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https://d.docs.live.net/ee927798915321a6/Pictures/Bureau/"/>
    </mc:Choice>
  </mc:AlternateContent>
  <xr:revisionPtr revIDLastSave="19" documentId="11_AD4D9D64A577C15A4A5418BEF85B6B365BDEDD8A" xr6:coauthVersionLast="46" xr6:coauthVersionMax="46" xr10:uidLastSave="{11F4BCCD-3619-4544-8C51-10574DB98F09}"/>
  <bookViews>
    <workbookView xWindow="-120" yWindow="-120" windowWidth="20730" windowHeight="11160" xr2:uid="{00000000-000D-0000-FFFF-FFFF00000000}"/>
  </bookViews>
  <sheets>
    <sheet name="relance facture" sheetId="2" r:id="rId1"/>
    <sheet name="Feuil1" sheetId="1" r:id="rId2"/>
  </sheets>
  <externalReferences>
    <externalReference r:id="rId3"/>
    <externalReference r:id="rId4"/>
  </externalReferences>
  <definedNames>
    <definedName name="article">[1]BDDclients!$B$8:$B$12</definedName>
    <definedName name="bddc">[1]BDDclients!$A$2:$F$5</definedName>
    <definedName name="bddsclients">[2]BddClient!$A$4:$E$25</definedName>
    <definedName name="listeproduits">'[2]Catalogue '!$A$4:$E$26</definedName>
    <definedName name="numéroclients">[1]BDDclients!$A$2:$A$5</definedName>
    <definedName name="numérosclients">[2]BddClient!$A$5:$A$25</definedName>
    <definedName name="refprods">'[2]Catalogue '!$A$5:$A$26</definedName>
    <definedName name="refproduits">[1]BDDclients!$A$8:$A$12</definedName>
    <definedName name="Taille">'[2]Catalogue '!$G$5:$G$42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" i="2" l="1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2" i="2"/>
  <c r="H2" i="2"/>
  <c r="N2" i="2"/>
  <c r="H3" i="2"/>
  <c r="L3" i="2"/>
  <c r="H4" i="2"/>
  <c r="L4" i="2"/>
  <c r="H5" i="2"/>
  <c r="L5" i="2"/>
  <c r="H6" i="2"/>
  <c r="L6" i="2"/>
  <c r="H7" i="2"/>
  <c r="L7" i="2"/>
  <c r="H8" i="2"/>
  <c r="L8" i="2"/>
  <c r="H9" i="2"/>
  <c r="L9" i="2"/>
  <c r="H10" i="2"/>
  <c r="L10" i="2"/>
  <c r="H11" i="2"/>
  <c r="L11" i="2"/>
  <c r="H12" i="2"/>
  <c r="L12" i="2"/>
  <c r="H13" i="2"/>
  <c r="L13" i="2"/>
  <c r="H14" i="2"/>
  <c r="L14" i="2"/>
  <c r="H15" i="2"/>
  <c r="L15" i="2"/>
  <c r="H16" i="2"/>
  <c r="L16" i="2"/>
  <c r="H17" i="2"/>
  <c r="L17" i="2"/>
  <c r="H18" i="2"/>
  <c r="L18" i="2"/>
  <c r="H19" i="2"/>
  <c r="L19" i="2"/>
  <c r="H20" i="2"/>
  <c r="L20" i="2"/>
  <c r="H21" i="2"/>
  <c r="L21" i="2"/>
  <c r="H22" i="2"/>
  <c r="L22" i="2"/>
  <c r="H23" i="2"/>
  <c r="L23" i="2"/>
  <c r="H24" i="2"/>
  <c r="L24" i="2"/>
  <c r="H25" i="2"/>
  <c r="L25" i="2"/>
  <c r="H26" i="2"/>
  <c r="L26" i="2"/>
  <c r="H27" i="2"/>
  <c r="L27" i="2"/>
  <c r="H28" i="2"/>
  <c r="L28" i="2"/>
  <c r="H29" i="2"/>
  <c r="L29" i="2"/>
  <c r="H30" i="2"/>
  <c r="L30" i="2"/>
  <c r="H31" i="2"/>
  <c r="L31" i="2"/>
  <c r="H32" i="2"/>
  <c r="L32" i="2"/>
  <c r="H33" i="2"/>
  <c r="L33" i="2"/>
  <c r="H34" i="2"/>
  <c r="L34" i="2"/>
  <c r="H35" i="2"/>
  <c r="L35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J1" authorId="0" shapeId="0" xr:uid="{9CBECD0A-E7C9-4FC1-ACEB-8FC338BF0751}">
      <text>
        <r>
          <rPr>
            <sz val="9"/>
            <color indexed="81"/>
            <rFont val="Tahoma"/>
            <family val="2"/>
          </rPr>
          <t xml:space="preserve">Cette colonne comprend une fonction si imbriqué qui permet d'automatiser les relances !
</t>
        </r>
      </text>
    </comment>
    <comment ref="L1" authorId="0" shapeId="0" xr:uid="{E0567FC9-8A50-4FAA-9BC9-01062AEA5E14}">
      <text>
        <r>
          <rPr>
            <sz val="9"/>
            <color indexed="81"/>
            <rFont val="Tahoma"/>
            <family val="2"/>
          </rPr>
          <t xml:space="preserve">Cette colonne comprend une fonction si imbriqué qui permet d'automatiser les relances !
</t>
        </r>
      </text>
    </comment>
  </commentList>
</comments>
</file>

<file path=xl/sharedStrings.xml><?xml version="1.0" encoding="utf-8"?>
<sst xmlns="http://schemas.openxmlformats.org/spreadsheetml/2006/main" count="83" uniqueCount="36">
  <si>
    <t>8 jours</t>
  </si>
  <si>
    <t>C-2CBG</t>
  </si>
  <si>
    <t>C-2TLS</t>
  </si>
  <si>
    <t>C-2LNM</t>
  </si>
  <si>
    <t>C-2VTI</t>
  </si>
  <si>
    <t>C-2AMS</t>
  </si>
  <si>
    <t>M13349</t>
  </si>
  <si>
    <t>M13342</t>
  </si>
  <si>
    <t>C-2NCY</t>
  </si>
  <si>
    <t>C-2BDX</t>
  </si>
  <si>
    <t>C-2MRS</t>
  </si>
  <si>
    <t>C-2 ISP</t>
  </si>
  <si>
    <t>C-2TLN</t>
  </si>
  <si>
    <t>C-2VLY</t>
  </si>
  <si>
    <t>C-2DGN</t>
  </si>
  <si>
    <t>C-2SDC</t>
  </si>
  <si>
    <t>M22062</t>
  </si>
  <si>
    <t>C-2LXE</t>
  </si>
  <si>
    <t>M11713</t>
  </si>
  <si>
    <t>C-2MTN</t>
  </si>
  <si>
    <t>C-2OAN</t>
  </si>
  <si>
    <t>C-2BGA</t>
  </si>
  <si>
    <t>C-2NMO</t>
  </si>
  <si>
    <t>SI(I2="";"R1";SI(I2&lt;E2;"";SI(I2&gt;E2;"R1")))</t>
  </si>
  <si>
    <t>R3</t>
  </si>
  <si>
    <t>Prise en compte et visé</t>
  </si>
  <si>
    <t>R2</t>
  </si>
  <si>
    <t>R1</t>
  </si>
  <si>
    <t>Solde</t>
  </si>
  <si>
    <t>Acompte</t>
  </si>
  <si>
    <t>Montant total
 facturé</t>
  </si>
  <si>
    <t>Date échéance</t>
  </si>
  <si>
    <t>Conditions de
 prise en compte et visa</t>
  </si>
  <si>
    <t>Date
 facture</t>
  </si>
  <si>
    <t>Référence 
facture</t>
  </si>
  <si>
    <t>N°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</si>
</sst>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3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color rgb="FF141414"/>
      <name val="Inherit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2" fillId="0" borderId="0" xfId="0" applyFont="1" applyAlignment="1">
      <alignment horizontal="left" vertical="center" readingOrder="1"/>
    </xf>
  </cellXfs>
  <cellStyles count="1">
    <cellStyle name="Normal" xfId="0" builtinId="0"/>
  </cellStyles>
  <dxfs count="7"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BTS%20GPME/GRCF/DEVIS%20TEST%20BUROPR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actu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clients"/>
      <sheetName val="Facture"/>
    </sheetNames>
    <sheetDataSet>
      <sheetData sheetId="0">
        <row r="2">
          <cell r="A2">
            <v>1</v>
          </cell>
          <cell r="B2" t="str">
            <v>DURAND</v>
          </cell>
          <cell r="C2" t="str">
            <v>ALBERT</v>
          </cell>
          <cell r="D2" t="str">
            <v>10 RUE DES FLEURS</v>
          </cell>
          <cell r="E2">
            <v>69000</v>
          </cell>
          <cell r="F2" t="str">
            <v>LYON</v>
          </cell>
        </row>
        <row r="3">
          <cell r="A3">
            <v>2</v>
          </cell>
          <cell r="B3" t="str">
            <v>DUPONT</v>
          </cell>
          <cell r="C3" t="str">
            <v>GILLES</v>
          </cell>
          <cell r="D3" t="str">
            <v>15 BD DES PLATANES</v>
          </cell>
          <cell r="E3">
            <v>69000</v>
          </cell>
          <cell r="F3" t="str">
            <v>LYON</v>
          </cell>
        </row>
        <row r="4">
          <cell r="A4">
            <v>3</v>
          </cell>
          <cell r="B4" t="str">
            <v>MARTIN</v>
          </cell>
          <cell r="C4" t="str">
            <v>ROBERT</v>
          </cell>
          <cell r="D4" t="str">
            <v>2 AV VICTOR HUGO</v>
          </cell>
          <cell r="E4">
            <v>69000</v>
          </cell>
          <cell r="F4" t="str">
            <v>LYON</v>
          </cell>
        </row>
        <row r="5">
          <cell r="A5">
            <v>4</v>
          </cell>
          <cell r="B5" t="str">
            <v>MONNIER</v>
          </cell>
          <cell r="C5" t="str">
            <v>PIERRE</v>
          </cell>
          <cell r="D5" t="str">
            <v>84 ROUTE DE BRON</v>
          </cell>
          <cell r="E5">
            <v>69000</v>
          </cell>
          <cell r="F5" t="str">
            <v>LYON</v>
          </cell>
        </row>
        <row r="8">
          <cell r="A8" t="str">
            <v>AG12</v>
          </cell>
          <cell r="B8" t="str">
            <v>AGRAFEUSE</v>
          </cell>
        </row>
        <row r="9">
          <cell r="A9" t="str">
            <v>BC24</v>
          </cell>
          <cell r="B9" t="str">
            <v>BATON DE COLLE</v>
          </cell>
        </row>
        <row r="10">
          <cell r="A10" t="str">
            <v>BN34</v>
          </cell>
          <cell r="B10" t="str">
            <v>BILLE CRISTAL NOIR</v>
          </cell>
        </row>
        <row r="11">
          <cell r="A11" t="str">
            <v>BB988</v>
          </cell>
          <cell r="B11" t="str">
            <v>BLOC BUREAU A4</v>
          </cell>
        </row>
        <row r="12">
          <cell r="A12" t="str">
            <v>BP76</v>
          </cell>
          <cell r="B12" t="str">
            <v>BLOC POST IT UNI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Client"/>
      <sheetName val="Catalogue "/>
      <sheetName val="Facture"/>
      <sheetName val="Suivi des Factures"/>
    </sheetNames>
    <sheetDataSet>
      <sheetData sheetId="0">
        <row r="4">
          <cell r="A4" t="str">
            <v xml:space="preserve">Numéro de Client </v>
          </cell>
          <cell r="B4" t="str">
            <v>BASE</v>
          </cell>
          <cell r="C4" t="str">
            <v>ADRESSE</v>
          </cell>
          <cell r="D4" t="str">
            <v>Code postal</v>
          </cell>
          <cell r="E4" t="str">
            <v>Ville</v>
          </cell>
        </row>
        <row r="5">
          <cell r="A5" t="str">
            <v>C-2DGN</v>
          </cell>
          <cell r="B5" t="str">
            <v>GSBDD</v>
          </cell>
          <cell r="C5" t="str">
            <v>AV GALLIENI - QUATIER BONAPARTE</v>
          </cell>
          <cell r="D5">
            <v>83300</v>
          </cell>
          <cell r="E5" t="str">
            <v>DRAGUIGNAN</v>
          </cell>
        </row>
        <row r="6">
          <cell r="A6" t="str">
            <v>C-2MRS</v>
          </cell>
          <cell r="B6" t="str">
            <v>GSBDD</v>
          </cell>
          <cell r="C6" t="str">
            <v>BD SCHOESING - QUARTIER RENDU</v>
          </cell>
          <cell r="D6">
            <v>13009</v>
          </cell>
          <cell r="E6" t="str">
            <v xml:space="preserve">MARSEILLE </v>
          </cell>
        </row>
        <row r="7">
          <cell r="A7" t="str">
            <v>C-2TLS</v>
          </cell>
          <cell r="B7" t="str">
            <v>GSBDD</v>
          </cell>
          <cell r="C7" t="str">
            <v>RTE DE SEYSSES - QUARTIER EDME</v>
          </cell>
          <cell r="D7">
            <v>31270</v>
          </cell>
          <cell r="E7" t="str">
            <v>CUGNAUX</v>
          </cell>
        </row>
        <row r="8">
          <cell r="A8" t="str">
            <v>C-2MTN</v>
          </cell>
          <cell r="B8" t="str">
            <v>GSBDD</v>
          </cell>
          <cell r="C8" t="str">
            <v>42 AV DU 10EME DRAGON - QUARTIER DO</v>
          </cell>
          <cell r="D8">
            <v>82000</v>
          </cell>
          <cell r="E8" t="str">
            <v>MONTAUBAN</v>
          </cell>
        </row>
        <row r="9">
          <cell r="A9" t="str">
            <v>M22062</v>
          </cell>
          <cell r="B9" t="str">
            <v xml:space="preserve">MISSION </v>
          </cell>
          <cell r="C9" t="str">
            <v>SP 90295 - ANCOM NIAMEY</v>
          </cell>
          <cell r="D9" t="str">
            <v>00200</v>
          </cell>
          <cell r="E9" t="str">
            <v>HUB ARMEE</v>
          </cell>
        </row>
        <row r="10">
          <cell r="A10" t="str">
            <v>C-2 ISP</v>
          </cell>
          <cell r="B10" t="str">
            <v>GSBDD</v>
          </cell>
          <cell r="C10" t="str">
            <v>CHE SAINT JEAN - BASE AERIENNE 701</v>
          </cell>
          <cell r="D10">
            <v>13360</v>
          </cell>
          <cell r="E10" t="str">
            <v xml:space="preserve">SALON DE PROVENCE </v>
          </cell>
        </row>
        <row r="11">
          <cell r="A11" t="str">
            <v>C-2OAN</v>
          </cell>
          <cell r="B11" t="str">
            <v>GSBDD</v>
          </cell>
          <cell r="C11" t="str">
            <v>RUE DE LA BASE - BASE AERIENNE 123</v>
          </cell>
          <cell r="D11">
            <v>45140</v>
          </cell>
          <cell r="E11" t="str">
            <v>BOULAY - LES- BARRES</v>
          </cell>
        </row>
        <row r="12">
          <cell r="A12" t="str">
            <v>C-2BDX</v>
          </cell>
          <cell r="B12" t="str">
            <v>GSBDD</v>
          </cell>
          <cell r="C12" t="str">
            <v xml:space="preserve">223 RUE DE BEGLES - CASERNE NANSOUT </v>
          </cell>
          <cell r="D12">
            <v>33068</v>
          </cell>
          <cell r="E12" t="str">
            <v>BORDEAUX CEDEX</v>
          </cell>
        </row>
        <row r="13">
          <cell r="A13" t="str">
            <v>C-2NCY</v>
          </cell>
          <cell r="B13" t="str">
            <v>GSBDD</v>
          </cell>
          <cell r="C13" t="str">
            <v>RTE DEPARTEMENTALE 960 A - LIEU DI</v>
          </cell>
          <cell r="D13" t="str">
            <v>54119</v>
          </cell>
          <cell r="E13" t="str">
            <v>DOMGERMAIN</v>
          </cell>
        </row>
        <row r="14">
          <cell r="A14" t="str">
            <v>C-2AMS</v>
          </cell>
          <cell r="B14" t="str">
            <v>GSBDD</v>
          </cell>
          <cell r="C14" t="str">
            <v>106 RUE EBLE - BP 34125</v>
          </cell>
          <cell r="D14">
            <v>49041</v>
          </cell>
          <cell r="E14" t="str">
            <v>ANGERS CEDEX 01</v>
          </cell>
        </row>
        <row r="15">
          <cell r="A15" t="str">
            <v>M13342</v>
          </cell>
          <cell r="B15" t="str">
            <v>ANTENE DE SITE</v>
          </cell>
          <cell r="C15" t="str">
            <v>RTE DE COMPS - CAMP DE CANJUERS</v>
          </cell>
          <cell r="D15">
            <v>83131</v>
          </cell>
          <cell r="E15" t="str">
            <v>MONFERRAT</v>
          </cell>
        </row>
        <row r="16">
          <cell r="A16" t="str">
            <v>C-2BGA</v>
          </cell>
          <cell r="B16" t="str">
            <v>GSBDD</v>
          </cell>
          <cell r="C16" t="str">
            <v>AV DE BOURGES - GSBDD BGA/SSC/HCC</v>
          </cell>
          <cell r="D16">
            <v>18520</v>
          </cell>
          <cell r="E16" t="str">
            <v>AVORD</v>
          </cell>
        </row>
        <row r="17">
          <cell r="A17" t="str">
            <v>M11713</v>
          </cell>
          <cell r="B17" t="str">
            <v>MARS POMPI HB</v>
          </cell>
          <cell r="C17" t="str">
            <v>9 BD DE STRASBOURG</v>
          </cell>
          <cell r="D17">
            <v>130003</v>
          </cell>
          <cell r="E17" t="str">
            <v xml:space="preserve">MARSEILLE </v>
          </cell>
        </row>
        <row r="18">
          <cell r="A18" t="str">
            <v>C-2LXE</v>
          </cell>
          <cell r="B18" t="str">
            <v>GSBDD</v>
          </cell>
          <cell r="C18" t="str">
            <v>AV GUYNEMER - BA 116 LUXEUIL - BAT G2</v>
          </cell>
          <cell r="D18">
            <v>70300</v>
          </cell>
          <cell r="E18" t="str">
            <v>LUXEUIL LES BAINS</v>
          </cell>
        </row>
        <row r="19">
          <cell r="A19" t="str">
            <v>C-2SDC</v>
          </cell>
          <cell r="B19" t="str">
            <v>GSBDD</v>
          </cell>
          <cell r="C19" t="str">
            <v>RTE DE MOASLAINS - BASE AERIENNE 113</v>
          </cell>
          <cell r="D19">
            <v>52100</v>
          </cell>
          <cell r="E19" t="str">
            <v>SAINT DIZIER</v>
          </cell>
        </row>
        <row r="20">
          <cell r="A20" t="str">
            <v>C-2VLY</v>
          </cell>
          <cell r="B20" t="str">
            <v>GSBDD</v>
          </cell>
          <cell r="C20" t="str">
            <v>RTE DE GISY - BASE AERIENNE 107</v>
          </cell>
          <cell r="D20">
            <v>78140</v>
          </cell>
          <cell r="E20" t="str">
            <v>VEILIZY VILLACOUBLAY</v>
          </cell>
        </row>
        <row r="21">
          <cell r="A21" t="str">
            <v>C-2TLN</v>
          </cell>
          <cell r="B21" t="str">
            <v>GSBDD</v>
          </cell>
          <cell r="C21" t="str">
            <v>BASE NAVALE DE TOULON</v>
          </cell>
          <cell r="D21">
            <v>83000</v>
          </cell>
          <cell r="E21" t="str">
            <v>TOULON</v>
          </cell>
        </row>
        <row r="22">
          <cell r="A22" t="str">
            <v>M13349</v>
          </cell>
          <cell r="B22" t="str">
            <v>GSBDD SGH</v>
          </cell>
          <cell r="C22" t="str">
            <v>RTE DE KALTENHOUSE - QUA ESTIENNE - CAMP</v>
          </cell>
          <cell r="D22">
            <v>67500</v>
          </cell>
          <cell r="E22" t="str">
            <v>HAGUENAU</v>
          </cell>
        </row>
        <row r="23">
          <cell r="A23" t="str">
            <v>C-2LNM</v>
          </cell>
          <cell r="B23" t="str">
            <v>GSBDD</v>
          </cell>
          <cell r="C23" t="str">
            <v>7 BD DE L ARTIELLERIE - QUARTIER SAB</v>
          </cell>
          <cell r="D23">
            <v>69007</v>
          </cell>
          <cell r="E23" t="str">
            <v xml:space="preserve">LYON </v>
          </cell>
        </row>
        <row r="24">
          <cell r="A24" t="str">
            <v>C-2NMO</v>
          </cell>
          <cell r="B24" t="str">
            <v>GSBDD</v>
          </cell>
          <cell r="C24" t="str">
            <v>RTE DE SAINT GILLES - BP 49100</v>
          </cell>
          <cell r="D24">
            <v>30000</v>
          </cell>
          <cell r="E24" t="str">
            <v>NIMES</v>
          </cell>
        </row>
        <row r="25">
          <cell r="A25" t="str">
            <v>C-2CBG</v>
          </cell>
          <cell r="B25" t="str">
            <v>GSBDD</v>
          </cell>
          <cell r="C25" t="str">
            <v>AV DE L ENSEIGNE DE VAISSEAU MANGO</v>
          </cell>
          <cell r="D25">
            <v>50115</v>
          </cell>
          <cell r="E25" t="str">
            <v>CHERBOURG EN COTENTIN</v>
          </cell>
        </row>
      </sheetData>
      <sheetData sheetId="1">
        <row r="4">
          <cell r="A4" t="str">
            <v>RAD</v>
          </cell>
          <cell r="B4" t="str">
            <v>DESIGNATION</v>
          </cell>
          <cell r="C4" t="str">
            <v xml:space="preserve">TAILLE </v>
          </cell>
          <cell r="D4" t="str">
            <v>PRIX_UNITAIRE</v>
          </cell>
          <cell r="E4" t="str">
            <v>TAUX_TVA</v>
          </cell>
        </row>
        <row r="5">
          <cell r="A5" t="str">
            <v>8345SH0002020</v>
          </cell>
          <cell r="B5" t="str">
            <v>CRAVATE BLANCHE A FRANGE OR</v>
          </cell>
          <cell r="C5" t="str">
            <v xml:space="preserve">Taille unique </v>
          </cell>
          <cell r="D5">
            <v>28.97</v>
          </cell>
          <cell r="E5" t="str">
            <v>20</v>
          </cell>
          <cell r="G5" t="str">
            <v xml:space="preserve">Taille unique </v>
          </cell>
        </row>
        <row r="6">
          <cell r="A6" t="str">
            <v>8455SH0012165</v>
          </cell>
          <cell r="B6" t="str">
            <v xml:space="preserve">PLASTRON DE PARADE BLEU MARINE </v>
          </cell>
          <cell r="C6" t="str">
            <v xml:space="preserve">Taille unique </v>
          </cell>
          <cell r="D6">
            <v>4.72</v>
          </cell>
          <cell r="E6" t="str">
            <v>20</v>
          </cell>
          <cell r="G6">
            <v>34</v>
          </cell>
        </row>
        <row r="7">
          <cell r="A7" t="str">
            <v>8455SH0012173</v>
          </cell>
          <cell r="B7" t="str">
            <v xml:space="preserve">PLASTRON DE PARADE VERT LEGION </v>
          </cell>
          <cell r="C7" t="str">
            <v xml:space="preserve">Taille unique </v>
          </cell>
          <cell r="D7">
            <v>4.72</v>
          </cell>
          <cell r="E7" t="str">
            <v>20</v>
          </cell>
          <cell r="G7">
            <v>35</v>
          </cell>
        </row>
        <row r="8">
          <cell r="A8" t="str">
            <v>8415SH0034437</v>
          </cell>
          <cell r="B8" t="str">
            <v xml:space="preserve">PANTALON GUERILLA IGNIFUGE ZD </v>
          </cell>
          <cell r="C8" t="str">
            <v>34 au 48</v>
          </cell>
          <cell r="D8">
            <v>59</v>
          </cell>
          <cell r="E8" t="str">
            <v>20</v>
          </cell>
          <cell r="G8">
            <v>36</v>
          </cell>
        </row>
        <row r="9">
          <cell r="A9" t="str">
            <v>8430SH0028752</v>
          </cell>
          <cell r="B9" t="str">
            <v xml:space="preserve">CHAUSSURES SPORT TOILE </v>
          </cell>
          <cell r="C9" t="str">
            <v>37 au 45</v>
          </cell>
          <cell r="D9">
            <v>13.21</v>
          </cell>
          <cell r="E9" t="str">
            <v>20</v>
          </cell>
          <cell r="G9">
            <v>37</v>
          </cell>
        </row>
        <row r="10">
          <cell r="A10" t="str">
            <v>8430SH0003044</v>
          </cell>
          <cell r="B10" t="str">
            <v xml:space="preserve">BOTTES CAOUTCHOUC NOIR </v>
          </cell>
          <cell r="C10" t="str">
            <v>S au XXL</v>
          </cell>
          <cell r="D10">
            <v>11.98</v>
          </cell>
          <cell r="E10" t="str">
            <v>20</v>
          </cell>
          <cell r="G10">
            <v>38</v>
          </cell>
        </row>
        <row r="11">
          <cell r="A11" t="str">
            <v>8405SH0004756</v>
          </cell>
          <cell r="B11" t="str">
            <v xml:space="preserve">CHEMISE TRAVAIL COMBAT </v>
          </cell>
          <cell r="C11" t="str">
            <v>S au XXL</v>
          </cell>
          <cell r="D11">
            <v>14.95</v>
          </cell>
          <cell r="E11" t="str">
            <v>20</v>
          </cell>
          <cell r="G11">
            <v>39</v>
          </cell>
        </row>
        <row r="12">
          <cell r="A12" t="str">
            <v>8405SH0009901</v>
          </cell>
          <cell r="B12" t="str">
            <v xml:space="preserve">CHEMISE POLAIRE </v>
          </cell>
          <cell r="C12" t="str">
            <v>S au XXL</v>
          </cell>
          <cell r="D12">
            <v>13.35</v>
          </cell>
          <cell r="E12" t="str">
            <v>20</v>
          </cell>
          <cell r="G12">
            <v>40</v>
          </cell>
        </row>
        <row r="13">
          <cell r="A13" t="str">
            <v>8415SH0013180</v>
          </cell>
          <cell r="B13" t="str">
            <v xml:space="preserve">VESTE+CAPUCHE GRAND FROID CPA </v>
          </cell>
          <cell r="C13" t="str">
            <v>S au XXL</v>
          </cell>
          <cell r="D13">
            <v>117.55</v>
          </cell>
          <cell r="E13" t="str">
            <v>20</v>
          </cell>
          <cell r="G13">
            <v>41</v>
          </cell>
        </row>
        <row r="14">
          <cell r="A14" t="str">
            <v>8415SH0015063</v>
          </cell>
          <cell r="B14" t="str">
            <v xml:space="preserve">CHAUSSETTES DE PROTECTION S3P </v>
          </cell>
          <cell r="C14" t="str">
            <v>39/40 OU 43/44</v>
          </cell>
          <cell r="D14">
            <v>8.8699999999999992</v>
          </cell>
          <cell r="E14" t="str">
            <v>20</v>
          </cell>
          <cell r="G14">
            <v>42</v>
          </cell>
        </row>
        <row r="15">
          <cell r="A15" t="str">
            <v>8405SH0006492</v>
          </cell>
          <cell r="B15" t="str">
            <v>CHEMISE COMBAT BLEUE F1 88</v>
          </cell>
          <cell r="D15" t="str">
            <v>9.24</v>
          </cell>
          <cell r="E15" t="str">
            <v>20</v>
          </cell>
        </row>
        <row r="16">
          <cell r="A16" t="str">
            <v>8405SH0008744</v>
          </cell>
          <cell r="B16" t="str">
            <v xml:space="preserve">BERET HOMME COMMANDOS </v>
          </cell>
          <cell r="C16" t="str">
            <v>51 au 63</v>
          </cell>
          <cell r="D16">
            <v>22.72</v>
          </cell>
          <cell r="E16" t="str">
            <v>20</v>
          </cell>
          <cell r="G16">
            <v>43</v>
          </cell>
        </row>
        <row r="17">
          <cell r="A17" t="str">
            <v>8405SH0010867</v>
          </cell>
          <cell r="B17" t="str">
            <v xml:space="preserve">PARKA COMBAT BARIOLEE T.E. </v>
          </cell>
          <cell r="C17" t="str">
            <v>S au XXXL</v>
          </cell>
          <cell r="D17">
            <v>64.56</v>
          </cell>
          <cell r="E17" t="str">
            <v>20</v>
          </cell>
          <cell r="G17">
            <v>44</v>
          </cell>
        </row>
        <row r="18">
          <cell r="A18" t="str">
            <v>8415SH0015180</v>
          </cell>
          <cell r="B18" t="str">
            <v xml:space="preserve">COMBINAISON T3P </v>
          </cell>
          <cell r="C18" t="str">
            <v xml:space="preserve">Taille unique </v>
          </cell>
          <cell r="D18">
            <v>111.61</v>
          </cell>
          <cell r="E18" t="str">
            <v>20</v>
          </cell>
          <cell r="G18">
            <v>45</v>
          </cell>
        </row>
        <row r="19">
          <cell r="A19" t="str">
            <v>8430SH0011432</v>
          </cell>
          <cell r="B19" t="str">
            <v xml:space="preserve">CHAUSSURES FORET EQUATORIALE </v>
          </cell>
          <cell r="C19" t="str">
            <v>37 au 51</v>
          </cell>
          <cell r="D19">
            <v>103.24</v>
          </cell>
          <cell r="E19" t="str">
            <v>20</v>
          </cell>
          <cell r="G19">
            <v>46</v>
          </cell>
        </row>
        <row r="20">
          <cell r="A20" t="str">
            <v>8415SH0017129</v>
          </cell>
          <cell r="B20" t="str">
            <v xml:space="preserve">CAGOULE CAMOUFLAGE BLANCHE </v>
          </cell>
          <cell r="C20" t="str">
            <v xml:space="preserve">Taille unique </v>
          </cell>
          <cell r="D20">
            <v>58.55</v>
          </cell>
          <cell r="E20" t="str">
            <v>20</v>
          </cell>
          <cell r="G20">
            <v>47</v>
          </cell>
        </row>
        <row r="21">
          <cell r="A21" t="str">
            <v>8405SH0025437</v>
          </cell>
          <cell r="B21" t="str">
            <v xml:space="preserve">BLOUSON CLP BLEU </v>
          </cell>
          <cell r="C21" t="str">
            <v>S au XXXL</v>
          </cell>
          <cell r="D21">
            <v>58.59</v>
          </cell>
          <cell r="E21" t="str">
            <v>20</v>
          </cell>
          <cell r="G21">
            <v>48</v>
          </cell>
        </row>
        <row r="22">
          <cell r="A22" t="str">
            <v>8415SH0033283</v>
          </cell>
          <cell r="B22" t="str">
            <v xml:space="preserve">VESTE ETHFS CLIM CHAUD ZD GARROT </v>
          </cell>
          <cell r="C22" t="str">
            <v>S au XXXL</v>
          </cell>
          <cell r="D22">
            <v>127.55</v>
          </cell>
          <cell r="E22" t="str">
            <v>20</v>
          </cell>
          <cell r="G22">
            <v>49</v>
          </cell>
        </row>
        <row r="23">
          <cell r="A23" t="str">
            <v>8420SH0010242</v>
          </cell>
          <cell r="B23" t="str">
            <v xml:space="preserve">GILET DE CORPS COMMUN </v>
          </cell>
          <cell r="C23" t="str">
            <v>S au XXXL</v>
          </cell>
          <cell r="D23">
            <v>3.13</v>
          </cell>
          <cell r="E23" t="str">
            <v>20</v>
          </cell>
          <cell r="G23">
            <v>50</v>
          </cell>
        </row>
        <row r="24">
          <cell r="A24" t="str">
            <v>8415SH0013114</v>
          </cell>
          <cell r="B24" t="str">
            <v xml:space="preserve">SALOPETTE GRAND FROID CPA </v>
          </cell>
          <cell r="C24" t="str">
            <v>S au XXXL</v>
          </cell>
          <cell r="D24">
            <v>83.66</v>
          </cell>
          <cell r="E24" t="str">
            <v>20</v>
          </cell>
          <cell r="G24">
            <v>51</v>
          </cell>
        </row>
        <row r="25">
          <cell r="A25" t="str">
            <v>8430SH0003442</v>
          </cell>
          <cell r="B25" t="str">
            <v xml:space="preserve">CUISSARDES CAOUTCHOUC </v>
          </cell>
          <cell r="C25" t="str">
            <v xml:space="preserve">Taille unique </v>
          </cell>
          <cell r="D25">
            <v>13.34</v>
          </cell>
          <cell r="E25" t="str">
            <v>20</v>
          </cell>
          <cell r="G25">
            <v>52</v>
          </cell>
        </row>
        <row r="26">
          <cell r="A26" t="str">
            <v>8415SH0004605</v>
          </cell>
          <cell r="B26" t="str">
            <v xml:space="preserve">ANORAK SPECIALISTE PLUIE </v>
          </cell>
          <cell r="C26" t="str">
            <v>S au XXL</v>
          </cell>
          <cell r="D26">
            <v>6.34</v>
          </cell>
          <cell r="E26" t="str">
            <v>20</v>
          </cell>
          <cell r="G26">
            <v>53</v>
          </cell>
        </row>
        <row r="27">
          <cell r="G27">
            <v>54</v>
          </cell>
        </row>
        <row r="28">
          <cell r="G28">
            <v>55</v>
          </cell>
        </row>
        <row r="29">
          <cell r="G29">
            <v>56</v>
          </cell>
        </row>
        <row r="30">
          <cell r="G30">
            <v>57</v>
          </cell>
        </row>
        <row r="31">
          <cell r="G31">
            <v>58</v>
          </cell>
        </row>
        <row r="32">
          <cell r="G32">
            <v>59</v>
          </cell>
        </row>
        <row r="33">
          <cell r="G33">
            <v>60</v>
          </cell>
        </row>
        <row r="34">
          <cell r="G34">
            <v>61</v>
          </cell>
        </row>
        <row r="35">
          <cell r="G35">
            <v>62</v>
          </cell>
        </row>
        <row r="36">
          <cell r="G36">
            <v>63</v>
          </cell>
        </row>
        <row r="37">
          <cell r="G37" t="str">
            <v>S</v>
          </cell>
        </row>
        <row r="38">
          <cell r="G38" t="str">
            <v>M</v>
          </cell>
        </row>
        <row r="39">
          <cell r="G39" t="str">
            <v>L</v>
          </cell>
        </row>
        <row r="40">
          <cell r="G40" t="str">
            <v>XL</v>
          </cell>
        </row>
        <row r="41">
          <cell r="G41" t="str">
            <v>XXL</v>
          </cell>
        </row>
        <row r="42">
          <cell r="G42" t="str">
            <v>XXXL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CF4394-409D-4832-AF47-2534A802C1D9}">
  <dimension ref="A1:O35"/>
  <sheetViews>
    <sheetView tabSelected="1" workbookViewId="0">
      <selection activeCell="I3" sqref="I3"/>
    </sheetView>
  </sheetViews>
  <sheetFormatPr baseColWidth="10" defaultRowHeight="15"/>
  <cols>
    <col min="10" max="10" width="11.85546875" customWidth="1"/>
  </cols>
  <sheetData>
    <row r="1" spans="1:15" ht="75">
      <c r="A1" s="10" t="s">
        <v>35</v>
      </c>
      <c r="B1" s="10" t="s">
        <v>34</v>
      </c>
      <c r="C1" s="10" t="s">
        <v>33</v>
      </c>
      <c r="D1" s="10" t="s">
        <v>32</v>
      </c>
      <c r="E1" s="10" t="s">
        <v>31</v>
      </c>
      <c r="F1" s="10" t="s">
        <v>30</v>
      </c>
      <c r="G1" s="1" t="s">
        <v>29</v>
      </c>
      <c r="H1" s="1" t="s">
        <v>28</v>
      </c>
      <c r="I1" s="10" t="s">
        <v>25</v>
      </c>
      <c r="J1" s="10" t="s">
        <v>27</v>
      </c>
      <c r="K1" s="10" t="s">
        <v>25</v>
      </c>
      <c r="L1" s="10" t="s">
        <v>26</v>
      </c>
      <c r="M1" s="10" t="s">
        <v>25</v>
      </c>
      <c r="N1" s="1" t="s">
        <v>24</v>
      </c>
    </row>
    <row r="2" spans="1:15">
      <c r="A2" s="1" t="s">
        <v>14</v>
      </c>
      <c r="B2" s="4">
        <v>90092836</v>
      </c>
      <c r="C2" s="5">
        <v>43863</v>
      </c>
      <c r="D2" s="4" t="s">
        <v>0</v>
      </c>
      <c r="E2" s="5">
        <f>C2+LEFT(D2)</f>
        <v>43871</v>
      </c>
      <c r="F2" s="2">
        <v>7883.34</v>
      </c>
      <c r="G2" s="2">
        <v>0</v>
      </c>
      <c r="H2" s="2">
        <f t="shared" ref="H2:H35" si="0">F2-G2</f>
        <v>7883.34</v>
      </c>
      <c r="I2" s="9"/>
      <c r="J2" s="1" t="str">
        <f>IF(OR(I2="",I2&gt;E2),"R1","")</f>
        <v>R1</v>
      </c>
      <c r="K2" s="9"/>
      <c r="L2" s="11" t="str">
        <f>IF(AND(I2&lt;&gt;"",K2&lt;&gt;"",K2&gt;I2),"R2","")</f>
        <v/>
      </c>
      <c r="M2" s="9"/>
      <c r="N2" s="1" t="str">
        <f>IF(I2&lt;&gt;"","",IF(M2&lt;&gt;"","",IF(K2=I2+4+2,"","R3")))</f>
        <v>R3</v>
      </c>
      <c r="O2" t="s">
        <v>23</v>
      </c>
    </row>
    <row r="3" spans="1:15">
      <c r="A3" s="1" t="s">
        <v>10</v>
      </c>
      <c r="B3" s="4">
        <v>90092835</v>
      </c>
      <c r="C3" s="5">
        <v>43863</v>
      </c>
      <c r="D3" s="4" t="s">
        <v>0</v>
      </c>
      <c r="E3" s="5">
        <f t="shared" ref="E3:E35" si="1">C3+LEFT(D3)</f>
        <v>43871</v>
      </c>
      <c r="F3" s="2">
        <v>4598.2299999999996</v>
      </c>
      <c r="G3" s="2">
        <v>800</v>
      </c>
      <c r="H3" s="2">
        <f t="shared" si="0"/>
        <v>3798.2299999999996</v>
      </c>
      <c r="I3" s="9"/>
      <c r="J3" s="1" t="str">
        <f t="shared" ref="J3:J35" si="2">IF(OR(I3="",I3&gt;E3),"R1","")</f>
        <v>R1</v>
      </c>
      <c r="K3" s="9"/>
      <c r="L3" s="1" t="str">
        <f t="shared" ref="L3:L35" si="3">IF(I3&lt;&gt;"","",IF(K3=I3+4,"","R2"))</f>
        <v>R2</v>
      </c>
      <c r="M3" s="9"/>
      <c r="N3" s="1"/>
    </row>
    <row r="4" spans="1:15">
      <c r="A4" s="1" t="s">
        <v>2</v>
      </c>
      <c r="B4" s="4">
        <v>90092834</v>
      </c>
      <c r="C4" s="5">
        <v>43863</v>
      </c>
      <c r="D4" s="4" t="s">
        <v>0</v>
      </c>
      <c r="E4" s="5">
        <f t="shared" si="1"/>
        <v>43871</v>
      </c>
      <c r="F4" s="2">
        <v>1288.56</v>
      </c>
      <c r="G4" s="2">
        <v>500</v>
      </c>
      <c r="H4" s="2">
        <f t="shared" si="0"/>
        <v>788.56</v>
      </c>
      <c r="I4" s="2"/>
      <c r="J4" s="1" t="str">
        <f t="shared" si="2"/>
        <v>R1</v>
      </c>
      <c r="K4" s="2"/>
      <c r="L4" s="1" t="str">
        <f t="shared" si="3"/>
        <v>R2</v>
      </c>
      <c r="M4" s="2"/>
      <c r="N4" s="1"/>
    </row>
    <row r="5" spans="1:15">
      <c r="A5" s="1" t="s">
        <v>19</v>
      </c>
      <c r="B5" s="4">
        <v>90092832</v>
      </c>
      <c r="C5" s="5">
        <v>43865</v>
      </c>
      <c r="D5" s="4" t="s">
        <v>0</v>
      </c>
      <c r="E5" s="5">
        <f t="shared" si="1"/>
        <v>43873</v>
      </c>
      <c r="F5" s="2">
        <v>6297.13</v>
      </c>
      <c r="G5" s="2">
        <v>2000</v>
      </c>
      <c r="H5" s="2">
        <f t="shared" si="0"/>
        <v>4297.13</v>
      </c>
      <c r="I5" s="2"/>
      <c r="J5" s="1" t="str">
        <f t="shared" si="2"/>
        <v>R1</v>
      </c>
      <c r="K5" s="2"/>
      <c r="L5" s="1" t="str">
        <f t="shared" si="3"/>
        <v>R2</v>
      </c>
      <c r="M5" s="2"/>
      <c r="N5" s="1"/>
    </row>
    <row r="6" spans="1:15">
      <c r="A6" s="1" t="s">
        <v>22</v>
      </c>
      <c r="B6" s="4">
        <v>90092707</v>
      </c>
      <c r="C6" s="5">
        <v>43866</v>
      </c>
      <c r="D6" s="4" t="s">
        <v>0</v>
      </c>
      <c r="E6" s="5">
        <f t="shared" si="1"/>
        <v>43874</v>
      </c>
      <c r="F6" s="2">
        <v>2615.5300000000002</v>
      </c>
      <c r="G6" s="2">
        <v>1648.28</v>
      </c>
      <c r="H6" s="2">
        <f t="shared" si="0"/>
        <v>967.25000000000023</v>
      </c>
      <c r="I6" s="2"/>
      <c r="J6" s="1" t="str">
        <f t="shared" si="2"/>
        <v>R1</v>
      </c>
      <c r="K6" s="2"/>
      <c r="L6" s="1" t="str">
        <f t="shared" si="3"/>
        <v>R2</v>
      </c>
      <c r="M6" s="2"/>
      <c r="N6" s="1"/>
    </row>
    <row r="7" spans="1:15">
      <c r="A7" s="1" t="s">
        <v>11</v>
      </c>
      <c r="B7" s="4">
        <v>90092706</v>
      </c>
      <c r="C7" s="5">
        <v>43866</v>
      </c>
      <c r="D7" s="4" t="s">
        <v>0</v>
      </c>
      <c r="E7" s="5">
        <f t="shared" si="1"/>
        <v>43874</v>
      </c>
      <c r="F7" s="2">
        <v>10418.9</v>
      </c>
      <c r="G7" s="2">
        <v>5000</v>
      </c>
      <c r="H7" s="2">
        <f t="shared" si="0"/>
        <v>5418.9</v>
      </c>
      <c r="I7" s="2"/>
      <c r="J7" s="1" t="str">
        <f t="shared" si="2"/>
        <v>R1</v>
      </c>
      <c r="K7" s="2"/>
      <c r="L7" s="1" t="str">
        <f t="shared" si="3"/>
        <v>R2</v>
      </c>
      <c r="M7" s="2"/>
      <c r="N7" s="1"/>
    </row>
    <row r="8" spans="1:15">
      <c r="A8" s="1" t="s">
        <v>20</v>
      </c>
      <c r="B8" s="4">
        <v>90092705</v>
      </c>
      <c r="C8" s="5">
        <v>43867</v>
      </c>
      <c r="D8" s="4" t="s">
        <v>0</v>
      </c>
      <c r="E8" s="5">
        <f t="shared" si="1"/>
        <v>43875</v>
      </c>
      <c r="F8" s="2">
        <v>5651.84</v>
      </c>
      <c r="G8" s="2">
        <v>0</v>
      </c>
      <c r="H8" s="2">
        <f t="shared" si="0"/>
        <v>5651.84</v>
      </c>
      <c r="I8" s="2"/>
      <c r="J8" s="1" t="str">
        <f t="shared" si="2"/>
        <v>R1</v>
      </c>
      <c r="K8" s="2"/>
      <c r="L8" s="1" t="str">
        <f t="shared" si="3"/>
        <v>R2</v>
      </c>
      <c r="M8" s="2"/>
      <c r="N8" s="1"/>
    </row>
    <row r="9" spans="1:15">
      <c r="A9" s="1" t="s">
        <v>9</v>
      </c>
      <c r="B9" s="4">
        <v>90092702</v>
      </c>
      <c r="C9" s="5">
        <v>43870</v>
      </c>
      <c r="D9" s="4" t="s">
        <v>0</v>
      </c>
      <c r="E9" s="5">
        <f t="shared" si="1"/>
        <v>43878</v>
      </c>
      <c r="F9" s="1">
        <v>10426.32</v>
      </c>
      <c r="G9" s="3">
        <v>500</v>
      </c>
      <c r="H9" s="2">
        <f t="shared" si="0"/>
        <v>9926.32</v>
      </c>
      <c r="I9" s="2"/>
      <c r="J9" s="1" t="str">
        <f t="shared" si="2"/>
        <v>R1</v>
      </c>
      <c r="K9" s="2"/>
      <c r="L9" s="1" t="str">
        <f t="shared" si="3"/>
        <v>R2</v>
      </c>
      <c r="M9" s="2"/>
      <c r="N9" s="1"/>
    </row>
    <row r="10" spans="1:15">
      <c r="A10" s="1" t="s">
        <v>8</v>
      </c>
      <c r="B10" s="4">
        <v>90092701</v>
      </c>
      <c r="C10" s="5">
        <v>43870</v>
      </c>
      <c r="D10" s="4" t="s">
        <v>0</v>
      </c>
      <c r="E10" s="5">
        <f t="shared" si="1"/>
        <v>43878</v>
      </c>
      <c r="F10" s="7">
        <v>13326.7</v>
      </c>
      <c r="G10" s="3">
        <v>36</v>
      </c>
      <c r="H10" s="2">
        <f t="shared" si="0"/>
        <v>13290.7</v>
      </c>
      <c r="I10" s="2"/>
      <c r="J10" s="1" t="str">
        <f t="shared" si="2"/>
        <v>R1</v>
      </c>
      <c r="K10" s="2"/>
      <c r="L10" s="1" t="str">
        <f t="shared" si="3"/>
        <v>R2</v>
      </c>
      <c r="M10" s="2"/>
      <c r="N10" s="1"/>
    </row>
    <row r="11" spans="1:15">
      <c r="A11" s="1" t="s">
        <v>5</v>
      </c>
      <c r="B11" s="4">
        <v>90092700</v>
      </c>
      <c r="C11" s="5">
        <v>43870</v>
      </c>
      <c r="D11" s="4" t="s">
        <v>0</v>
      </c>
      <c r="E11" s="5">
        <f t="shared" si="1"/>
        <v>43878</v>
      </c>
      <c r="F11" s="4">
        <v>22171.88</v>
      </c>
      <c r="G11" s="3">
        <v>0</v>
      </c>
      <c r="H11" s="2">
        <f t="shared" si="0"/>
        <v>22171.88</v>
      </c>
      <c r="I11" s="2"/>
      <c r="J11" s="1" t="str">
        <f t="shared" si="2"/>
        <v>R1</v>
      </c>
      <c r="K11" s="2"/>
      <c r="L11" s="1" t="str">
        <f t="shared" si="3"/>
        <v>R2</v>
      </c>
      <c r="M11" s="2"/>
      <c r="N11" s="1"/>
    </row>
    <row r="12" spans="1:15">
      <c r="A12" s="1" t="s">
        <v>7</v>
      </c>
      <c r="B12" s="4">
        <v>90092699</v>
      </c>
      <c r="C12" s="5">
        <v>43872</v>
      </c>
      <c r="D12" s="4" t="s">
        <v>0</v>
      </c>
      <c r="E12" s="5">
        <f t="shared" si="1"/>
        <v>43880</v>
      </c>
      <c r="F12" s="8">
        <v>29322.880000000001</v>
      </c>
      <c r="G12" s="3">
        <v>582.36</v>
      </c>
      <c r="H12" s="2">
        <f t="shared" si="0"/>
        <v>28740.52</v>
      </c>
      <c r="I12" s="2"/>
      <c r="J12" s="1" t="str">
        <f t="shared" si="2"/>
        <v>R1</v>
      </c>
      <c r="K12" s="2"/>
      <c r="L12" s="1" t="str">
        <f t="shared" si="3"/>
        <v>R2</v>
      </c>
      <c r="M12" s="2"/>
      <c r="N12" s="1"/>
    </row>
    <row r="13" spans="1:15">
      <c r="A13" s="1" t="s">
        <v>10</v>
      </c>
      <c r="B13" s="4">
        <v>90092695</v>
      </c>
      <c r="C13" s="5">
        <v>43872</v>
      </c>
      <c r="D13" s="4" t="s">
        <v>0</v>
      </c>
      <c r="E13" s="5">
        <f t="shared" si="1"/>
        <v>43880</v>
      </c>
      <c r="F13" s="8">
        <v>18402.23</v>
      </c>
      <c r="G13" s="3">
        <v>0</v>
      </c>
      <c r="H13" s="2">
        <f t="shared" si="0"/>
        <v>18402.23</v>
      </c>
      <c r="I13" s="2"/>
      <c r="J13" s="1" t="str">
        <f t="shared" si="2"/>
        <v>R1</v>
      </c>
      <c r="K13" s="2"/>
      <c r="L13" s="1" t="str">
        <f t="shared" si="3"/>
        <v>R2</v>
      </c>
      <c r="M13" s="2"/>
      <c r="N13" s="1"/>
    </row>
    <row r="14" spans="1:15">
      <c r="A14" s="1" t="s">
        <v>21</v>
      </c>
      <c r="B14" s="4">
        <v>90092694</v>
      </c>
      <c r="C14" s="5">
        <v>43874</v>
      </c>
      <c r="D14" s="4" t="s">
        <v>0</v>
      </c>
      <c r="E14" s="5">
        <f t="shared" si="1"/>
        <v>43882</v>
      </c>
      <c r="F14" s="4">
        <v>21200.82</v>
      </c>
      <c r="G14" s="3">
        <v>0</v>
      </c>
      <c r="H14" s="2">
        <f t="shared" si="0"/>
        <v>21200.82</v>
      </c>
      <c r="I14" s="2"/>
      <c r="J14" s="1" t="str">
        <f t="shared" si="2"/>
        <v>R1</v>
      </c>
      <c r="K14" s="2"/>
      <c r="L14" s="1" t="str">
        <f t="shared" si="3"/>
        <v>R2</v>
      </c>
      <c r="M14" s="2"/>
      <c r="N14" s="1"/>
    </row>
    <row r="15" spans="1:15">
      <c r="A15" s="1" t="s">
        <v>20</v>
      </c>
      <c r="B15" s="4">
        <v>90092693</v>
      </c>
      <c r="C15" s="5">
        <v>43874</v>
      </c>
      <c r="D15" s="4" t="s">
        <v>0</v>
      </c>
      <c r="E15" s="5">
        <f t="shared" si="1"/>
        <v>43882</v>
      </c>
      <c r="F15" s="4">
        <v>12792.56</v>
      </c>
      <c r="G15" s="3">
        <v>125.69</v>
      </c>
      <c r="H15" s="2">
        <f t="shared" si="0"/>
        <v>12666.869999999999</v>
      </c>
      <c r="I15" s="2"/>
      <c r="J15" s="1" t="str">
        <f t="shared" si="2"/>
        <v>R1</v>
      </c>
      <c r="K15" s="2"/>
      <c r="L15" s="1" t="str">
        <f t="shared" si="3"/>
        <v>R2</v>
      </c>
      <c r="M15" s="2"/>
      <c r="N15" s="1"/>
    </row>
    <row r="16" spans="1:15">
      <c r="A16" s="1" t="s">
        <v>19</v>
      </c>
      <c r="B16" s="4">
        <v>90092692</v>
      </c>
      <c r="C16" s="5">
        <v>43883</v>
      </c>
      <c r="D16" s="4" t="s">
        <v>0</v>
      </c>
      <c r="E16" s="5">
        <f t="shared" si="1"/>
        <v>43891</v>
      </c>
      <c r="F16" s="8">
        <v>11456.06</v>
      </c>
      <c r="G16" s="3">
        <v>200.36</v>
      </c>
      <c r="H16" s="2">
        <f t="shared" si="0"/>
        <v>11255.699999999999</v>
      </c>
      <c r="I16" s="2"/>
      <c r="J16" s="1" t="str">
        <f t="shared" si="2"/>
        <v>R1</v>
      </c>
      <c r="K16" s="2"/>
      <c r="L16" s="1" t="str">
        <f t="shared" si="3"/>
        <v>R2</v>
      </c>
      <c r="M16" s="2"/>
      <c r="N16" s="1"/>
    </row>
    <row r="17" spans="1:14">
      <c r="A17" s="1" t="s">
        <v>18</v>
      </c>
      <c r="B17" s="4">
        <v>90092681</v>
      </c>
      <c r="C17" s="5">
        <v>43885</v>
      </c>
      <c r="D17" s="4" t="s">
        <v>0</v>
      </c>
      <c r="E17" s="5">
        <f t="shared" si="1"/>
        <v>43893</v>
      </c>
      <c r="F17" s="4">
        <v>13821.06</v>
      </c>
      <c r="G17" s="3">
        <v>456.25</v>
      </c>
      <c r="H17" s="2">
        <f t="shared" si="0"/>
        <v>13364.81</v>
      </c>
      <c r="I17" s="2"/>
      <c r="J17" s="1" t="str">
        <f t="shared" si="2"/>
        <v>R1</v>
      </c>
      <c r="K17" s="2"/>
      <c r="L17" s="1" t="str">
        <f t="shared" si="3"/>
        <v>R2</v>
      </c>
      <c r="M17" s="2"/>
      <c r="N17" s="1"/>
    </row>
    <row r="18" spans="1:14">
      <c r="A18" s="1" t="s">
        <v>17</v>
      </c>
      <c r="B18" s="4">
        <v>90092680</v>
      </c>
      <c r="C18" s="5">
        <v>43881</v>
      </c>
      <c r="D18" s="4" t="s">
        <v>0</v>
      </c>
      <c r="E18" s="5">
        <f t="shared" si="1"/>
        <v>43889</v>
      </c>
      <c r="F18" s="7">
        <v>12172.82</v>
      </c>
      <c r="G18" s="3">
        <v>0</v>
      </c>
      <c r="H18" s="2">
        <f t="shared" si="0"/>
        <v>12172.82</v>
      </c>
      <c r="I18" s="2"/>
      <c r="J18" s="1" t="str">
        <f t="shared" si="2"/>
        <v>R1</v>
      </c>
      <c r="K18" s="2"/>
      <c r="L18" s="1" t="str">
        <f t="shared" si="3"/>
        <v>R2</v>
      </c>
      <c r="M18" s="2"/>
      <c r="N18" s="1"/>
    </row>
    <row r="19" spans="1:14">
      <c r="A19" s="1" t="s">
        <v>16</v>
      </c>
      <c r="B19" s="4">
        <v>90092679</v>
      </c>
      <c r="C19" s="5">
        <v>43891</v>
      </c>
      <c r="D19" s="4" t="s">
        <v>0</v>
      </c>
      <c r="E19" s="5">
        <f t="shared" si="1"/>
        <v>43899</v>
      </c>
      <c r="F19" s="4">
        <v>14969.92</v>
      </c>
      <c r="G19" s="3">
        <v>0</v>
      </c>
      <c r="H19" s="2">
        <f t="shared" si="0"/>
        <v>14969.92</v>
      </c>
      <c r="I19" s="2"/>
      <c r="J19" s="1" t="str">
        <f t="shared" si="2"/>
        <v>R1</v>
      </c>
      <c r="K19" s="2"/>
      <c r="L19" s="1" t="str">
        <f t="shared" si="3"/>
        <v>R2</v>
      </c>
      <c r="M19" s="2"/>
      <c r="N19" s="1"/>
    </row>
    <row r="20" spans="1:14">
      <c r="A20" s="1" t="s">
        <v>15</v>
      </c>
      <c r="B20" s="4">
        <v>90092678</v>
      </c>
      <c r="C20" s="5">
        <v>43891</v>
      </c>
      <c r="D20" s="4" t="s">
        <v>0</v>
      </c>
      <c r="E20" s="5">
        <f t="shared" si="1"/>
        <v>43899</v>
      </c>
      <c r="F20" s="7">
        <v>8998.39</v>
      </c>
      <c r="G20" s="3">
        <v>0</v>
      </c>
      <c r="H20" s="2">
        <f t="shared" si="0"/>
        <v>8998.39</v>
      </c>
      <c r="I20" s="2"/>
      <c r="J20" s="1" t="str">
        <f t="shared" si="2"/>
        <v>R1</v>
      </c>
      <c r="K20" s="2"/>
      <c r="L20" s="1" t="str">
        <f t="shared" si="3"/>
        <v>R2</v>
      </c>
      <c r="M20" s="2"/>
      <c r="N20" s="1"/>
    </row>
    <row r="21" spans="1:14">
      <c r="A21" s="1" t="s">
        <v>14</v>
      </c>
      <c r="B21" s="4">
        <v>90092677</v>
      </c>
      <c r="C21" s="5">
        <v>43898</v>
      </c>
      <c r="D21" s="4" t="s">
        <v>0</v>
      </c>
      <c r="E21" s="5">
        <f t="shared" si="1"/>
        <v>43906</v>
      </c>
      <c r="F21" s="4">
        <v>10422.59</v>
      </c>
      <c r="G21" s="3">
        <v>0</v>
      </c>
      <c r="H21" s="2">
        <f t="shared" si="0"/>
        <v>10422.59</v>
      </c>
      <c r="I21" s="2"/>
      <c r="J21" s="1" t="str">
        <f t="shared" si="2"/>
        <v>R1</v>
      </c>
      <c r="K21" s="2"/>
      <c r="L21" s="1" t="str">
        <f t="shared" si="3"/>
        <v>R2</v>
      </c>
      <c r="M21" s="2"/>
      <c r="N21" s="1"/>
    </row>
    <row r="22" spans="1:14">
      <c r="A22" s="1" t="s">
        <v>13</v>
      </c>
      <c r="B22" s="4">
        <v>90092676</v>
      </c>
      <c r="C22" s="5">
        <v>43899</v>
      </c>
      <c r="D22" s="4" t="s">
        <v>0</v>
      </c>
      <c r="E22" s="5">
        <f t="shared" si="1"/>
        <v>43907</v>
      </c>
      <c r="F22" s="4">
        <v>10636.72</v>
      </c>
      <c r="G22" s="3">
        <v>41</v>
      </c>
      <c r="H22" s="2">
        <f t="shared" si="0"/>
        <v>10595.72</v>
      </c>
      <c r="I22" s="2"/>
      <c r="J22" s="1" t="str">
        <f t="shared" si="2"/>
        <v>R1</v>
      </c>
      <c r="K22" s="2"/>
      <c r="L22" s="1" t="str">
        <f t="shared" si="3"/>
        <v>R2</v>
      </c>
      <c r="M22" s="2"/>
      <c r="N22" s="1"/>
    </row>
    <row r="23" spans="1:14">
      <c r="A23" s="4" t="s">
        <v>12</v>
      </c>
      <c r="B23" s="4">
        <v>90092675</v>
      </c>
      <c r="C23" s="5">
        <v>43900</v>
      </c>
      <c r="D23" s="4" t="s">
        <v>0</v>
      </c>
      <c r="E23" s="5">
        <f t="shared" si="1"/>
        <v>43908</v>
      </c>
      <c r="F23" s="4">
        <v>16796.12</v>
      </c>
      <c r="G23" s="3">
        <v>27.25</v>
      </c>
      <c r="H23" s="2">
        <f t="shared" si="0"/>
        <v>16768.87</v>
      </c>
      <c r="I23" s="2"/>
      <c r="J23" s="1" t="str">
        <f t="shared" si="2"/>
        <v>R1</v>
      </c>
      <c r="K23" s="2"/>
      <c r="L23" s="1" t="str">
        <f t="shared" si="3"/>
        <v>R2</v>
      </c>
      <c r="M23" s="2"/>
      <c r="N23" s="1"/>
    </row>
    <row r="24" spans="1:14">
      <c r="A24" s="4" t="s">
        <v>2</v>
      </c>
      <c r="B24" s="4">
        <v>90092674</v>
      </c>
      <c r="C24" s="5">
        <v>43900</v>
      </c>
      <c r="D24" s="4" t="s">
        <v>0</v>
      </c>
      <c r="E24" s="5">
        <f t="shared" si="1"/>
        <v>43908</v>
      </c>
      <c r="F24" s="6">
        <v>14459.16</v>
      </c>
      <c r="G24" s="3">
        <v>1000</v>
      </c>
      <c r="H24" s="2">
        <f t="shared" si="0"/>
        <v>13459.16</v>
      </c>
      <c r="I24" s="2"/>
      <c r="J24" s="1" t="str">
        <f t="shared" si="2"/>
        <v>R1</v>
      </c>
      <c r="K24" s="2"/>
      <c r="L24" s="1" t="str">
        <f t="shared" si="3"/>
        <v>R2</v>
      </c>
      <c r="M24" s="2"/>
      <c r="N24" s="1"/>
    </row>
    <row r="25" spans="1:14">
      <c r="A25" s="4" t="s">
        <v>11</v>
      </c>
      <c r="B25" s="4">
        <v>90092673</v>
      </c>
      <c r="C25" s="5">
        <v>43904</v>
      </c>
      <c r="D25" s="4" t="s">
        <v>0</v>
      </c>
      <c r="E25" s="5">
        <f t="shared" si="1"/>
        <v>43912</v>
      </c>
      <c r="F25" s="6">
        <v>17186.509999999998</v>
      </c>
      <c r="G25" s="3">
        <v>0</v>
      </c>
      <c r="H25" s="2">
        <f t="shared" si="0"/>
        <v>17186.509999999998</v>
      </c>
      <c r="I25" s="2"/>
      <c r="J25" s="1" t="str">
        <f t="shared" si="2"/>
        <v>R1</v>
      </c>
      <c r="K25" s="2"/>
      <c r="L25" s="1" t="str">
        <f t="shared" si="3"/>
        <v>R2</v>
      </c>
      <c r="M25" s="2"/>
      <c r="N25" s="1"/>
    </row>
    <row r="26" spans="1:14">
      <c r="A26" s="4" t="s">
        <v>10</v>
      </c>
      <c r="B26" s="4">
        <v>90092672</v>
      </c>
      <c r="C26" s="5">
        <v>43907</v>
      </c>
      <c r="D26" s="4" t="s">
        <v>0</v>
      </c>
      <c r="E26" s="5">
        <f t="shared" si="1"/>
        <v>43915</v>
      </c>
      <c r="F26" s="4">
        <v>19082.7</v>
      </c>
      <c r="G26" s="3">
        <v>0</v>
      </c>
      <c r="H26" s="2">
        <f t="shared" si="0"/>
        <v>19082.7</v>
      </c>
      <c r="I26" s="2"/>
      <c r="J26" s="1" t="str">
        <f t="shared" si="2"/>
        <v>R1</v>
      </c>
      <c r="K26" s="2"/>
      <c r="L26" s="1" t="str">
        <f t="shared" si="3"/>
        <v>R2</v>
      </c>
      <c r="M26" s="2"/>
      <c r="N26" s="1"/>
    </row>
    <row r="27" spans="1:14">
      <c r="A27" s="4" t="s">
        <v>9</v>
      </c>
      <c r="B27" s="4">
        <v>90092670</v>
      </c>
      <c r="C27" s="5">
        <v>43907</v>
      </c>
      <c r="D27" s="4" t="s">
        <v>0</v>
      </c>
      <c r="E27" s="5">
        <f t="shared" si="1"/>
        <v>43915</v>
      </c>
      <c r="F27" s="4">
        <v>18074.810000000001</v>
      </c>
      <c r="G27" s="3">
        <v>0</v>
      </c>
      <c r="H27" s="2">
        <f t="shared" si="0"/>
        <v>18074.810000000001</v>
      </c>
      <c r="I27" s="2"/>
      <c r="J27" s="1" t="str">
        <f t="shared" si="2"/>
        <v>R1</v>
      </c>
      <c r="K27" s="2"/>
      <c r="L27" s="1" t="str">
        <f t="shared" si="3"/>
        <v>R2</v>
      </c>
      <c r="M27" s="2"/>
      <c r="N27" s="1"/>
    </row>
    <row r="28" spans="1:14">
      <c r="A28" s="4" t="s">
        <v>8</v>
      </c>
      <c r="B28" s="4">
        <v>90092669</v>
      </c>
      <c r="C28" s="5">
        <v>43910</v>
      </c>
      <c r="D28" s="4" t="s">
        <v>0</v>
      </c>
      <c r="E28" s="5">
        <f t="shared" si="1"/>
        <v>43918</v>
      </c>
      <c r="F28" s="4">
        <v>17867.62</v>
      </c>
      <c r="G28" s="3">
        <v>6358</v>
      </c>
      <c r="H28" s="2">
        <f t="shared" si="0"/>
        <v>11509.619999999999</v>
      </c>
      <c r="I28" s="2"/>
      <c r="J28" s="1" t="str">
        <f t="shared" si="2"/>
        <v>R1</v>
      </c>
      <c r="K28" s="2"/>
      <c r="L28" s="1" t="str">
        <f t="shared" si="3"/>
        <v>R2</v>
      </c>
      <c r="M28" s="2"/>
      <c r="N28" s="1"/>
    </row>
    <row r="29" spans="1:14">
      <c r="A29" s="4" t="s">
        <v>7</v>
      </c>
      <c r="B29" s="4">
        <v>90092668</v>
      </c>
      <c r="C29" s="5">
        <v>43909</v>
      </c>
      <c r="D29" s="4" t="s">
        <v>0</v>
      </c>
      <c r="E29" s="5">
        <f t="shared" si="1"/>
        <v>43917</v>
      </c>
      <c r="F29" s="4">
        <v>20039.95</v>
      </c>
      <c r="G29" s="3">
        <v>954</v>
      </c>
      <c r="H29" s="2">
        <f t="shared" si="0"/>
        <v>19085.95</v>
      </c>
      <c r="I29" s="2"/>
      <c r="J29" s="1" t="str">
        <f t="shared" si="2"/>
        <v>R1</v>
      </c>
      <c r="K29" s="2"/>
      <c r="L29" s="1" t="str">
        <f t="shared" si="3"/>
        <v>R2</v>
      </c>
      <c r="M29" s="2"/>
      <c r="N29" s="1"/>
    </row>
    <row r="30" spans="1:14">
      <c r="A30" s="4" t="s">
        <v>6</v>
      </c>
      <c r="B30" s="4">
        <v>90092667</v>
      </c>
      <c r="C30" s="5">
        <v>43911</v>
      </c>
      <c r="D30" s="4" t="s">
        <v>0</v>
      </c>
      <c r="E30" s="5">
        <f t="shared" si="1"/>
        <v>43919</v>
      </c>
      <c r="F30" s="4">
        <v>10836.29</v>
      </c>
      <c r="G30" s="3">
        <v>236</v>
      </c>
      <c r="H30" s="2">
        <f t="shared" si="0"/>
        <v>10600.29</v>
      </c>
      <c r="I30" s="2"/>
      <c r="J30" s="1" t="str">
        <f t="shared" si="2"/>
        <v>R1</v>
      </c>
      <c r="K30" s="2"/>
      <c r="L30" s="1" t="str">
        <f t="shared" si="3"/>
        <v>R2</v>
      </c>
      <c r="M30" s="2"/>
      <c r="N30" s="1"/>
    </row>
    <row r="31" spans="1:14">
      <c r="A31" s="4" t="s">
        <v>5</v>
      </c>
      <c r="B31" s="4">
        <v>90092666</v>
      </c>
      <c r="C31" s="5">
        <v>43914</v>
      </c>
      <c r="D31" s="4" t="s">
        <v>0</v>
      </c>
      <c r="E31" s="5">
        <f t="shared" si="1"/>
        <v>43922</v>
      </c>
      <c r="F31" s="4">
        <v>18297.88</v>
      </c>
      <c r="G31" s="3">
        <v>25.63</v>
      </c>
      <c r="H31" s="2">
        <f t="shared" si="0"/>
        <v>18272.25</v>
      </c>
      <c r="I31" s="2"/>
      <c r="J31" s="1" t="str">
        <f t="shared" si="2"/>
        <v>R1</v>
      </c>
      <c r="K31" s="2"/>
      <c r="L31" s="1" t="str">
        <f t="shared" si="3"/>
        <v>R2</v>
      </c>
      <c r="M31" s="2"/>
      <c r="N31" s="1"/>
    </row>
    <row r="32" spans="1:14">
      <c r="A32" s="4" t="s">
        <v>4</v>
      </c>
      <c r="B32" s="4">
        <v>90092665</v>
      </c>
      <c r="C32" s="5">
        <v>43914</v>
      </c>
      <c r="D32" s="4" t="s">
        <v>0</v>
      </c>
      <c r="E32" s="5">
        <f t="shared" si="1"/>
        <v>43922</v>
      </c>
      <c r="F32" s="4">
        <v>17574.759999999998</v>
      </c>
      <c r="G32" s="3">
        <v>456.25</v>
      </c>
      <c r="H32" s="2">
        <f t="shared" si="0"/>
        <v>17118.509999999998</v>
      </c>
      <c r="I32" s="2"/>
      <c r="J32" s="1" t="str">
        <f t="shared" si="2"/>
        <v>R1</v>
      </c>
      <c r="K32" s="2"/>
      <c r="L32" s="1" t="str">
        <f t="shared" si="3"/>
        <v>R2</v>
      </c>
      <c r="M32" s="2"/>
      <c r="N32" s="1"/>
    </row>
    <row r="33" spans="1:14">
      <c r="A33" s="4" t="s">
        <v>3</v>
      </c>
      <c r="B33" s="4">
        <v>90092664</v>
      </c>
      <c r="C33" s="5">
        <v>43918</v>
      </c>
      <c r="D33" s="4" t="s">
        <v>0</v>
      </c>
      <c r="E33" s="5">
        <f t="shared" si="1"/>
        <v>43926</v>
      </c>
      <c r="F33" s="4">
        <v>24500.12</v>
      </c>
      <c r="G33" s="3">
        <v>495.26</v>
      </c>
      <c r="H33" s="2">
        <f t="shared" si="0"/>
        <v>24004.86</v>
      </c>
      <c r="I33" s="2"/>
      <c r="J33" s="1" t="str">
        <f t="shared" si="2"/>
        <v>R1</v>
      </c>
      <c r="K33" s="2"/>
      <c r="L33" s="1" t="str">
        <f t="shared" si="3"/>
        <v>R2</v>
      </c>
      <c r="M33" s="2"/>
      <c r="N33" s="1"/>
    </row>
    <row r="34" spans="1:14">
      <c r="A34" s="4" t="s">
        <v>2</v>
      </c>
      <c r="B34" s="4">
        <v>90092663</v>
      </c>
      <c r="C34" s="5">
        <v>43919</v>
      </c>
      <c r="D34" s="4" t="s">
        <v>0</v>
      </c>
      <c r="E34" s="5">
        <f t="shared" si="1"/>
        <v>43927</v>
      </c>
      <c r="F34" s="4">
        <v>28977.25</v>
      </c>
      <c r="G34" s="3">
        <v>759.25</v>
      </c>
      <c r="H34" s="2">
        <f t="shared" si="0"/>
        <v>28218</v>
      </c>
      <c r="I34" s="2"/>
      <c r="J34" s="1" t="str">
        <f t="shared" si="2"/>
        <v>R1</v>
      </c>
      <c r="K34" s="2"/>
      <c r="L34" s="1" t="str">
        <f t="shared" si="3"/>
        <v>R2</v>
      </c>
      <c r="M34" s="2"/>
      <c r="N34" s="1"/>
    </row>
    <row r="35" spans="1:14">
      <c r="A35" s="4" t="s">
        <v>1</v>
      </c>
      <c r="B35" s="4">
        <v>90092661</v>
      </c>
      <c r="C35" s="5">
        <v>43920</v>
      </c>
      <c r="D35" s="4" t="s">
        <v>0</v>
      </c>
      <c r="E35" s="5">
        <f t="shared" si="1"/>
        <v>43928</v>
      </c>
      <c r="F35" s="4">
        <v>27315.77</v>
      </c>
      <c r="G35" s="3">
        <v>625.32000000000005</v>
      </c>
      <c r="H35" s="2">
        <f t="shared" si="0"/>
        <v>26690.45</v>
      </c>
      <c r="I35" s="2"/>
      <c r="J35" s="1" t="str">
        <f t="shared" si="2"/>
        <v>R1</v>
      </c>
      <c r="K35" s="2"/>
      <c r="L35" s="1" t="str">
        <f t="shared" si="3"/>
        <v>R2</v>
      </c>
      <c r="M35" s="2"/>
      <c r="N35" s="1"/>
    </row>
  </sheetData>
  <conditionalFormatting sqref="J2:J35">
    <cfRule type="expression" dxfId="6" priority="6">
      <formula>($J2="R3")</formula>
    </cfRule>
    <cfRule type="expression" dxfId="5" priority="7">
      <formula>($J2="R2")</formula>
    </cfRule>
  </conditionalFormatting>
  <conditionalFormatting sqref="I3">
    <cfRule type="expression" dxfId="4" priority="5">
      <formula>$I$8</formula>
    </cfRule>
  </conditionalFormatting>
  <conditionalFormatting sqref="K3">
    <cfRule type="expression" dxfId="3" priority="4">
      <formula>$I$8</formula>
    </cfRule>
  </conditionalFormatting>
  <conditionalFormatting sqref="L3:L35">
    <cfRule type="expression" dxfId="2" priority="2">
      <formula>($J3="R3")</formula>
    </cfRule>
    <cfRule type="expression" dxfId="1" priority="3">
      <formula>($J3="R2")</formula>
    </cfRule>
  </conditionalFormatting>
  <conditionalFormatting sqref="M3">
    <cfRule type="expression" dxfId="0" priority="1">
      <formula>$I$8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relance facture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melissa gastmans</dc:creator>
  <cp:lastModifiedBy>melissa gastmans</cp:lastModifiedBy>
  <dcterms:created xsi:type="dcterms:W3CDTF">2015-06-05T18:19:34Z</dcterms:created>
  <dcterms:modified xsi:type="dcterms:W3CDTF">2021-01-31T11:59:46Z</dcterms:modified>
</cp:coreProperties>
</file>