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132" windowWidth="22440" windowHeight="9288"/>
  </bookViews>
  <sheets>
    <sheet name="Janvier" sheetId="1" r:id="rId1"/>
  </sheets>
  <definedNames>
    <definedName name="Hdéb">Janvier!$AD$3</definedName>
    <definedName name="Hfin">Janvier!$AE$3</definedName>
  </definedNames>
  <calcPr calcId="145621"/>
</workbook>
</file>

<file path=xl/calcChain.xml><?xml version="1.0" encoding="utf-8"?>
<calcChain xmlns="http://schemas.openxmlformats.org/spreadsheetml/2006/main">
  <c r="AG9" i="1" l="1"/>
  <c r="AF9" i="1"/>
  <c r="AE9" i="1"/>
  <c r="AF10" i="1"/>
  <c r="AF11" i="1"/>
  <c r="AF12" i="1"/>
  <c r="AF13" i="1"/>
  <c r="AE10" i="1" l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B10" i="1" l="1"/>
  <c r="AD10" i="1" s="1"/>
  <c r="AB11" i="1"/>
  <c r="AD11" i="1" s="1"/>
  <c r="AB12" i="1"/>
  <c r="AD12" i="1" s="1"/>
  <c r="AB13" i="1"/>
  <c r="AD13" i="1" s="1"/>
  <c r="AB14" i="1"/>
  <c r="AD14" i="1" s="1"/>
  <c r="AB15" i="1"/>
  <c r="AD15" i="1" s="1"/>
  <c r="AB16" i="1"/>
  <c r="AD16" i="1" s="1"/>
  <c r="AB17" i="1"/>
  <c r="AD17" i="1" s="1"/>
  <c r="AB18" i="1"/>
  <c r="AD18" i="1" s="1"/>
  <c r="AB19" i="1"/>
  <c r="AD19" i="1" s="1"/>
  <c r="AB20" i="1"/>
  <c r="AD20" i="1" s="1"/>
  <c r="AB21" i="1"/>
  <c r="AD21" i="1" s="1"/>
  <c r="AB22" i="1"/>
  <c r="AD22" i="1" s="1"/>
  <c r="AB23" i="1"/>
  <c r="AD23" i="1" s="1"/>
  <c r="AB24" i="1"/>
  <c r="AD24" i="1" s="1"/>
  <c r="AB25" i="1"/>
  <c r="AD25" i="1" s="1"/>
  <c r="AB26" i="1"/>
  <c r="AD26" i="1" s="1"/>
  <c r="AB27" i="1"/>
  <c r="AD27" i="1" s="1"/>
  <c r="AB28" i="1"/>
  <c r="AD28" i="1" s="1"/>
  <c r="AB29" i="1"/>
  <c r="AD29" i="1" s="1"/>
  <c r="AB30" i="1"/>
  <c r="AD30" i="1" s="1"/>
  <c r="AB31" i="1"/>
  <c r="AD31" i="1" s="1"/>
  <c r="AB32" i="1"/>
  <c r="AD32" i="1" s="1"/>
  <c r="AB33" i="1"/>
  <c r="AD33" i="1" s="1"/>
  <c r="AB34" i="1"/>
  <c r="AD34" i="1" s="1"/>
  <c r="AB35" i="1"/>
  <c r="AD35" i="1" s="1"/>
  <c r="AB36" i="1"/>
  <c r="AD36" i="1" s="1"/>
  <c r="AB37" i="1"/>
  <c r="AD37" i="1" s="1"/>
  <c r="AB38" i="1"/>
  <c r="AD38" i="1" s="1"/>
  <c r="AB39" i="1"/>
  <c r="AD39" i="1" s="1"/>
  <c r="AB9" i="1"/>
  <c r="AD9" i="1" s="1"/>
  <c r="C8" i="1" l="1"/>
  <c r="C10" i="1" l="1"/>
  <c r="AC10" i="1" s="1"/>
  <c r="C18" i="1"/>
  <c r="AC18" i="1" s="1"/>
  <c r="C26" i="1"/>
  <c r="AC26" i="1" s="1"/>
  <c r="C34" i="1"/>
  <c r="AC34" i="1" s="1"/>
  <c r="C11" i="1"/>
  <c r="AC11" i="1" s="1"/>
  <c r="C19" i="1"/>
  <c r="AC19" i="1" s="1"/>
  <c r="C27" i="1"/>
  <c r="AC27" i="1" s="1"/>
  <c r="C35" i="1"/>
  <c r="AC35" i="1" s="1"/>
  <c r="C12" i="1"/>
  <c r="AC12" i="1" s="1"/>
  <c r="C20" i="1"/>
  <c r="AC20" i="1" s="1"/>
  <c r="C28" i="1"/>
  <c r="AC28" i="1" s="1"/>
  <c r="C36" i="1"/>
  <c r="AC36" i="1" s="1"/>
  <c r="C13" i="1"/>
  <c r="AC13" i="1" s="1"/>
  <c r="C21" i="1"/>
  <c r="AC21" i="1" s="1"/>
  <c r="C29" i="1"/>
  <c r="AC29" i="1" s="1"/>
  <c r="C37" i="1"/>
  <c r="AC37" i="1" s="1"/>
  <c r="C14" i="1"/>
  <c r="AC14" i="1" s="1"/>
  <c r="C22" i="1"/>
  <c r="AC22" i="1" s="1"/>
  <c r="C30" i="1"/>
  <c r="AC30" i="1" s="1"/>
  <c r="C38" i="1"/>
  <c r="AC38" i="1" s="1"/>
  <c r="C15" i="1"/>
  <c r="AC15" i="1" s="1"/>
  <c r="C23" i="1"/>
  <c r="AC23" i="1" s="1"/>
  <c r="C31" i="1"/>
  <c r="AC31" i="1" s="1"/>
  <c r="C39" i="1"/>
  <c r="AC39" i="1" s="1"/>
  <c r="C16" i="1"/>
  <c r="AC16" i="1" s="1"/>
  <c r="C24" i="1"/>
  <c r="AC24" i="1" s="1"/>
  <c r="C32" i="1"/>
  <c r="AC32" i="1" s="1"/>
  <c r="C17" i="1"/>
  <c r="AC17" i="1" s="1"/>
  <c r="C25" i="1"/>
  <c r="AC25" i="1" s="1"/>
  <c r="C33" i="1"/>
  <c r="AC33" i="1" s="1"/>
  <c r="C9" i="1"/>
  <c r="A16" i="1" l="1"/>
  <c r="B16" i="1"/>
  <c r="AC9" i="1"/>
  <c r="AC7" i="1" s="1"/>
  <c r="A24" i="1"/>
  <c r="A10" i="1"/>
  <c r="A35" i="1"/>
  <c r="A21" i="1"/>
  <c r="A25" i="1"/>
  <c r="A32" i="1"/>
  <c r="A18" i="1"/>
  <c r="A29" i="1"/>
  <c r="A15" i="1"/>
  <c r="A26" i="1"/>
  <c r="A12" i="1"/>
  <c r="A37" i="1"/>
  <c r="A23" i="1"/>
  <c r="A34" i="1"/>
  <c r="A20" i="1"/>
  <c r="A31" i="1"/>
  <c r="A17" i="1"/>
  <c r="A28" i="1"/>
  <c r="A14" i="1"/>
  <c r="A39" i="1"/>
  <c r="A11" i="1"/>
  <c r="A36" i="1"/>
  <c r="A22" i="1"/>
  <c r="A33" i="1"/>
  <c r="A19" i="1"/>
  <c r="A30" i="1"/>
  <c r="A27" i="1"/>
  <c r="A13" i="1"/>
  <c r="A38" i="1"/>
  <c r="A9" i="1"/>
  <c r="B25" i="1"/>
  <c r="B36" i="1"/>
  <c r="B22" i="1"/>
  <c r="B33" i="1"/>
  <c r="B30" i="1"/>
  <c r="B27" i="1"/>
  <c r="B38" i="1"/>
  <c r="B24" i="1"/>
  <c r="B35" i="1"/>
  <c r="B32" i="1"/>
  <c r="B29" i="1"/>
  <c r="B26" i="1"/>
  <c r="B37" i="1"/>
  <c r="B23" i="1"/>
  <c r="B34" i="1"/>
  <c r="B31" i="1"/>
  <c r="B28" i="1"/>
  <c r="B39" i="1"/>
  <c r="B11" i="1"/>
  <c r="B19" i="1"/>
  <c r="B13" i="1"/>
  <c r="B10" i="1"/>
  <c r="B21" i="1"/>
  <c r="B18" i="1"/>
  <c r="B15" i="1"/>
  <c r="B12" i="1"/>
  <c r="B20" i="1"/>
  <c r="B17" i="1"/>
  <c r="B14" i="1"/>
  <c r="B9" i="1"/>
  <c r="AC6" i="1" l="1"/>
</calcChain>
</file>

<file path=xl/sharedStrings.xml><?xml version="1.0" encoding="utf-8"?>
<sst xmlns="http://schemas.openxmlformats.org/spreadsheetml/2006/main" count="35" uniqueCount="15">
  <si>
    <t>Mois de :</t>
  </si>
  <si>
    <t>Semaine</t>
  </si>
  <si>
    <t>Arrivée</t>
  </si>
  <si>
    <t>Départ</t>
  </si>
  <si>
    <t>Heure du mois</t>
  </si>
  <si>
    <t>Cumul / Mois</t>
  </si>
  <si>
    <t>Calcul des horaires de travail</t>
  </si>
  <si>
    <t>Heures / Sem</t>
  </si>
  <si>
    <t>Hdéb</t>
  </si>
  <si>
    <t>Hfin</t>
  </si>
  <si>
    <t>Heures Totales</t>
  </si>
  <si>
    <t>De 10h00 à 00h00</t>
  </si>
  <si>
    <t>De 00h00 à 10h00</t>
  </si>
  <si>
    <t>From</t>
  </si>
  <si>
    <t>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</si>
</sst>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&gt;=0]&quot;Sem &quot;0;General"/>
    <numFmt numFmtId="165" formatCode="h:mm;@"/>
    <numFmt numFmtId="166" formatCode="[h]:mm"/>
    <numFmt numFmtId="167" formatCode="[h]:mm:ss;@"/>
    <numFmt numFmtId="168" formatCode="[hh]:mm"/>
  </numFmts>
  <fonts count="8" x14ac:knownFonts="1">
    <font>
      <sz val="12"/>
      <color theme="1"/>
      <name val="Times New Roman"/>
      <family val="2"/>
    </font>
    <font>
      <b/>
      <sz val="12"/>
      <color theme="1"/>
      <name val="Times New Roman"/>
      <family val="2"/>
    </font>
    <font>
      <b/>
      <sz val="12"/>
      <color theme="1"/>
      <name val="Times New Roman"/>
      <family val="1"/>
    </font>
    <font>
      <b/>
      <sz val="12"/>
      <color indexed="8"/>
      <name val="Times New Roman"/>
      <family val="1"/>
    </font>
    <font>
      <sz val="12"/>
      <color theme="1"/>
      <name val="Times New Roman"/>
      <family val="1"/>
    </font>
    <font>
      <b/>
      <sz val="12"/>
      <name val="Times New Roman"/>
      <family val="1"/>
    </font>
    <font>
      <b/>
      <sz val="16"/>
      <color theme="1"/>
      <name val="Times New Roman"/>
      <family val="1"/>
    </font>
    <font>
      <b/>
      <sz val="40"/>
      <color theme="1"/>
      <name val="Monotype Corsiva"/>
      <family val="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darkDown">
        <fgColor rgb="FF00B0F0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164" fontId="0" fillId="0" borderId="0" xfId="0" applyNumberFormat="1" applyAlignment="1">
      <alignment horizontal="center"/>
    </xf>
    <xf numFmtId="165" fontId="0" fillId="0" borderId="0" xfId="0" applyNumberFormat="1"/>
    <xf numFmtId="166" fontId="0" fillId="0" borderId="0" xfId="0" applyNumberFormat="1" applyAlignment="1">
      <alignment horizontal="center"/>
    </xf>
    <xf numFmtId="0" fontId="3" fillId="3" borderId="1" xfId="0" applyFont="1" applyFill="1" applyBorder="1"/>
    <xf numFmtId="0" fontId="2" fillId="4" borderId="3" xfId="0" applyFont="1" applyFill="1" applyBorder="1"/>
    <xf numFmtId="166" fontId="2" fillId="4" borderId="3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5" borderId="0" xfId="0" applyFont="1" applyFill="1"/>
    <xf numFmtId="165" fontId="4" fillId="5" borderId="0" xfId="0" applyNumberFormat="1" applyFont="1" applyFill="1"/>
    <xf numFmtId="0" fontId="2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/>
    </xf>
    <xf numFmtId="167" fontId="0" fillId="0" borderId="0" xfId="0" applyNumberFormat="1"/>
    <xf numFmtId="20" fontId="0" fillId="0" borderId="0" xfId="0" applyNumberFormat="1"/>
    <xf numFmtId="168" fontId="0" fillId="0" borderId="1" xfId="0" applyNumberFormat="1" applyBorder="1"/>
    <xf numFmtId="168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68" fontId="0" fillId="0" borderId="0" xfId="0" applyNumberFormat="1"/>
    <xf numFmtId="166" fontId="3" fillId="3" borderId="2" xfId="0" applyNumberFormat="1" applyFont="1" applyFill="1" applyBorder="1" applyAlignment="1">
      <alignment horizontal="center"/>
    </xf>
    <xf numFmtId="166" fontId="1" fillId="0" borderId="2" xfId="0" applyNumberFormat="1" applyFont="1" applyBorder="1" applyAlignment="1">
      <alignment horizontal="center"/>
    </xf>
    <xf numFmtId="168" fontId="0" fillId="0" borderId="2" xfId="0" applyNumberFormat="1" applyBorder="1" applyAlignment="1">
      <alignment horizont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</dxfs>
  <tableStyles count="0" defaultTableStyle="TableStyleMedium2" defaultPivotStyle="PivotStyleLight16"/>
  <colors>
    <mruColors>
      <color rgb="FF00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0" fmlaLink="$C$6" max="2030" min="2015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563880</xdr:colOff>
          <xdr:row>5</xdr:row>
          <xdr:rowOff>30480</xdr:rowOff>
        </xdr:from>
        <xdr:to>
          <xdr:col>1</xdr:col>
          <xdr:colOff>586740</xdr:colOff>
          <xdr:row>6</xdr:row>
          <xdr:rowOff>182880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Q39"/>
  <sheetViews>
    <sheetView tabSelected="1" zoomScale="80" zoomScaleNormal="80" workbookViewId="0">
      <selection activeCell="T22" sqref="T22"/>
    </sheetView>
  </sheetViews>
  <sheetFormatPr baseColWidth="10" defaultRowHeight="15.6" x14ac:dyDescent="0.3"/>
  <cols>
    <col min="1" max="1" width="7.59765625" bestFit="1" customWidth="1"/>
    <col min="2" max="2" width="8" bestFit="1" customWidth="1"/>
    <col min="3" max="3" width="10.09765625" style="2" bestFit="1" customWidth="1"/>
    <col min="4" max="24" width="7.09765625" style="6" customWidth="1"/>
    <col min="25" max="25" width="7.09765625" customWidth="1"/>
    <col min="26" max="26" width="7.09765625" style="4" customWidth="1"/>
    <col min="27" max="27" width="7.09765625" customWidth="1"/>
    <col min="28" max="28" width="13.796875" bestFit="1" customWidth="1"/>
    <col min="29" max="29" width="12.59765625" style="7" customWidth="1"/>
    <col min="30" max="31" width="11.19921875" style="22"/>
  </cols>
  <sheetData>
    <row r="1" spans="1:43" s="4" customFormat="1" ht="10.050000000000001" customHeight="1" thickTop="1" x14ac:dyDescent="0.3">
      <c r="A1" s="27" t="s">
        <v>6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36" t="s">
        <v>8</v>
      </c>
      <c r="AE1" s="36" t="s">
        <v>9</v>
      </c>
    </row>
    <row r="2" spans="1:43" s="4" customFormat="1" ht="10.050000000000001" customHeight="1" x14ac:dyDescent="0.3">
      <c r="A2" s="29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6"/>
      <c r="AE2" s="36"/>
    </row>
    <row r="3" spans="1:43" s="4" customFormat="1" ht="10.050000000000001" customHeight="1" x14ac:dyDescent="0.3">
      <c r="A3" s="29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7">
        <v>0</v>
      </c>
      <c r="AE3" s="37">
        <v>0.41666666666666669</v>
      </c>
    </row>
    <row r="4" spans="1:43" s="4" customFormat="1" ht="10.050000000000001" customHeight="1" x14ac:dyDescent="0.3">
      <c r="A4" s="29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8"/>
      <c r="AE4" s="38"/>
    </row>
    <row r="5" spans="1:43" s="4" customFormat="1" ht="10.050000000000001" customHeight="1" thickBot="1" x14ac:dyDescent="0.35">
      <c r="A5" s="31"/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3"/>
      <c r="AD5" s="22"/>
      <c r="AE5" s="22"/>
    </row>
    <row r="6" spans="1:43" s="4" customFormat="1" ht="16.2" thickTop="1" x14ac:dyDescent="0.3">
      <c r="A6" s="12"/>
      <c r="B6" s="12"/>
      <c r="C6" s="34">
        <v>2018</v>
      </c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2"/>
      <c r="Z6" s="12"/>
      <c r="AA6" s="12"/>
      <c r="AB6" s="9" t="s">
        <v>5</v>
      </c>
      <c r="AC6" s="10">
        <f ca="1">AC7</f>
        <v>2.6041666666666665</v>
      </c>
      <c r="AD6" s="22"/>
      <c r="AE6" s="22"/>
    </row>
    <row r="7" spans="1:43" s="4" customFormat="1" x14ac:dyDescent="0.3">
      <c r="A7" s="12"/>
      <c r="B7" s="12"/>
      <c r="C7" s="35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2"/>
      <c r="Z7" s="12"/>
      <c r="AA7" s="12"/>
      <c r="AB7" s="8" t="s">
        <v>4</v>
      </c>
      <c r="AC7" s="24">
        <f ca="1">SUM(AC9:AC39)</f>
        <v>2.6041666666666665</v>
      </c>
      <c r="AD7" s="39" t="s">
        <v>11</v>
      </c>
      <c r="AE7" s="39" t="s">
        <v>12</v>
      </c>
    </row>
    <row r="8" spans="1:43" x14ac:dyDescent="0.3">
      <c r="A8" s="14" t="s">
        <v>1</v>
      </c>
      <c r="B8" s="15" t="s">
        <v>0</v>
      </c>
      <c r="C8" s="16" t="str">
        <f ca="1">MID(CELL("nomfichier",C8),FIND("]",CELL("nomfichier",C8))+1,20)</f>
        <v>Janvier</v>
      </c>
      <c r="D8" s="17" t="s">
        <v>13</v>
      </c>
      <c r="E8" s="17" t="s">
        <v>3</v>
      </c>
      <c r="F8" s="17" t="s">
        <v>14</v>
      </c>
      <c r="G8" s="17" t="s">
        <v>2</v>
      </c>
      <c r="H8" s="17" t="s">
        <v>13</v>
      </c>
      <c r="I8" s="17" t="s">
        <v>3</v>
      </c>
      <c r="J8" s="17" t="s">
        <v>14</v>
      </c>
      <c r="K8" s="17" t="s">
        <v>2</v>
      </c>
      <c r="L8" s="17" t="s">
        <v>13</v>
      </c>
      <c r="M8" s="17" t="s">
        <v>3</v>
      </c>
      <c r="N8" s="17" t="s">
        <v>14</v>
      </c>
      <c r="O8" s="17" t="s">
        <v>2</v>
      </c>
      <c r="P8" s="17" t="s">
        <v>13</v>
      </c>
      <c r="Q8" s="17" t="s">
        <v>3</v>
      </c>
      <c r="R8" s="17" t="s">
        <v>14</v>
      </c>
      <c r="S8" s="17" t="s">
        <v>2</v>
      </c>
      <c r="T8" s="17" t="s">
        <v>13</v>
      </c>
      <c r="U8" s="17" t="s">
        <v>3</v>
      </c>
      <c r="V8" s="17" t="s">
        <v>14</v>
      </c>
      <c r="W8" s="17" t="s">
        <v>2</v>
      </c>
      <c r="X8" s="17" t="s">
        <v>13</v>
      </c>
      <c r="Y8" s="17" t="s">
        <v>3</v>
      </c>
      <c r="Z8" s="17" t="s">
        <v>14</v>
      </c>
      <c r="AA8" s="17" t="s">
        <v>2</v>
      </c>
      <c r="AB8" s="11" t="s">
        <v>10</v>
      </c>
      <c r="AC8" s="25" t="s">
        <v>7</v>
      </c>
      <c r="AD8" s="39"/>
      <c r="AE8" s="39"/>
    </row>
    <row r="9" spans="1:43" x14ac:dyDescent="0.3">
      <c r="A9" s="5">
        <f ca="1">IFERROR(IF(WEEKDAY(C9,2)=1,WEEKNUM(C9,21),""),"")</f>
        <v>1</v>
      </c>
      <c r="B9" s="3" t="str">
        <f ca="1">IFERROR(CHOOSE(WEEKDAY(C9),"Dim","Lun","Mar","Mer","Jeu","Ven","Sam"),"")</f>
        <v>Lun</v>
      </c>
      <c r="C9" s="1">
        <f t="shared" ref="C9:C39" ca="1" si="0">IF(MONTH(DATE($C$6,MONTH(1&amp;$C$8),ROW()-8))=MONTH(1&amp;$C$8),DATE($C$6,MONTH(1&amp;$C$8),ROW()-8),"")</f>
        <v>43101</v>
      </c>
      <c r="D9" s="20"/>
      <c r="E9" s="20">
        <v>0.41666666666666669</v>
      </c>
      <c r="F9" s="20"/>
      <c r="G9" s="20">
        <v>0.5</v>
      </c>
      <c r="H9" s="20"/>
      <c r="I9" s="20">
        <v>0.54166666666666663</v>
      </c>
      <c r="J9" s="20"/>
      <c r="K9" s="20">
        <v>0.58333333333333337</v>
      </c>
      <c r="L9" s="20"/>
      <c r="M9" s="20">
        <v>0.60416666666666663</v>
      </c>
      <c r="N9" s="20"/>
      <c r="O9" s="20">
        <v>0.64583333333333337</v>
      </c>
      <c r="P9" s="20"/>
      <c r="Q9" s="20">
        <v>0.70833333333333337</v>
      </c>
      <c r="R9" s="20"/>
      <c r="S9" s="20">
        <v>0.79166666666666663</v>
      </c>
      <c r="T9" s="20"/>
      <c r="U9" s="20">
        <v>0.83333333333333337</v>
      </c>
      <c r="V9" s="20"/>
      <c r="W9" s="20">
        <v>4.1666666666666664E-2</v>
      </c>
      <c r="X9" s="20"/>
      <c r="Y9" s="20">
        <v>0.29166666666666669</v>
      </c>
      <c r="Z9" s="20"/>
      <c r="AA9" s="20">
        <v>0.41666666666666669</v>
      </c>
      <c r="AB9" s="21">
        <f>IF(G9&gt;=0,MOD(G9-E9,1),IF(G9&gt;1,MOD(G9-E9,1),IF(E9&gt;G9,MOD(E9-G9,1),MOD(G9-E9,1))))+
IF(K9&gt;=0,MOD(K9-I9,1),IF(K9&gt;1,MOD(K9-I9,1),IF(I9&gt;K9,MOD(I9-K9,1),MOD(K9-I9,1))))+
IF(O9&gt;=0,MOD(O9-M9,1),IF(O9&gt;1,MOD(O9-M9,1),IF(M9&gt;O9,MOD(M9-O9,1),MOD(O9-M9,1))))+
IF(S9&gt;=0,MOD(S9-Q9,1),IF(S9&gt;1,MOD(S9-Q9,1),IF(Q9&gt;S9,MOD(Q9-S9,1),MOD(S9-Q9,1))))+
IF(W9&gt;=0,MOD(W9-U9,1),IF(W9&gt;1,MOD(W9-U9,1),IF(U9&gt;W9,MOD(U9-W9,1),MOD(W9-U9,1))))+
IF(AA9&gt;=0,MOD(AA9-Y9,1),IF(AA9&gt;1,MOD(AA9-Y9,1),IF(Y9&gt;AA9,MOD(Y9-AA9,1),MOD(AA9-Y9,1))))</f>
        <v>0.58333333333333326</v>
      </c>
      <c r="AC9" s="26" t="str">
        <f t="shared" ref="AC9:AC39" ca="1" si="1">IFERROR(IF(WEEKDAY($C9)=1,SUM($AB3:$AB9),""),"")</f>
        <v/>
      </c>
      <c r="AD9" s="21">
        <f>AB9-AE9</f>
        <v>0.41666666666666663</v>
      </c>
      <c r="AE9" s="21">
        <f>IF(MOD(G9-E9,1)-IF(G9&gt;=E9,MAX(0,MIN(G9,IF(Hdéb=0,1,Hdéb))-MAX(E9,Hfin)),MAX(0,IF(Hdéb=0,1,Hdéb)-MAX(E9,Hfin))+MAX(0,MIN(G9,IF(Hdéb=0,1,Hdéb))-Hfin))&lt;0,0,MOD(G9-E9,1)-IF(G9&gt;=E9,MAX(0,MIN(G9,IF(Hdéb=0,1,Hdéb))-MAX(E9,Hfin)),MAX(0,IF(Hdéb=0,1,Hdéb)-MAX(E9,Hfin))+MAX(0,MIN(G9,IF(Hdéb=0,1,Hdéb))-Hfin)))+
IF(MOD(K9-I9,1)-IF(K9&gt;=I9,MAX(0,MIN(K9,IF(Hdéb=0,1,Hdéb))-MAX(I9,Hfin)),MAX(0,IF(Hdéb=0,1,Hdéb)-MAX(I9,Hfin))+MAX(0,MIN(K9,IF(Hdéb=0,1,Hdéb))-Hfin))&lt;0,0,MOD(K9-I9,1)-IF(K9&gt;=I9,MAX(0,MIN(K9,IF(Hdéb=0,1,Hdéb))-MAX(I9,Hfin)),MAX(0,IF(Hdéb=0,1,Hdéb)-MAX(I9,Hfin))+MAX(0,MIN(K9,IF(Hdéb=0,1,Hdéb))-Hfin)))+
IF(MOD(O9-M9,1)-IF(O9&gt;=M9,MAX(0,MIN(O9,IF(Hdéb=0,1,Hdéb))-MAX(M9,Hfin)),MAX(0,IF(Hdéb=0,1,Hdéb)-MAX(M9,Hfin))+MAX(0,MIN(O9,IF(Hdéb=0,1,Hdéb))-Hfin))&lt;0,0,MOD(O9-M9,1)-IF(O9&gt;=M9,MAX(0,MIN(O9,IF(Hdéb=0,1,Hdéb))-MAX(M9,Hfin)),MAX(0,IF(Hdéb=0,1,Hdéb)-MAX(M9,Hfin))+MAX(0,MIN(O9,IF(Hdéb=0,1,Hdéb))-Hfin)))+
IF(MOD(S9-Q9,1)-IF(S9&gt;=Q9,MAX(0,MIN(S9,IF(Hdéb=0,1,Hdéb))-MAX(Q9,Hfin)),MAX(0,IF(Hdéb=0,1,Hdéb)-MAX(Q9,Hfin))+MAX(0,MIN(S9,IF(Hdéb=0,1,Hdéb))-Hfin))&lt;0,0,MOD(S9-Q9,1)-IF(S9&gt;=Q9,MAX(0,MIN(S9,IF(Hdéb=0,1,Hdéb))-MAX(Q9,Hfin)),MAX(0,IF(Hdéb=0,1,Hdéb)-MAX(Q9,Hfin))+MAX(0,MIN(S9,IF(Hdéb=0,1,Hdéb))-Hfin)))+
IF(MOD(W9-U9,1)-IF(W9&gt;=U9,MAX(0,MIN(W9,IF(Hdéb=0,1,Hdéb))-MAX(U9,Hfin)),MAX(0,IF(Hdéb=0,1,Hdéb)-MAX(U9,Hfin))+MAX(0,MIN(W9,IF(Hdéb=0,1,Hdéb))-Hfin))&lt;0,0,MOD(W9-U9,1)-IF(W9&gt;=U9,MAX(0,MIN(W9,IF(Hdéb=0,1,Hdéb))-MAX(U9,Hfin)),MAX(0,IF(Hdéb=0,1,Hdéb)-MAX(U9,Hfin))+MAX(0,MIN(W9,IF(Hdéb=0,1,Hdéb))-Hfin)))+
IF(MOD(AA9-Y9,1)-IF(AA9&gt;=Y9,MAX(0,MIN(AA9,IF(Hdéb=0,1,Hdéb))-MAX(Y9,Hfin)),MAX(0,IF(Hdéb=0,1,Hdéb)-MAX(Y9,Hfin))+MAX(0,MIN(AA9,IF(Hdéb=0,1,Hdéb))-Hfin))&lt;0,0,MOD(AA9-Y9,1)-IF(AA9&gt;=Y9,MAX(0,MIN(AA9,IF(Hdéb=0,1,Hdéb))-MAX(Y9,Hfin)),MAX(0,IF(Hdéb=0,1,Hdéb)-MAX(Y9,Hfin))+MAX(0,MIN(AA9,IF(Hdéb=0,1,Hdéb))-Hfin)))</f>
        <v>0.16666666666666663</v>
      </c>
      <c r="AF9" s="18">
        <f>IFERROR(INDEX(E9:AA9,COUNTA(E9:AA9)),0)</f>
        <v>0</v>
      </c>
      <c r="AG9" s="18">
        <f>MOD(G9-E9,1)-IF(G9&gt;=E9,MAX(0,MIN(G9,IF(Hdéb=0,1,Hdéb))-MAX(E9,Hfin)),MAX(0,IF(Hdéb=0,1,Hdéb)-MAX(E9,Hfin))+MAX(0,MIN(G9,IF(Hdéb=0,1,Hdéb))-Hfin))</f>
        <v>0</v>
      </c>
      <c r="AH9" s="18"/>
      <c r="AI9" s="18"/>
      <c r="AJ9" s="18"/>
      <c r="AK9" s="18"/>
      <c r="AL9" s="18"/>
      <c r="AM9" s="18"/>
      <c r="AN9" s="18"/>
      <c r="AO9" s="19"/>
      <c r="AP9" s="19"/>
      <c r="AQ9" s="19"/>
    </row>
    <row r="10" spans="1:43" x14ac:dyDescent="0.3">
      <c r="A10" s="5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Mar</v>
      </c>
      <c r="C10" s="1">
        <f t="shared" ca="1" si="0"/>
        <v>43102</v>
      </c>
      <c r="D10" s="20"/>
      <c r="E10" s="20">
        <v>0.95833333333333337</v>
      </c>
      <c r="F10" s="20"/>
      <c r="G10" s="20">
        <v>8.3333333333333329E-2</v>
      </c>
      <c r="H10" s="20"/>
      <c r="I10" s="20">
        <v>0.41666666666666669</v>
      </c>
      <c r="J10" s="20"/>
      <c r="K10" s="20">
        <v>0.625</v>
      </c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1">
        <f t="shared" ref="AB10:AB39" si="4">IF(G10&gt;=0,MOD(G10-E10,1),IF(G10&gt;1,MOD(G10-E10,1),IF(E10&gt;G10,MOD(E10-G10,1),MOD(G10-E10,1))))+
IF(K10&gt;=0,MOD(K10-I10,1),IF(K10&gt;1,MOD(K10-I10,1),IF(I10&gt;K10,MOD(I10-K10,1),MOD(K10-I10,1))))+
IF(O10&gt;=0,MOD(O10-M10,1),IF(O10&gt;1,MOD(O10-M10,1),IF(M10&gt;O10,MOD(M10-O10,1),MOD(O10-M10,1))))+
IF(S10&gt;=0,MOD(S10-Q10,1),IF(S10&gt;1,MOD(S10-Q10,1),IF(Q10&gt;S10,MOD(Q10-S10,1),MOD(S10-Q10,1))))+
IF(W10&gt;=0,MOD(W10-U10,1),IF(W10&gt;1,MOD(W10-U10,1),IF(U10&gt;W10,MOD(U10-W10,1),MOD(W10-U10,1))))+
IF(AA10&gt;=0,MOD(AA10-Y10,1),IF(AA10&gt;1,MOD(AA10-Y10,1),IF(Y10&gt;AA10,MOD(Y10-AA10,1),MOD(AA10-Y10,1))))</f>
        <v>0.33333333333333331</v>
      </c>
      <c r="AC10" s="26" t="str">
        <f t="shared" ca="1" si="1"/>
        <v/>
      </c>
      <c r="AD10" s="21">
        <f t="shared" ref="AD10:AD39" si="5">AB10-AE10</f>
        <v>0.24999999999999994</v>
      </c>
      <c r="AE10" s="21">
        <f t="shared" ref="AE10:AE39" si="6">IF(MOD(G10-E10,1)-IF(G10&gt;=E10,MAX(0,MIN(G10,IF(Hdéb=0,1,Hdéb))-MAX(E10,Hfin)),MAX(0,IF(Hdéb=0,1,Hdéb)-MAX(E10,Hfin))+MAX(0,MIN(G10,IF(Hdéb=0,1,Hdéb))-Hfin))&lt;0,0,MOD(G10-E10,1)-IF(G10&gt;=E10,MAX(0,MIN(G10,IF(Hdéb=0,1,Hdéb))-MAX(E10,Hfin)),MAX(0,IF(Hdéb=0,1,Hdéb)-MAX(E10,Hfin))+MAX(0,MIN(G10,IF(Hdéb=0,1,Hdéb))-Hfin)))+
IF(MOD(K10-I10,1)-IF(K10&gt;=I10,MAX(0,MIN(K10,IF(Hdéb=0,1,Hdéb))-MAX(I10,Hfin)),MAX(0,IF(Hdéb=0,1,Hdéb)-MAX(I10,Hfin))+MAX(0,MIN(K10,IF(Hdéb=0,1,Hdéb))-Hfin))&lt;0,0,MOD(K10-I10,1)-IF(K10&gt;=I10,MAX(0,MIN(K10,IF(Hdéb=0,1,Hdéb))-MAX(I10,Hfin)),MAX(0,IF(Hdéb=0,1,Hdéb)-MAX(I10,Hfin))+MAX(0,MIN(K10,IF(Hdéb=0,1,Hdéb))-Hfin)))+
IF(MOD(O10-M10,1)-IF(O10&gt;=M10,MAX(0,MIN(O10,IF(Hdéb=0,1,Hdéb))-MAX(M10,Hfin)),MAX(0,IF(Hdéb=0,1,Hdéb)-MAX(M10,Hfin))+MAX(0,MIN(O10,IF(Hdéb=0,1,Hdéb))-Hfin))&lt;0,0,MOD(O10-M10,1)-IF(O10&gt;=M10,MAX(0,MIN(O10,IF(Hdéb=0,1,Hdéb))-MAX(M10,Hfin)),MAX(0,IF(Hdéb=0,1,Hdéb)-MAX(M10,Hfin))+MAX(0,MIN(O10,IF(Hdéb=0,1,Hdéb))-Hfin)))+
IF(MOD(S10-Q10,1)-IF(S10&gt;=Q10,MAX(0,MIN(S10,IF(Hdéb=0,1,Hdéb))-MAX(Q10,Hfin)),MAX(0,IF(Hdéb=0,1,Hdéb)-MAX(Q10,Hfin))+MAX(0,MIN(S10,IF(Hdéb=0,1,Hdéb))-Hfin))&lt;0,0,MOD(S10-Q10,1)-IF(S10&gt;=Q10,MAX(0,MIN(S10,IF(Hdéb=0,1,Hdéb))-MAX(Q10,Hfin)),MAX(0,IF(Hdéb=0,1,Hdéb)-MAX(Q10,Hfin))+MAX(0,MIN(S10,IF(Hdéb=0,1,Hdéb))-Hfin)))+
IF(MOD(W10-U10,1)-IF(W10&gt;=U10,MAX(0,MIN(W10,IF(Hdéb=0,1,Hdéb))-MAX(U10,Hfin)),MAX(0,IF(Hdéb=0,1,Hdéb)-MAX(U10,Hfin))+MAX(0,MIN(W10,IF(Hdéb=0,1,Hdéb))-Hfin))&lt;0,0,MOD(W10-U10,1)-IF(W10&gt;=U10,MAX(0,MIN(W10,IF(Hdéb=0,1,Hdéb))-MAX(U10,Hfin)),MAX(0,IF(Hdéb=0,1,Hdéb)-MAX(U10,Hfin))+MAX(0,MIN(W10,IF(Hdéb=0,1,Hdéb))-Hfin)))+
IF(MOD(AA10-Y10,1)-IF(AA10&gt;=Y10,MAX(0,MIN(AA10,IF(Hdéb=0,1,Hdéb))-MAX(Y10,Hfin)),MAX(0,IF(Hdéb=0,1,Hdéb)-MAX(Y10,Hfin))+MAX(0,MIN(AA10,IF(Hdéb=0,1,Hdéb))-Hfin))&lt;0,0,MOD(AA10-Y10,1)-IF(AA10&gt;=Y10,MAX(0,MIN(AA10,IF(Hdéb=0,1,Hdéb))-MAX(Y10,Hfin)),MAX(0,IF(Hdéb=0,1,Hdéb)-MAX(Y10,Hfin))+MAX(0,MIN(AA10,IF(Hdéb=0,1,Hdéb))-Hfin)))</f>
        <v>8.333333333333337E-2</v>
      </c>
      <c r="AF10" s="18">
        <f t="shared" ref="AF10:AF13" si="7">IFERROR(INDEX(E10:AA10,COUNTA(E10:AA10)),0)</f>
        <v>0.625</v>
      </c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</row>
    <row r="11" spans="1:43" x14ac:dyDescent="0.3">
      <c r="A11" s="5" t="str">
        <f t="shared" ca="1" si="2"/>
        <v/>
      </c>
      <c r="B11" s="3" t="str">
        <f t="shared" ca="1" si="3"/>
        <v>Mer</v>
      </c>
      <c r="C11" s="1">
        <f t="shared" ca="1" si="0"/>
        <v>43103</v>
      </c>
      <c r="D11" s="20"/>
      <c r="E11" s="20">
        <v>0.91666666666666663</v>
      </c>
      <c r="F11" s="20"/>
      <c r="G11" s="20">
        <v>0</v>
      </c>
      <c r="H11" s="20"/>
      <c r="I11" s="20">
        <v>0.20833333333333334</v>
      </c>
      <c r="J11" s="20"/>
      <c r="K11" s="20">
        <v>0.41666666666666669</v>
      </c>
      <c r="L11" s="20"/>
      <c r="M11" s="20">
        <v>0.47916666666666669</v>
      </c>
      <c r="N11" s="20"/>
      <c r="O11" s="20">
        <v>0.5</v>
      </c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1">
        <f t="shared" si="4"/>
        <v>0.31250000000000006</v>
      </c>
      <c r="AC11" s="26" t="str">
        <f t="shared" ca="1" si="1"/>
        <v/>
      </c>
      <c r="AD11" s="21">
        <f t="shared" si="5"/>
        <v>0.10416666666666671</v>
      </c>
      <c r="AE11" s="21">
        <f t="shared" si="6"/>
        <v>0.20833333333333334</v>
      </c>
      <c r="AF11" s="18">
        <f t="shared" si="7"/>
        <v>0.5</v>
      </c>
    </row>
    <row r="12" spans="1:43" x14ac:dyDescent="0.3">
      <c r="A12" s="5" t="str">
        <f t="shared" ca="1" si="2"/>
        <v/>
      </c>
      <c r="B12" s="3" t="str">
        <f t="shared" ca="1" si="3"/>
        <v>Jeu</v>
      </c>
      <c r="C12" s="1">
        <f t="shared" ca="1" si="0"/>
        <v>43104</v>
      </c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1">
        <f t="shared" si="4"/>
        <v>0</v>
      </c>
      <c r="AC12" s="26" t="str">
        <f t="shared" ca="1" si="1"/>
        <v/>
      </c>
      <c r="AD12" s="21">
        <f t="shared" si="5"/>
        <v>0</v>
      </c>
      <c r="AE12" s="21">
        <f t="shared" si="6"/>
        <v>0</v>
      </c>
      <c r="AF12" s="18">
        <f t="shared" si="7"/>
        <v>0</v>
      </c>
    </row>
    <row r="13" spans="1:43" x14ac:dyDescent="0.3">
      <c r="A13" s="5" t="str">
        <f t="shared" ca="1" si="2"/>
        <v/>
      </c>
      <c r="B13" s="3" t="str">
        <f t="shared" ca="1" si="3"/>
        <v>Ven</v>
      </c>
      <c r="C13" s="1">
        <f t="shared" ca="1" si="0"/>
        <v>43105</v>
      </c>
      <c r="D13" s="20"/>
      <c r="E13" s="20">
        <v>0.41666666666666669</v>
      </c>
      <c r="F13" s="20"/>
      <c r="G13" s="20">
        <v>0.95833333333333337</v>
      </c>
      <c r="H13" s="20"/>
      <c r="I13" s="20">
        <v>0</v>
      </c>
      <c r="J13" s="20"/>
      <c r="K13" s="20">
        <v>0.45833333333333331</v>
      </c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1">
        <f t="shared" si="4"/>
        <v>1</v>
      </c>
      <c r="AC13" s="26" t="str">
        <f t="shared" ca="1" si="1"/>
        <v/>
      </c>
      <c r="AD13" s="21">
        <f t="shared" si="5"/>
        <v>0.58333333333333326</v>
      </c>
      <c r="AE13" s="21">
        <f t="shared" si="6"/>
        <v>0.41666666666666669</v>
      </c>
      <c r="AF13" s="18">
        <f t="shared" si="7"/>
        <v>0.45833333333333331</v>
      </c>
    </row>
    <row r="14" spans="1:43" x14ac:dyDescent="0.3">
      <c r="A14" s="5" t="str">
        <f t="shared" ca="1" si="2"/>
        <v/>
      </c>
      <c r="B14" s="3" t="str">
        <f t="shared" ca="1" si="3"/>
        <v>Sam</v>
      </c>
      <c r="C14" s="1">
        <f t="shared" ca="1" si="0"/>
        <v>43106</v>
      </c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1">
        <f t="shared" si="4"/>
        <v>0</v>
      </c>
      <c r="AC14" s="26" t="str">
        <f t="shared" ca="1" si="1"/>
        <v/>
      </c>
      <c r="AD14" s="21">
        <f t="shared" si="5"/>
        <v>0</v>
      </c>
      <c r="AE14" s="21">
        <f t="shared" si="6"/>
        <v>0</v>
      </c>
    </row>
    <row r="15" spans="1:43" x14ac:dyDescent="0.3">
      <c r="A15" s="5" t="str">
        <f t="shared" ca="1" si="2"/>
        <v/>
      </c>
      <c r="B15" s="3" t="str">
        <f t="shared" ca="1" si="3"/>
        <v>Dim</v>
      </c>
      <c r="C15" s="1">
        <f t="shared" ca="1" si="0"/>
        <v>43107</v>
      </c>
      <c r="D15" s="20"/>
      <c r="E15" s="20">
        <v>0.375</v>
      </c>
      <c r="F15" s="20"/>
      <c r="G15" s="20">
        <v>0.5</v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1">
        <f t="shared" si="4"/>
        <v>0.125</v>
      </c>
      <c r="AC15" s="26">
        <f t="shared" ca="1" si="1"/>
        <v>2.3541666666666665</v>
      </c>
      <c r="AD15" s="21">
        <f t="shared" si="5"/>
        <v>8.3333333333333315E-2</v>
      </c>
      <c r="AE15" s="21">
        <f t="shared" si="6"/>
        <v>4.1666666666666685E-2</v>
      </c>
    </row>
    <row r="16" spans="1:43" x14ac:dyDescent="0.3">
      <c r="A16" s="5">
        <f t="shared" ca="1" si="2"/>
        <v>2</v>
      </c>
      <c r="B16" s="3" t="str">
        <f t="shared" ca="1" si="3"/>
        <v>Lun</v>
      </c>
      <c r="C16" s="1">
        <f t="shared" ca="1" si="0"/>
        <v>43108</v>
      </c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1">
        <f t="shared" si="4"/>
        <v>0</v>
      </c>
      <c r="AC16" s="26" t="str">
        <f t="shared" ca="1" si="1"/>
        <v/>
      </c>
      <c r="AD16" s="21">
        <f t="shared" si="5"/>
        <v>0</v>
      </c>
      <c r="AE16" s="21">
        <f t="shared" si="6"/>
        <v>0</v>
      </c>
    </row>
    <row r="17" spans="1:31" x14ac:dyDescent="0.3">
      <c r="A17" s="5" t="str">
        <f t="shared" ca="1" si="2"/>
        <v/>
      </c>
      <c r="B17" s="3" t="str">
        <f t="shared" ca="1" si="3"/>
        <v>Mar</v>
      </c>
      <c r="C17" s="1">
        <f t="shared" ca="1" si="0"/>
        <v>43109</v>
      </c>
      <c r="D17" s="20"/>
      <c r="E17" s="20">
        <v>0.375</v>
      </c>
      <c r="F17" s="20"/>
      <c r="G17" s="20">
        <v>0.5</v>
      </c>
      <c r="H17" s="20"/>
      <c r="I17" s="20"/>
      <c r="J17" s="20"/>
      <c r="K17" s="20"/>
      <c r="L17" s="20"/>
      <c r="M17" s="20">
        <v>0.875</v>
      </c>
      <c r="N17" s="20"/>
      <c r="O17" s="20">
        <v>0</v>
      </c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1">
        <f t="shared" si="4"/>
        <v>0.25</v>
      </c>
      <c r="AC17" s="26" t="str">
        <f t="shared" ca="1" si="1"/>
        <v/>
      </c>
      <c r="AD17" s="21">
        <f t="shared" si="5"/>
        <v>0.20833333333333331</v>
      </c>
      <c r="AE17" s="21">
        <f t="shared" si="6"/>
        <v>4.1666666666666685E-2</v>
      </c>
    </row>
    <row r="18" spans="1:31" x14ac:dyDescent="0.3">
      <c r="A18" s="5" t="str">
        <f t="shared" ca="1" si="2"/>
        <v/>
      </c>
      <c r="B18" s="3" t="str">
        <f t="shared" ca="1" si="3"/>
        <v>Mer</v>
      </c>
      <c r="C18" s="1">
        <f t="shared" ca="1" si="0"/>
        <v>43110</v>
      </c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1">
        <f t="shared" si="4"/>
        <v>0</v>
      </c>
      <c r="AC18" s="26" t="str">
        <f t="shared" ca="1" si="1"/>
        <v/>
      </c>
      <c r="AD18" s="21">
        <f t="shared" si="5"/>
        <v>0</v>
      </c>
      <c r="AE18" s="21">
        <f t="shared" si="6"/>
        <v>0</v>
      </c>
    </row>
    <row r="19" spans="1:31" x14ac:dyDescent="0.3">
      <c r="A19" s="5" t="str">
        <f t="shared" ca="1" si="2"/>
        <v/>
      </c>
      <c r="B19" s="3" t="str">
        <f t="shared" ca="1" si="3"/>
        <v>Jeu</v>
      </c>
      <c r="C19" s="1">
        <f t="shared" ca="1" si="0"/>
        <v>43111</v>
      </c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1">
        <f t="shared" si="4"/>
        <v>0</v>
      </c>
      <c r="AC19" s="26" t="str">
        <f t="shared" ca="1" si="1"/>
        <v/>
      </c>
      <c r="AD19" s="21">
        <f t="shared" si="5"/>
        <v>0</v>
      </c>
      <c r="AE19" s="21">
        <f t="shared" si="6"/>
        <v>0</v>
      </c>
    </row>
    <row r="20" spans="1:31" x14ac:dyDescent="0.3">
      <c r="A20" s="5" t="str">
        <f t="shared" ca="1" si="2"/>
        <v/>
      </c>
      <c r="B20" s="3" t="str">
        <f t="shared" ca="1" si="3"/>
        <v>Ven</v>
      </c>
      <c r="C20" s="1">
        <f t="shared" ca="1" si="0"/>
        <v>43112</v>
      </c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1">
        <f t="shared" si="4"/>
        <v>0</v>
      </c>
      <c r="AC20" s="26" t="str">
        <f t="shared" ca="1" si="1"/>
        <v/>
      </c>
      <c r="AD20" s="21">
        <f t="shared" si="5"/>
        <v>0</v>
      </c>
      <c r="AE20" s="21">
        <f t="shared" si="6"/>
        <v>0</v>
      </c>
    </row>
    <row r="21" spans="1:31" x14ac:dyDescent="0.3">
      <c r="A21" s="5" t="str">
        <f t="shared" ca="1" si="2"/>
        <v/>
      </c>
      <c r="B21" s="3" t="str">
        <f t="shared" ca="1" si="3"/>
        <v>Sam</v>
      </c>
      <c r="C21" s="1">
        <f t="shared" ca="1" si="0"/>
        <v>43113</v>
      </c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1">
        <f t="shared" si="4"/>
        <v>0</v>
      </c>
      <c r="AC21" s="26" t="str">
        <f t="shared" ca="1" si="1"/>
        <v/>
      </c>
      <c r="AD21" s="21">
        <f t="shared" si="5"/>
        <v>0</v>
      </c>
      <c r="AE21" s="21">
        <f t="shared" si="6"/>
        <v>0</v>
      </c>
    </row>
    <row r="22" spans="1:31" x14ac:dyDescent="0.3">
      <c r="A22" s="5" t="str">
        <f t="shared" ca="1" si="2"/>
        <v/>
      </c>
      <c r="B22" s="3" t="str">
        <f t="shared" ca="1" si="3"/>
        <v>Dim</v>
      </c>
      <c r="C22" s="1">
        <f t="shared" ca="1" si="0"/>
        <v>43114</v>
      </c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1">
        <f t="shared" si="4"/>
        <v>0</v>
      </c>
      <c r="AC22" s="26">
        <f t="shared" ca="1" si="1"/>
        <v>0.25</v>
      </c>
      <c r="AD22" s="21">
        <f t="shared" si="5"/>
        <v>0</v>
      </c>
      <c r="AE22" s="21">
        <f t="shared" si="6"/>
        <v>0</v>
      </c>
    </row>
    <row r="23" spans="1:31" x14ac:dyDescent="0.3">
      <c r="A23" s="5">
        <f t="shared" ca="1" si="2"/>
        <v>3</v>
      </c>
      <c r="B23" s="3" t="str">
        <f t="shared" ca="1" si="3"/>
        <v>Lun</v>
      </c>
      <c r="C23" s="1">
        <f t="shared" ca="1" si="0"/>
        <v>43115</v>
      </c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1">
        <f t="shared" si="4"/>
        <v>0</v>
      </c>
      <c r="AC23" s="26" t="str">
        <f t="shared" ca="1" si="1"/>
        <v/>
      </c>
      <c r="AD23" s="21">
        <f t="shared" si="5"/>
        <v>0</v>
      </c>
      <c r="AE23" s="21">
        <f t="shared" si="6"/>
        <v>0</v>
      </c>
    </row>
    <row r="24" spans="1:31" x14ac:dyDescent="0.3">
      <c r="A24" s="5" t="str">
        <f t="shared" ca="1" si="2"/>
        <v/>
      </c>
      <c r="B24" s="3" t="str">
        <f t="shared" ca="1" si="3"/>
        <v>Mar</v>
      </c>
      <c r="C24" s="1">
        <f t="shared" ca="1" si="0"/>
        <v>43116</v>
      </c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1">
        <f t="shared" si="4"/>
        <v>0</v>
      </c>
      <c r="AC24" s="26" t="str">
        <f t="shared" ca="1" si="1"/>
        <v/>
      </c>
      <c r="AD24" s="21">
        <f t="shared" si="5"/>
        <v>0</v>
      </c>
      <c r="AE24" s="21">
        <f t="shared" si="6"/>
        <v>0</v>
      </c>
    </row>
    <row r="25" spans="1:31" x14ac:dyDescent="0.3">
      <c r="A25" s="5" t="str">
        <f t="shared" ca="1" si="2"/>
        <v/>
      </c>
      <c r="B25" s="3" t="str">
        <f t="shared" ca="1" si="3"/>
        <v>Mer</v>
      </c>
      <c r="C25" s="1">
        <f t="shared" ca="1" si="0"/>
        <v>43117</v>
      </c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1">
        <f t="shared" si="4"/>
        <v>0</v>
      </c>
      <c r="AC25" s="26" t="str">
        <f t="shared" ca="1" si="1"/>
        <v/>
      </c>
      <c r="AD25" s="21">
        <f t="shared" si="5"/>
        <v>0</v>
      </c>
      <c r="AE25" s="21">
        <f t="shared" si="6"/>
        <v>0</v>
      </c>
    </row>
    <row r="26" spans="1:31" x14ac:dyDescent="0.3">
      <c r="A26" s="5" t="str">
        <f t="shared" ca="1" si="2"/>
        <v/>
      </c>
      <c r="B26" s="3" t="str">
        <f t="shared" ca="1" si="3"/>
        <v>Jeu</v>
      </c>
      <c r="C26" s="1">
        <f t="shared" ca="1" si="0"/>
        <v>43118</v>
      </c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1">
        <f t="shared" si="4"/>
        <v>0</v>
      </c>
      <c r="AC26" s="26" t="str">
        <f t="shared" ca="1" si="1"/>
        <v/>
      </c>
      <c r="AD26" s="21">
        <f t="shared" si="5"/>
        <v>0</v>
      </c>
      <c r="AE26" s="21">
        <f t="shared" si="6"/>
        <v>0</v>
      </c>
    </row>
    <row r="27" spans="1:31" x14ac:dyDescent="0.3">
      <c r="A27" s="5" t="str">
        <f t="shared" ca="1" si="2"/>
        <v/>
      </c>
      <c r="B27" s="3" t="str">
        <f t="shared" ca="1" si="3"/>
        <v>Ven</v>
      </c>
      <c r="C27" s="1">
        <f t="shared" ca="1" si="0"/>
        <v>43119</v>
      </c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1">
        <f t="shared" si="4"/>
        <v>0</v>
      </c>
      <c r="AC27" s="26" t="str">
        <f t="shared" ca="1" si="1"/>
        <v/>
      </c>
      <c r="AD27" s="21">
        <f t="shared" si="5"/>
        <v>0</v>
      </c>
      <c r="AE27" s="21">
        <f t="shared" si="6"/>
        <v>0</v>
      </c>
    </row>
    <row r="28" spans="1:31" x14ac:dyDescent="0.3">
      <c r="A28" s="5" t="str">
        <f t="shared" ca="1" si="2"/>
        <v/>
      </c>
      <c r="B28" s="3" t="str">
        <f t="shared" ca="1" si="3"/>
        <v>Sam</v>
      </c>
      <c r="C28" s="1">
        <f t="shared" ca="1" si="0"/>
        <v>43120</v>
      </c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1">
        <f t="shared" si="4"/>
        <v>0</v>
      </c>
      <c r="AC28" s="26" t="str">
        <f t="shared" ca="1" si="1"/>
        <v/>
      </c>
      <c r="AD28" s="21">
        <f t="shared" si="5"/>
        <v>0</v>
      </c>
      <c r="AE28" s="21">
        <f t="shared" si="6"/>
        <v>0</v>
      </c>
    </row>
    <row r="29" spans="1:31" x14ac:dyDescent="0.3">
      <c r="A29" s="5" t="str">
        <f t="shared" ca="1" si="2"/>
        <v/>
      </c>
      <c r="B29" s="3" t="str">
        <f t="shared" ca="1" si="3"/>
        <v>Dim</v>
      </c>
      <c r="C29" s="1">
        <f t="shared" ca="1" si="0"/>
        <v>43121</v>
      </c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1">
        <f t="shared" si="4"/>
        <v>0</v>
      </c>
      <c r="AC29" s="26">
        <f t="shared" ca="1" si="1"/>
        <v>0</v>
      </c>
      <c r="AD29" s="21">
        <f t="shared" si="5"/>
        <v>0</v>
      </c>
      <c r="AE29" s="21">
        <f t="shared" si="6"/>
        <v>0</v>
      </c>
    </row>
    <row r="30" spans="1:31" x14ac:dyDescent="0.3">
      <c r="A30" s="5">
        <f t="shared" ca="1" si="2"/>
        <v>4</v>
      </c>
      <c r="B30" s="3" t="str">
        <f t="shared" ca="1" si="3"/>
        <v>Lun</v>
      </c>
      <c r="C30" s="1">
        <f t="shared" ca="1" si="0"/>
        <v>43122</v>
      </c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1">
        <f t="shared" si="4"/>
        <v>0</v>
      </c>
      <c r="AC30" s="26" t="str">
        <f t="shared" ca="1" si="1"/>
        <v/>
      </c>
      <c r="AD30" s="21">
        <f t="shared" si="5"/>
        <v>0</v>
      </c>
      <c r="AE30" s="21">
        <f t="shared" si="6"/>
        <v>0</v>
      </c>
    </row>
    <row r="31" spans="1:31" x14ac:dyDescent="0.3">
      <c r="A31" s="5" t="str">
        <f t="shared" ca="1" si="2"/>
        <v/>
      </c>
      <c r="B31" s="3" t="str">
        <f t="shared" ca="1" si="3"/>
        <v>Mar</v>
      </c>
      <c r="C31" s="1">
        <f t="shared" ca="1" si="0"/>
        <v>43123</v>
      </c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1">
        <f t="shared" si="4"/>
        <v>0</v>
      </c>
      <c r="AC31" s="26" t="str">
        <f t="shared" ca="1" si="1"/>
        <v/>
      </c>
      <c r="AD31" s="21">
        <f t="shared" si="5"/>
        <v>0</v>
      </c>
      <c r="AE31" s="21">
        <f t="shared" si="6"/>
        <v>0</v>
      </c>
    </row>
    <row r="32" spans="1:31" x14ac:dyDescent="0.3">
      <c r="A32" s="5" t="str">
        <f t="shared" ca="1" si="2"/>
        <v/>
      </c>
      <c r="B32" s="3" t="str">
        <f t="shared" ca="1" si="3"/>
        <v>Mer</v>
      </c>
      <c r="C32" s="1">
        <f t="shared" ca="1" si="0"/>
        <v>43124</v>
      </c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1">
        <f t="shared" si="4"/>
        <v>0</v>
      </c>
      <c r="AC32" s="26" t="str">
        <f t="shared" ca="1" si="1"/>
        <v/>
      </c>
      <c r="AD32" s="21">
        <f t="shared" si="5"/>
        <v>0</v>
      </c>
      <c r="AE32" s="21">
        <f t="shared" si="6"/>
        <v>0</v>
      </c>
    </row>
    <row r="33" spans="1:31" x14ac:dyDescent="0.3">
      <c r="A33" s="5" t="str">
        <f t="shared" ca="1" si="2"/>
        <v/>
      </c>
      <c r="B33" s="3" t="str">
        <f t="shared" ca="1" si="3"/>
        <v>Jeu</v>
      </c>
      <c r="C33" s="1">
        <f t="shared" ca="1" si="0"/>
        <v>43125</v>
      </c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1">
        <f t="shared" si="4"/>
        <v>0</v>
      </c>
      <c r="AC33" s="26" t="str">
        <f t="shared" ca="1" si="1"/>
        <v/>
      </c>
      <c r="AD33" s="21">
        <f t="shared" si="5"/>
        <v>0</v>
      </c>
      <c r="AE33" s="21">
        <f t="shared" si="6"/>
        <v>0</v>
      </c>
    </row>
    <row r="34" spans="1:31" x14ac:dyDescent="0.3">
      <c r="A34" s="5" t="str">
        <f t="shared" ca="1" si="2"/>
        <v/>
      </c>
      <c r="B34" s="3" t="str">
        <f t="shared" ca="1" si="3"/>
        <v>Ven</v>
      </c>
      <c r="C34" s="1">
        <f t="shared" ca="1" si="0"/>
        <v>43126</v>
      </c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1">
        <f t="shared" si="4"/>
        <v>0</v>
      </c>
      <c r="AC34" s="26" t="str">
        <f t="shared" ca="1" si="1"/>
        <v/>
      </c>
      <c r="AD34" s="21">
        <f t="shared" si="5"/>
        <v>0</v>
      </c>
      <c r="AE34" s="21">
        <f t="shared" si="6"/>
        <v>0</v>
      </c>
    </row>
    <row r="35" spans="1:31" x14ac:dyDescent="0.3">
      <c r="A35" s="5" t="str">
        <f t="shared" ca="1" si="2"/>
        <v/>
      </c>
      <c r="B35" s="3" t="str">
        <f t="shared" ca="1" si="3"/>
        <v>Sam</v>
      </c>
      <c r="C35" s="1">
        <f t="shared" ca="1" si="0"/>
        <v>43127</v>
      </c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1">
        <f t="shared" si="4"/>
        <v>0</v>
      </c>
      <c r="AC35" s="26" t="str">
        <f t="shared" ca="1" si="1"/>
        <v/>
      </c>
      <c r="AD35" s="21">
        <f t="shared" si="5"/>
        <v>0</v>
      </c>
      <c r="AE35" s="21">
        <f t="shared" si="6"/>
        <v>0</v>
      </c>
    </row>
    <row r="36" spans="1:31" x14ac:dyDescent="0.3">
      <c r="A36" s="5" t="str">
        <f t="shared" ca="1" si="2"/>
        <v/>
      </c>
      <c r="B36" s="3" t="str">
        <f t="shared" ca="1" si="3"/>
        <v>Dim</v>
      </c>
      <c r="C36" s="1">
        <f t="shared" ca="1" si="0"/>
        <v>43128</v>
      </c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1">
        <f t="shared" si="4"/>
        <v>0</v>
      </c>
      <c r="AC36" s="26">
        <f t="shared" ca="1" si="1"/>
        <v>0</v>
      </c>
      <c r="AD36" s="21">
        <f t="shared" si="5"/>
        <v>0</v>
      </c>
      <c r="AE36" s="21">
        <f t="shared" si="6"/>
        <v>0</v>
      </c>
    </row>
    <row r="37" spans="1:31" x14ac:dyDescent="0.3">
      <c r="A37" s="5">
        <f t="shared" ca="1" si="2"/>
        <v>5</v>
      </c>
      <c r="B37" s="3" t="str">
        <f t="shared" ca="1" si="3"/>
        <v>Lun</v>
      </c>
      <c r="C37" s="1">
        <f t="shared" ca="1" si="0"/>
        <v>43129</v>
      </c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1">
        <f t="shared" si="4"/>
        <v>0</v>
      </c>
      <c r="AC37" s="26" t="str">
        <f t="shared" ca="1" si="1"/>
        <v/>
      </c>
      <c r="AD37" s="21">
        <f t="shared" si="5"/>
        <v>0</v>
      </c>
      <c r="AE37" s="21">
        <f t="shared" si="6"/>
        <v>0</v>
      </c>
    </row>
    <row r="38" spans="1:31" x14ac:dyDescent="0.3">
      <c r="A38" s="5" t="str">
        <f t="shared" ca="1" si="2"/>
        <v/>
      </c>
      <c r="B38" s="3" t="str">
        <f t="shared" ca="1" si="3"/>
        <v>Mar</v>
      </c>
      <c r="C38" s="1">
        <f t="shared" ca="1" si="0"/>
        <v>43130</v>
      </c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1">
        <f t="shared" si="4"/>
        <v>0</v>
      </c>
      <c r="AC38" s="26" t="str">
        <f t="shared" ca="1" si="1"/>
        <v/>
      </c>
      <c r="AD38" s="21">
        <f t="shared" si="5"/>
        <v>0</v>
      </c>
      <c r="AE38" s="21">
        <f t="shared" si="6"/>
        <v>0</v>
      </c>
    </row>
    <row r="39" spans="1:31" x14ac:dyDescent="0.3">
      <c r="A39" s="5" t="str">
        <f t="shared" ca="1" si="2"/>
        <v/>
      </c>
      <c r="B39" s="3" t="str">
        <f t="shared" ca="1" si="3"/>
        <v>Mer</v>
      </c>
      <c r="C39" s="1">
        <f t="shared" ca="1" si="0"/>
        <v>43131</v>
      </c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1">
        <f t="shared" si="4"/>
        <v>0</v>
      </c>
      <c r="AC39" s="26" t="str">
        <f t="shared" ca="1" si="1"/>
        <v/>
      </c>
      <c r="AD39" s="21">
        <f t="shared" si="5"/>
        <v>0</v>
      </c>
      <c r="AE39" s="21">
        <f t="shared" si="6"/>
        <v>0</v>
      </c>
    </row>
  </sheetData>
  <mergeCells count="8">
    <mergeCell ref="A1:AC5"/>
    <mergeCell ref="C6:C7"/>
    <mergeCell ref="AD1:AD2"/>
    <mergeCell ref="AE1:AE2"/>
    <mergeCell ref="AD3:AD4"/>
    <mergeCell ref="AE3:AE4"/>
    <mergeCell ref="AD7:AD8"/>
    <mergeCell ref="AE7:AE8"/>
  </mergeCells>
  <conditionalFormatting sqref="A9:A39">
    <cfRule type="expression" dxfId="2" priority="3">
      <formula>$A9&lt;&gt;""</formula>
    </cfRule>
  </conditionalFormatting>
  <conditionalFormatting sqref="AC9:AC39">
    <cfRule type="expression" dxfId="1" priority="2">
      <formula>$AC9&lt;&gt;""</formula>
    </cfRule>
  </conditionalFormatting>
  <conditionalFormatting sqref="A8:A39">
    <cfRule type="expression" dxfId="0" priority="1">
      <formula>$A8&lt;&gt;""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0</xdr:col>
                    <xdr:colOff>563880</xdr:colOff>
                    <xdr:row>5</xdr:row>
                    <xdr:rowOff>30480</xdr:rowOff>
                  </from>
                  <to>
                    <xdr:col>1</xdr:col>
                    <xdr:colOff>586740</xdr:colOff>
                    <xdr:row>6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Janvier</vt:lpstr>
      <vt:lpstr>Hdéb</vt:lpstr>
      <vt:lpstr>Hfin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2017-11-11T07:21:16Z</dcterms:created>
  <dcterms:modified xsi:type="dcterms:W3CDTF">2018-08-22T16:55:10Z</dcterms:modified>
</cp:coreProperties>
</file>