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bodyuse/Desktop/JS Agent/Bon de Commande Agents /Dotation LS/TEST 3UP/"/>
    </mc:Choice>
  </mc:AlternateContent>
  <xr:revisionPtr revIDLastSave="0" documentId="13_ncr:1_{7A623B8A-D514-F646-9D29-1FD3E8A264FA}" xr6:coauthVersionLast="45" xr6:coauthVersionMax="45" xr10:uidLastSave="{00000000-0000-0000-0000-000000000000}"/>
  <bookViews>
    <workbookView xWindow="3200" yWindow="460" windowWidth="40240" windowHeight="26100" activeTab="4" xr2:uid="{D35FE329-1E28-3D4C-85E7-D3D32C19CC8B}"/>
  </bookViews>
  <sheets>
    <sheet name="Base de donnée" sheetId="2" r:id="rId1"/>
    <sheet name="Janv2021" sheetId="1" r:id="rId2"/>
    <sheet name="Mai2021" sheetId="11" r:id="rId3"/>
    <sheet name="Sept2021" sheetId="12" r:id="rId4"/>
    <sheet name="Bilan2021" sheetId="10" r:id="rId5"/>
  </sheets>
  <externalReferences>
    <externalReference r:id="rId6"/>
  </externalReferences>
  <definedNames>
    <definedName name="_xlnm._FilterDatabase" localSheetId="0" hidden="1">'Base de donnée'!$K$2:$K$396</definedName>
    <definedName name="AGENT">'Base de donnée'!$K$2:$O$299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21" i="12" l="1"/>
  <c r="AH16" i="12"/>
  <c r="AH11" i="12"/>
  <c r="AH21" i="11"/>
  <c r="AH16" i="11"/>
  <c r="AH11" i="11"/>
  <c r="AH21" i="1"/>
  <c r="AH16" i="1"/>
  <c r="AH11" i="1"/>
  <c r="J3" i="10" l="1"/>
  <c r="H136" i="12" l="1"/>
  <c r="H135" i="12"/>
  <c r="H134" i="12"/>
  <c r="H133" i="12"/>
  <c r="H132" i="12"/>
  <c r="H131" i="12"/>
  <c r="H130" i="12"/>
  <c r="H129" i="12"/>
  <c r="H128" i="12"/>
  <c r="H127" i="12"/>
  <c r="AB126" i="12"/>
  <c r="R126" i="12"/>
  <c r="H126" i="12"/>
  <c r="AB125" i="12"/>
  <c r="R125" i="12"/>
  <c r="H125" i="12"/>
  <c r="AB124" i="12"/>
  <c r="R124" i="12"/>
  <c r="H124" i="12"/>
  <c r="AB123" i="12"/>
  <c r="R123" i="12"/>
  <c r="H123" i="12"/>
  <c r="AB122" i="12"/>
  <c r="R122" i="12"/>
  <c r="H122" i="12"/>
  <c r="AB121" i="12"/>
  <c r="R121" i="12"/>
  <c r="H121" i="12"/>
  <c r="AB120" i="12"/>
  <c r="R120" i="12"/>
  <c r="H120" i="12"/>
  <c r="AB119" i="12"/>
  <c r="R119" i="12"/>
  <c r="H119" i="12"/>
  <c r="AB118" i="12"/>
  <c r="R118" i="12"/>
  <c r="H118" i="12"/>
  <c r="AB117" i="12"/>
  <c r="R117" i="12"/>
  <c r="H117" i="12"/>
  <c r="AB116" i="12"/>
  <c r="R116" i="12"/>
  <c r="H116" i="12"/>
  <c r="AB115" i="12"/>
  <c r="R115" i="12"/>
  <c r="H115" i="12"/>
  <c r="AB114" i="12"/>
  <c r="R114" i="12"/>
  <c r="H114" i="12"/>
  <c r="AB113" i="12"/>
  <c r="R113" i="12"/>
  <c r="H113" i="12"/>
  <c r="AB112" i="12"/>
  <c r="R112" i="12"/>
  <c r="H112" i="12"/>
  <c r="AB111" i="12"/>
  <c r="R111" i="12"/>
  <c r="H111" i="12"/>
  <c r="AB110" i="12"/>
  <c r="R110" i="12"/>
  <c r="H110" i="12"/>
  <c r="AB109" i="12"/>
  <c r="R109" i="12"/>
  <c r="H109" i="12"/>
  <c r="AB108" i="12"/>
  <c r="R108" i="12"/>
  <c r="H108" i="12"/>
  <c r="AB107" i="12"/>
  <c r="R107" i="12"/>
  <c r="H107" i="12"/>
  <c r="AB106" i="12"/>
  <c r="R106" i="12"/>
  <c r="H106" i="12"/>
  <c r="AB105" i="12"/>
  <c r="R105" i="12"/>
  <c r="H105" i="12"/>
  <c r="AB104" i="12"/>
  <c r="R104" i="12"/>
  <c r="H104" i="12"/>
  <c r="AB103" i="12"/>
  <c r="R103" i="12"/>
  <c r="H103" i="12"/>
  <c r="AB102" i="12"/>
  <c r="R102" i="12"/>
  <c r="H102" i="12"/>
  <c r="AB101" i="12"/>
  <c r="R101" i="12"/>
  <c r="H101" i="12"/>
  <c r="AB100" i="12"/>
  <c r="R100" i="12"/>
  <c r="H100" i="12"/>
  <c r="AB99" i="12"/>
  <c r="R99" i="12"/>
  <c r="H99" i="12"/>
  <c r="AB98" i="12"/>
  <c r="R98" i="12"/>
  <c r="H98" i="12"/>
  <c r="AB97" i="12"/>
  <c r="R97" i="12"/>
  <c r="H97" i="12"/>
  <c r="AB96" i="12"/>
  <c r="R96" i="12"/>
  <c r="H96" i="12"/>
  <c r="AB95" i="12"/>
  <c r="R95" i="12"/>
  <c r="H95" i="12"/>
  <c r="AB94" i="12"/>
  <c r="R94" i="12"/>
  <c r="H94" i="12"/>
  <c r="AB93" i="12"/>
  <c r="R93" i="12"/>
  <c r="H93" i="12"/>
  <c r="AB92" i="12"/>
  <c r="R92" i="12"/>
  <c r="H92" i="12"/>
  <c r="AB91" i="12"/>
  <c r="R91" i="12"/>
  <c r="H91" i="12"/>
  <c r="AB90" i="12"/>
  <c r="R90" i="12"/>
  <c r="H90" i="12"/>
  <c r="AB89" i="12"/>
  <c r="R89" i="12"/>
  <c r="H89" i="12"/>
  <c r="AB88" i="12"/>
  <c r="R88" i="12"/>
  <c r="H88" i="12"/>
  <c r="AB87" i="12"/>
  <c r="R87" i="12"/>
  <c r="H87" i="12"/>
  <c r="AB86" i="12"/>
  <c r="R86" i="12"/>
  <c r="H86" i="12"/>
  <c r="AB85" i="12"/>
  <c r="R85" i="12"/>
  <c r="H85" i="12"/>
  <c r="AB84" i="12"/>
  <c r="R84" i="12"/>
  <c r="H84" i="12"/>
  <c r="AB83" i="12"/>
  <c r="R83" i="12"/>
  <c r="H83" i="12"/>
  <c r="AB82" i="12"/>
  <c r="R82" i="12"/>
  <c r="H82" i="12"/>
  <c r="AB81" i="12"/>
  <c r="R81" i="12"/>
  <c r="H81" i="12"/>
  <c r="AB80" i="12"/>
  <c r="R80" i="12"/>
  <c r="H80" i="12"/>
  <c r="AB79" i="12"/>
  <c r="R79" i="12"/>
  <c r="H79" i="12"/>
  <c r="AB78" i="12"/>
  <c r="R78" i="12"/>
  <c r="H78" i="12"/>
  <c r="AB77" i="12"/>
  <c r="R77" i="12"/>
  <c r="H77" i="12"/>
  <c r="AB76" i="12"/>
  <c r="R76" i="12"/>
  <c r="H76" i="12"/>
  <c r="AB75" i="12"/>
  <c r="R75" i="12"/>
  <c r="H75" i="12"/>
  <c r="AB74" i="12"/>
  <c r="R74" i="12"/>
  <c r="H74" i="12"/>
  <c r="AB73" i="12"/>
  <c r="R73" i="12"/>
  <c r="H73" i="12"/>
  <c r="AB72" i="12"/>
  <c r="R72" i="12"/>
  <c r="H72" i="12"/>
  <c r="AB71" i="12"/>
  <c r="R71" i="12"/>
  <c r="H71" i="12"/>
  <c r="AB70" i="12"/>
  <c r="R70" i="12"/>
  <c r="H70" i="12"/>
  <c r="AB69" i="12"/>
  <c r="R69" i="12"/>
  <c r="H69" i="12"/>
  <c r="AB68" i="12"/>
  <c r="R68" i="12"/>
  <c r="H68" i="12"/>
  <c r="AB67" i="12"/>
  <c r="R67" i="12"/>
  <c r="H67" i="12"/>
  <c r="AB66" i="12"/>
  <c r="R66" i="12"/>
  <c r="H66" i="12"/>
  <c r="AB65" i="12"/>
  <c r="R65" i="12"/>
  <c r="H65" i="12"/>
  <c r="AB64" i="12"/>
  <c r="R64" i="12"/>
  <c r="H64" i="12"/>
  <c r="AB63" i="12"/>
  <c r="R63" i="12"/>
  <c r="H63" i="12"/>
  <c r="AB62" i="12"/>
  <c r="R62" i="12"/>
  <c r="H62" i="12"/>
  <c r="AB61" i="12"/>
  <c r="R61" i="12"/>
  <c r="H61" i="12"/>
  <c r="AB60" i="12"/>
  <c r="R60" i="12"/>
  <c r="H60" i="12"/>
  <c r="AB59" i="12"/>
  <c r="R59" i="12"/>
  <c r="H59" i="12"/>
  <c r="AB58" i="12"/>
  <c r="R58" i="12"/>
  <c r="H58" i="12"/>
  <c r="AB57" i="12"/>
  <c r="R57" i="12"/>
  <c r="H57" i="12"/>
  <c r="AB56" i="12"/>
  <c r="R56" i="12"/>
  <c r="H56" i="12"/>
  <c r="AB55" i="12"/>
  <c r="R55" i="12"/>
  <c r="H55" i="12"/>
  <c r="AB54" i="12"/>
  <c r="R54" i="12"/>
  <c r="H54" i="12"/>
  <c r="AB53" i="12"/>
  <c r="R53" i="12"/>
  <c r="H53" i="12"/>
  <c r="AB52" i="12"/>
  <c r="R52" i="12"/>
  <c r="H52" i="12"/>
  <c r="AB51" i="12"/>
  <c r="R51" i="12"/>
  <c r="H51" i="12"/>
  <c r="AB50" i="12"/>
  <c r="R50" i="12"/>
  <c r="H50" i="12"/>
  <c r="AB49" i="12"/>
  <c r="R49" i="12"/>
  <c r="H49" i="12"/>
  <c r="AB48" i="12"/>
  <c r="R48" i="12"/>
  <c r="H48" i="12"/>
  <c r="AB47" i="12"/>
  <c r="R47" i="12"/>
  <c r="H47" i="12"/>
  <c r="AB46" i="12"/>
  <c r="R46" i="12"/>
  <c r="H46" i="12"/>
  <c r="AB45" i="12"/>
  <c r="R45" i="12"/>
  <c r="H45" i="12"/>
  <c r="AB44" i="12"/>
  <c r="R44" i="12"/>
  <c r="H44" i="12"/>
  <c r="AB43" i="12"/>
  <c r="R43" i="12"/>
  <c r="H43" i="12"/>
  <c r="AB42" i="12"/>
  <c r="R42" i="12"/>
  <c r="H42" i="12"/>
  <c r="AB41" i="12"/>
  <c r="R41" i="12"/>
  <c r="H41" i="12"/>
  <c r="AB40" i="12"/>
  <c r="R40" i="12"/>
  <c r="H40" i="12"/>
  <c r="AB39" i="12"/>
  <c r="R39" i="12"/>
  <c r="H39" i="12"/>
  <c r="AB38" i="12"/>
  <c r="R38" i="12"/>
  <c r="H38" i="12"/>
  <c r="AB37" i="12"/>
  <c r="R37" i="12"/>
  <c r="H37" i="12"/>
  <c r="AB36" i="12"/>
  <c r="R36" i="12"/>
  <c r="H36" i="12"/>
  <c r="AB35" i="12"/>
  <c r="R35" i="12"/>
  <c r="H35" i="12"/>
  <c r="AB34" i="12"/>
  <c r="R34" i="12"/>
  <c r="H34" i="12"/>
  <c r="AB33" i="12"/>
  <c r="R33" i="12"/>
  <c r="H33" i="12"/>
  <c r="AB32" i="12"/>
  <c r="R32" i="12"/>
  <c r="H32" i="12"/>
  <c r="AB31" i="12"/>
  <c r="R31" i="12"/>
  <c r="H31" i="12"/>
  <c r="AB30" i="12"/>
  <c r="R30" i="12"/>
  <c r="H30" i="12"/>
  <c r="AB29" i="12"/>
  <c r="R29" i="12"/>
  <c r="H29" i="12"/>
  <c r="AB28" i="12"/>
  <c r="R28" i="12"/>
  <c r="H28" i="12"/>
  <c r="AB27" i="12"/>
  <c r="R27" i="12"/>
  <c r="H27" i="12"/>
  <c r="AB26" i="12"/>
  <c r="R26" i="12"/>
  <c r="H26" i="12"/>
  <c r="AB25" i="12"/>
  <c r="R25" i="12"/>
  <c r="H25" i="12"/>
  <c r="AB24" i="12"/>
  <c r="R24" i="12"/>
  <c r="H24" i="12"/>
  <c r="AB23" i="12"/>
  <c r="R23" i="12"/>
  <c r="H23" i="12"/>
  <c r="AB22" i="12"/>
  <c r="R22" i="12"/>
  <c r="H22" i="12"/>
  <c r="AF21" i="12"/>
  <c r="AB21" i="12"/>
  <c r="R21" i="12"/>
  <c r="H21" i="12"/>
  <c r="AB20" i="12"/>
  <c r="R20" i="12"/>
  <c r="H20" i="12"/>
  <c r="AB19" i="12"/>
  <c r="R19" i="12"/>
  <c r="H19" i="12"/>
  <c r="AB18" i="12"/>
  <c r="R18" i="12"/>
  <c r="H18" i="12"/>
  <c r="AB17" i="12"/>
  <c r="R17" i="12"/>
  <c r="H17" i="12"/>
  <c r="AF16" i="12"/>
  <c r="AB16" i="12"/>
  <c r="R16" i="12"/>
  <c r="H16" i="12"/>
  <c r="AB15" i="12"/>
  <c r="R15" i="12"/>
  <c r="H15" i="12"/>
  <c r="AB14" i="12"/>
  <c r="R14" i="12"/>
  <c r="H14" i="12"/>
  <c r="AB13" i="12"/>
  <c r="R13" i="12"/>
  <c r="H13" i="12"/>
  <c r="AB12" i="12"/>
  <c r="R12" i="12"/>
  <c r="H12" i="12"/>
  <c r="AF11" i="12"/>
  <c r="AB11" i="12"/>
  <c r="R11" i="12"/>
  <c r="H11" i="12"/>
  <c r="AB10" i="12"/>
  <c r="R10" i="12"/>
  <c r="H10" i="12"/>
  <c r="AB9" i="12"/>
  <c r="R9" i="12"/>
  <c r="H9" i="12"/>
  <c r="AB8" i="12"/>
  <c r="R8" i="12"/>
  <c r="H8" i="12"/>
  <c r="AB7" i="12"/>
  <c r="R7" i="12"/>
  <c r="H7" i="12"/>
  <c r="T8" i="12" l="1"/>
  <c r="J8" i="12"/>
  <c r="AD8" i="12"/>
  <c r="T28" i="12"/>
  <c r="AD38" i="12"/>
  <c r="J58" i="12"/>
  <c r="T68" i="12"/>
  <c r="AD78" i="12"/>
  <c r="J98" i="12"/>
  <c r="T108" i="12"/>
  <c r="AD118" i="12"/>
  <c r="T18" i="12"/>
  <c r="AD18" i="12"/>
  <c r="AD28" i="12"/>
  <c r="J48" i="12"/>
  <c r="T58" i="12"/>
  <c r="AD68" i="12"/>
  <c r="J88" i="12"/>
  <c r="T98" i="12"/>
  <c r="AD108" i="12"/>
  <c r="J128" i="12"/>
  <c r="J38" i="12"/>
  <c r="T48" i="12"/>
  <c r="AD58" i="12"/>
  <c r="J78" i="12"/>
  <c r="T88" i="12"/>
  <c r="AD98" i="12"/>
  <c r="J118" i="12"/>
  <c r="J18" i="12"/>
  <c r="J28" i="12"/>
  <c r="T38" i="12"/>
  <c r="AD48" i="12"/>
  <c r="J68" i="12"/>
  <c r="T78" i="12"/>
  <c r="AD88" i="12"/>
  <c r="J108" i="12"/>
  <c r="T118" i="12"/>
  <c r="AF3" i="12"/>
  <c r="AB226" i="1"/>
  <c r="R226" i="1"/>
  <c r="H226" i="1"/>
  <c r="AB225" i="1"/>
  <c r="R225" i="1"/>
  <c r="H225" i="1"/>
  <c r="AB224" i="1"/>
  <c r="R224" i="1"/>
  <c r="H224" i="1"/>
  <c r="AB223" i="1"/>
  <c r="R223" i="1"/>
  <c r="H223" i="1"/>
  <c r="AB222" i="1"/>
  <c r="R222" i="1"/>
  <c r="H222" i="1"/>
  <c r="AB221" i="1"/>
  <c r="R221" i="1"/>
  <c r="H221" i="1"/>
  <c r="AB220" i="1"/>
  <c r="R220" i="1"/>
  <c r="H220" i="1"/>
  <c r="AB219" i="1"/>
  <c r="R219" i="1"/>
  <c r="H219" i="1"/>
  <c r="AB218" i="1"/>
  <c r="R218" i="1"/>
  <c r="H218" i="1"/>
  <c r="AB217" i="1"/>
  <c r="R217" i="1"/>
  <c r="H217" i="1"/>
  <c r="AB216" i="1"/>
  <c r="R216" i="1"/>
  <c r="H216" i="1"/>
  <c r="AB215" i="1"/>
  <c r="R215" i="1"/>
  <c r="H215" i="1"/>
  <c r="AB214" i="1"/>
  <c r="R214" i="1"/>
  <c r="H214" i="1"/>
  <c r="AB213" i="1"/>
  <c r="R213" i="1"/>
  <c r="H213" i="1"/>
  <c r="AB212" i="1"/>
  <c r="R212" i="1"/>
  <c r="H212" i="1"/>
  <c r="AB211" i="1"/>
  <c r="R211" i="1"/>
  <c r="H211" i="1"/>
  <c r="AB210" i="1"/>
  <c r="R210" i="1"/>
  <c r="H210" i="1"/>
  <c r="AB209" i="1"/>
  <c r="R209" i="1"/>
  <c r="H209" i="1"/>
  <c r="AB208" i="1"/>
  <c r="R208" i="1"/>
  <c r="H208" i="1"/>
  <c r="AB207" i="1"/>
  <c r="R207" i="1"/>
  <c r="H207" i="1"/>
  <c r="AB206" i="1"/>
  <c r="R206" i="1"/>
  <c r="H206" i="1"/>
  <c r="AB205" i="1"/>
  <c r="R205" i="1"/>
  <c r="H205" i="1"/>
  <c r="AB204" i="1"/>
  <c r="R204" i="1"/>
  <c r="H204" i="1"/>
  <c r="AB203" i="1"/>
  <c r="R203" i="1"/>
  <c r="H203" i="1"/>
  <c r="AB202" i="1"/>
  <c r="R202" i="1"/>
  <c r="H202" i="1"/>
  <c r="AB201" i="1"/>
  <c r="R201" i="1"/>
  <c r="H201" i="1"/>
  <c r="AB200" i="1"/>
  <c r="R200" i="1"/>
  <c r="H200" i="1"/>
  <c r="AB199" i="1"/>
  <c r="R199" i="1"/>
  <c r="H199" i="1"/>
  <c r="AB198" i="1"/>
  <c r="R198" i="1"/>
  <c r="H198" i="1"/>
  <c r="AB197" i="1"/>
  <c r="R197" i="1"/>
  <c r="H197" i="1"/>
  <c r="AB196" i="1"/>
  <c r="R196" i="1"/>
  <c r="H196" i="1"/>
  <c r="AB195" i="1"/>
  <c r="R195" i="1"/>
  <c r="H195" i="1"/>
  <c r="AB194" i="1"/>
  <c r="R194" i="1"/>
  <c r="H194" i="1"/>
  <c r="AB193" i="1"/>
  <c r="R193" i="1"/>
  <c r="H193" i="1"/>
  <c r="AB192" i="1"/>
  <c r="R192" i="1"/>
  <c r="H192" i="1"/>
  <c r="AB191" i="1"/>
  <c r="R191" i="1"/>
  <c r="H191" i="1"/>
  <c r="AB190" i="1"/>
  <c r="R190" i="1"/>
  <c r="H190" i="1"/>
  <c r="AB189" i="1"/>
  <c r="R189" i="1"/>
  <c r="H189" i="1"/>
  <c r="AB188" i="1"/>
  <c r="R188" i="1"/>
  <c r="H188" i="1"/>
  <c r="AB187" i="1"/>
  <c r="R187" i="1"/>
  <c r="H187" i="1"/>
  <c r="AB186" i="1"/>
  <c r="R186" i="1"/>
  <c r="H186" i="1"/>
  <c r="AB185" i="1"/>
  <c r="R185" i="1"/>
  <c r="H185" i="1"/>
  <c r="AB184" i="1"/>
  <c r="R184" i="1"/>
  <c r="H184" i="1"/>
  <c r="AB183" i="1"/>
  <c r="R183" i="1"/>
  <c r="H183" i="1"/>
  <c r="AB182" i="1"/>
  <c r="R182" i="1"/>
  <c r="H182" i="1"/>
  <c r="AB181" i="1"/>
  <c r="R181" i="1"/>
  <c r="H181" i="1"/>
  <c r="AB180" i="1"/>
  <c r="R180" i="1"/>
  <c r="H180" i="1"/>
  <c r="AB179" i="1"/>
  <c r="R179" i="1"/>
  <c r="H179" i="1"/>
  <c r="AB178" i="1"/>
  <c r="R178" i="1"/>
  <c r="H178" i="1"/>
  <c r="AB177" i="1"/>
  <c r="R177" i="1"/>
  <c r="H177" i="1"/>
  <c r="AB176" i="1"/>
  <c r="R176" i="1"/>
  <c r="H176" i="1"/>
  <c r="AB175" i="1"/>
  <c r="R175" i="1"/>
  <c r="H175" i="1"/>
  <c r="AB174" i="1"/>
  <c r="R174" i="1"/>
  <c r="H174" i="1"/>
  <c r="AB173" i="1"/>
  <c r="R173" i="1"/>
  <c r="H173" i="1"/>
  <c r="AB172" i="1"/>
  <c r="R172" i="1"/>
  <c r="H172" i="1"/>
  <c r="AB171" i="1"/>
  <c r="R171" i="1"/>
  <c r="H171" i="1"/>
  <c r="AB170" i="1"/>
  <c r="R170" i="1"/>
  <c r="H170" i="1"/>
  <c r="AB169" i="1"/>
  <c r="R169" i="1"/>
  <c r="H169" i="1"/>
  <c r="AB168" i="1"/>
  <c r="R168" i="1"/>
  <c r="H168" i="1"/>
  <c r="AB167" i="1"/>
  <c r="R167" i="1"/>
  <c r="H167" i="1"/>
  <c r="AB166" i="1"/>
  <c r="R166" i="1"/>
  <c r="H166" i="1"/>
  <c r="AB165" i="1"/>
  <c r="R165" i="1"/>
  <c r="H165" i="1"/>
  <c r="AB164" i="1"/>
  <c r="R164" i="1"/>
  <c r="H164" i="1"/>
  <c r="AB163" i="1"/>
  <c r="R163" i="1"/>
  <c r="H163" i="1"/>
  <c r="AB162" i="1"/>
  <c r="R162" i="1"/>
  <c r="H162" i="1"/>
  <c r="AB161" i="1"/>
  <c r="R161" i="1"/>
  <c r="H161" i="1"/>
  <c r="AB160" i="1"/>
  <c r="R160" i="1"/>
  <c r="H160" i="1"/>
  <c r="AB159" i="1"/>
  <c r="R159" i="1"/>
  <c r="H159" i="1"/>
  <c r="AB158" i="1"/>
  <c r="R158" i="1"/>
  <c r="H158" i="1"/>
  <c r="AB157" i="1"/>
  <c r="R157" i="1"/>
  <c r="H157" i="1"/>
  <c r="AB156" i="1"/>
  <c r="R156" i="1"/>
  <c r="H156" i="1"/>
  <c r="AB155" i="1"/>
  <c r="R155" i="1"/>
  <c r="H155" i="1"/>
  <c r="AB154" i="1"/>
  <c r="R154" i="1"/>
  <c r="H154" i="1"/>
  <c r="AB153" i="1"/>
  <c r="R153" i="1"/>
  <c r="H153" i="1"/>
  <c r="AB152" i="1"/>
  <c r="R152" i="1"/>
  <c r="H152" i="1"/>
  <c r="AB151" i="1"/>
  <c r="R151" i="1"/>
  <c r="H151" i="1"/>
  <c r="AB150" i="1"/>
  <c r="R150" i="1"/>
  <c r="H150" i="1"/>
  <c r="AB149" i="1"/>
  <c r="R149" i="1"/>
  <c r="H149" i="1"/>
  <c r="AB148" i="1"/>
  <c r="R148" i="1"/>
  <c r="H148" i="1"/>
  <c r="AB147" i="1"/>
  <c r="R147" i="1"/>
  <c r="H147" i="1"/>
  <c r="AB146" i="1"/>
  <c r="R146" i="1"/>
  <c r="H146" i="1"/>
  <c r="AB145" i="1"/>
  <c r="R145" i="1"/>
  <c r="H145" i="1"/>
  <c r="AB144" i="1"/>
  <c r="R144" i="1"/>
  <c r="H144" i="1"/>
  <c r="AB143" i="1"/>
  <c r="R143" i="1"/>
  <c r="H143" i="1"/>
  <c r="AB142" i="1"/>
  <c r="R142" i="1"/>
  <c r="H142" i="1"/>
  <c r="AB141" i="1"/>
  <c r="R141" i="1"/>
  <c r="H141" i="1"/>
  <c r="AB140" i="1"/>
  <c r="R140" i="1"/>
  <c r="H140" i="1"/>
  <c r="AB139" i="1"/>
  <c r="R139" i="1"/>
  <c r="H139" i="1"/>
  <c r="AB138" i="1"/>
  <c r="R138" i="1"/>
  <c r="H138" i="1"/>
  <c r="AB137" i="1"/>
  <c r="R137" i="1"/>
  <c r="H137" i="1"/>
  <c r="AD148" i="1" l="1"/>
  <c r="J158" i="1"/>
  <c r="AD188" i="1"/>
  <c r="J198" i="1"/>
  <c r="T198" i="1"/>
  <c r="AD208" i="1"/>
  <c r="J218" i="1"/>
  <c r="T218" i="1"/>
  <c r="T178" i="1"/>
  <c r="T138" i="1"/>
  <c r="J148" i="1"/>
  <c r="AD158" i="1"/>
  <c r="J188" i="1"/>
  <c r="T188" i="1"/>
  <c r="J208" i="1"/>
  <c r="T208" i="1"/>
  <c r="AD218" i="1"/>
  <c r="J168" i="1"/>
  <c r="AD178" i="1"/>
  <c r="AD138" i="1"/>
  <c r="AD198" i="1"/>
  <c r="J138" i="1"/>
  <c r="T148" i="1"/>
  <c r="T158" i="1"/>
  <c r="AD168" i="1"/>
  <c r="T168" i="1"/>
  <c r="J178" i="1"/>
  <c r="AH3" i="12" l="1"/>
  <c r="AF21" i="1" l="1"/>
  <c r="AF16" i="1"/>
  <c r="AF11" i="1"/>
  <c r="AF11" i="11"/>
  <c r="AF3" i="1" l="1"/>
  <c r="H136" i="11" l="1"/>
  <c r="H135" i="11"/>
  <c r="H134" i="11"/>
  <c r="H133" i="11"/>
  <c r="H132" i="11"/>
  <c r="H131" i="11"/>
  <c r="H130" i="11"/>
  <c r="H129" i="11"/>
  <c r="H128" i="11"/>
  <c r="H127" i="11"/>
  <c r="AB126" i="11"/>
  <c r="R126" i="11"/>
  <c r="H126" i="11"/>
  <c r="AB125" i="11"/>
  <c r="R125" i="11"/>
  <c r="H125" i="11"/>
  <c r="AB124" i="11"/>
  <c r="R124" i="11"/>
  <c r="H124" i="11"/>
  <c r="AB123" i="11"/>
  <c r="R123" i="11"/>
  <c r="H123" i="11"/>
  <c r="AB122" i="11"/>
  <c r="R122" i="11"/>
  <c r="H122" i="11"/>
  <c r="AB121" i="11"/>
  <c r="R121" i="11"/>
  <c r="H121" i="11"/>
  <c r="AB120" i="11"/>
  <c r="R120" i="11"/>
  <c r="H120" i="11"/>
  <c r="AB119" i="11"/>
  <c r="R119" i="11"/>
  <c r="H119" i="11"/>
  <c r="AB118" i="11"/>
  <c r="R118" i="11"/>
  <c r="H118" i="11"/>
  <c r="AB117" i="11"/>
  <c r="R117" i="11"/>
  <c r="H117" i="11"/>
  <c r="AB116" i="11"/>
  <c r="R116" i="11"/>
  <c r="H116" i="11"/>
  <c r="AB115" i="11"/>
  <c r="R115" i="11"/>
  <c r="H115" i="11"/>
  <c r="AB114" i="11"/>
  <c r="R114" i="11"/>
  <c r="H114" i="11"/>
  <c r="AB113" i="11"/>
  <c r="R113" i="11"/>
  <c r="H113" i="11"/>
  <c r="AB112" i="11"/>
  <c r="R112" i="11"/>
  <c r="H112" i="11"/>
  <c r="AB111" i="11"/>
  <c r="R111" i="11"/>
  <c r="H111" i="11"/>
  <c r="AB110" i="11"/>
  <c r="R110" i="11"/>
  <c r="H110" i="11"/>
  <c r="AB109" i="11"/>
  <c r="R109" i="11"/>
  <c r="H109" i="11"/>
  <c r="AB108" i="11"/>
  <c r="R108" i="11"/>
  <c r="H108" i="11"/>
  <c r="AB107" i="11"/>
  <c r="R107" i="11"/>
  <c r="H107" i="11"/>
  <c r="AB106" i="11"/>
  <c r="R106" i="11"/>
  <c r="H106" i="11"/>
  <c r="AB105" i="11"/>
  <c r="R105" i="11"/>
  <c r="H105" i="11"/>
  <c r="AB104" i="11"/>
  <c r="R104" i="11"/>
  <c r="H104" i="11"/>
  <c r="AB103" i="11"/>
  <c r="R103" i="11"/>
  <c r="H103" i="11"/>
  <c r="AB102" i="11"/>
  <c r="R102" i="11"/>
  <c r="H102" i="11"/>
  <c r="AB101" i="11"/>
  <c r="R101" i="11"/>
  <c r="H101" i="11"/>
  <c r="AB100" i="11"/>
  <c r="R100" i="11"/>
  <c r="H100" i="11"/>
  <c r="AB99" i="11"/>
  <c r="R99" i="11"/>
  <c r="H99" i="11"/>
  <c r="AB98" i="11"/>
  <c r="R98" i="11"/>
  <c r="H98" i="11"/>
  <c r="AB97" i="11"/>
  <c r="R97" i="11"/>
  <c r="H97" i="11"/>
  <c r="AB96" i="11"/>
  <c r="R96" i="11"/>
  <c r="H96" i="11"/>
  <c r="AB95" i="11"/>
  <c r="R95" i="11"/>
  <c r="H95" i="11"/>
  <c r="AB94" i="11"/>
  <c r="R94" i="11"/>
  <c r="H94" i="11"/>
  <c r="AB93" i="11"/>
  <c r="R93" i="11"/>
  <c r="H93" i="11"/>
  <c r="AB92" i="11"/>
  <c r="R92" i="11"/>
  <c r="H92" i="11"/>
  <c r="AB91" i="11"/>
  <c r="R91" i="11"/>
  <c r="H91" i="11"/>
  <c r="AB90" i="11"/>
  <c r="R90" i="11"/>
  <c r="H90" i="11"/>
  <c r="AB89" i="11"/>
  <c r="R89" i="11"/>
  <c r="H89" i="11"/>
  <c r="AB88" i="11"/>
  <c r="R88" i="11"/>
  <c r="H88" i="11"/>
  <c r="AB87" i="11"/>
  <c r="R87" i="11"/>
  <c r="H87" i="11"/>
  <c r="AB86" i="11"/>
  <c r="R86" i="11"/>
  <c r="H86" i="11"/>
  <c r="AB85" i="11"/>
  <c r="R85" i="11"/>
  <c r="H85" i="11"/>
  <c r="AB84" i="11"/>
  <c r="R84" i="11"/>
  <c r="H84" i="11"/>
  <c r="AB83" i="11"/>
  <c r="R83" i="11"/>
  <c r="H83" i="11"/>
  <c r="AB82" i="11"/>
  <c r="R82" i="11"/>
  <c r="H82" i="11"/>
  <c r="AB81" i="11"/>
  <c r="R81" i="11"/>
  <c r="H81" i="11"/>
  <c r="AB80" i="11"/>
  <c r="R80" i="11"/>
  <c r="H80" i="11"/>
  <c r="AB79" i="11"/>
  <c r="R79" i="11"/>
  <c r="H79" i="11"/>
  <c r="AB78" i="11"/>
  <c r="R78" i="11"/>
  <c r="H78" i="11"/>
  <c r="AB77" i="11"/>
  <c r="R77" i="11"/>
  <c r="H77" i="11"/>
  <c r="AB76" i="11"/>
  <c r="R76" i="11"/>
  <c r="H76" i="11"/>
  <c r="AB75" i="11"/>
  <c r="R75" i="11"/>
  <c r="H75" i="11"/>
  <c r="AB74" i="11"/>
  <c r="R74" i="11"/>
  <c r="H74" i="11"/>
  <c r="AB73" i="11"/>
  <c r="R73" i="11"/>
  <c r="H73" i="11"/>
  <c r="AB72" i="11"/>
  <c r="R72" i="11"/>
  <c r="H72" i="11"/>
  <c r="AB71" i="11"/>
  <c r="R71" i="11"/>
  <c r="H71" i="11"/>
  <c r="AB70" i="11"/>
  <c r="R70" i="11"/>
  <c r="H70" i="11"/>
  <c r="AB69" i="11"/>
  <c r="R69" i="11"/>
  <c r="H69" i="11"/>
  <c r="AB68" i="11"/>
  <c r="R68" i="11"/>
  <c r="H68" i="11"/>
  <c r="AB67" i="11"/>
  <c r="R67" i="11"/>
  <c r="H67" i="11"/>
  <c r="AB66" i="11"/>
  <c r="R66" i="11"/>
  <c r="H66" i="11"/>
  <c r="AB65" i="11"/>
  <c r="R65" i="11"/>
  <c r="H65" i="11"/>
  <c r="AB64" i="11"/>
  <c r="R64" i="11"/>
  <c r="H64" i="11"/>
  <c r="AB63" i="11"/>
  <c r="R63" i="11"/>
  <c r="H63" i="11"/>
  <c r="AB62" i="11"/>
  <c r="R62" i="11"/>
  <c r="H62" i="11"/>
  <c r="AB61" i="11"/>
  <c r="R61" i="11"/>
  <c r="H61" i="11"/>
  <c r="AB60" i="11"/>
  <c r="R60" i="11"/>
  <c r="H60" i="11"/>
  <c r="AB59" i="11"/>
  <c r="R59" i="11"/>
  <c r="H59" i="11"/>
  <c r="AB58" i="11"/>
  <c r="R58" i="11"/>
  <c r="H58" i="11"/>
  <c r="AB57" i="11"/>
  <c r="R57" i="11"/>
  <c r="H57" i="11"/>
  <c r="AB56" i="11"/>
  <c r="R56" i="11"/>
  <c r="H56" i="11"/>
  <c r="AB55" i="11"/>
  <c r="R55" i="11"/>
  <c r="H55" i="11"/>
  <c r="AB54" i="11"/>
  <c r="R54" i="11"/>
  <c r="H54" i="11"/>
  <c r="AB53" i="11"/>
  <c r="R53" i="11"/>
  <c r="H53" i="11"/>
  <c r="AB52" i="11"/>
  <c r="R52" i="11"/>
  <c r="H52" i="11"/>
  <c r="AB51" i="11"/>
  <c r="R51" i="11"/>
  <c r="H51" i="11"/>
  <c r="AB50" i="11"/>
  <c r="R50" i="11"/>
  <c r="H50" i="11"/>
  <c r="AB49" i="11"/>
  <c r="R49" i="11"/>
  <c r="H49" i="11"/>
  <c r="AB48" i="11"/>
  <c r="R48" i="11"/>
  <c r="H48" i="11"/>
  <c r="AB47" i="11"/>
  <c r="R47" i="11"/>
  <c r="H47" i="11"/>
  <c r="AB46" i="11"/>
  <c r="R46" i="11"/>
  <c r="H46" i="11"/>
  <c r="AB45" i="11"/>
  <c r="R45" i="11"/>
  <c r="H45" i="11"/>
  <c r="AB44" i="11"/>
  <c r="R44" i="11"/>
  <c r="H44" i="11"/>
  <c r="AB43" i="11"/>
  <c r="R43" i="11"/>
  <c r="H43" i="11"/>
  <c r="AB42" i="11"/>
  <c r="R42" i="11"/>
  <c r="H42" i="11"/>
  <c r="AB41" i="11"/>
  <c r="R41" i="11"/>
  <c r="H41" i="11"/>
  <c r="AB40" i="11"/>
  <c r="R40" i="11"/>
  <c r="H40" i="11"/>
  <c r="AB39" i="11"/>
  <c r="R39" i="11"/>
  <c r="H39" i="11"/>
  <c r="AB38" i="11"/>
  <c r="R38" i="11"/>
  <c r="H38" i="11"/>
  <c r="AB37" i="11"/>
  <c r="R37" i="11"/>
  <c r="H37" i="11"/>
  <c r="AB36" i="11"/>
  <c r="R36" i="11"/>
  <c r="H36" i="11"/>
  <c r="AB35" i="11"/>
  <c r="R35" i="11"/>
  <c r="H35" i="11"/>
  <c r="AB34" i="11"/>
  <c r="R34" i="11"/>
  <c r="H34" i="11"/>
  <c r="AB33" i="11"/>
  <c r="R33" i="11"/>
  <c r="H33" i="11"/>
  <c r="AB32" i="11"/>
  <c r="R32" i="11"/>
  <c r="H32" i="11"/>
  <c r="AB31" i="11"/>
  <c r="R31" i="11"/>
  <c r="H31" i="11"/>
  <c r="AB30" i="11"/>
  <c r="R30" i="11"/>
  <c r="H30" i="11"/>
  <c r="AB29" i="11"/>
  <c r="R29" i="11"/>
  <c r="H29" i="11"/>
  <c r="AB28" i="11"/>
  <c r="R28" i="11"/>
  <c r="H28" i="11"/>
  <c r="AB27" i="11"/>
  <c r="R27" i="11"/>
  <c r="H27" i="11"/>
  <c r="AB26" i="11"/>
  <c r="R26" i="11"/>
  <c r="H26" i="11"/>
  <c r="AB25" i="11"/>
  <c r="R25" i="11"/>
  <c r="H25" i="11"/>
  <c r="AB24" i="11"/>
  <c r="R24" i="11"/>
  <c r="H24" i="11"/>
  <c r="AB23" i="11"/>
  <c r="R23" i="11"/>
  <c r="H23" i="11"/>
  <c r="AB22" i="11"/>
  <c r="R22" i="11"/>
  <c r="H22" i="11"/>
  <c r="AB21" i="11"/>
  <c r="R21" i="11"/>
  <c r="H21" i="11"/>
  <c r="AF21" i="11"/>
  <c r="AB20" i="11"/>
  <c r="R20" i="11"/>
  <c r="H20" i="11"/>
  <c r="AB19" i="11"/>
  <c r="R19" i="11"/>
  <c r="H19" i="11"/>
  <c r="AB18" i="11"/>
  <c r="R18" i="11"/>
  <c r="H18" i="11"/>
  <c r="AB17" i="11"/>
  <c r="R17" i="11"/>
  <c r="H17" i="11"/>
  <c r="AB16" i="11"/>
  <c r="R16" i="11"/>
  <c r="H16" i="11"/>
  <c r="AF16" i="11"/>
  <c r="AB15" i="11"/>
  <c r="R15" i="11"/>
  <c r="H15" i="11"/>
  <c r="AB14" i="11"/>
  <c r="R14" i="11"/>
  <c r="H14" i="11"/>
  <c r="AB13" i="11"/>
  <c r="R13" i="11"/>
  <c r="H13" i="11"/>
  <c r="AB12" i="11"/>
  <c r="R12" i="11"/>
  <c r="H12" i="11"/>
  <c r="AB11" i="11"/>
  <c r="R11" i="11"/>
  <c r="H11" i="11"/>
  <c r="AB10" i="11"/>
  <c r="R10" i="11"/>
  <c r="H10" i="11"/>
  <c r="AB9" i="11"/>
  <c r="R9" i="11"/>
  <c r="H9" i="11"/>
  <c r="AB8" i="11"/>
  <c r="R8" i="11"/>
  <c r="H8" i="11"/>
  <c r="AB7" i="11"/>
  <c r="R7" i="11"/>
  <c r="H7" i="11"/>
  <c r="AK3" i="11" l="1"/>
  <c r="AF3" i="11"/>
  <c r="AK3" i="12" s="1"/>
  <c r="AD8" i="11"/>
  <c r="J18" i="11"/>
  <c r="T28" i="11"/>
  <c r="AD38" i="11"/>
  <c r="J58" i="11"/>
  <c r="T68" i="11"/>
  <c r="AD78" i="11"/>
  <c r="J98" i="11"/>
  <c r="T108" i="11"/>
  <c r="AD118" i="11"/>
  <c r="T48" i="11"/>
  <c r="J78" i="11"/>
  <c r="AD98" i="11"/>
  <c r="J8" i="11"/>
  <c r="T8" i="11"/>
  <c r="T18" i="11"/>
  <c r="J28" i="11"/>
  <c r="T38" i="11"/>
  <c r="AD48" i="11"/>
  <c r="J68" i="11"/>
  <c r="T78" i="11"/>
  <c r="AD88" i="11"/>
  <c r="J108" i="11"/>
  <c r="T118" i="11"/>
  <c r="AD28" i="11"/>
  <c r="J48" i="11"/>
  <c r="T58" i="11"/>
  <c r="AD68" i="11"/>
  <c r="J88" i="11"/>
  <c r="T98" i="11"/>
  <c r="AD108" i="11"/>
  <c r="J128" i="11"/>
  <c r="J38" i="11"/>
  <c r="AD58" i="11"/>
  <c r="T88" i="11"/>
  <c r="J118" i="11"/>
  <c r="AD18" i="11"/>
  <c r="H136" i="1" l="1"/>
  <c r="H135" i="1"/>
  <c r="H134" i="1"/>
  <c r="H133" i="1"/>
  <c r="H132" i="1"/>
  <c r="H131" i="1"/>
  <c r="H130" i="1"/>
  <c r="H129" i="1"/>
  <c r="H128" i="1"/>
  <c r="H127" i="1"/>
  <c r="AB126" i="1"/>
  <c r="R126" i="1"/>
  <c r="H126" i="1"/>
  <c r="AB125" i="1"/>
  <c r="R125" i="1"/>
  <c r="H125" i="1"/>
  <c r="AB124" i="1"/>
  <c r="R124" i="1"/>
  <c r="H124" i="1"/>
  <c r="AB123" i="1"/>
  <c r="R123" i="1"/>
  <c r="H123" i="1"/>
  <c r="AB122" i="1"/>
  <c r="R122" i="1"/>
  <c r="H122" i="1"/>
  <c r="AB121" i="1"/>
  <c r="R121" i="1"/>
  <c r="H121" i="1"/>
  <c r="AB120" i="1"/>
  <c r="R120" i="1"/>
  <c r="H120" i="1"/>
  <c r="AB119" i="1"/>
  <c r="R119" i="1"/>
  <c r="H119" i="1"/>
  <c r="AB118" i="1"/>
  <c r="R118" i="1"/>
  <c r="H118" i="1"/>
  <c r="AB117" i="1"/>
  <c r="R117" i="1"/>
  <c r="H117" i="1"/>
  <c r="AB116" i="1"/>
  <c r="R116" i="1"/>
  <c r="H116" i="1"/>
  <c r="AB115" i="1"/>
  <c r="R115" i="1"/>
  <c r="H115" i="1"/>
  <c r="AB114" i="1"/>
  <c r="R114" i="1"/>
  <c r="H114" i="1"/>
  <c r="AB113" i="1"/>
  <c r="R113" i="1"/>
  <c r="H113" i="1"/>
  <c r="AB112" i="1"/>
  <c r="R112" i="1"/>
  <c r="H112" i="1"/>
  <c r="AB111" i="1"/>
  <c r="R111" i="1"/>
  <c r="H111" i="1"/>
  <c r="AB110" i="1"/>
  <c r="R110" i="1"/>
  <c r="H110" i="1"/>
  <c r="AB109" i="1"/>
  <c r="R109" i="1"/>
  <c r="H109" i="1"/>
  <c r="AB108" i="1"/>
  <c r="R108" i="1"/>
  <c r="H108" i="1"/>
  <c r="AB107" i="1"/>
  <c r="R107" i="1"/>
  <c r="H107" i="1"/>
  <c r="AB106" i="1"/>
  <c r="R106" i="1"/>
  <c r="H106" i="1"/>
  <c r="AB105" i="1"/>
  <c r="R105" i="1"/>
  <c r="H105" i="1"/>
  <c r="AB104" i="1"/>
  <c r="R104" i="1"/>
  <c r="H104" i="1"/>
  <c r="AB103" i="1"/>
  <c r="R103" i="1"/>
  <c r="H103" i="1"/>
  <c r="AB102" i="1"/>
  <c r="R102" i="1"/>
  <c r="H102" i="1"/>
  <c r="AB101" i="1"/>
  <c r="R101" i="1"/>
  <c r="H101" i="1"/>
  <c r="AB100" i="1"/>
  <c r="R100" i="1"/>
  <c r="H100" i="1"/>
  <c r="AB99" i="1"/>
  <c r="R99" i="1"/>
  <c r="H99" i="1"/>
  <c r="AB98" i="1"/>
  <c r="R98" i="1"/>
  <c r="H98" i="1"/>
  <c r="AB97" i="1"/>
  <c r="R97" i="1"/>
  <c r="H97" i="1"/>
  <c r="AB96" i="1"/>
  <c r="R96" i="1"/>
  <c r="H96" i="1"/>
  <c r="AB95" i="1"/>
  <c r="R95" i="1"/>
  <c r="H95" i="1"/>
  <c r="AB94" i="1"/>
  <c r="R94" i="1"/>
  <c r="H94" i="1"/>
  <c r="AB93" i="1"/>
  <c r="R93" i="1"/>
  <c r="H93" i="1"/>
  <c r="AB92" i="1"/>
  <c r="R92" i="1"/>
  <c r="H92" i="1"/>
  <c r="AB91" i="1"/>
  <c r="R91" i="1"/>
  <c r="H91" i="1"/>
  <c r="AB90" i="1"/>
  <c r="R90" i="1"/>
  <c r="H90" i="1"/>
  <c r="AB89" i="1"/>
  <c r="R89" i="1"/>
  <c r="H89" i="1"/>
  <c r="AB88" i="1"/>
  <c r="R88" i="1"/>
  <c r="H88" i="1"/>
  <c r="AB87" i="1"/>
  <c r="R87" i="1"/>
  <c r="H87" i="1"/>
  <c r="AB86" i="1"/>
  <c r="R86" i="1"/>
  <c r="H86" i="1"/>
  <c r="AB85" i="1"/>
  <c r="R85" i="1"/>
  <c r="H85" i="1"/>
  <c r="AB84" i="1"/>
  <c r="R84" i="1"/>
  <c r="H84" i="1"/>
  <c r="AB83" i="1"/>
  <c r="R83" i="1"/>
  <c r="H83" i="1"/>
  <c r="AB82" i="1"/>
  <c r="R82" i="1"/>
  <c r="H82" i="1"/>
  <c r="AB81" i="1"/>
  <c r="R81" i="1"/>
  <c r="H81" i="1"/>
  <c r="AB80" i="1"/>
  <c r="R80" i="1"/>
  <c r="H80" i="1"/>
  <c r="AB79" i="1"/>
  <c r="R79" i="1"/>
  <c r="H79" i="1"/>
  <c r="AB78" i="1"/>
  <c r="R78" i="1"/>
  <c r="H78" i="1"/>
  <c r="AB77" i="1"/>
  <c r="R77" i="1"/>
  <c r="H77" i="1"/>
  <c r="AB76" i="1"/>
  <c r="R76" i="1"/>
  <c r="H76" i="1"/>
  <c r="AB75" i="1"/>
  <c r="R75" i="1"/>
  <c r="H75" i="1"/>
  <c r="AB74" i="1"/>
  <c r="R74" i="1"/>
  <c r="H74" i="1"/>
  <c r="AB73" i="1"/>
  <c r="R73" i="1"/>
  <c r="H73" i="1"/>
  <c r="AB72" i="1"/>
  <c r="R72" i="1"/>
  <c r="H72" i="1"/>
  <c r="AB71" i="1"/>
  <c r="R71" i="1"/>
  <c r="H71" i="1"/>
  <c r="AB70" i="1"/>
  <c r="R70" i="1"/>
  <c r="H70" i="1"/>
  <c r="AB69" i="1"/>
  <c r="R69" i="1"/>
  <c r="H69" i="1"/>
  <c r="AB68" i="1"/>
  <c r="R68" i="1"/>
  <c r="H68" i="1"/>
  <c r="AB67" i="1"/>
  <c r="R67" i="1"/>
  <c r="H67" i="1"/>
  <c r="AB66" i="1"/>
  <c r="R66" i="1"/>
  <c r="H66" i="1"/>
  <c r="AB65" i="1"/>
  <c r="R65" i="1"/>
  <c r="H65" i="1"/>
  <c r="AB64" i="1"/>
  <c r="R64" i="1"/>
  <c r="H64" i="1"/>
  <c r="AB63" i="1"/>
  <c r="R63" i="1"/>
  <c r="H63" i="1"/>
  <c r="AB62" i="1"/>
  <c r="R62" i="1"/>
  <c r="H62" i="1"/>
  <c r="AB61" i="1"/>
  <c r="R61" i="1"/>
  <c r="H61" i="1"/>
  <c r="AB60" i="1"/>
  <c r="R60" i="1"/>
  <c r="H60" i="1"/>
  <c r="AB59" i="1"/>
  <c r="R59" i="1"/>
  <c r="H59" i="1"/>
  <c r="AB58" i="1"/>
  <c r="R58" i="1"/>
  <c r="H58" i="1"/>
  <c r="AB57" i="1"/>
  <c r="R57" i="1"/>
  <c r="H57" i="1"/>
  <c r="H26" i="1"/>
  <c r="H25" i="1"/>
  <c r="H24" i="1"/>
  <c r="H23" i="1"/>
  <c r="H22" i="1"/>
  <c r="H21" i="1"/>
  <c r="H20" i="1"/>
  <c r="H19" i="1"/>
  <c r="H18" i="1"/>
  <c r="H17" i="1"/>
  <c r="AH3" i="11" l="1"/>
  <c r="T78" i="1"/>
  <c r="T80" i="12" s="1"/>
  <c r="AD88" i="1"/>
  <c r="AD90" i="12" s="1"/>
  <c r="T118" i="1"/>
  <c r="T120" i="12" s="1"/>
  <c r="T108" i="1"/>
  <c r="T110" i="12" s="1"/>
  <c r="T68" i="1"/>
  <c r="T70" i="12" s="1"/>
  <c r="T98" i="1"/>
  <c r="T100" i="12" s="1"/>
  <c r="J108" i="1"/>
  <c r="J110" i="12" s="1"/>
  <c r="AD58" i="1"/>
  <c r="AD60" i="12" s="1"/>
  <c r="J78" i="1"/>
  <c r="J80" i="12" s="1"/>
  <c r="T88" i="1"/>
  <c r="T90" i="12" s="1"/>
  <c r="AD98" i="1"/>
  <c r="AD100" i="12" s="1"/>
  <c r="J118" i="1"/>
  <c r="J120" i="12" s="1"/>
  <c r="J68" i="1"/>
  <c r="J70" i="12" s="1"/>
  <c r="J58" i="1"/>
  <c r="J60" i="12" s="1"/>
  <c r="AD78" i="1"/>
  <c r="AD80" i="12" s="1"/>
  <c r="J98" i="1"/>
  <c r="J100" i="12" s="1"/>
  <c r="AD118" i="1"/>
  <c r="AD120" i="12" s="1"/>
  <c r="T58" i="1"/>
  <c r="T60" i="12" s="1"/>
  <c r="AD68" i="1"/>
  <c r="AD70" i="12" s="1"/>
  <c r="J88" i="1"/>
  <c r="J90" i="12" s="1"/>
  <c r="AD108" i="1"/>
  <c r="AD110" i="12" s="1"/>
  <c r="J128" i="1"/>
  <c r="J130" i="12" s="1"/>
  <c r="AB27" i="1"/>
  <c r="J90" i="11" l="1"/>
  <c r="J100" i="11"/>
  <c r="J120" i="11"/>
  <c r="AD60" i="11"/>
  <c r="T110" i="11"/>
  <c r="AD70" i="11"/>
  <c r="AD80" i="11"/>
  <c r="AD100" i="11"/>
  <c r="J110" i="11"/>
  <c r="T120" i="11"/>
  <c r="J130" i="11"/>
  <c r="T60" i="11"/>
  <c r="J60" i="11"/>
  <c r="T90" i="11"/>
  <c r="T100" i="11"/>
  <c r="AD90" i="11"/>
  <c r="AD110" i="11"/>
  <c r="AD120" i="11"/>
  <c r="J70" i="11"/>
  <c r="J80" i="11"/>
  <c r="T70" i="11"/>
  <c r="T80" i="11"/>
  <c r="AB56" i="1"/>
  <c r="AB55" i="1"/>
  <c r="AB54" i="1"/>
  <c r="AB53" i="1"/>
  <c r="AB52" i="1"/>
  <c r="AB51" i="1"/>
  <c r="AB50" i="1"/>
  <c r="AB49" i="1"/>
  <c r="AB48" i="1"/>
  <c r="AB47" i="1"/>
  <c r="AB46" i="1"/>
  <c r="AB45" i="1"/>
  <c r="AB44" i="1"/>
  <c r="AB43" i="1"/>
  <c r="AB42" i="1"/>
  <c r="AB41" i="1"/>
  <c r="AB40" i="1"/>
  <c r="AB39" i="1"/>
  <c r="AB38" i="1"/>
  <c r="AB37" i="1"/>
  <c r="AB36" i="1"/>
  <c r="AB35" i="1"/>
  <c r="AB34" i="1"/>
  <c r="AB33" i="1"/>
  <c r="AB32" i="1"/>
  <c r="AB31" i="1"/>
  <c r="AB30" i="1"/>
  <c r="AB29" i="1"/>
  <c r="AB28" i="1"/>
  <c r="R56" i="1"/>
  <c r="R55" i="1"/>
  <c r="R54" i="1"/>
  <c r="R53" i="1"/>
  <c r="R52" i="1"/>
  <c r="R51" i="1"/>
  <c r="R50" i="1"/>
  <c r="R49" i="1"/>
  <c r="R48" i="1"/>
  <c r="R47" i="1"/>
  <c r="R30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29" i="1"/>
  <c r="R28" i="1"/>
  <c r="R27" i="1"/>
  <c r="AB26" i="1"/>
  <c r="AB25" i="1"/>
  <c r="AB24" i="1"/>
  <c r="AB23" i="1"/>
  <c r="AB22" i="1"/>
  <c r="AB21" i="1"/>
  <c r="AB20" i="1"/>
  <c r="AB16" i="1"/>
  <c r="AB15" i="1"/>
  <c r="AB14" i="1"/>
  <c r="AB13" i="1"/>
  <c r="AB12" i="1"/>
  <c r="AB11" i="1"/>
  <c r="AB10" i="1"/>
  <c r="AB9" i="1"/>
  <c r="AB8" i="1"/>
  <c r="AB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J18" i="1"/>
  <c r="J20" i="12" s="1"/>
  <c r="AB19" i="1"/>
  <c r="AB18" i="1"/>
  <c r="AB17" i="1"/>
  <c r="J20" i="11" l="1"/>
  <c r="T28" i="1"/>
  <c r="T30" i="12" s="1"/>
  <c r="AD48" i="1"/>
  <c r="AD50" i="12" s="1"/>
  <c r="AD28" i="1"/>
  <c r="AD30" i="12" s="1"/>
  <c r="T48" i="1"/>
  <c r="T50" i="12" s="1"/>
  <c r="T38" i="1"/>
  <c r="T40" i="12" s="1"/>
  <c r="AD38" i="1"/>
  <c r="AD40" i="12" s="1"/>
  <c r="T18" i="1"/>
  <c r="T20" i="12" s="1"/>
  <c r="T8" i="1"/>
  <c r="T10" i="12" s="1"/>
  <c r="T50" i="11" l="1"/>
  <c r="T20" i="11"/>
  <c r="AD30" i="11"/>
  <c r="T10" i="11"/>
  <c r="AD40" i="11"/>
  <c r="AD50" i="11"/>
  <c r="T40" i="11"/>
  <c r="T30" i="11"/>
  <c r="AD8" i="1"/>
  <c r="AD10" i="12" s="1"/>
  <c r="AD18" i="1"/>
  <c r="AD20" i="12" s="1"/>
  <c r="AD20" i="11" l="1"/>
  <c r="AD10" i="11"/>
  <c r="H55" i="1" l="1"/>
  <c r="H54" i="1"/>
  <c r="H53" i="1"/>
  <c r="H45" i="1"/>
  <c r="H44" i="1"/>
  <c r="H43" i="1"/>
  <c r="H36" i="1"/>
  <c r="H35" i="1"/>
  <c r="H34" i="1"/>
  <c r="H33" i="1"/>
  <c r="H15" i="1"/>
  <c r="H14" i="1"/>
  <c r="H13" i="1"/>
  <c r="H46" i="1" l="1"/>
  <c r="H42" i="1"/>
  <c r="H41" i="1"/>
  <c r="H40" i="1"/>
  <c r="H39" i="1"/>
  <c r="H38" i="1"/>
  <c r="H37" i="1"/>
  <c r="H56" i="1"/>
  <c r="H52" i="1"/>
  <c r="H51" i="1"/>
  <c r="H50" i="1"/>
  <c r="H49" i="1"/>
  <c r="H48" i="1"/>
  <c r="H47" i="1"/>
  <c r="H32" i="1"/>
  <c r="H31" i="1"/>
  <c r="H30" i="1"/>
  <c r="H29" i="1"/>
  <c r="H28" i="1"/>
  <c r="H27" i="1"/>
  <c r="H16" i="1"/>
  <c r="J38" i="1" l="1"/>
  <c r="J40" i="12" s="1"/>
  <c r="J28" i="1"/>
  <c r="J30" i="12" s="1"/>
  <c r="J48" i="1"/>
  <c r="J50" i="12" s="1"/>
  <c r="H8" i="1"/>
  <c r="H9" i="1"/>
  <c r="H10" i="1"/>
  <c r="H11" i="1"/>
  <c r="H12" i="1"/>
  <c r="H7" i="1"/>
  <c r="J50" i="11" l="1"/>
  <c r="J30" i="11"/>
  <c r="J40" i="11"/>
  <c r="J8" i="1"/>
  <c r="J10" i="12" s="1"/>
  <c r="AH3" i="1" l="1"/>
  <c r="AM3" i="12" s="1"/>
  <c r="J10" i="11"/>
  <c r="AM3" i="11" l="1"/>
  <c r="B148" i="1" l="1"/>
  <c r="J152" i="1" s="1"/>
  <c r="L18" i="1"/>
  <c r="T22" i="1" s="1"/>
  <c r="L18" i="11" s="1"/>
  <c r="T22" i="11" s="1"/>
  <c r="L18" i="12" s="1"/>
  <c r="T22" i="12" s="1"/>
  <c r="L108" i="1"/>
  <c r="T112" i="1" s="1"/>
  <c r="L108" i="11" s="1"/>
  <c r="T112" i="11" s="1"/>
  <c r="L108" i="12" s="1"/>
  <c r="T112" i="12" s="1"/>
  <c r="L78" i="1"/>
  <c r="T82" i="1" s="1"/>
  <c r="L78" i="11" s="1"/>
  <c r="T82" i="11" s="1"/>
  <c r="L78" i="12" s="1"/>
  <c r="T82" i="12" s="1"/>
  <c r="V88" i="1"/>
  <c r="AD92" i="1" s="1"/>
  <c r="V88" i="11" s="1"/>
  <c r="AD92" i="11" s="1"/>
  <c r="V88" i="12" s="1"/>
  <c r="AD92" i="12" s="1"/>
  <c r="V138" i="1"/>
  <c r="AD142" i="1" s="1"/>
  <c r="L138" i="1"/>
  <c r="T142" i="1" s="1"/>
  <c r="B198" i="1"/>
  <c r="J202" i="1" s="1"/>
  <c r="L198" i="1"/>
  <c r="T202" i="1" s="1"/>
  <c r="V178" i="1"/>
  <c r="AD182" i="1" s="1"/>
  <c r="B168" i="1"/>
  <c r="J172" i="1" s="1"/>
  <c r="B118" i="1"/>
  <c r="J122" i="1"/>
  <c r="B118" i="11" s="1"/>
  <c r="J122" i="11" s="1"/>
  <c r="B118" i="12" s="1"/>
  <c r="J122" i="12" s="1"/>
  <c r="B38" i="1"/>
  <c r="J42" i="1" s="1"/>
  <c r="B38" i="11" s="1"/>
  <c r="J42" i="11" s="1"/>
  <c r="B38" i="12" s="1"/>
  <c r="J42" i="12" s="1"/>
  <c r="L88" i="1"/>
  <c r="T92" i="1" s="1"/>
  <c r="L88" i="11" s="1"/>
  <c r="T92" i="11" s="1"/>
  <c r="L88" i="12" s="1"/>
  <c r="T92" i="12" s="1"/>
  <c r="V148" i="1"/>
  <c r="AD152" i="1" s="1"/>
  <c r="V78" i="1"/>
  <c r="AD82" i="1" s="1"/>
  <c r="V78" i="11" s="1"/>
  <c r="AD82" i="11" s="1"/>
  <c r="V78" i="12" s="1"/>
  <c r="AD82" i="12" s="1"/>
  <c r="B98" i="1"/>
  <c r="J102" i="1" s="1"/>
  <c r="B98" i="11" s="1"/>
  <c r="J102" i="11" s="1"/>
  <c r="B98" i="12" s="1"/>
  <c r="J102" i="12" s="1"/>
  <c r="V58" i="1"/>
  <c r="AD62" i="1" s="1"/>
  <c r="V58" i="11" s="1"/>
  <c r="AD62" i="11" s="1"/>
  <c r="V58" i="12" s="1"/>
  <c r="AD62" i="12" s="1"/>
  <c r="B88" i="1"/>
  <c r="J92" i="1"/>
  <c r="B88" i="11" s="1"/>
  <c r="J92" i="11" s="1"/>
  <c r="B88" i="12" s="1"/>
  <c r="J92" i="12" s="1"/>
  <c r="L38" i="1"/>
  <c r="T42" i="1" s="1"/>
  <c r="L38" i="11" s="1"/>
  <c r="T42" i="11" s="1"/>
  <c r="L38" i="12" s="1"/>
  <c r="T42" i="12" s="1"/>
  <c r="B28" i="1"/>
  <c r="J32" i="1"/>
  <c r="B28" i="11" s="1"/>
  <c r="J32" i="11" s="1"/>
  <c r="B28" i="12" s="1"/>
  <c r="J32" i="12" s="1"/>
  <c r="V18" i="1"/>
  <c r="AD22" i="1"/>
  <c r="V18" i="11"/>
  <c r="AD22" i="11" s="1"/>
  <c r="V18" i="12" s="1"/>
  <c r="AD22" i="12" s="1"/>
  <c r="V218" i="1"/>
  <c r="AD222" i="1" s="1"/>
  <c r="B208" i="1"/>
  <c r="J212" i="1" s="1"/>
  <c r="V98" i="1"/>
  <c r="AD102" i="1" s="1"/>
  <c r="V98" i="11" s="1"/>
  <c r="AD102" i="11" s="1"/>
  <c r="V98" i="12" s="1"/>
  <c r="AD102" i="12" s="1"/>
  <c r="V48" i="1"/>
  <c r="AD52" i="1" s="1"/>
  <c r="V48" i="11" s="1"/>
  <c r="AD52" i="11" s="1"/>
  <c r="V48" i="12" s="1"/>
  <c r="AD52" i="12" s="1"/>
  <c r="V68" i="1"/>
  <c r="AD72" i="1" s="1"/>
  <c r="V68" i="11" s="1"/>
  <c r="AD72" i="11" s="1"/>
  <c r="V68" i="12" s="1"/>
  <c r="AD72" i="12" s="1"/>
  <c r="V188" i="1"/>
  <c r="AD192" i="1" s="1"/>
  <c r="B108" i="1"/>
  <c r="J112" i="1"/>
  <c r="B108" i="11"/>
  <c r="J112" i="11"/>
  <c r="B108" i="12" s="1"/>
  <c r="J112" i="12" s="1"/>
  <c r="L178" i="1"/>
  <c r="T182" i="1" s="1"/>
  <c r="V208" i="1"/>
  <c r="AD212" i="1" s="1"/>
  <c r="V8" i="1"/>
  <c r="AD12" i="1" s="1"/>
  <c r="V8" i="11" s="1"/>
  <c r="AD12" i="11" s="1"/>
  <c r="V8" i="12" s="1"/>
  <c r="AD12" i="12" s="1"/>
  <c r="L168" i="1"/>
  <c r="T172" i="1" s="1"/>
  <c r="L98" i="1"/>
  <c r="T102" i="1"/>
  <c r="L98" i="11"/>
  <c r="T102" i="11" s="1"/>
  <c r="L98" i="12" s="1"/>
  <c r="T102" i="12" s="1"/>
  <c r="V168" i="1"/>
  <c r="AD172" i="1" s="1"/>
  <c r="L8" i="1"/>
  <c r="T12" i="1"/>
  <c r="L8" i="11"/>
  <c r="T12" i="11" s="1"/>
  <c r="L8" i="12" s="1"/>
  <c r="T12" i="12" s="1"/>
  <c r="B78" i="1"/>
  <c r="J82" i="1"/>
  <c r="B78" i="11" s="1"/>
  <c r="J82" i="11" s="1"/>
  <c r="B78" i="12" s="1"/>
  <c r="J82" i="12" s="1"/>
  <c r="L148" i="1"/>
  <c r="T152" i="1" s="1"/>
  <c r="V198" i="1"/>
  <c r="AD202" i="1" s="1"/>
  <c r="B138" i="1"/>
  <c r="J142" i="1" s="1"/>
  <c r="L158" i="1"/>
  <c r="T162" i="1" s="1"/>
  <c r="L118" i="1"/>
  <c r="T122" i="1"/>
  <c r="L118" i="11" s="1"/>
  <c r="T122" i="11" s="1"/>
  <c r="L118" i="12" s="1"/>
  <c r="T122" i="12" s="1"/>
  <c r="L48" i="1"/>
  <c r="T52" i="1"/>
  <c r="L48" i="11"/>
  <c r="T52" i="11"/>
  <c r="L48" i="12" s="1"/>
  <c r="T52" i="12" s="1"/>
  <c r="B58" i="1"/>
  <c r="J62" i="1"/>
  <c r="B58" i="11" s="1"/>
  <c r="J62" i="11" s="1"/>
  <c r="B58" i="12" s="1"/>
  <c r="J62" i="12" s="1"/>
  <c r="L28" i="1"/>
  <c r="T32" i="1"/>
  <c r="L28" i="11"/>
  <c r="T32" i="11" s="1"/>
  <c r="L28" i="12" s="1"/>
  <c r="T32" i="12" s="1"/>
  <c r="L208" i="1"/>
  <c r="T212" i="1" s="1"/>
  <c r="B158" i="1"/>
  <c r="J162" i="1" s="1"/>
  <c r="V158" i="1"/>
  <c r="AD162" i="1" s="1"/>
  <c r="B218" i="1"/>
  <c r="J222" i="1" s="1"/>
  <c r="B68" i="1"/>
  <c r="J72" i="1"/>
  <c r="B68" i="11" s="1"/>
  <c r="J72" i="11" s="1"/>
  <c r="B68" i="12" s="1"/>
  <c r="J72" i="12" s="1"/>
  <c r="B188" i="1"/>
  <c r="J192" i="1" s="1"/>
  <c r="B128" i="1"/>
  <c r="J132" i="1" s="1"/>
  <c r="B128" i="11" s="1"/>
  <c r="J132" i="11" s="1"/>
  <c r="B128" i="12" s="1"/>
  <c r="J132" i="12" s="1"/>
  <c r="B8" i="1"/>
  <c r="J12" i="1"/>
  <c r="B8" i="11"/>
  <c r="J12" i="11" s="1"/>
  <c r="B8" i="12" s="1"/>
  <c r="J12" i="12" s="1"/>
  <c r="L188" i="1"/>
  <c r="T192" i="1" s="1"/>
  <c r="B178" i="1"/>
  <c r="J182" i="1" s="1"/>
  <c r="L218" i="1"/>
  <c r="T222" i="1" s="1"/>
  <c r="V108" i="1"/>
  <c r="AD112" i="1"/>
  <c r="V108" i="11"/>
  <c r="AD112" i="11"/>
  <c r="V108" i="12" s="1"/>
  <c r="AD112" i="12" s="1"/>
  <c r="B18" i="1"/>
  <c r="J22" i="1" s="1"/>
  <c r="B18" i="11" s="1"/>
  <c r="J22" i="11" s="1"/>
  <c r="B18" i="12" s="1"/>
  <c r="J22" i="12" s="1"/>
  <c r="L58" i="1"/>
  <c r="T62" i="1"/>
  <c r="L58" i="11"/>
  <c r="T62" i="11" s="1"/>
  <c r="L58" i="12" s="1"/>
  <c r="T62" i="12" s="1"/>
  <c r="V28" i="1"/>
  <c r="AD32" i="1" s="1"/>
  <c r="V28" i="11" s="1"/>
  <c r="AD32" i="11" s="1"/>
  <c r="V28" i="12" s="1"/>
  <c r="AD32" i="12" s="1"/>
  <c r="L68" i="1"/>
  <c r="T72" i="1"/>
  <c r="L68" i="11"/>
  <c r="T72" i="11" s="1"/>
  <c r="L68" i="12" s="1"/>
  <c r="T72" i="12" s="1"/>
  <c r="V118" i="1"/>
  <c r="AD122" i="1" s="1"/>
  <c r="V118" i="11" s="1"/>
  <c r="AD122" i="11" s="1"/>
  <c r="V118" i="12" s="1"/>
  <c r="AD122" i="12" s="1"/>
  <c r="B48" i="1"/>
  <c r="J52" i="1"/>
  <c r="B48" i="11"/>
  <c r="J52" i="11" s="1"/>
  <c r="B48" i="12" s="1"/>
  <c r="J52" i="12" s="1"/>
  <c r="V38" i="1"/>
  <c r="AD42" i="1" s="1"/>
  <c r="V38" i="11" s="1"/>
  <c r="AD42" i="11" s="1"/>
  <c r="V38" i="12" s="1"/>
  <c r="AD42" i="12" s="1"/>
  <c r="M24" i="12"/>
  <c r="W20" i="1"/>
  <c r="W52" i="1"/>
  <c r="M74" i="11"/>
  <c r="C42" i="1"/>
  <c r="M194" i="1"/>
  <c r="W74" i="1"/>
  <c r="M64" i="11"/>
  <c r="M92" i="1"/>
  <c r="W34" i="11"/>
  <c r="C222" i="1"/>
  <c r="W24" i="1"/>
  <c r="C52" i="12"/>
  <c r="C114" i="12"/>
  <c r="M54" i="12"/>
  <c r="M124" i="12"/>
  <c r="C110" i="1"/>
  <c r="M102" i="12"/>
  <c r="W140" i="1"/>
  <c r="W22" i="11"/>
  <c r="M50" i="1"/>
  <c r="M32" i="1"/>
  <c r="W154" i="1"/>
  <c r="M212" i="1"/>
  <c r="C124" i="11"/>
  <c r="W82" i="11"/>
  <c r="M42" i="11"/>
  <c r="M110" i="1"/>
  <c r="C102" i="1"/>
  <c r="M210" i="1"/>
  <c r="M164" i="1"/>
  <c r="W50" i="1"/>
  <c r="W34" i="1"/>
  <c r="W42" i="1"/>
  <c r="C214" i="1"/>
  <c r="C182" i="1"/>
  <c r="M122" i="12"/>
  <c r="C132" i="11"/>
  <c r="W122" i="12"/>
  <c r="C130" i="12"/>
  <c r="W122" i="1"/>
  <c r="M114" i="11"/>
  <c r="W104" i="11"/>
  <c r="M92" i="11"/>
  <c r="C64" i="11"/>
  <c r="C62" i="12"/>
  <c r="M102" i="1"/>
  <c r="C120" i="11"/>
  <c r="M200" i="1"/>
  <c r="W64" i="1"/>
  <c r="W114" i="12"/>
  <c r="W60" i="12"/>
  <c r="W150" i="1"/>
  <c r="C212" i="1"/>
  <c r="C150" i="1"/>
  <c r="C194" i="1"/>
  <c r="M84" i="11"/>
  <c r="C90" i="11"/>
  <c r="M50" i="12"/>
  <c r="M90" i="11"/>
  <c r="M182" i="1"/>
  <c r="W102" i="1"/>
  <c r="W22" i="1"/>
  <c r="C40" i="11"/>
  <c r="C80" i="1"/>
  <c r="M110" i="12"/>
  <c r="W222" i="1"/>
  <c r="M82" i="11"/>
  <c r="C82" i="12"/>
  <c r="C40" i="1"/>
  <c r="W50" i="12"/>
  <c r="M112" i="11"/>
  <c r="W70" i="11"/>
  <c r="C162" i="1"/>
  <c r="C132" i="12"/>
  <c r="C54" i="1"/>
  <c r="W164" i="1"/>
  <c r="C210" i="1"/>
  <c r="C144" i="1"/>
  <c r="M62" i="1"/>
  <c r="M32" i="11"/>
  <c r="W214" i="1"/>
  <c r="W84" i="1"/>
  <c r="C100" i="11"/>
  <c r="W12" i="1"/>
  <c r="M224" i="1"/>
  <c r="C120" i="1"/>
  <c r="M114" i="1"/>
  <c r="M74" i="12"/>
  <c r="C70" i="1"/>
  <c r="W152" i="1"/>
  <c r="C34" i="1"/>
  <c r="M14" i="11"/>
  <c r="W110" i="12"/>
  <c r="W84" i="12"/>
  <c r="M90" i="12"/>
  <c r="W194" i="1"/>
  <c r="C112" i="11"/>
  <c r="W74" i="11"/>
  <c r="M122" i="11"/>
  <c r="W64" i="11"/>
  <c r="M12" i="11"/>
  <c r="W212" i="1"/>
  <c r="W62" i="11"/>
  <c r="W104" i="1"/>
  <c r="C84" i="1"/>
  <c r="C94" i="1"/>
  <c r="C24" i="12"/>
  <c r="C50" i="1"/>
  <c r="M52" i="1"/>
  <c r="W30" i="1"/>
  <c r="C124" i="1"/>
  <c r="M162" i="1"/>
  <c r="C142" i="1"/>
  <c r="W72" i="11"/>
  <c r="W110" i="1"/>
  <c r="M20" i="11"/>
  <c r="M124" i="1"/>
  <c r="W162" i="1"/>
  <c r="C204" i="1"/>
  <c r="M10" i="11"/>
  <c r="M24" i="11"/>
  <c r="W52" i="11"/>
  <c r="C82" i="11"/>
  <c r="M34" i="12"/>
  <c r="M40" i="12"/>
  <c r="C62" i="1"/>
  <c r="M70" i="12"/>
  <c r="W94" i="1"/>
  <c r="C72" i="12"/>
  <c r="W142" i="1"/>
  <c r="C100" i="1"/>
  <c r="W60" i="1"/>
  <c r="C84" i="11"/>
  <c r="M60" i="1"/>
  <c r="W120" i="1"/>
  <c r="W42" i="12"/>
  <c r="C44" i="11"/>
  <c r="W44" i="1"/>
  <c r="M144" i="1"/>
  <c r="M172" i="1"/>
  <c r="W44" i="11"/>
  <c r="M112" i="1"/>
  <c r="C110" i="11"/>
  <c r="C44" i="1"/>
  <c r="C80" i="12"/>
  <c r="W40" i="12"/>
  <c r="W144" i="1"/>
  <c r="C134" i="12"/>
  <c r="M150" i="1"/>
  <c r="W42" i="11"/>
  <c r="W104" i="12"/>
  <c r="W84" i="11"/>
  <c r="W34" i="12"/>
  <c r="M14" i="1"/>
  <c r="M70" i="1"/>
  <c r="W50" i="11"/>
  <c r="C180" i="1"/>
  <c r="W70" i="12"/>
  <c r="M142" i="1"/>
  <c r="M14" i="12"/>
  <c r="C52" i="1"/>
  <c r="C174" i="1"/>
  <c r="C114" i="1"/>
  <c r="C184" i="1"/>
  <c r="M94" i="12"/>
  <c r="W14" i="12"/>
  <c r="W112" i="11"/>
  <c r="M180" i="1"/>
  <c r="W70" i="1"/>
  <c r="C104" i="1"/>
  <c r="W24" i="11"/>
  <c r="M140" i="1"/>
  <c r="M62" i="12"/>
  <c r="C34" i="12"/>
  <c r="M214" i="1"/>
  <c r="C24" i="1"/>
  <c r="M174" i="1"/>
  <c r="W10" i="1"/>
  <c r="M92" i="12"/>
  <c r="M94" i="11"/>
  <c r="M104" i="11"/>
  <c r="M44" i="11"/>
  <c r="W82" i="12"/>
  <c r="M72" i="12"/>
  <c r="M120" i="12"/>
  <c r="C40" i="12"/>
  <c r="W80" i="11"/>
  <c r="W44" i="12"/>
  <c r="W100" i="11"/>
  <c r="M204" i="1"/>
  <c r="C100" i="12"/>
  <c r="C64" i="1"/>
  <c r="C152" i="1"/>
  <c r="W180" i="1"/>
  <c r="C42" i="11"/>
  <c r="W90" i="11"/>
  <c r="W110" i="11"/>
  <c r="W190" i="1"/>
  <c r="C104" i="12"/>
  <c r="C62" i="11"/>
  <c r="M54" i="11"/>
  <c r="C190" i="1"/>
  <c r="M30" i="12"/>
  <c r="C50" i="11"/>
  <c r="M70" i="11"/>
  <c r="C44" i="12"/>
  <c r="W92" i="11"/>
  <c r="C50" i="12"/>
  <c r="C130" i="11"/>
  <c r="M62" i="11"/>
  <c r="W54" i="1"/>
  <c r="M64" i="1"/>
  <c r="W160" i="1"/>
  <c r="W120" i="12"/>
  <c r="W202" i="1"/>
  <c r="M74" i="1"/>
  <c r="W100" i="12"/>
  <c r="M154" i="1"/>
  <c r="C72" i="11"/>
  <c r="W220" i="1"/>
  <c r="M184" i="1"/>
  <c r="M34" i="11"/>
  <c r="M80" i="12"/>
  <c r="W112" i="1"/>
  <c r="C224" i="1"/>
  <c r="C92" i="1"/>
  <c r="M220" i="1"/>
  <c r="C84" i="12"/>
  <c r="M104" i="12"/>
  <c r="W102" i="11"/>
  <c r="M104" i="1"/>
  <c r="W72" i="12"/>
  <c r="C114" i="11"/>
  <c r="C170" i="1"/>
  <c r="W40" i="1"/>
  <c r="W112" i="12"/>
  <c r="M100" i="12"/>
  <c r="W72" i="1"/>
  <c r="C54" i="12"/>
  <c r="M40" i="11"/>
  <c r="C10" i="11"/>
  <c r="M124" i="11"/>
  <c r="W114" i="11"/>
  <c r="C72" i="1"/>
  <c r="W32" i="11"/>
  <c r="M100" i="1"/>
  <c r="M84" i="12"/>
  <c r="M40" i="1"/>
  <c r="C14" i="11"/>
  <c r="M52" i="12"/>
  <c r="C14" i="12"/>
  <c r="M94" i="1"/>
  <c r="C172" i="1"/>
  <c r="W60" i="11"/>
  <c r="M82" i="12"/>
  <c r="M90" i="1"/>
  <c r="W30" i="11"/>
  <c r="W54" i="11"/>
  <c r="C70" i="11"/>
  <c r="C60" i="12"/>
  <c r="C92" i="12"/>
  <c r="W90" i="12"/>
  <c r="W62" i="1"/>
  <c r="W124" i="11"/>
  <c r="C154" i="1"/>
  <c r="C134" i="1"/>
  <c r="M84" i="1"/>
  <c r="C12" i="11"/>
  <c r="M22" i="11"/>
  <c r="C200" i="1"/>
  <c r="M100" i="11"/>
  <c r="C140" i="1"/>
  <c r="C122" i="12"/>
  <c r="W54" i="12"/>
  <c r="C54" i="11"/>
  <c r="M114" i="12"/>
  <c r="W172" i="1"/>
  <c r="M60" i="11"/>
  <c r="C220" i="1"/>
  <c r="C112" i="1"/>
  <c r="M120" i="11"/>
  <c r="C160" i="1"/>
  <c r="W122" i="11"/>
  <c r="M102" i="11"/>
  <c r="M42" i="12"/>
  <c r="C90" i="12"/>
  <c r="W52" i="12"/>
  <c r="M54" i="1"/>
  <c r="C102" i="11"/>
  <c r="M152" i="1"/>
  <c r="W200" i="1"/>
  <c r="C92" i="11"/>
  <c r="W224" i="1"/>
  <c r="C60" i="11"/>
  <c r="W12" i="11"/>
  <c r="W32" i="12"/>
  <c r="M122" i="1"/>
  <c r="M52" i="11"/>
  <c r="C14" i="1"/>
  <c r="W82" i="1"/>
  <c r="M82" i="1"/>
  <c r="M190" i="1"/>
  <c r="C42" i="12"/>
  <c r="W24" i="12"/>
  <c r="W64" i="12"/>
  <c r="M120" i="1"/>
  <c r="C94" i="11"/>
  <c r="C74" i="12"/>
  <c r="W94" i="11"/>
  <c r="W32" i="1"/>
  <c r="M44" i="12"/>
  <c r="M64" i="12"/>
  <c r="C102" i="12"/>
  <c r="W170" i="1"/>
  <c r="M110" i="11"/>
  <c r="C74" i="1"/>
  <c r="C122" i="11"/>
  <c r="M222" i="1"/>
  <c r="C64" i="12"/>
  <c r="W210" i="1"/>
  <c r="W94" i="12"/>
  <c r="C120" i="12"/>
  <c r="W102" i="12"/>
  <c r="M112" i="12"/>
  <c r="W124" i="1"/>
  <c r="C134" i="11"/>
  <c r="M160" i="1"/>
  <c r="W10" i="11"/>
  <c r="W92" i="12"/>
  <c r="W204" i="1"/>
  <c r="M72" i="1"/>
  <c r="M30" i="11"/>
  <c r="W114" i="1"/>
  <c r="C74" i="11"/>
  <c r="M80" i="1"/>
  <c r="C94" i="12"/>
  <c r="C52" i="11"/>
  <c r="C132" i="1"/>
  <c r="W80" i="1"/>
  <c r="M192" i="1"/>
  <c r="M32" i="12"/>
  <c r="W92" i="1"/>
  <c r="W182" i="1"/>
  <c r="C112" i="12"/>
  <c r="W80" i="12"/>
  <c r="W40" i="11"/>
  <c r="W192" i="1"/>
  <c r="W90" i="1"/>
  <c r="W184" i="1"/>
  <c r="C202" i="1"/>
  <c r="C82" i="1"/>
  <c r="C80" i="11"/>
  <c r="C60" i="1"/>
  <c r="W30" i="12"/>
  <c r="C104" i="11"/>
  <c r="C192" i="1"/>
  <c r="W14" i="11"/>
  <c r="C24" i="11"/>
  <c r="W120" i="11"/>
  <c r="W74" i="12"/>
  <c r="W100" i="1"/>
  <c r="W124" i="12"/>
  <c r="M202" i="1"/>
  <c r="M60" i="12"/>
  <c r="C130" i="1"/>
  <c r="C90" i="1"/>
  <c r="M50" i="11"/>
  <c r="M30" i="1"/>
  <c r="C164" i="1"/>
  <c r="M170" i="1"/>
  <c r="C124" i="12"/>
  <c r="M72" i="11"/>
  <c r="M44" i="1"/>
  <c r="W20" i="11"/>
  <c r="C34" i="11"/>
  <c r="W174" i="1"/>
  <c r="M34" i="1"/>
  <c r="W14" i="1"/>
  <c r="M24" i="1"/>
  <c r="C70" i="12"/>
  <c r="W62" i="12"/>
  <c r="M42" i="1"/>
  <c r="C122" i="1"/>
  <c r="M80" i="11"/>
  <c r="C110" i="12"/>
</calcChain>
</file>

<file path=xl/sharedStrings.xml><?xml version="1.0" encoding="utf-8"?>
<sst xmlns="http://schemas.openxmlformats.org/spreadsheetml/2006/main" count="1420" uniqueCount="247">
  <si>
    <t xml:space="preserve">Dotations </t>
  </si>
  <si>
    <t>Solde</t>
  </si>
  <si>
    <t>Sommes</t>
  </si>
  <si>
    <t>Solde Anterieur</t>
  </si>
  <si>
    <t xml:space="preserve">NOM </t>
  </si>
  <si>
    <t>DESIGNATION</t>
  </si>
  <si>
    <t>PRIX</t>
  </si>
  <si>
    <t>FOURNISSEUR</t>
  </si>
  <si>
    <t>TAILLE DISPO</t>
  </si>
  <si>
    <t>REF</t>
  </si>
  <si>
    <t>S à 4XL</t>
  </si>
  <si>
    <t>SNE3506</t>
  </si>
  <si>
    <t>Blouson NATAN mixte</t>
  </si>
  <si>
    <t>T662</t>
  </si>
  <si>
    <t>DOUDOUNE ACCESS LAFUMA FEMME</t>
  </si>
  <si>
    <t>S à 2XL</t>
  </si>
  <si>
    <t>T643</t>
  </si>
  <si>
    <t>DOUDOUNE ACCESS LAFUMA HOMME</t>
  </si>
  <si>
    <t>T639</t>
  </si>
  <si>
    <t>Polaire HV &amp; électrostatique MIXTE</t>
  </si>
  <si>
    <t>T708</t>
  </si>
  <si>
    <t>POLO FEMME Manches longues Orange</t>
  </si>
  <si>
    <t>0 à 8</t>
  </si>
  <si>
    <t>Y0358911</t>
  </si>
  <si>
    <t>POLO FEMME Manches longues Gris Acier</t>
  </si>
  <si>
    <t>Y0378911</t>
  </si>
  <si>
    <t>POLO HOMME Manches longues Orange</t>
  </si>
  <si>
    <t>0 à 10</t>
  </si>
  <si>
    <t>Y0348911</t>
  </si>
  <si>
    <t>POLO HOMME Manches longues Gris Acier</t>
  </si>
  <si>
    <t>Y0368911</t>
  </si>
  <si>
    <t>POLO Manches courtes MIXTE BLEU BUGATTI ou GRIS ANTHRACITE</t>
  </si>
  <si>
    <t>XS à 4XL</t>
  </si>
  <si>
    <t>T510</t>
  </si>
  <si>
    <t>SOFTSHELL CRAFT WORKER MIXTE NOIR</t>
  </si>
  <si>
    <t>T112</t>
  </si>
  <si>
    <t>SOFTSHELL LAFUMA Femme Grise</t>
  </si>
  <si>
    <t>XS à 2XL</t>
  </si>
  <si>
    <t>T647</t>
  </si>
  <si>
    <t>SOFTSHELL LAFUMA Homme Grise</t>
  </si>
  <si>
    <t>T646</t>
  </si>
  <si>
    <t>Y033</t>
  </si>
  <si>
    <t>Teeshirt Manches courtes mixte GRIS FONCE</t>
  </si>
  <si>
    <t>S à 6XL</t>
  </si>
  <si>
    <t>T025</t>
  </si>
  <si>
    <t>TOUR DE COU NOIR</t>
  </si>
  <si>
    <t>Taille Unique</t>
  </si>
  <si>
    <t>DGZ5</t>
  </si>
  <si>
    <t>POLAIRE CALI LAFUMA femme</t>
  </si>
  <si>
    <t>M et XL</t>
  </si>
  <si>
    <t>POLAIRE CALI LAFUMA homme</t>
  </si>
  <si>
    <t>T641</t>
  </si>
  <si>
    <t>Y056</t>
  </si>
  <si>
    <t>Softshell HV compatible MIX &amp; MATCH LAFUMA femme</t>
  </si>
  <si>
    <t>0 à 9</t>
  </si>
  <si>
    <t>Y0538922</t>
  </si>
  <si>
    <t>Softshell HV compatible MIX &amp; MATCH LAFUMA homme</t>
  </si>
  <si>
    <t>Y0528922 </t>
  </si>
  <si>
    <t>Bonnet chaud</t>
  </si>
  <si>
    <t>T173</t>
  </si>
  <si>
    <t>Sac à Dos Orange</t>
  </si>
  <si>
    <t>Sac à Dos à Roulettes Orange</t>
  </si>
  <si>
    <t>Valise Cabine</t>
  </si>
  <si>
    <t>Bagage RHR </t>
  </si>
  <si>
    <t>Gants de manutention HYDRO - LEBON</t>
  </si>
  <si>
    <t>6 à 12</t>
  </si>
  <si>
    <t>0LEHYDRO</t>
  </si>
  <si>
    <t>Gants hiver WINTERSAFE - LEBON</t>
  </si>
  <si>
    <t>7 à 11</t>
  </si>
  <si>
    <t>0LEWINTERSAFE</t>
  </si>
  <si>
    <t>Casquette HC24HO/MP orange - SCOTT</t>
  </si>
  <si>
    <t>Taille unique</t>
  </si>
  <si>
    <t>01-005400</t>
  </si>
  <si>
    <t>Lunettes de protection PHEOS S gris- UVEX - teintées - antibuées</t>
  </si>
  <si>
    <t>0UV9192745</t>
  </si>
  <si>
    <t>Couvre sac VISIOBAG orange - T2S</t>
  </si>
  <si>
    <t>07-003079</t>
  </si>
  <si>
    <t>Coupe-vent K-LYPSO orange fluo logo C&amp;D - T2S</t>
  </si>
  <si>
    <t>S à 3 XL</t>
  </si>
  <si>
    <t>S3-006996</t>
  </si>
  <si>
    <t>S à 4 XL</t>
  </si>
  <si>
    <t>S3-006995</t>
  </si>
  <si>
    <t xml:space="preserve">Sac à dos glacière - NEW WAVE </t>
  </si>
  <si>
    <t>23 litres</t>
  </si>
  <si>
    <t>07-003585</t>
  </si>
  <si>
    <t>Chaussettes Fraicheur - JLF PRO - idéal chaussures de sécurité</t>
  </si>
  <si>
    <t>36 à 47</t>
  </si>
  <si>
    <t>0VA0368VS</t>
  </si>
  <si>
    <t>Chaussettes WORKER - JLF PRO- idéal chaussures de sécurité</t>
  </si>
  <si>
    <t>Chaussures de travail CHELSEA EVOLUTION SOFT TOE O1 SRC - HELLY HANSEN</t>
  </si>
  <si>
    <t>36 à 48</t>
  </si>
  <si>
    <t>04-002971</t>
  </si>
  <si>
    <t>Chaussures de travail ADVENTURE - HAIX</t>
  </si>
  <si>
    <t>39 à 46</t>
  </si>
  <si>
    <t>04-003204</t>
  </si>
  <si>
    <t>Chaussures de sécurité INDIANA FLEX S3 HI CI SRC - MTS</t>
  </si>
  <si>
    <t>38 à 47</t>
  </si>
  <si>
    <t>04-003185</t>
  </si>
  <si>
    <t>Chaussures de sécurité BALLAST ICE EVO S3 HRO HI CI SRC - HONEYWELL</t>
  </si>
  <si>
    <t>04-002970</t>
  </si>
  <si>
    <t>Baskets de travail JOEY O2 SRC ESD - LEMAITRE</t>
  </si>
  <si>
    <t>35 à 48</t>
  </si>
  <si>
    <t>04-002915</t>
  </si>
  <si>
    <t>Chaussures de sécurité JALHICKORY S3 CI HI HRO SRC - JALLATTE</t>
  </si>
  <si>
    <t>0JALHIKORY</t>
  </si>
  <si>
    <t>Chaussures FEMMES de sécurité ALICE S3 SRC - COFRA</t>
  </si>
  <si>
    <t>35 à 41</t>
  </si>
  <si>
    <t>04-001129</t>
  </si>
  <si>
    <t>Chaussures FEMMES de sécurité AUDREY S3 SRC - JALLATTE</t>
  </si>
  <si>
    <t>0JALAUDREY</t>
  </si>
  <si>
    <t>Chaussures de sécurité ALEXIA S3 SRC - JALLATTE</t>
  </si>
  <si>
    <t>35 à 42</t>
  </si>
  <si>
    <t>0JALALEXIA</t>
  </si>
  <si>
    <t>GEL HYDRO 60 ML</t>
  </si>
  <si>
    <t>CEL0118</t>
  </si>
  <si>
    <t>Lampe frontale Universal + Energizer 100 lumens 3AAA</t>
  </si>
  <si>
    <t>RSN429190SNCF</t>
  </si>
  <si>
    <t>Lunettes Vision M 4000 Solaire</t>
  </si>
  <si>
    <t>4000 03 625 5400</t>
  </si>
  <si>
    <t>Lunettes Vison M 2000 Solaire</t>
  </si>
  <si>
    <t>2000 02 625 5000</t>
  </si>
  <si>
    <t xml:space="preserve">LUNETTE Terminator Xtra noir Solaire </t>
  </si>
  <si>
    <t>9320 625 AF</t>
  </si>
  <si>
    <t xml:space="preserve">LUNETTE Terminator Xtra orange Solaire </t>
  </si>
  <si>
    <t>9321 625 AF</t>
  </si>
  <si>
    <t xml:space="preserve">LUNETTE Terminator Xtra vert Solaire </t>
  </si>
  <si>
    <t>9322 625 AF</t>
  </si>
  <si>
    <t>Chargeur USB IPAD</t>
  </si>
  <si>
    <t>à négocier</t>
  </si>
  <si>
    <t>Chargeur / cable XCOVER</t>
  </si>
  <si>
    <t>Cable IPAD certifiée APPLE</t>
  </si>
  <si>
    <t>M120-DG-LE-AC01</t>
  </si>
  <si>
    <t>Gourde MH500 isotherme randonnée inox 0,8L</t>
  </si>
  <si>
    <t>SAC À DOS ISOTHERME - 20 LITRES</t>
  </si>
  <si>
    <t>Cahier à couverture rigide A6 192 pages</t>
  </si>
  <si>
    <t>Cahier A5 192 pages Réglure 5x5</t>
  </si>
  <si>
    <t>A</t>
  </si>
  <si>
    <t>B</t>
  </si>
  <si>
    <t>Quantité</t>
  </si>
  <si>
    <t>Restant</t>
  </si>
  <si>
    <t>Total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</si>
  <si>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</si>
  <si>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</si>
  <si>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</si>
  <si>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</si>
  <si>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</si>
  <si>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</si>
  <si>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</si>
  <si>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</si>
  <si>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</si>
  <si>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</si>
  <si>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</si>
  <si>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</si>
  <si>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</si>
  <si>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</si>
  <si>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</si>
  <si>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</si>
  <si>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</si>
  <si>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</si>
  <si>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</si>
  <si>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</si>
  <si>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</si>
  <si>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</si>
  <si>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</si>
  <si>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</si>
  <si>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NOM &amp; PRENOM AGENTS</t>
  </si>
  <si>
    <t>Roulement</t>
  </si>
  <si>
    <t>CTT référent</t>
  </si>
  <si>
    <t>Référent:</t>
  </si>
  <si>
    <t>Réservé</t>
  </si>
  <si>
    <t>Montant Utilisé</t>
  </si>
  <si>
    <t>Restant 2021</t>
  </si>
  <si>
    <t>NOM Agent</t>
  </si>
  <si>
    <t>Nombre TOTAL d'articles</t>
  </si>
  <si>
    <t>TEE SHIRT manches courtes mixte SNCF  GRIS ACIER</t>
  </si>
  <si>
    <t>Y032</t>
  </si>
  <si>
    <t>TOTAL ARTICLES 2021</t>
  </si>
  <si>
    <t>TOTAL 2021</t>
  </si>
  <si>
    <t>*---___ Vétements 2021 ___---*</t>
  </si>
  <si>
    <t>*---___ Bagagerie 2021 ___---*</t>
  </si>
  <si>
    <t>*---___ Sécurité 2021 ___---*</t>
  </si>
  <si>
    <t>*---___ Chaussures 2021 ___---*</t>
  </si>
  <si>
    <t>*---___ Divers 2021 ___---*</t>
  </si>
  <si>
    <t>ANGHELOU Grégory</t>
  </si>
  <si>
    <t>Points depart</t>
  </si>
  <si>
    <r>
      <rPr>
        <b/>
        <sz val="20"/>
        <color rgb="FFFF0000"/>
        <rFont val="Calibri (Corps)"/>
      </rPr>
      <t>/!\</t>
    </r>
    <r>
      <rPr>
        <b/>
        <sz val="20"/>
        <color theme="4" tint="-0.249977111117893"/>
        <rFont val="Calibri"/>
        <family val="2"/>
        <scheme val="minor"/>
      </rPr>
      <t xml:space="preserve"> SAISIR ARTICLE ET QUANTITÉ </t>
    </r>
    <r>
      <rPr>
        <b/>
        <sz val="20"/>
        <color rgb="FFFF0000"/>
        <rFont val="Calibri (Corps)"/>
      </rPr>
      <t>/!\</t>
    </r>
  </si>
  <si>
    <t>BILAN ANNUEL Dotations Agents 2021</t>
  </si>
  <si>
    <t>ALMORE Cécilien</t>
  </si>
  <si>
    <t>LIMOGES</t>
  </si>
  <si>
    <t>LISTING LIMOGES/BRIVE/PERIGUEUX</t>
  </si>
  <si>
    <t>BRIVE</t>
  </si>
  <si>
    <t>PERIGUEUX</t>
  </si>
  <si>
    <t>UP</t>
  </si>
  <si>
    <t>Limoges</t>
  </si>
  <si>
    <t>Perigueux</t>
  </si>
  <si>
    <t>Brive</t>
  </si>
  <si>
    <t>Solde:</t>
  </si>
  <si>
    <r>
      <rPr>
        <sz val="24"/>
        <color theme="1"/>
        <rFont val="Calibri (Corps)"/>
      </rPr>
      <t xml:space="preserve">Suivi de Dotations Agents </t>
    </r>
    <r>
      <rPr>
        <b/>
        <u/>
        <sz val="24"/>
        <color rgb="FFFF0000"/>
        <rFont val="Calibri (Corps)"/>
      </rPr>
      <t>LIMOGES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JANVIER 2021</t>
    </r>
  </si>
  <si>
    <r>
      <rPr>
        <sz val="24"/>
        <color theme="1"/>
        <rFont val="Calibri (Corps)"/>
      </rPr>
      <t xml:space="preserve">Suivi de Dotations Agents </t>
    </r>
    <r>
      <rPr>
        <b/>
        <u/>
        <sz val="24"/>
        <color rgb="FFFF0000"/>
        <rFont val="Calibri (Corps)"/>
      </rPr>
      <t>BRIVE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JANVIER 2021</t>
    </r>
  </si>
  <si>
    <r>
      <rPr>
        <sz val="24"/>
        <color theme="1"/>
        <rFont val="Calibri (Corps)"/>
      </rPr>
      <t xml:space="preserve">Suivi de Dotations Agents </t>
    </r>
    <r>
      <rPr>
        <b/>
        <u/>
        <sz val="24"/>
        <color rgb="FFFF0000"/>
        <rFont val="Calibri (Corps)"/>
      </rPr>
      <t>PERIGUEUX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JANVIER 2021</t>
    </r>
  </si>
  <si>
    <r>
      <t xml:space="preserve">Suivi de Dotations Agents </t>
    </r>
    <r>
      <rPr>
        <b/>
        <u/>
        <sz val="24"/>
        <color rgb="FFFF0000"/>
        <rFont val="Calibri (Corps)"/>
      </rPr>
      <t>LIMOGES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MAI 2021</t>
    </r>
  </si>
  <si>
    <r>
      <t xml:space="preserve">Suivi de Dotations Agents </t>
    </r>
    <r>
      <rPr>
        <b/>
        <u/>
        <sz val="24"/>
        <color rgb="FFFF0000"/>
        <rFont val="Calibri (Corps)"/>
      </rPr>
      <t>BRIVE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MAI 2021</t>
    </r>
  </si>
  <si>
    <r>
      <t xml:space="preserve">Suivi de Dotations Agents </t>
    </r>
    <r>
      <rPr>
        <b/>
        <u/>
        <sz val="24"/>
        <color rgb="FFFF0000"/>
        <rFont val="Calibri (Corps)"/>
      </rPr>
      <t>PERIGUEUX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MAI 2021</t>
    </r>
  </si>
  <si>
    <t>MONTANT ARTICLES MAI Périgueux</t>
  </si>
  <si>
    <t>MONTANT ARTICLES MAI Brive</t>
  </si>
  <si>
    <t>MONTANT ARTICLES MAI Limoges</t>
  </si>
  <si>
    <t>TOTAL d'articles Limoges</t>
  </si>
  <si>
    <t>TOTAL d'articles Brive</t>
  </si>
  <si>
    <t>TOTAL d'articles Périgueux</t>
  </si>
  <si>
    <t>Sous Total</t>
  </si>
  <si>
    <t>MONTANT TOTAL MAI 2021</t>
  </si>
  <si>
    <t>TOTAL Articles MAI 2021</t>
  </si>
  <si>
    <t>Sous-TOTAL Articles JANV+MAI 2021</t>
  </si>
  <si>
    <t>Sous TOTAL JANV+MAI 2021</t>
  </si>
  <si>
    <r>
      <t xml:space="preserve">Suivi de Dotations Agents </t>
    </r>
    <r>
      <rPr>
        <b/>
        <u/>
        <sz val="24"/>
        <color rgb="FFFF0000"/>
        <rFont val="Calibri (Corps)"/>
      </rPr>
      <t>LIMOGES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SEPTEMBRE 2021</t>
    </r>
  </si>
  <si>
    <r>
      <t xml:space="preserve">Suivi de Dotations Agents </t>
    </r>
    <r>
      <rPr>
        <b/>
        <u/>
        <sz val="24"/>
        <color rgb="FFFF0000"/>
        <rFont val="Calibri (Corps)"/>
      </rPr>
      <t>BRIVE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SEPTEMBRE 2021</t>
    </r>
  </si>
  <si>
    <r>
      <t xml:space="preserve">Suivi de Dotations Agents </t>
    </r>
    <r>
      <rPr>
        <b/>
        <u/>
        <sz val="24"/>
        <color rgb="FFFF0000"/>
        <rFont val="Calibri (Corps)"/>
      </rPr>
      <t>PERIGUEUX</t>
    </r>
    <r>
      <rPr>
        <sz val="24"/>
        <color theme="1"/>
        <rFont val="Calibri (Corps)"/>
      </rPr>
      <t xml:space="preserve"> </t>
    </r>
    <r>
      <rPr>
        <b/>
        <sz val="24"/>
        <color theme="1"/>
        <rFont val="Calibri (Corps)"/>
      </rPr>
      <t>SEPTEMBRE 2021</t>
    </r>
  </si>
  <si>
    <t>TOTAL Articles SEPTEMBRE 2021</t>
  </si>
  <si>
    <t>MONTANT TOTAL SEPTEMBRE 2021</t>
  </si>
  <si>
    <t>Sous-TOTAL Articles 2021</t>
  </si>
  <si>
    <t>Sous TOTAL  2021</t>
  </si>
  <si>
    <t>MONTANT ARTICLES SEPTEMBRE Limoges</t>
  </si>
  <si>
    <t>MONTANT ARTICLES SEPTEMBRE Brive</t>
  </si>
  <si>
    <t>MONTANT ARTICLES SEPT Périgueux</t>
  </si>
  <si>
    <t>Périgueux</t>
  </si>
  <si>
    <t>Blouson Reversible Mixte</t>
  </si>
  <si>
    <t>TeeShirt Manches courtes mixte ORANGE/CHARCOA</t>
  </si>
  <si>
    <t>TEE SHIRT manches courtes mixte  GRIS ACIER</t>
  </si>
  <si>
    <t>Gilet SAFARI AIR orange fluo logo C&amp;D - T2S</t>
  </si>
  <si>
    <t xml:space="preserve">Porte-badges rigide 1 carte de sécurité-Pass </t>
  </si>
  <si>
    <t xml:space="preserve">Lacets textile avec enrouleur pour badge Porte-Pass </t>
  </si>
  <si>
    <t>VESTE POLAIRE MIXTE, NOIR</t>
  </si>
  <si>
    <t>Sac à dos sans roulette</t>
  </si>
  <si>
    <t>Sac Trolley avec roulettes</t>
  </si>
  <si>
    <t>AXXXXX Grégory</t>
  </si>
  <si>
    <t>AWWWWW David</t>
  </si>
  <si>
    <t>XXXXX XXXXX</t>
  </si>
  <si>
    <t>0001PX</t>
  </si>
  <si>
    <t>AWWWW Bernard</t>
  </si>
  <si>
    <t>XXXX XXXXX</t>
  </si>
  <si>
    <t>OOO2 B</t>
  </si>
  <si>
    <t>AXXXXXXFranck</t>
  </si>
  <si>
    <t>AXXXX Cécilien</t>
  </si>
  <si>
    <t>XXXXXXXX ZZZ</t>
  </si>
  <si>
    <t>0003 LS</t>
  </si>
  <si>
    <t>AWWWW Benoît</t>
  </si>
  <si>
    <t>AZZZZ Alexandre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</si>
</sst>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2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4"/>
      <color theme="1"/>
      <name val="Calibri (Corps)"/>
    </font>
    <font>
      <sz val="16"/>
      <color theme="1"/>
      <name val="Calibri (Corps)"/>
    </font>
    <font>
      <sz val="12"/>
      <color indexed="9"/>
      <name val="MS Sans Serif"/>
      <family val="2"/>
    </font>
    <font>
      <sz val="12"/>
      <color indexed="9"/>
      <name val="MS Sans Serif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b/>
      <sz val="36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36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4"/>
      <color theme="1"/>
      <name val="Calibri (Corps)"/>
    </font>
    <font>
      <b/>
      <sz val="16"/>
      <color theme="1"/>
      <name val="Calibri (Corps)"/>
    </font>
    <font>
      <sz val="12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20"/>
      <color theme="4" tint="-0.249977111117893"/>
      <name val="Calibri"/>
      <family val="2"/>
      <scheme val="minor"/>
    </font>
    <font>
      <b/>
      <sz val="20"/>
      <color rgb="FFFF0000"/>
      <name val="Calibri (Corps)"/>
    </font>
    <font>
      <b/>
      <sz val="16"/>
      <color theme="1"/>
      <name val="Calibri"/>
      <family val="2"/>
      <scheme val="minor"/>
    </font>
    <font>
      <sz val="12"/>
      <name val="Calibri (Corps)"/>
    </font>
    <font>
      <b/>
      <u/>
      <sz val="24"/>
      <color rgb="FFFF0000"/>
      <name val="Calibri (Corps)"/>
    </font>
    <font>
      <b/>
      <sz val="16"/>
      <color rgb="FFFF0000"/>
      <name val="Calibri (Corps)"/>
    </font>
    <font>
      <b/>
      <sz val="2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rgb="FFFFFD78"/>
        <bgColor indexed="64"/>
      </patternFill>
    </fill>
    <fill>
      <patternFill patternType="solid">
        <fgColor rgb="FF941100"/>
        <bgColor indexed="64"/>
      </patternFill>
    </fill>
    <fill>
      <patternFill patternType="solid">
        <fgColor rgb="FFFF2600"/>
        <bgColor indexed="64"/>
      </patternFill>
    </fill>
    <fill>
      <patternFill patternType="solid">
        <fgColor rgb="FFFF7E79"/>
        <bgColor indexed="64"/>
      </patternFill>
    </fill>
    <fill>
      <patternFill patternType="solid">
        <fgColor rgb="FFFFD579"/>
        <bgColor indexed="64"/>
      </patternFill>
    </fill>
    <fill>
      <patternFill patternType="solid">
        <fgColor rgb="FFFF9300"/>
        <bgColor indexed="64"/>
      </patternFill>
    </fill>
    <fill>
      <patternFill patternType="solid">
        <fgColor rgb="FF945200"/>
        <bgColor indexed="64"/>
      </patternFill>
    </fill>
    <fill>
      <patternFill patternType="solid">
        <fgColor rgb="FFFFFC00"/>
        <bgColor indexed="64"/>
      </patternFill>
    </fill>
    <fill>
      <patternFill patternType="solid">
        <fgColor rgb="FFFF8AD8"/>
        <bgColor indexed="64"/>
      </patternFill>
    </fill>
    <fill>
      <patternFill patternType="solid">
        <fgColor rgb="FFFF2F92"/>
        <bgColor indexed="64"/>
      </patternFill>
    </fill>
    <fill>
      <patternFill patternType="solid">
        <fgColor rgb="FF941651"/>
        <bgColor indexed="64"/>
      </patternFill>
    </fill>
    <fill>
      <patternFill patternType="solid">
        <fgColor rgb="FF521B93"/>
        <bgColor indexed="64"/>
      </patternFill>
    </fill>
    <fill>
      <patternFill patternType="solid">
        <fgColor rgb="FF9437FF"/>
        <bgColor indexed="64"/>
      </patternFill>
    </fill>
    <fill>
      <patternFill patternType="solid">
        <fgColor rgb="FFD883FF"/>
        <bgColor indexed="64"/>
      </patternFill>
    </fill>
    <fill>
      <patternFill patternType="solid">
        <fgColor rgb="FF7A81FF"/>
        <bgColor indexed="64"/>
      </patternFill>
    </fill>
    <fill>
      <patternFill patternType="solid">
        <fgColor rgb="FF0432FF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rgb="FF76D6FF"/>
        <bgColor indexed="64"/>
      </patternFill>
    </fill>
    <fill>
      <patternFill patternType="solid">
        <fgColor rgb="FF00FDFF"/>
        <bgColor indexed="64"/>
      </patternFill>
    </fill>
    <fill>
      <patternFill patternType="solid">
        <fgColor rgb="FF73FEFF"/>
        <bgColor indexed="64"/>
      </patternFill>
    </fill>
    <fill>
      <patternFill patternType="solid">
        <fgColor rgb="FF73FDD6"/>
        <bgColor indexed="64"/>
      </patternFill>
    </fill>
    <fill>
      <patternFill patternType="solid">
        <fgColor rgb="FF00FB92"/>
        <bgColor indexed="64"/>
      </patternFill>
    </fill>
    <fill>
      <patternFill patternType="solid">
        <fgColor rgb="FF00FA00"/>
        <bgColor indexed="64"/>
      </patternFill>
    </fill>
    <fill>
      <patternFill patternType="solid">
        <fgColor rgb="FF73FB79"/>
        <bgColor indexed="64"/>
      </patternFill>
    </fill>
    <fill>
      <patternFill patternType="solid">
        <fgColor rgb="FF8EFA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3F0CA"/>
        <bgColor indexed="64"/>
      </patternFill>
    </fill>
    <fill>
      <patternFill patternType="solid">
        <fgColor rgb="FFF8F9ED"/>
        <bgColor indexed="64"/>
      </patternFill>
    </fill>
    <fill>
      <patternFill patternType="solid">
        <fgColor rgb="FFF2C9CA"/>
        <bgColor indexed="64"/>
      </patternFill>
    </fill>
    <fill>
      <patternFill patternType="solid">
        <fgColor rgb="FFFAEBEA"/>
        <bgColor indexed="64"/>
      </patternFill>
    </fill>
    <fill>
      <patternFill patternType="solid">
        <fgColor rgb="FFD2CBF2"/>
        <bgColor indexed="64"/>
      </patternFill>
    </fill>
    <fill>
      <patternFill patternType="solid">
        <fgColor rgb="FFE8E4F8"/>
        <bgColor indexed="64"/>
      </patternFill>
    </fill>
    <fill>
      <patternFill patternType="solid">
        <fgColor rgb="FFE8E4F8"/>
        <bgColor rgb="FF000000"/>
      </patternFill>
    </fill>
    <fill>
      <patternFill patternType="solid">
        <fgColor rgb="FFF4F0CB"/>
        <bgColor indexed="64"/>
      </patternFill>
    </fill>
    <fill>
      <patternFill patternType="solid">
        <fgColor rgb="FFD2CCF3"/>
        <bgColor indexed="64"/>
      </patternFill>
    </fill>
    <fill>
      <patternFill patternType="solid">
        <fgColor rgb="FFFBEBEA"/>
        <bgColor indexed="64"/>
      </patternFill>
    </fill>
    <fill>
      <patternFill patternType="solid">
        <fgColor rgb="FFF8FAED"/>
        <bgColor indexed="64"/>
      </patternFill>
    </fill>
    <fill>
      <patternFill patternType="solid">
        <fgColor rgb="FFF8FBEE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310993"/>
        <bgColor indexed="64"/>
      </patternFill>
    </fill>
    <fill>
      <patternFill patternType="solid">
        <fgColor rgb="FFD2CDE4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164" fontId="4" fillId="2" borderId="0" xfId="0" applyNumberFormat="1" applyFont="1" applyFill="1" applyAlignment="1">
      <alignment horizontal="center"/>
    </xf>
    <xf numFmtId="164" fontId="5" fillId="2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16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4" fontId="6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164" fontId="0" fillId="0" borderId="1" xfId="0" applyNumberFormat="1" applyBorder="1" applyAlignment="1">
      <alignment horizontal="center" vertical="center"/>
    </xf>
    <xf numFmtId="0" fontId="6" fillId="5" borderId="13" xfId="0" applyFont="1" applyFill="1" applyBorder="1"/>
    <xf numFmtId="0" fontId="6" fillId="5" borderId="14" xfId="0" applyFont="1" applyFill="1" applyBorder="1"/>
    <xf numFmtId="0" fontId="6" fillId="6" borderId="13" xfId="0" applyFont="1" applyFill="1" applyBorder="1"/>
    <xf numFmtId="0" fontId="6" fillId="6" borderId="14" xfId="0" applyFont="1" applyFill="1" applyBorder="1"/>
    <xf numFmtId="0" fontId="6" fillId="11" borderId="13" xfId="0" applyFont="1" applyFill="1" applyBorder="1"/>
    <xf numFmtId="0" fontId="6" fillId="11" borderId="14" xfId="0" applyFont="1" applyFill="1" applyBorder="1"/>
    <xf numFmtId="0" fontId="6" fillId="12" borderId="13" xfId="0" applyFont="1" applyFill="1" applyBorder="1"/>
    <xf numFmtId="0" fontId="6" fillId="12" borderId="14" xfId="0" applyFont="1" applyFill="1" applyBorder="1"/>
    <xf numFmtId="0" fontId="6" fillId="13" borderId="13" xfId="0" applyFont="1" applyFill="1" applyBorder="1"/>
    <xf numFmtId="0" fontId="6" fillId="13" borderId="14" xfId="0" applyFont="1" applyFill="1" applyBorder="1"/>
    <xf numFmtId="0" fontId="6" fillId="14" borderId="13" xfId="0" applyFont="1" applyFill="1" applyBorder="1"/>
    <xf numFmtId="0" fontId="6" fillId="15" borderId="13" xfId="0" applyFont="1" applyFill="1" applyBorder="1"/>
    <xf numFmtId="0" fontId="6" fillId="16" borderId="13" xfId="0" applyFont="1" applyFill="1" applyBorder="1"/>
    <xf numFmtId="0" fontId="6" fillId="17" borderId="13" xfId="0" applyFont="1" applyFill="1" applyBorder="1"/>
    <xf numFmtId="0" fontId="6" fillId="18" borderId="13" xfId="0" applyFont="1" applyFill="1" applyBorder="1"/>
    <xf numFmtId="0" fontId="6" fillId="19" borderId="13" xfId="0" applyFont="1" applyFill="1" applyBorder="1"/>
    <xf numFmtId="0" fontId="6" fillId="20" borderId="13" xfId="0" applyFont="1" applyFill="1" applyBorder="1"/>
    <xf numFmtId="0" fontId="6" fillId="20" borderId="14" xfId="0" applyFont="1" applyFill="1" applyBorder="1"/>
    <xf numFmtId="0" fontId="6" fillId="21" borderId="13" xfId="0" applyFont="1" applyFill="1" applyBorder="1"/>
    <xf numFmtId="0" fontId="6" fillId="22" borderId="13" xfId="0" applyFont="1" applyFill="1" applyBorder="1"/>
    <xf numFmtId="0" fontId="6" fillId="23" borderId="13" xfId="0" applyFont="1" applyFill="1" applyBorder="1"/>
    <xf numFmtId="0" fontId="6" fillId="24" borderId="13" xfId="0" applyFont="1" applyFill="1" applyBorder="1"/>
    <xf numFmtId="0" fontId="6" fillId="25" borderId="13" xfId="0" applyFont="1" applyFill="1" applyBorder="1"/>
    <xf numFmtId="0" fontId="6" fillId="26" borderId="13" xfId="0" applyFont="1" applyFill="1" applyBorder="1"/>
    <xf numFmtId="0" fontId="6" fillId="27" borderId="13" xfId="0" applyFont="1" applyFill="1" applyBorder="1"/>
    <xf numFmtId="0" fontId="6" fillId="10" borderId="13" xfId="0" applyFont="1" applyFill="1" applyBorder="1"/>
    <xf numFmtId="0" fontId="6" fillId="10" borderId="14" xfId="0" applyFont="1" applyFill="1" applyBorder="1"/>
    <xf numFmtId="0" fontId="7" fillId="3" borderId="13" xfId="0" applyFont="1" applyFill="1" applyBorder="1"/>
    <xf numFmtId="0" fontId="0" fillId="10" borderId="13" xfId="0" applyFill="1" applyBorder="1"/>
    <xf numFmtId="0" fontId="6" fillId="7" borderId="13" xfId="0" applyFont="1" applyFill="1" applyBorder="1"/>
    <xf numFmtId="0" fontId="6" fillId="7" borderId="14" xfId="0" applyFont="1" applyFill="1" applyBorder="1"/>
    <xf numFmtId="0" fontId="0" fillId="8" borderId="13" xfId="0" applyFill="1" applyBorder="1"/>
    <xf numFmtId="0" fontId="0" fillId="8" borderId="14" xfId="0" applyFill="1" applyBorder="1"/>
    <xf numFmtId="0" fontId="6" fillId="9" borderId="13" xfId="0" applyFont="1" applyFill="1" applyBorder="1"/>
    <xf numFmtId="0" fontId="6" fillId="9" borderId="14" xfId="0" applyFont="1" applyFill="1" applyBorder="1"/>
    <xf numFmtId="0" fontId="6" fillId="4" borderId="13" xfId="0" applyFont="1" applyFill="1" applyBorder="1"/>
    <xf numFmtId="0" fontId="6" fillId="4" borderId="14" xfId="0" applyFont="1" applyFill="1" applyBorder="1"/>
    <xf numFmtId="0" fontId="0" fillId="0" borderId="0" xfId="0" applyAlignment="1">
      <alignment shrinkToFit="1"/>
    </xf>
    <xf numFmtId="0" fontId="0" fillId="0" borderId="4" xfId="0" applyBorder="1" applyAlignment="1">
      <alignment horizontal="center" vertical="center" shrinkToFit="1"/>
    </xf>
    <xf numFmtId="0" fontId="7" fillId="10" borderId="14" xfId="0" applyFont="1" applyFill="1" applyBorder="1"/>
    <xf numFmtId="0" fontId="1" fillId="0" borderId="0" xfId="0" applyFont="1" applyAlignment="1">
      <alignment horizontal="center"/>
    </xf>
    <xf numFmtId="164" fontId="0" fillId="0" borderId="0" xfId="0" applyNumberFormat="1"/>
    <xf numFmtId="164" fontId="0" fillId="0" borderId="12" xfId="0" applyNumberForma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11" fillId="0" borderId="0" xfId="0" applyFont="1" applyAlignment="1">
      <alignment horizontal="left" vertical="center"/>
    </xf>
    <xf numFmtId="0" fontId="0" fillId="0" borderId="30" xfId="0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11" fillId="0" borderId="31" xfId="0" applyFont="1" applyBorder="1" applyAlignment="1">
      <alignment horizontal="left" vertical="center"/>
    </xf>
    <xf numFmtId="0" fontId="0" fillId="0" borderId="32" xfId="0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1" fillId="0" borderId="34" xfId="0" applyFont="1" applyBorder="1" applyAlignment="1">
      <alignment horizontal="left" vertical="center"/>
    </xf>
    <xf numFmtId="0" fontId="1" fillId="0" borderId="35" xfId="0" applyFont="1" applyBorder="1" applyAlignment="1">
      <alignment horizontal="center"/>
    </xf>
    <xf numFmtId="0" fontId="16" fillId="0" borderId="35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/>
    <xf numFmtId="0" fontId="0" fillId="0" borderId="0" xfId="0" applyFill="1"/>
    <xf numFmtId="0" fontId="15" fillId="0" borderId="0" xfId="0" applyFont="1" applyFill="1"/>
    <xf numFmtId="0" fontId="0" fillId="0" borderId="20" xfId="0" applyBorder="1" applyAlignment="1">
      <alignment horizontal="center" vertical="center"/>
    </xf>
    <xf numFmtId="0" fontId="7" fillId="3" borderId="14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left"/>
    </xf>
    <xf numFmtId="0" fontId="20" fillId="0" borderId="0" xfId="0" applyFont="1" applyAlignment="1">
      <alignment horizontal="left"/>
    </xf>
    <xf numFmtId="0" fontId="0" fillId="0" borderId="0" xfId="0" applyAlignment="1">
      <alignment horizontal="left" vertical="center"/>
    </xf>
    <xf numFmtId="164" fontId="7" fillId="0" borderId="0" xfId="0" applyNumberFormat="1" applyFont="1" applyAlignment="1">
      <alignment horizontal="center" vertical="center"/>
    </xf>
    <xf numFmtId="0" fontId="22" fillId="0" borderId="10" xfId="0" applyFont="1" applyBorder="1" applyAlignment="1"/>
    <xf numFmtId="0" fontId="0" fillId="0" borderId="11" xfId="0" applyBorder="1" applyAlignment="1"/>
    <xf numFmtId="0" fontId="11" fillId="30" borderId="12" xfId="0" applyFont="1" applyFill="1" applyBorder="1" applyAlignment="1">
      <alignment horizontal="center" shrinkToFit="1"/>
    </xf>
    <xf numFmtId="164" fontId="0" fillId="30" borderId="12" xfId="0" applyNumberFormat="1" applyFill="1" applyBorder="1" applyAlignment="1">
      <alignment horizontal="center"/>
    </xf>
    <xf numFmtId="164" fontId="0" fillId="30" borderId="15" xfId="0" applyNumberFormat="1" applyFill="1" applyBorder="1" applyAlignment="1">
      <alignment horizontal="center"/>
    </xf>
    <xf numFmtId="0" fontId="12" fillId="30" borderId="13" xfId="0" applyFont="1" applyFill="1" applyBorder="1" applyAlignment="1">
      <alignment horizontal="center" shrinkToFit="1"/>
    </xf>
    <xf numFmtId="164" fontId="0" fillId="30" borderId="19" xfId="0" applyNumberFormat="1" applyFill="1" applyBorder="1" applyAlignment="1">
      <alignment horizontal="center"/>
    </xf>
    <xf numFmtId="164" fontId="1" fillId="30" borderId="13" xfId="0" applyNumberFormat="1" applyFont="1" applyFill="1" applyBorder="1" applyAlignment="1">
      <alignment horizontal="center" vertical="center"/>
    </xf>
    <xf numFmtId="0" fontId="12" fillId="30" borderId="16" xfId="0" applyFont="1" applyFill="1" applyBorder="1" applyAlignment="1">
      <alignment horizontal="center" shrinkToFit="1"/>
    </xf>
    <xf numFmtId="0" fontId="0" fillId="30" borderId="28" xfId="0" applyFill="1" applyBorder="1" applyAlignment="1">
      <alignment horizontal="center" shrinkToFit="1"/>
    </xf>
    <xf numFmtId="164" fontId="0" fillId="30" borderId="14" xfId="0" applyNumberFormat="1" applyFill="1" applyBorder="1" applyAlignment="1">
      <alignment horizontal="center"/>
    </xf>
    <xf numFmtId="0" fontId="0" fillId="30" borderId="16" xfId="0" applyFill="1" applyBorder="1" applyAlignment="1">
      <alignment horizontal="center" shrinkToFit="1"/>
    </xf>
    <xf numFmtId="0" fontId="12" fillId="30" borderId="28" xfId="0" applyFont="1" applyFill="1" applyBorder="1" applyAlignment="1">
      <alignment horizontal="center" shrinkToFit="1"/>
    </xf>
    <xf numFmtId="0" fontId="0" fillId="30" borderId="13" xfId="0" applyFill="1" applyBorder="1" applyAlignment="1">
      <alignment horizontal="center" shrinkToFit="1"/>
    </xf>
    <xf numFmtId="0" fontId="0" fillId="30" borderId="14" xfId="0" applyFill="1" applyBorder="1" applyAlignment="1">
      <alignment horizontal="center" shrinkToFit="1"/>
    </xf>
    <xf numFmtId="0" fontId="11" fillId="31" borderId="12" xfId="0" applyFont="1" applyFill="1" applyBorder="1" applyAlignment="1">
      <alignment horizontal="center" shrinkToFit="1"/>
    </xf>
    <xf numFmtId="164" fontId="0" fillId="31" borderId="12" xfId="0" applyNumberFormat="1" applyFill="1" applyBorder="1" applyAlignment="1">
      <alignment horizontal="center"/>
    </xf>
    <xf numFmtId="164" fontId="0" fillId="31" borderId="15" xfId="0" applyNumberFormat="1" applyFill="1" applyBorder="1" applyAlignment="1">
      <alignment horizontal="center"/>
    </xf>
    <xf numFmtId="0" fontId="12" fillId="31" borderId="13" xfId="0" applyFont="1" applyFill="1" applyBorder="1" applyAlignment="1">
      <alignment horizontal="center" shrinkToFit="1"/>
    </xf>
    <xf numFmtId="164" fontId="0" fillId="31" borderId="19" xfId="0" applyNumberFormat="1" applyFill="1" applyBorder="1" applyAlignment="1">
      <alignment horizontal="center"/>
    </xf>
    <xf numFmtId="164" fontId="1" fillId="31" borderId="13" xfId="0" applyNumberFormat="1" applyFont="1" applyFill="1" applyBorder="1" applyAlignment="1">
      <alignment horizontal="center" vertical="center"/>
    </xf>
    <xf numFmtId="0" fontId="12" fillId="31" borderId="16" xfId="0" applyFont="1" applyFill="1" applyBorder="1" applyAlignment="1">
      <alignment horizontal="center" shrinkToFit="1"/>
    </xf>
    <xf numFmtId="0" fontId="0" fillId="31" borderId="28" xfId="0" applyFill="1" applyBorder="1" applyAlignment="1">
      <alignment horizontal="center" shrinkToFit="1"/>
    </xf>
    <xf numFmtId="164" fontId="0" fillId="31" borderId="14" xfId="0" applyNumberFormat="1" applyFill="1" applyBorder="1" applyAlignment="1">
      <alignment horizontal="center"/>
    </xf>
    <xf numFmtId="0" fontId="0" fillId="31" borderId="16" xfId="0" applyFill="1" applyBorder="1" applyAlignment="1">
      <alignment horizontal="center" shrinkToFit="1"/>
    </xf>
    <xf numFmtId="0" fontId="12" fillId="31" borderId="28" xfId="0" applyFont="1" applyFill="1" applyBorder="1" applyAlignment="1">
      <alignment horizontal="center" shrinkToFit="1"/>
    </xf>
    <xf numFmtId="0" fontId="0" fillId="31" borderId="13" xfId="0" applyFill="1" applyBorder="1" applyAlignment="1">
      <alignment horizontal="center" shrinkToFit="1"/>
    </xf>
    <xf numFmtId="0" fontId="0" fillId="31" borderId="14" xfId="0" applyFill="1" applyBorder="1" applyAlignment="1">
      <alignment horizontal="center" shrinkToFit="1"/>
    </xf>
    <xf numFmtId="164" fontId="0" fillId="30" borderId="29" xfId="0" applyNumberFormat="1" applyFill="1" applyBorder="1" applyAlignment="1">
      <alignment horizontal="center"/>
    </xf>
    <xf numFmtId="0" fontId="11" fillId="32" borderId="12" xfId="0" applyFont="1" applyFill="1" applyBorder="1" applyAlignment="1">
      <alignment horizontal="center" shrinkToFit="1"/>
    </xf>
    <xf numFmtId="164" fontId="0" fillId="32" borderId="12" xfId="0" applyNumberFormat="1" applyFill="1" applyBorder="1" applyAlignment="1">
      <alignment horizontal="center"/>
    </xf>
    <xf numFmtId="164" fontId="0" fillId="32" borderId="15" xfId="0" applyNumberFormat="1" applyFill="1" applyBorder="1" applyAlignment="1">
      <alignment horizontal="center"/>
    </xf>
    <xf numFmtId="0" fontId="12" fillId="32" borderId="13" xfId="0" applyFont="1" applyFill="1" applyBorder="1" applyAlignment="1">
      <alignment horizontal="center" shrinkToFit="1"/>
    </xf>
    <xf numFmtId="164" fontId="0" fillId="32" borderId="19" xfId="0" applyNumberFormat="1" applyFill="1" applyBorder="1" applyAlignment="1">
      <alignment horizontal="center"/>
    </xf>
    <xf numFmtId="164" fontId="1" fillId="32" borderId="13" xfId="0" applyNumberFormat="1" applyFont="1" applyFill="1" applyBorder="1" applyAlignment="1">
      <alignment horizontal="center" vertical="center"/>
    </xf>
    <xf numFmtId="0" fontId="0" fillId="32" borderId="5" xfId="0" applyFill="1" applyBorder="1" applyAlignment="1">
      <alignment horizontal="center"/>
    </xf>
    <xf numFmtId="0" fontId="12" fillId="32" borderId="16" xfId="0" applyFont="1" applyFill="1" applyBorder="1" applyAlignment="1">
      <alignment horizontal="center" shrinkToFit="1"/>
    </xf>
    <xf numFmtId="0" fontId="0" fillId="32" borderId="28" xfId="0" applyFill="1" applyBorder="1" applyAlignment="1">
      <alignment horizontal="center" shrinkToFit="1"/>
    </xf>
    <xf numFmtId="164" fontId="0" fillId="32" borderId="14" xfId="0" applyNumberFormat="1" applyFill="1" applyBorder="1" applyAlignment="1">
      <alignment horizontal="center"/>
    </xf>
    <xf numFmtId="0" fontId="0" fillId="32" borderId="16" xfId="0" applyFill="1" applyBorder="1" applyAlignment="1">
      <alignment horizontal="center" shrinkToFit="1"/>
    </xf>
    <xf numFmtId="0" fontId="12" fillId="32" borderId="28" xfId="0" applyFont="1" applyFill="1" applyBorder="1" applyAlignment="1">
      <alignment horizontal="center" shrinkToFit="1"/>
    </xf>
    <xf numFmtId="0" fontId="0" fillId="32" borderId="13" xfId="0" applyFill="1" applyBorder="1" applyAlignment="1">
      <alignment horizontal="center" shrinkToFit="1"/>
    </xf>
    <xf numFmtId="0" fontId="0" fillId="32" borderId="7" xfId="0" applyFill="1" applyBorder="1" applyAlignment="1">
      <alignment horizontal="center"/>
    </xf>
    <xf numFmtId="0" fontId="0" fillId="32" borderId="14" xfId="0" applyFill="1" applyBorder="1" applyAlignment="1">
      <alignment horizontal="center" shrinkToFit="1"/>
    </xf>
    <xf numFmtId="0" fontId="11" fillId="33" borderId="12" xfId="0" applyFont="1" applyFill="1" applyBorder="1" applyAlignment="1">
      <alignment horizontal="center" shrinkToFit="1"/>
    </xf>
    <xf numFmtId="164" fontId="0" fillId="33" borderId="15" xfId="0" applyNumberFormat="1" applyFill="1" applyBorder="1" applyAlignment="1">
      <alignment horizontal="center"/>
    </xf>
    <xf numFmtId="0" fontId="12" fillId="33" borderId="13" xfId="0" applyFont="1" applyFill="1" applyBorder="1" applyAlignment="1">
      <alignment horizontal="center" shrinkToFit="1"/>
    </xf>
    <xf numFmtId="164" fontId="0" fillId="33" borderId="19" xfId="0" applyNumberFormat="1" applyFill="1" applyBorder="1" applyAlignment="1">
      <alignment horizontal="center"/>
    </xf>
    <xf numFmtId="164" fontId="1" fillId="33" borderId="13" xfId="0" applyNumberFormat="1" applyFont="1" applyFill="1" applyBorder="1" applyAlignment="1">
      <alignment horizontal="center" vertical="center"/>
    </xf>
    <xf numFmtId="0" fontId="0" fillId="33" borderId="5" xfId="0" applyFill="1" applyBorder="1" applyAlignment="1">
      <alignment horizontal="center"/>
    </xf>
    <xf numFmtId="0" fontId="12" fillId="33" borderId="16" xfId="0" applyFont="1" applyFill="1" applyBorder="1" applyAlignment="1">
      <alignment horizontal="center" shrinkToFit="1"/>
    </xf>
    <xf numFmtId="0" fontId="0" fillId="33" borderId="28" xfId="0" applyFill="1" applyBorder="1" applyAlignment="1">
      <alignment horizontal="center" shrinkToFit="1"/>
    </xf>
    <xf numFmtId="164" fontId="0" fillId="33" borderId="14" xfId="0" applyNumberFormat="1" applyFill="1" applyBorder="1" applyAlignment="1">
      <alignment horizontal="center"/>
    </xf>
    <xf numFmtId="0" fontId="0" fillId="33" borderId="16" xfId="0" applyFill="1" applyBorder="1" applyAlignment="1">
      <alignment horizontal="center" shrinkToFit="1"/>
    </xf>
    <xf numFmtId="0" fontId="12" fillId="33" borderId="28" xfId="0" applyFont="1" applyFill="1" applyBorder="1" applyAlignment="1">
      <alignment horizontal="center" shrinkToFit="1"/>
    </xf>
    <xf numFmtId="0" fontId="0" fillId="33" borderId="13" xfId="0" applyFill="1" applyBorder="1" applyAlignment="1">
      <alignment horizontal="center" shrinkToFit="1"/>
    </xf>
    <xf numFmtId="0" fontId="0" fillId="33" borderId="7" xfId="0" applyFill="1" applyBorder="1" applyAlignment="1">
      <alignment horizontal="center"/>
    </xf>
    <xf numFmtId="0" fontId="0" fillId="33" borderId="14" xfId="0" applyFill="1" applyBorder="1" applyAlignment="1">
      <alignment horizontal="center" shrinkToFit="1"/>
    </xf>
    <xf numFmtId="164" fontId="0" fillId="33" borderId="29" xfId="0" applyNumberFormat="1" applyFill="1" applyBorder="1" applyAlignment="1">
      <alignment horizontal="center"/>
    </xf>
    <xf numFmtId="164" fontId="0" fillId="32" borderId="29" xfId="0" applyNumberFormat="1" applyFill="1" applyBorder="1" applyAlignment="1">
      <alignment horizontal="center"/>
    </xf>
    <xf numFmtId="0" fontId="11" fillId="34" borderId="12" xfId="0" applyFont="1" applyFill="1" applyBorder="1" applyAlignment="1">
      <alignment horizontal="center" shrinkToFit="1"/>
    </xf>
    <xf numFmtId="164" fontId="0" fillId="34" borderId="12" xfId="0" applyNumberFormat="1" applyFill="1" applyBorder="1" applyAlignment="1">
      <alignment horizontal="center"/>
    </xf>
    <xf numFmtId="164" fontId="0" fillId="34" borderId="15" xfId="0" applyNumberFormat="1" applyFill="1" applyBorder="1" applyAlignment="1">
      <alignment horizontal="center"/>
    </xf>
    <xf numFmtId="0" fontId="12" fillId="34" borderId="13" xfId="0" applyFont="1" applyFill="1" applyBorder="1" applyAlignment="1">
      <alignment horizontal="center" shrinkToFit="1"/>
    </xf>
    <xf numFmtId="164" fontId="0" fillId="34" borderId="19" xfId="0" applyNumberFormat="1" applyFill="1" applyBorder="1" applyAlignment="1">
      <alignment horizontal="center"/>
    </xf>
    <xf numFmtId="164" fontId="1" fillId="34" borderId="13" xfId="0" applyNumberFormat="1" applyFont="1" applyFill="1" applyBorder="1" applyAlignment="1">
      <alignment horizontal="center" vertical="center"/>
    </xf>
    <xf numFmtId="0" fontId="12" fillId="34" borderId="16" xfId="0" applyFont="1" applyFill="1" applyBorder="1" applyAlignment="1">
      <alignment horizontal="center" shrinkToFit="1"/>
    </xf>
    <xf numFmtId="0" fontId="0" fillId="34" borderId="28" xfId="0" applyFill="1" applyBorder="1" applyAlignment="1">
      <alignment horizontal="center" shrinkToFit="1"/>
    </xf>
    <xf numFmtId="164" fontId="0" fillId="34" borderId="14" xfId="0" applyNumberFormat="1" applyFill="1" applyBorder="1" applyAlignment="1">
      <alignment horizontal="center"/>
    </xf>
    <xf numFmtId="0" fontId="0" fillId="34" borderId="16" xfId="0" applyFill="1" applyBorder="1" applyAlignment="1">
      <alignment horizontal="center" shrinkToFit="1"/>
    </xf>
    <xf numFmtId="0" fontId="12" fillId="34" borderId="28" xfId="0" applyFont="1" applyFill="1" applyBorder="1" applyAlignment="1">
      <alignment horizontal="center" shrinkToFit="1"/>
    </xf>
    <xf numFmtId="0" fontId="0" fillId="34" borderId="13" xfId="0" applyFill="1" applyBorder="1" applyAlignment="1">
      <alignment horizontal="center" shrinkToFit="1"/>
    </xf>
    <xf numFmtId="0" fontId="0" fillId="34" borderId="14" xfId="0" applyFill="1" applyBorder="1" applyAlignment="1">
      <alignment horizontal="center" shrinkToFit="1"/>
    </xf>
    <xf numFmtId="0" fontId="11" fillId="35" borderId="12" xfId="0" applyFont="1" applyFill="1" applyBorder="1" applyAlignment="1">
      <alignment horizontal="center" shrinkToFit="1"/>
    </xf>
    <xf numFmtId="164" fontId="0" fillId="35" borderId="12" xfId="0" applyNumberFormat="1" applyFill="1" applyBorder="1" applyAlignment="1">
      <alignment horizontal="center"/>
    </xf>
    <xf numFmtId="0" fontId="0" fillId="35" borderId="3" xfId="0" applyNumberFormat="1" applyFill="1" applyBorder="1" applyAlignment="1">
      <alignment horizontal="center"/>
    </xf>
    <xf numFmtId="164" fontId="0" fillId="35" borderId="15" xfId="0" applyNumberFormat="1" applyFill="1" applyBorder="1" applyAlignment="1">
      <alignment horizontal="center"/>
    </xf>
    <xf numFmtId="0" fontId="12" fillId="35" borderId="13" xfId="0" applyFont="1" applyFill="1" applyBorder="1" applyAlignment="1">
      <alignment horizontal="center" shrinkToFit="1"/>
    </xf>
    <xf numFmtId="164" fontId="0" fillId="35" borderId="19" xfId="0" applyNumberFormat="1" applyFill="1" applyBorder="1" applyAlignment="1">
      <alignment horizontal="center"/>
    </xf>
    <xf numFmtId="0" fontId="0" fillId="35" borderId="18" xfId="0" applyNumberFormat="1" applyFill="1" applyBorder="1" applyAlignment="1">
      <alignment horizontal="center"/>
    </xf>
    <xf numFmtId="164" fontId="1" fillId="35" borderId="13" xfId="0" applyNumberFormat="1" applyFont="1" applyFill="1" applyBorder="1" applyAlignment="1">
      <alignment horizontal="center" vertical="center"/>
    </xf>
    <xf numFmtId="0" fontId="0" fillId="35" borderId="5" xfId="0" applyFill="1" applyBorder="1" applyAlignment="1">
      <alignment horizontal="center"/>
    </xf>
    <xf numFmtId="0" fontId="12" fillId="35" borderId="16" xfId="0" applyFont="1" applyFill="1" applyBorder="1" applyAlignment="1">
      <alignment horizontal="center" shrinkToFit="1"/>
    </xf>
    <xf numFmtId="0" fontId="0" fillId="35" borderId="28" xfId="0" applyFill="1" applyBorder="1" applyAlignment="1">
      <alignment horizontal="center" shrinkToFit="1"/>
    </xf>
    <xf numFmtId="164" fontId="0" fillId="35" borderId="14" xfId="0" applyNumberFormat="1" applyFill="1" applyBorder="1" applyAlignment="1">
      <alignment horizontal="center"/>
    </xf>
    <xf numFmtId="0" fontId="0" fillId="35" borderId="16" xfId="0" applyFill="1" applyBorder="1" applyAlignment="1">
      <alignment horizontal="center" shrinkToFit="1"/>
    </xf>
    <xf numFmtId="0" fontId="12" fillId="35" borderId="28" xfId="0" applyFont="1" applyFill="1" applyBorder="1" applyAlignment="1">
      <alignment horizontal="center" shrinkToFit="1"/>
    </xf>
    <xf numFmtId="0" fontId="0" fillId="35" borderId="13" xfId="0" applyFill="1" applyBorder="1" applyAlignment="1">
      <alignment horizontal="center" shrinkToFit="1"/>
    </xf>
    <xf numFmtId="0" fontId="0" fillId="35" borderId="7" xfId="0" applyFill="1" applyBorder="1" applyAlignment="1">
      <alignment horizontal="center"/>
    </xf>
    <xf numFmtId="0" fontId="0" fillId="35" borderId="14" xfId="0" applyFill="1" applyBorder="1" applyAlignment="1">
      <alignment horizontal="center" shrinkToFit="1"/>
    </xf>
    <xf numFmtId="164" fontId="0" fillId="35" borderId="29" xfId="0" applyNumberFormat="1" applyFill="1" applyBorder="1" applyAlignment="1">
      <alignment horizontal="center"/>
    </xf>
    <xf numFmtId="164" fontId="0" fillId="32" borderId="13" xfId="0" applyNumberFormat="1" applyFill="1" applyBorder="1" applyAlignment="1">
      <alignment horizontal="center"/>
    </xf>
    <xf numFmtId="164" fontId="0" fillId="34" borderId="29" xfId="0" applyNumberFormat="1" applyFill="1" applyBorder="1" applyAlignment="1">
      <alignment horizontal="center"/>
    </xf>
    <xf numFmtId="0" fontId="0" fillId="38" borderId="5" xfId="0" applyFill="1" applyBorder="1" applyAlignment="1">
      <alignment horizontal="center"/>
    </xf>
    <xf numFmtId="0" fontId="0" fillId="38" borderId="7" xfId="0" applyFill="1" applyBorder="1" applyAlignment="1">
      <alignment horizontal="center"/>
    </xf>
    <xf numFmtId="164" fontId="0" fillId="31" borderId="29" xfId="0" applyNumberFormat="1" applyFill="1" applyBorder="1" applyAlignment="1">
      <alignment horizontal="center"/>
    </xf>
    <xf numFmtId="0" fontId="0" fillId="31" borderId="12" xfId="0" applyNumberFormat="1" applyFill="1" applyBorder="1" applyAlignment="1">
      <alignment horizontal="center"/>
    </xf>
    <xf numFmtId="0" fontId="0" fillId="31" borderId="19" xfId="0" applyNumberFormat="1" applyFill="1" applyBorder="1" applyAlignment="1">
      <alignment horizontal="center"/>
    </xf>
    <xf numFmtId="0" fontId="0" fillId="31" borderId="29" xfId="0" applyNumberFormat="1" applyFill="1" applyBorder="1" applyAlignment="1">
      <alignment horizontal="center"/>
    </xf>
    <xf numFmtId="0" fontId="0" fillId="10" borderId="14" xfId="0" applyFill="1" applyBorder="1"/>
    <xf numFmtId="0" fontId="6" fillId="15" borderId="14" xfId="0" applyFont="1" applyFill="1" applyBorder="1"/>
    <xf numFmtId="0" fontId="6" fillId="18" borderId="14" xfId="0" applyFont="1" applyFill="1" applyBorder="1"/>
    <xf numFmtId="0" fontId="6" fillId="17" borderId="14" xfId="0" applyFont="1" applyFill="1" applyBorder="1"/>
    <xf numFmtId="0" fontId="6" fillId="16" borderId="14" xfId="0" applyFont="1" applyFill="1" applyBorder="1"/>
    <xf numFmtId="0" fontId="6" fillId="19" borderId="14" xfId="0" applyFont="1" applyFill="1" applyBorder="1"/>
    <xf numFmtId="0" fontId="6" fillId="14" borderId="14" xfId="0" applyFont="1" applyFill="1" applyBorder="1"/>
    <xf numFmtId="0" fontId="6" fillId="21" borderId="14" xfId="0" applyFont="1" applyFill="1" applyBorder="1"/>
    <xf numFmtId="0" fontId="6" fillId="22" borderId="14" xfId="0" applyFont="1" applyFill="1" applyBorder="1"/>
    <xf numFmtId="0" fontId="6" fillId="23" borderId="14" xfId="0" applyFont="1" applyFill="1" applyBorder="1"/>
    <xf numFmtId="0" fontId="6" fillId="24" borderId="14" xfId="0" applyFont="1" applyFill="1" applyBorder="1"/>
    <xf numFmtId="0" fontId="6" fillId="25" borderId="14" xfId="0" applyFont="1" applyFill="1" applyBorder="1"/>
    <xf numFmtId="0" fontId="6" fillId="26" borderId="14" xfId="0" applyFont="1" applyFill="1" applyBorder="1"/>
    <xf numFmtId="0" fontId="6" fillId="27" borderId="14" xfId="0" applyFont="1" applyFill="1" applyBorder="1"/>
    <xf numFmtId="0" fontId="11" fillId="35" borderId="12" xfId="0" applyFont="1" applyFill="1" applyBorder="1" applyAlignment="1">
      <alignment horizontal="center" vertical="center" shrinkToFit="1"/>
    </xf>
    <xf numFmtId="0" fontId="7" fillId="3" borderId="5" xfId="0" applyFont="1" applyFill="1" applyBorder="1"/>
    <xf numFmtId="0" fontId="7" fillId="3" borderId="7" xfId="0" applyFont="1" applyFill="1" applyBorder="1"/>
    <xf numFmtId="0" fontId="12" fillId="30" borderId="37" xfId="0" applyFont="1" applyFill="1" applyBorder="1" applyAlignment="1">
      <alignment horizontal="center" shrinkToFit="1"/>
    </xf>
    <xf numFmtId="0" fontId="0" fillId="30" borderId="36" xfId="0" applyFill="1" applyBorder="1" applyAlignment="1">
      <alignment horizontal="center" shrinkToFit="1"/>
    </xf>
    <xf numFmtId="0" fontId="12" fillId="30" borderId="6" xfId="0" applyFont="1" applyFill="1" applyBorder="1" applyAlignment="1">
      <alignment horizontal="center" shrinkToFit="1"/>
    </xf>
    <xf numFmtId="0" fontId="0" fillId="30" borderId="37" xfId="0" applyFill="1" applyBorder="1" applyAlignment="1">
      <alignment horizontal="center" shrinkToFit="1"/>
    </xf>
    <xf numFmtId="0" fontId="12" fillId="30" borderId="36" xfId="0" applyFont="1" applyFill="1" applyBorder="1" applyAlignment="1">
      <alignment horizontal="center" shrinkToFit="1"/>
    </xf>
    <xf numFmtId="0" fontId="0" fillId="30" borderId="6" xfId="0" applyFill="1" applyBorder="1" applyAlignment="1">
      <alignment horizontal="center" shrinkToFit="1"/>
    </xf>
    <xf numFmtId="0" fontId="0" fillId="30" borderId="9" xfId="0" applyFill="1" applyBorder="1" applyAlignment="1">
      <alignment horizontal="center" shrinkToFit="1"/>
    </xf>
    <xf numFmtId="164" fontId="0" fillId="30" borderId="12" xfId="0" applyNumberFormat="1" applyFill="1" applyBorder="1" applyAlignment="1">
      <alignment horizontal="center" vertical="center"/>
    </xf>
    <xf numFmtId="0" fontId="0" fillId="30" borderId="13" xfId="0" applyFill="1" applyBorder="1" applyAlignment="1">
      <alignment horizontal="center"/>
    </xf>
    <xf numFmtId="0" fontId="0" fillId="30" borderId="14" xfId="0" applyFill="1" applyBorder="1" applyAlignment="1">
      <alignment horizontal="center"/>
    </xf>
    <xf numFmtId="164" fontId="0" fillId="30" borderId="28" xfId="0" applyNumberFormat="1" applyFill="1" applyBorder="1" applyAlignment="1">
      <alignment horizontal="center" vertical="center"/>
    </xf>
    <xf numFmtId="164" fontId="0" fillId="40" borderId="12" xfId="0" applyNumberFormat="1" applyFill="1" applyBorder="1" applyAlignment="1">
      <alignment horizontal="center" vertical="center"/>
    </xf>
    <xf numFmtId="164" fontId="0" fillId="40" borderId="28" xfId="0" applyNumberFormat="1" applyFill="1" applyBorder="1" applyAlignment="1">
      <alignment horizontal="center" vertical="center"/>
    </xf>
    <xf numFmtId="0" fontId="0" fillId="40" borderId="13" xfId="0" applyFill="1" applyBorder="1" applyAlignment="1">
      <alignment horizontal="center"/>
    </xf>
    <xf numFmtId="0" fontId="0" fillId="40" borderId="14" xfId="0" applyFill="1" applyBorder="1" applyAlignment="1">
      <alignment horizontal="center"/>
    </xf>
    <xf numFmtId="164" fontId="0" fillId="39" borderId="12" xfId="0" applyNumberFormat="1" applyFill="1" applyBorder="1" applyAlignment="1">
      <alignment horizontal="center" vertical="center"/>
    </xf>
    <xf numFmtId="164" fontId="0" fillId="39" borderId="28" xfId="0" applyNumberFormat="1" applyFill="1" applyBorder="1" applyAlignment="1">
      <alignment horizontal="center" vertical="center"/>
    </xf>
    <xf numFmtId="164" fontId="0" fillId="32" borderId="12" xfId="0" applyNumberFormat="1" applyFill="1" applyBorder="1" applyAlignment="1">
      <alignment horizontal="center" vertical="center"/>
    </xf>
    <xf numFmtId="164" fontId="0" fillId="32" borderId="28" xfId="0" applyNumberFormat="1" applyFill="1" applyBorder="1" applyAlignment="1">
      <alignment horizontal="center" vertical="center"/>
    </xf>
    <xf numFmtId="164" fontId="0" fillId="38" borderId="12" xfId="0" applyNumberFormat="1" applyFill="1" applyBorder="1" applyAlignment="1">
      <alignment horizontal="center" vertical="center"/>
    </xf>
    <xf numFmtId="164" fontId="0" fillId="38" borderId="28" xfId="0" applyNumberFormat="1" applyFill="1" applyBorder="1" applyAlignment="1">
      <alignment horizontal="center" vertical="center"/>
    </xf>
    <xf numFmtId="164" fontId="0" fillId="35" borderId="12" xfId="0" applyNumberFormat="1" applyFill="1" applyBorder="1" applyAlignment="1">
      <alignment horizontal="center" vertical="center"/>
    </xf>
    <xf numFmtId="164" fontId="0" fillId="35" borderId="28" xfId="0" applyNumberFormat="1" applyFill="1" applyBorder="1" applyAlignment="1">
      <alignment horizontal="center" vertical="center"/>
    </xf>
    <xf numFmtId="0" fontId="11" fillId="30" borderId="36" xfId="0" applyFont="1" applyFill="1" applyBorder="1" applyAlignment="1">
      <alignment horizontal="center" vertical="center" wrapText="1" shrinkToFit="1"/>
    </xf>
    <xf numFmtId="0" fontId="11" fillId="33" borderId="12" xfId="0" applyFont="1" applyFill="1" applyBorder="1" applyAlignment="1">
      <alignment horizontal="center" vertical="center" shrinkToFit="1"/>
    </xf>
    <xf numFmtId="0" fontId="11" fillId="33" borderId="28" xfId="0" applyFont="1" applyFill="1" applyBorder="1" applyAlignment="1">
      <alignment horizontal="center" vertical="center" shrinkToFit="1"/>
    </xf>
    <xf numFmtId="0" fontId="11" fillId="34" borderId="12" xfId="0" applyFont="1" applyFill="1" applyBorder="1" applyAlignment="1">
      <alignment horizontal="center" vertical="center" shrinkToFit="1"/>
    </xf>
    <xf numFmtId="0" fontId="11" fillId="34" borderId="28" xfId="0" applyFont="1" applyFill="1" applyBorder="1" applyAlignment="1">
      <alignment horizontal="center" vertical="center" shrinkToFit="1"/>
    </xf>
    <xf numFmtId="0" fontId="11" fillId="35" borderId="28" xfId="0" applyFont="1" applyFill="1" applyBorder="1" applyAlignment="1">
      <alignment horizontal="center" vertical="center" shrinkToFit="1"/>
    </xf>
    <xf numFmtId="0" fontId="11" fillId="32" borderId="12" xfId="0" applyFont="1" applyFill="1" applyBorder="1" applyAlignment="1">
      <alignment horizontal="center" vertical="center" shrinkToFit="1"/>
    </xf>
    <xf numFmtId="0" fontId="11" fillId="32" borderId="28" xfId="0" applyFont="1" applyFill="1" applyBorder="1" applyAlignment="1">
      <alignment horizontal="center" vertical="center" shrinkToFit="1"/>
    </xf>
    <xf numFmtId="0" fontId="11" fillId="31" borderId="12" xfId="0" applyFont="1" applyFill="1" applyBorder="1" applyAlignment="1">
      <alignment horizontal="center" vertical="center" shrinkToFit="1"/>
    </xf>
    <xf numFmtId="0" fontId="11" fillId="31" borderId="28" xfId="0" applyFont="1" applyFill="1" applyBorder="1" applyAlignment="1">
      <alignment horizontal="center" vertical="center" shrinkToFit="1"/>
    </xf>
    <xf numFmtId="0" fontId="11" fillId="30" borderId="12" xfId="0" applyFont="1" applyFill="1" applyBorder="1" applyAlignment="1">
      <alignment horizontal="center" vertical="center" shrinkToFit="1"/>
    </xf>
    <xf numFmtId="0" fontId="11" fillId="30" borderId="28" xfId="0" applyFont="1" applyFill="1" applyBorder="1" applyAlignment="1">
      <alignment horizontal="center" vertical="center" shrinkToFit="1"/>
    </xf>
    <xf numFmtId="0" fontId="11" fillId="30" borderId="4" xfId="0" applyFont="1" applyFill="1" applyBorder="1" applyAlignment="1">
      <alignment horizontal="center" vertical="center" shrinkToFit="1"/>
    </xf>
    <xf numFmtId="164" fontId="12" fillId="37" borderId="16" xfId="0" applyNumberFormat="1" applyFont="1" applyFill="1" applyBorder="1" applyAlignment="1">
      <alignment horizontal="center" vertical="center"/>
    </xf>
    <xf numFmtId="164" fontId="12" fillId="37" borderId="14" xfId="0" applyNumberFormat="1" applyFont="1" applyFill="1" applyBorder="1" applyAlignment="1">
      <alignment horizontal="center"/>
    </xf>
    <xf numFmtId="164" fontId="12" fillId="41" borderId="16" xfId="0" applyNumberFormat="1" applyFont="1" applyFill="1" applyBorder="1" applyAlignment="1">
      <alignment horizontal="center" vertical="center"/>
    </xf>
    <xf numFmtId="164" fontId="12" fillId="41" borderId="14" xfId="0" applyNumberFormat="1" applyFont="1" applyFill="1" applyBorder="1" applyAlignment="1">
      <alignment horizontal="center"/>
    </xf>
    <xf numFmtId="164" fontId="12" fillId="39" borderId="16" xfId="0" applyNumberFormat="1" applyFont="1" applyFill="1" applyBorder="1" applyAlignment="1">
      <alignment horizontal="center" vertical="center"/>
    </xf>
    <xf numFmtId="164" fontId="12" fillId="39" borderId="14" xfId="0" applyNumberFormat="1" applyFont="1" applyFill="1" applyBorder="1" applyAlignment="1">
      <alignment horizontal="center"/>
    </xf>
    <xf numFmtId="164" fontId="12" fillId="32" borderId="16" xfId="0" applyNumberFormat="1" applyFont="1" applyFill="1" applyBorder="1" applyAlignment="1">
      <alignment horizontal="center" vertical="center"/>
    </xf>
    <xf numFmtId="164" fontId="12" fillId="32" borderId="14" xfId="0" applyNumberFormat="1" applyFont="1" applyFill="1" applyBorder="1" applyAlignment="1">
      <alignment horizontal="center"/>
    </xf>
    <xf numFmtId="164" fontId="12" fillId="38" borderId="16" xfId="0" applyNumberFormat="1" applyFont="1" applyFill="1" applyBorder="1" applyAlignment="1">
      <alignment horizontal="center" vertical="center"/>
    </xf>
    <xf numFmtId="164" fontId="12" fillId="38" borderId="14" xfId="0" applyNumberFormat="1" applyFont="1" applyFill="1" applyBorder="1" applyAlignment="1">
      <alignment horizontal="center"/>
    </xf>
    <xf numFmtId="164" fontId="12" fillId="35" borderId="16" xfId="0" applyNumberFormat="1" applyFont="1" applyFill="1" applyBorder="1" applyAlignment="1">
      <alignment horizontal="center" vertical="center"/>
    </xf>
    <xf numFmtId="164" fontId="12" fillId="35" borderId="14" xfId="0" applyNumberFormat="1" applyFont="1" applyFill="1" applyBorder="1" applyAlignment="1">
      <alignment horizontal="center"/>
    </xf>
    <xf numFmtId="164" fontId="1" fillId="30" borderId="6" xfId="0" applyNumberFormat="1" applyFont="1" applyFill="1" applyBorder="1" applyAlignment="1">
      <alignment horizontal="center" vertical="center"/>
    </xf>
    <xf numFmtId="164" fontId="0" fillId="30" borderId="9" xfId="0" applyNumberFormat="1" applyFill="1" applyBorder="1" applyAlignment="1">
      <alignment horizontal="center"/>
    </xf>
    <xf numFmtId="164" fontId="0" fillId="30" borderId="17" xfId="0" applyNumberFormat="1" applyFill="1" applyBorder="1" applyAlignment="1">
      <alignment horizontal="center"/>
    </xf>
    <xf numFmtId="0" fontId="0" fillId="30" borderId="14" xfId="0" applyNumberFormat="1" applyFill="1" applyBorder="1" applyAlignment="1">
      <alignment horizontal="center"/>
    </xf>
    <xf numFmtId="0" fontId="0" fillId="30" borderId="12" xfId="0" applyNumberFormat="1" applyFill="1" applyBorder="1" applyAlignment="1">
      <alignment horizontal="center"/>
    </xf>
    <xf numFmtId="0" fontId="0" fillId="30" borderId="19" xfId="0" applyNumberFormat="1" applyFill="1" applyBorder="1" applyAlignment="1">
      <alignment horizontal="center"/>
    </xf>
    <xf numFmtId="164" fontId="0" fillId="31" borderId="23" xfId="0" applyNumberFormat="1" applyFill="1" applyBorder="1" applyAlignment="1">
      <alignment horizontal="center"/>
    </xf>
    <xf numFmtId="164" fontId="0" fillId="31" borderId="2" xfId="0" applyNumberFormat="1" applyFill="1" applyBorder="1" applyAlignment="1">
      <alignment horizontal="center"/>
    </xf>
    <xf numFmtId="164" fontId="0" fillId="31" borderId="17" xfId="0" applyNumberFormat="1" applyFill="1" applyBorder="1" applyAlignment="1">
      <alignment horizontal="center"/>
    </xf>
    <xf numFmtId="164" fontId="1" fillId="31" borderId="6" xfId="0" applyNumberFormat="1" applyFont="1" applyFill="1" applyBorder="1" applyAlignment="1">
      <alignment horizontal="center" vertical="center"/>
    </xf>
    <xf numFmtId="164" fontId="0" fillId="31" borderId="9" xfId="0" applyNumberFormat="1" applyFill="1" applyBorder="1" applyAlignment="1">
      <alignment horizontal="center"/>
    </xf>
    <xf numFmtId="0" fontId="0" fillId="32" borderId="12" xfId="0" applyNumberFormat="1" applyFill="1" applyBorder="1" applyAlignment="1">
      <alignment horizontal="center"/>
    </xf>
    <xf numFmtId="0" fontId="0" fillId="32" borderId="19" xfId="0" applyNumberFormat="1" applyFill="1" applyBorder="1" applyAlignment="1">
      <alignment horizontal="center"/>
    </xf>
    <xf numFmtId="0" fontId="0" fillId="32" borderId="29" xfId="0" applyNumberFormat="1" applyFill="1" applyBorder="1" applyAlignment="1">
      <alignment horizontal="center"/>
    </xf>
    <xf numFmtId="0" fontId="0" fillId="33" borderId="12" xfId="0" applyNumberFormat="1" applyFill="1" applyBorder="1" applyAlignment="1">
      <alignment horizontal="center"/>
    </xf>
    <xf numFmtId="0" fontId="0" fillId="33" borderId="19" xfId="0" applyNumberFormat="1" applyFill="1" applyBorder="1" applyAlignment="1">
      <alignment horizontal="center"/>
    </xf>
    <xf numFmtId="0" fontId="0" fillId="33" borderId="29" xfId="0" applyNumberFormat="1" applyFill="1" applyBorder="1" applyAlignment="1">
      <alignment horizontal="center"/>
    </xf>
    <xf numFmtId="0" fontId="0" fillId="34" borderId="12" xfId="0" applyNumberFormat="1" applyFill="1" applyBorder="1" applyAlignment="1">
      <alignment horizontal="center"/>
    </xf>
    <xf numFmtId="0" fontId="0" fillId="34" borderId="19" xfId="0" applyNumberFormat="1" applyFill="1" applyBorder="1" applyAlignment="1">
      <alignment horizontal="center"/>
    </xf>
    <xf numFmtId="0" fontId="0" fillId="34" borderId="29" xfId="0" applyNumberFormat="1" applyFill="1" applyBorder="1" applyAlignment="1">
      <alignment horizontal="center"/>
    </xf>
    <xf numFmtId="0" fontId="0" fillId="35" borderId="12" xfId="0" applyNumberFormat="1" applyFill="1" applyBorder="1" applyAlignment="1">
      <alignment horizontal="center"/>
    </xf>
    <xf numFmtId="0" fontId="0" fillId="35" borderId="19" xfId="0" applyNumberFormat="1" applyFill="1" applyBorder="1" applyAlignment="1">
      <alignment horizontal="center"/>
    </xf>
    <xf numFmtId="0" fontId="0" fillId="35" borderId="29" xfId="0" applyNumberFormat="1" applyFill="1" applyBorder="1" applyAlignment="1">
      <alignment horizontal="center"/>
    </xf>
    <xf numFmtId="0" fontId="24" fillId="43" borderId="0" xfId="0" applyFont="1" applyFill="1" applyAlignment="1">
      <alignment horizontal="left" vertical="center"/>
    </xf>
    <xf numFmtId="0" fontId="24" fillId="43" borderId="0" xfId="0" applyFont="1" applyFill="1" applyAlignment="1">
      <alignment horizontal="center"/>
    </xf>
    <xf numFmtId="0" fontId="11" fillId="44" borderId="31" xfId="0" applyFont="1" applyFill="1" applyBorder="1" applyAlignment="1">
      <alignment horizontal="left" vertical="center"/>
    </xf>
    <xf numFmtId="0" fontId="0" fillId="44" borderId="32" xfId="0" applyFill="1" applyBorder="1" applyAlignment="1">
      <alignment horizontal="center"/>
    </xf>
    <xf numFmtId="0" fontId="1" fillId="44" borderId="33" xfId="0" applyFont="1" applyFill="1" applyBorder="1" applyAlignment="1">
      <alignment horizontal="center"/>
    </xf>
    <xf numFmtId="0" fontId="11" fillId="44" borderId="34" xfId="0" applyFont="1" applyFill="1" applyBorder="1" applyAlignment="1">
      <alignment horizontal="left" vertical="center"/>
    </xf>
    <xf numFmtId="0" fontId="0" fillId="44" borderId="30" xfId="0" applyFill="1" applyBorder="1" applyAlignment="1">
      <alignment horizontal="center"/>
    </xf>
    <xf numFmtId="0" fontId="1" fillId="44" borderId="35" xfId="0" applyFont="1" applyFill="1" applyBorder="1" applyAlignment="1">
      <alignment horizontal="center"/>
    </xf>
    <xf numFmtId="0" fontId="0" fillId="30" borderId="21" xfId="0" applyFill="1" applyBorder="1" applyAlignment="1">
      <alignment horizontal="center"/>
    </xf>
    <xf numFmtId="0" fontId="0" fillId="30" borderId="22" xfId="0" applyFill="1" applyBorder="1" applyAlignment="1">
      <alignment horizontal="center"/>
    </xf>
    <xf numFmtId="0" fontId="0" fillId="30" borderId="17" xfId="0" applyFill="1" applyBorder="1" applyAlignment="1">
      <alignment horizontal="center"/>
    </xf>
    <xf numFmtId="0" fontId="0" fillId="35" borderId="23" xfId="0" applyFill="1" applyBorder="1" applyAlignment="1">
      <alignment horizontal="center"/>
    </xf>
    <xf numFmtId="0" fontId="0" fillId="35" borderId="18" xfId="0" applyFill="1" applyBorder="1" applyAlignment="1">
      <alignment horizontal="center"/>
    </xf>
    <xf numFmtId="0" fontId="0" fillId="35" borderId="24" xfId="0" applyFill="1" applyBorder="1" applyAlignment="1">
      <alignment horizontal="center"/>
    </xf>
    <xf numFmtId="0" fontId="0" fillId="35" borderId="21" xfId="0" applyFill="1" applyBorder="1" applyAlignment="1">
      <alignment horizontal="center"/>
    </xf>
    <xf numFmtId="0" fontId="0" fillId="35" borderId="22" xfId="0" applyFill="1" applyBorder="1" applyAlignment="1">
      <alignment horizontal="center"/>
    </xf>
    <xf numFmtId="0" fontId="0" fillId="35" borderId="17" xfId="0" applyFill="1" applyBorder="1" applyAlignment="1">
      <alignment horizontal="center"/>
    </xf>
    <xf numFmtId="0" fontId="0" fillId="38" borderId="25" xfId="0" applyFill="1" applyBorder="1" applyAlignment="1">
      <alignment horizontal="center"/>
    </xf>
    <xf numFmtId="0" fontId="0" fillId="38" borderId="26" xfId="0" applyFill="1" applyBorder="1" applyAlignment="1">
      <alignment horizontal="center"/>
    </xf>
    <xf numFmtId="0" fontId="0" fillId="38" borderId="27" xfId="0" applyFill="1" applyBorder="1" applyAlignment="1">
      <alignment horizontal="center"/>
    </xf>
    <xf numFmtId="0" fontId="0" fillId="38" borderId="23" xfId="0" applyFill="1" applyBorder="1" applyAlignment="1">
      <alignment horizontal="center"/>
    </xf>
    <xf numFmtId="0" fontId="0" fillId="38" borderId="18" xfId="0" applyFill="1" applyBorder="1" applyAlignment="1">
      <alignment horizontal="center"/>
    </xf>
    <xf numFmtId="0" fontId="0" fillId="38" borderId="24" xfId="0" applyFill="1" applyBorder="1" applyAlignment="1">
      <alignment horizontal="center"/>
    </xf>
    <xf numFmtId="0" fontId="0" fillId="38" borderId="21" xfId="0" applyFill="1" applyBorder="1" applyAlignment="1">
      <alignment horizontal="center"/>
    </xf>
    <xf numFmtId="0" fontId="0" fillId="38" borderId="22" xfId="0" applyFill="1" applyBorder="1" applyAlignment="1">
      <alignment horizontal="center"/>
    </xf>
    <xf numFmtId="0" fontId="0" fillId="38" borderId="17" xfId="0" applyFill="1" applyBorder="1" applyAlignment="1">
      <alignment horizontal="center"/>
    </xf>
    <xf numFmtId="0" fontId="0" fillId="35" borderId="25" xfId="0" applyFill="1" applyBorder="1" applyAlignment="1">
      <alignment horizontal="center"/>
    </xf>
    <xf numFmtId="0" fontId="0" fillId="35" borderId="26" xfId="0" applyFill="1" applyBorder="1" applyAlignment="1">
      <alignment horizontal="center"/>
    </xf>
    <xf numFmtId="0" fontId="0" fillId="35" borderId="27" xfId="0" applyFill="1" applyBorder="1" applyAlignment="1">
      <alignment horizontal="center"/>
    </xf>
    <xf numFmtId="0" fontId="0" fillId="31" borderId="21" xfId="0" applyFill="1" applyBorder="1" applyAlignment="1">
      <alignment horizontal="center"/>
    </xf>
    <xf numFmtId="0" fontId="0" fillId="31" borderId="22" xfId="0" applyFill="1" applyBorder="1" applyAlignment="1">
      <alignment horizontal="center"/>
    </xf>
    <xf numFmtId="0" fontId="0" fillId="31" borderId="17" xfId="0" applyFill="1" applyBorder="1" applyAlignment="1">
      <alignment horizontal="center"/>
    </xf>
    <xf numFmtId="0" fontId="0" fillId="31" borderId="23" xfId="0" applyFill="1" applyBorder="1" applyAlignment="1">
      <alignment horizontal="center"/>
    </xf>
    <xf numFmtId="0" fontId="0" fillId="31" borderId="18" xfId="0" applyFill="1" applyBorder="1" applyAlignment="1">
      <alignment horizontal="center"/>
    </xf>
    <xf numFmtId="0" fontId="0" fillId="31" borderId="24" xfId="0" applyFill="1" applyBorder="1" applyAlignment="1">
      <alignment horizontal="center"/>
    </xf>
    <xf numFmtId="164" fontId="0" fillId="31" borderId="16" xfId="0" applyNumberFormat="1" applyFill="1" applyBorder="1" applyAlignment="1">
      <alignment horizontal="center" vertical="center"/>
    </xf>
    <xf numFmtId="164" fontId="0" fillId="31" borderId="13" xfId="0" applyNumberFormat="1" applyFill="1" applyBorder="1" applyAlignment="1">
      <alignment horizontal="center" vertical="center"/>
    </xf>
    <xf numFmtId="164" fontId="0" fillId="31" borderId="14" xfId="0" applyNumberFormat="1" applyFill="1" applyBorder="1" applyAlignment="1">
      <alignment horizontal="center" vertical="center"/>
    </xf>
    <xf numFmtId="164" fontId="0" fillId="32" borderId="16" xfId="0" applyNumberFormat="1" applyFill="1" applyBorder="1" applyAlignment="1">
      <alignment horizontal="center" vertical="center"/>
    </xf>
    <xf numFmtId="164" fontId="0" fillId="32" borderId="13" xfId="0" applyNumberFormat="1" applyFill="1" applyBorder="1" applyAlignment="1">
      <alignment horizontal="center" vertical="center"/>
    </xf>
    <xf numFmtId="164" fontId="0" fillId="32" borderId="14" xfId="0" applyNumberFormat="1" applyFill="1" applyBorder="1" applyAlignment="1">
      <alignment horizontal="center" vertical="center"/>
    </xf>
    <xf numFmtId="164" fontId="6" fillId="36" borderId="16" xfId="0" applyNumberFormat="1" applyFont="1" applyFill="1" applyBorder="1" applyAlignment="1">
      <alignment horizontal="center" vertical="center"/>
    </xf>
    <xf numFmtId="164" fontId="6" fillId="36" borderId="13" xfId="0" applyNumberFormat="1" applyFont="1" applyFill="1" applyBorder="1" applyAlignment="1">
      <alignment horizontal="center" vertical="center"/>
    </xf>
    <xf numFmtId="164" fontId="6" fillId="36" borderId="14" xfId="0" applyNumberFormat="1" applyFont="1" applyFill="1" applyBorder="1" applyAlignment="1">
      <alignment horizontal="center" vertical="center"/>
    </xf>
    <xf numFmtId="0" fontId="0" fillId="31" borderId="25" xfId="0" applyFill="1" applyBorder="1" applyAlignment="1">
      <alignment horizontal="center"/>
    </xf>
    <xf numFmtId="0" fontId="0" fillId="31" borderId="26" xfId="0" applyFill="1" applyBorder="1" applyAlignment="1">
      <alignment horizontal="center"/>
    </xf>
    <xf numFmtId="0" fontId="0" fillId="31" borderId="27" xfId="0" applyFill="1" applyBorder="1" applyAlignment="1">
      <alignment horizontal="center"/>
    </xf>
    <xf numFmtId="0" fontId="0" fillId="30" borderId="23" xfId="0" applyFill="1" applyBorder="1" applyAlignment="1">
      <alignment horizontal="center"/>
    </xf>
    <xf numFmtId="0" fontId="0" fillId="30" borderId="18" xfId="0" applyFill="1" applyBorder="1" applyAlignment="1">
      <alignment horizontal="center"/>
    </xf>
    <xf numFmtId="0" fontId="0" fillId="30" borderId="24" xfId="0" applyFill="1" applyBorder="1" applyAlignment="1">
      <alignment horizontal="center"/>
    </xf>
    <xf numFmtId="164" fontId="0" fillId="30" borderId="16" xfId="0" applyNumberFormat="1" applyFill="1" applyBorder="1" applyAlignment="1">
      <alignment horizontal="center" vertical="center"/>
    </xf>
    <xf numFmtId="164" fontId="0" fillId="30" borderId="13" xfId="0" applyNumberFormat="1" applyFill="1" applyBorder="1" applyAlignment="1">
      <alignment horizontal="center" vertical="center"/>
    </xf>
    <xf numFmtId="164" fontId="0" fillId="30" borderId="14" xfId="0" applyNumberFormat="1" applyFill="1" applyBorder="1" applyAlignment="1">
      <alignment horizontal="center" vertical="center"/>
    </xf>
    <xf numFmtId="164" fontId="0" fillId="33" borderId="16" xfId="0" applyNumberFormat="1" applyFill="1" applyBorder="1" applyAlignment="1">
      <alignment horizontal="center" vertical="center"/>
    </xf>
    <xf numFmtId="164" fontId="0" fillId="33" borderId="13" xfId="0" applyNumberFormat="1" applyFill="1" applyBorder="1" applyAlignment="1">
      <alignment horizontal="center" vertical="center"/>
    </xf>
    <xf numFmtId="164" fontId="0" fillId="33" borderId="14" xfId="0" applyNumberFormat="1" applyFill="1" applyBorder="1" applyAlignment="1">
      <alignment horizontal="center" vertical="center"/>
    </xf>
    <xf numFmtId="164" fontId="0" fillId="34" borderId="16" xfId="0" applyNumberFormat="1" applyFill="1" applyBorder="1" applyAlignment="1">
      <alignment horizontal="center" vertical="center"/>
    </xf>
    <xf numFmtId="164" fontId="0" fillId="34" borderId="13" xfId="0" applyNumberFormat="1" applyFill="1" applyBorder="1" applyAlignment="1">
      <alignment horizontal="center" vertical="center"/>
    </xf>
    <xf numFmtId="164" fontId="0" fillId="34" borderId="14" xfId="0" applyNumberFormat="1" applyFill="1" applyBorder="1" applyAlignment="1">
      <alignment horizontal="center" vertical="center"/>
    </xf>
    <xf numFmtId="0" fontId="0" fillId="30" borderId="25" xfId="0" applyFill="1" applyBorder="1" applyAlignment="1">
      <alignment horizontal="center"/>
    </xf>
    <xf numFmtId="0" fontId="0" fillId="30" borderId="26" xfId="0" applyFill="1" applyBorder="1" applyAlignment="1">
      <alignment horizontal="center"/>
    </xf>
    <xf numFmtId="0" fontId="0" fillId="30" borderId="27" xfId="0" applyFill="1" applyBorder="1" applyAlignment="1">
      <alignment horizontal="center"/>
    </xf>
    <xf numFmtId="0" fontId="0" fillId="39" borderId="25" xfId="0" applyFill="1" applyBorder="1" applyAlignment="1">
      <alignment horizontal="center"/>
    </xf>
    <xf numFmtId="0" fontId="0" fillId="39" borderId="26" xfId="0" applyFill="1" applyBorder="1" applyAlignment="1">
      <alignment horizontal="center"/>
    </xf>
    <xf numFmtId="0" fontId="0" fillId="39" borderId="27" xfId="0" applyFill="1" applyBorder="1" applyAlignment="1">
      <alignment horizontal="center"/>
    </xf>
    <xf numFmtId="0" fontId="0" fillId="39" borderId="23" xfId="0" applyFill="1" applyBorder="1" applyAlignment="1">
      <alignment horizontal="center"/>
    </xf>
    <xf numFmtId="0" fontId="0" fillId="39" borderId="18" xfId="0" applyFill="1" applyBorder="1" applyAlignment="1">
      <alignment horizontal="center"/>
    </xf>
    <xf numFmtId="0" fontId="0" fillId="39" borderId="24" xfId="0" applyFill="1" applyBorder="1" applyAlignment="1">
      <alignment horizontal="center"/>
    </xf>
    <xf numFmtId="0" fontId="10" fillId="10" borderId="12" xfId="0" applyFont="1" applyFill="1" applyBorder="1" applyAlignment="1">
      <alignment horizontal="center" vertical="center"/>
    </xf>
    <xf numFmtId="0" fontId="10" fillId="10" borderId="13" xfId="0" applyFont="1" applyFill="1" applyBorder="1" applyAlignment="1">
      <alignment horizontal="center" vertical="center"/>
    </xf>
    <xf numFmtId="0" fontId="10" fillId="27" borderId="12" xfId="0" applyFont="1" applyFill="1" applyBorder="1" applyAlignment="1">
      <alignment horizontal="center" vertical="center"/>
    </xf>
    <xf numFmtId="0" fontId="10" fillId="27" borderId="13" xfId="0" applyFont="1" applyFill="1" applyBorder="1" applyAlignment="1">
      <alignment horizontal="center" vertical="center"/>
    </xf>
    <xf numFmtId="0" fontId="10" fillId="18" borderId="12" xfId="0" applyFont="1" applyFill="1" applyBorder="1" applyAlignment="1">
      <alignment horizontal="center" vertical="center"/>
    </xf>
    <xf numFmtId="0" fontId="10" fillId="18" borderId="13" xfId="0" applyFont="1" applyFill="1" applyBorder="1" applyAlignment="1">
      <alignment horizontal="center" vertical="center"/>
    </xf>
    <xf numFmtId="0" fontId="10" fillId="19" borderId="12" xfId="0" applyFont="1" applyFill="1" applyBorder="1" applyAlignment="1">
      <alignment horizontal="center" vertical="center"/>
    </xf>
    <xf numFmtId="0" fontId="10" fillId="19" borderId="13" xfId="0" applyFont="1" applyFill="1" applyBorder="1" applyAlignment="1">
      <alignment horizontal="center" vertical="center"/>
    </xf>
    <xf numFmtId="0" fontId="10" fillId="20" borderId="12" xfId="0" applyFont="1" applyFill="1" applyBorder="1" applyAlignment="1">
      <alignment horizontal="center" vertical="center"/>
    </xf>
    <xf numFmtId="0" fontId="10" fillId="20" borderId="13" xfId="0" applyFont="1" applyFill="1" applyBorder="1" applyAlignment="1">
      <alignment horizontal="center" vertical="center"/>
    </xf>
    <xf numFmtId="0" fontId="10" fillId="21" borderId="12" xfId="0" applyFont="1" applyFill="1" applyBorder="1" applyAlignment="1">
      <alignment horizontal="center" vertical="center"/>
    </xf>
    <xf numFmtId="0" fontId="10" fillId="21" borderId="13" xfId="0" applyFont="1" applyFill="1" applyBorder="1" applyAlignment="1">
      <alignment horizontal="center" vertical="center"/>
    </xf>
    <xf numFmtId="0" fontId="10" fillId="22" borderId="12" xfId="0" applyFont="1" applyFill="1" applyBorder="1" applyAlignment="1">
      <alignment horizontal="center" vertical="center"/>
    </xf>
    <xf numFmtId="0" fontId="10" fillId="22" borderId="13" xfId="0" applyFont="1" applyFill="1" applyBorder="1" applyAlignment="1">
      <alignment horizontal="center" vertical="center"/>
    </xf>
    <xf numFmtId="0" fontId="10" fillId="23" borderId="12" xfId="0" applyFont="1" applyFill="1" applyBorder="1" applyAlignment="1">
      <alignment horizontal="center" vertical="center"/>
    </xf>
    <xf numFmtId="0" fontId="10" fillId="23" borderId="13" xfId="0" applyFont="1" applyFill="1" applyBorder="1" applyAlignment="1">
      <alignment horizontal="center" vertical="center"/>
    </xf>
    <xf numFmtId="0" fontId="10" fillId="24" borderId="12" xfId="0" applyFont="1" applyFill="1" applyBorder="1" applyAlignment="1">
      <alignment horizontal="center" vertical="center"/>
    </xf>
    <xf numFmtId="0" fontId="10" fillId="24" borderId="13" xfId="0" applyFont="1" applyFill="1" applyBorder="1" applyAlignment="1">
      <alignment horizontal="center" vertical="center"/>
    </xf>
    <xf numFmtId="0" fontId="10" fillId="25" borderId="12" xfId="0" applyFont="1" applyFill="1" applyBorder="1" applyAlignment="1">
      <alignment horizontal="center" vertical="center"/>
    </xf>
    <xf numFmtId="0" fontId="10" fillId="25" borderId="13" xfId="0" applyFont="1" applyFill="1" applyBorder="1" applyAlignment="1">
      <alignment horizontal="center" vertical="center"/>
    </xf>
    <xf numFmtId="0" fontId="10" fillId="26" borderId="12" xfId="0" applyFont="1" applyFill="1" applyBorder="1" applyAlignment="1">
      <alignment horizontal="center" vertical="center"/>
    </xf>
    <xf numFmtId="0" fontId="10" fillId="26" borderId="13" xfId="0" applyFont="1" applyFill="1" applyBorder="1" applyAlignment="1">
      <alignment horizontal="center" vertical="center"/>
    </xf>
    <xf numFmtId="0" fontId="10" fillId="12" borderId="12" xfId="0" applyFont="1" applyFill="1" applyBorder="1" applyAlignment="1">
      <alignment horizontal="center" vertical="center"/>
    </xf>
    <xf numFmtId="0" fontId="10" fillId="12" borderId="13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/>
    </xf>
    <xf numFmtId="0" fontId="10" fillId="11" borderId="13" xfId="0" applyFont="1" applyFill="1" applyBorder="1" applyAlignment="1">
      <alignment horizontal="center" vertical="center"/>
    </xf>
    <xf numFmtId="0" fontId="10" fillId="13" borderId="12" xfId="0" applyFont="1" applyFill="1" applyBorder="1" applyAlignment="1">
      <alignment horizontal="center" vertical="center"/>
    </xf>
    <xf numFmtId="0" fontId="10" fillId="13" borderId="13" xfId="0" applyFont="1" applyFill="1" applyBorder="1" applyAlignment="1">
      <alignment horizontal="center" vertical="center"/>
    </xf>
    <xf numFmtId="0" fontId="10" fillId="14" borderId="12" xfId="0" applyFont="1" applyFill="1" applyBorder="1" applyAlignment="1">
      <alignment horizontal="center" vertical="center"/>
    </xf>
    <xf numFmtId="0" fontId="10" fillId="14" borderId="13" xfId="0" applyFont="1" applyFill="1" applyBorder="1" applyAlignment="1">
      <alignment horizontal="center" vertical="center"/>
    </xf>
    <xf numFmtId="0" fontId="10" fillId="15" borderId="12" xfId="0" applyFont="1" applyFill="1" applyBorder="1" applyAlignment="1">
      <alignment horizontal="center" vertical="center"/>
    </xf>
    <xf numFmtId="0" fontId="10" fillId="15" borderId="13" xfId="0" applyFont="1" applyFill="1" applyBorder="1" applyAlignment="1">
      <alignment horizontal="center" vertical="center"/>
    </xf>
    <xf numFmtId="0" fontId="10" fillId="16" borderId="12" xfId="0" applyFont="1" applyFill="1" applyBorder="1" applyAlignment="1">
      <alignment horizontal="center" vertical="center"/>
    </xf>
    <xf numFmtId="0" fontId="10" fillId="16" borderId="13" xfId="0" applyFont="1" applyFill="1" applyBorder="1" applyAlignment="1">
      <alignment horizontal="center" vertical="center"/>
    </xf>
    <xf numFmtId="0" fontId="10" fillId="17" borderId="12" xfId="0" applyFont="1" applyFill="1" applyBorder="1" applyAlignment="1">
      <alignment horizontal="center" vertical="center"/>
    </xf>
    <xf numFmtId="0" fontId="10" fillId="17" borderId="13" xfId="0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/>
    </xf>
    <xf numFmtId="0" fontId="10" fillId="7" borderId="13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10" fillId="9" borderId="12" xfId="0" applyFont="1" applyFill="1" applyBorder="1" applyAlignment="1">
      <alignment horizontal="center" vertical="center"/>
    </xf>
    <xf numFmtId="0" fontId="10" fillId="9" borderId="13" xfId="0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164" fontId="0" fillId="30" borderId="37" xfId="0" applyNumberFormat="1" applyFill="1" applyBorder="1" applyAlignment="1">
      <alignment horizontal="center" vertical="center"/>
    </xf>
    <xf numFmtId="164" fontId="0" fillId="30" borderId="6" xfId="0" applyNumberFormat="1" applyFill="1" applyBorder="1" applyAlignment="1">
      <alignment horizontal="center" vertical="center"/>
    </xf>
    <xf numFmtId="164" fontId="0" fillId="30" borderId="9" xfId="0" applyNumberFormat="1" applyFill="1" applyBorder="1" applyAlignment="1">
      <alignment horizontal="center" vertical="center"/>
    </xf>
    <xf numFmtId="164" fontId="0" fillId="31" borderId="37" xfId="0" applyNumberFormat="1" applyFill="1" applyBorder="1" applyAlignment="1">
      <alignment horizontal="center" vertical="center"/>
    </xf>
    <xf numFmtId="164" fontId="0" fillId="31" borderId="6" xfId="0" applyNumberFormat="1" applyFill="1" applyBorder="1" applyAlignment="1">
      <alignment horizontal="center" vertical="center"/>
    </xf>
    <xf numFmtId="164" fontId="0" fillId="31" borderId="9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20" xfId="0" applyFont="1" applyBorder="1" applyAlignment="1">
      <alignment horizontal="center" vertical="center"/>
    </xf>
    <xf numFmtId="0" fontId="0" fillId="33" borderId="23" xfId="0" applyFill="1" applyBorder="1" applyAlignment="1">
      <alignment horizontal="center"/>
    </xf>
    <xf numFmtId="0" fontId="0" fillId="33" borderId="18" xfId="0" applyFill="1" applyBorder="1" applyAlignment="1">
      <alignment horizontal="center"/>
    </xf>
    <xf numFmtId="0" fontId="0" fillId="33" borderId="24" xfId="0" applyFill="1" applyBorder="1" applyAlignment="1">
      <alignment horizontal="center"/>
    </xf>
    <xf numFmtId="0" fontId="0" fillId="33" borderId="25" xfId="0" applyFill="1" applyBorder="1" applyAlignment="1">
      <alignment horizontal="center"/>
    </xf>
    <xf numFmtId="0" fontId="0" fillId="33" borderId="26" xfId="0" applyFill="1" applyBorder="1" applyAlignment="1">
      <alignment horizontal="center"/>
    </xf>
    <xf numFmtId="0" fontId="0" fillId="33" borderId="27" xfId="0" applyFill="1" applyBorder="1" applyAlignment="1">
      <alignment horizontal="center"/>
    </xf>
    <xf numFmtId="0" fontId="0" fillId="32" borderId="21" xfId="0" applyFill="1" applyBorder="1" applyAlignment="1">
      <alignment horizontal="center"/>
    </xf>
    <xf numFmtId="0" fontId="0" fillId="32" borderId="22" xfId="0" applyFill="1" applyBorder="1" applyAlignment="1">
      <alignment horizontal="center"/>
    </xf>
    <xf numFmtId="0" fontId="0" fillId="32" borderId="17" xfId="0" applyFill="1" applyBorder="1" applyAlignment="1">
      <alignment horizontal="center"/>
    </xf>
    <xf numFmtId="0" fontId="0" fillId="32" borderId="23" xfId="0" applyFill="1" applyBorder="1" applyAlignment="1">
      <alignment horizontal="center"/>
    </xf>
    <xf numFmtId="0" fontId="0" fillId="32" borderId="18" xfId="0" applyFill="1" applyBorder="1" applyAlignment="1">
      <alignment horizontal="center"/>
    </xf>
    <xf numFmtId="0" fontId="0" fillId="32" borderId="24" xfId="0" applyFill="1" applyBorder="1" applyAlignment="1">
      <alignment horizontal="center"/>
    </xf>
    <xf numFmtId="0" fontId="0" fillId="32" borderId="25" xfId="0" applyFill="1" applyBorder="1" applyAlignment="1">
      <alignment horizontal="center"/>
    </xf>
    <xf numFmtId="0" fontId="0" fillId="32" borderId="26" xfId="0" applyFill="1" applyBorder="1" applyAlignment="1">
      <alignment horizontal="center"/>
    </xf>
    <xf numFmtId="0" fontId="0" fillId="32" borderId="27" xfId="0" applyFill="1" applyBorder="1" applyAlignment="1">
      <alignment horizontal="center"/>
    </xf>
    <xf numFmtId="0" fontId="0" fillId="33" borderId="21" xfId="0" applyFill="1" applyBorder="1" applyAlignment="1">
      <alignment horizontal="center"/>
    </xf>
    <xf numFmtId="0" fontId="0" fillId="33" borderId="22" xfId="0" applyFill="1" applyBorder="1" applyAlignment="1">
      <alignment horizontal="center"/>
    </xf>
    <xf numFmtId="0" fontId="0" fillId="33" borderId="17" xfId="0" applyFill="1" applyBorder="1" applyAlignment="1">
      <alignment horizontal="center"/>
    </xf>
    <xf numFmtId="0" fontId="0" fillId="39" borderId="21" xfId="0" applyFill="1" applyBorder="1" applyAlignment="1">
      <alignment horizontal="center"/>
    </xf>
    <xf numFmtId="0" fontId="0" fillId="39" borderId="22" xfId="0" applyFill="1" applyBorder="1" applyAlignment="1">
      <alignment horizontal="center"/>
    </xf>
    <xf numFmtId="0" fontId="0" fillId="39" borderId="17" xfId="0" applyFill="1" applyBorder="1" applyAlignment="1">
      <alignment horizontal="center"/>
    </xf>
    <xf numFmtId="0" fontId="0" fillId="34" borderId="21" xfId="0" applyFill="1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0" fillId="34" borderId="17" xfId="0" applyFill="1" applyBorder="1" applyAlignment="1">
      <alignment horizontal="center"/>
    </xf>
    <xf numFmtId="0" fontId="0" fillId="34" borderId="23" xfId="0" applyFill="1" applyBorder="1" applyAlignment="1">
      <alignment horizontal="center"/>
    </xf>
    <xf numFmtId="0" fontId="0" fillId="34" borderId="18" xfId="0" applyFill="1" applyBorder="1" applyAlignment="1">
      <alignment horizontal="center"/>
    </xf>
    <xf numFmtId="0" fontId="0" fillId="34" borderId="24" xfId="0" applyFill="1" applyBorder="1" applyAlignment="1">
      <alignment horizontal="center"/>
    </xf>
    <xf numFmtId="0" fontId="0" fillId="34" borderId="25" xfId="0" applyFill="1" applyBorder="1" applyAlignment="1">
      <alignment horizontal="center"/>
    </xf>
    <xf numFmtId="0" fontId="0" fillId="34" borderId="26" xfId="0" applyFill="1" applyBorder="1" applyAlignment="1">
      <alignment horizontal="center"/>
    </xf>
    <xf numFmtId="0" fontId="0" fillId="34" borderId="27" xfId="0" applyFill="1" applyBorder="1" applyAlignment="1">
      <alignment horizontal="center"/>
    </xf>
    <xf numFmtId="0" fontId="9" fillId="10" borderId="12" xfId="0" applyFont="1" applyFill="1" applyBorder="1" applyAlignment="1">
      <alignment horizontal="center" vertical="center"/>
    </xf>
    <xf numFmtId="0" fontId="9" fillId="10" borderId="13" xfId="0" applyFont="1" applyFill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164" fontId="19" fillId="0" borderId="5" xfId="0" applyNumberFormat="1" applyFont="1" applyBorder="1" applyAlignment="1">
      <alignment horizontal="center" vertical="center"/>
    </xf>
    <xf numFmtId="164" fontId="19" fillId="0" borderId="6" xfId="0" applyNumberFormat="1" applyFont="1" applyBorder="1" applyAlignment="1">
      <alignment horizontal="center" vertical="center"/>
    </xf>
    <xf numFmtId="164" fontId="19" fillId="0" borderId="7" xfId="0" applyNumberFormat="1" applyFont="1" applyBorder="1" applyAlignment="1">
      <alignment horizontal="center" vertical="center"/>
    </xf>
    <xf numFmtId="164" fontId="19" fillId="0" borderId="9" xfId="0" applyNumberFormat="1" applyFont="1" applyBorder="1" applyAlignment="1">
      <alignment horizontal="center" vertical="center"/>
    </xf>
    <xf numFmtId="0" fontId="11" fillId="38" borderId="2" xfId="0" applyFont="1" applyFill="1" applyBorder="1" applyAlignment="1">
      <alignment horizontal="center" vertical="center" wrapText="1" shrinkToFit="1"/>
    </xf>
    <xf numFmtId="0" fontId="11" fillId="38" borderId="4" xfId="0" applyFont="1" applyFill="1" applyBorder="1" applyAlignment="1">
      <alignment horizontal="center" vertical="center" wrapText="1" shrinkToFit="1"/>
    </xf>
    <xf numFmtId="0" fontId="11" fillId="38" borderId="5" xfId="0" applyFont="1" applyFill="1" applyBorder="1" applyAlignment="1">
      <alignment horizontal="center" vertical="center" wrapText="1" shrinkToFit="1"/>
    </xf>
    <xf numFmtId="0" fontId="11" fillId="38" borderId="6" xfId="0" applyFont="1" applyFill="1" applyBorder="1" applyAlignment="1">
      <alignment horizontal="center" vertical="center" wrapText="1" shrinkToFit="1"/>
    </xf>
    <xf numFmtId="0" fontId="11" fillId="38" borderId="7" xfId="0" applyFont="1" applyFill="1" applyBorder="1" applyAlignment="1">
      <alignment horizontal="center" vertical="center" wrapText="1" shrinkToFit="1"/>
    </xf>
    <xf numFmtId="0" fontId="11" fillId="38" borderId="9" xfId="0" applyFont="1" applyFill="1" applyBorder="1" applyAlignment="1">
      <alignment horizontal="center" vertical="center" wrapText="1" shrinkToFit="1"/>
    </xf>
    <xf numFmtId="0" fontId="23" fillId="28" borderId="10" xfId="0" applyFont="1" applyFill="1" applyBorder="1" applyAlignment="1">
      <alignment horizontal="center" vertical="center"/>
    </xf>
    <xf numFmtId="0" fontId="23" fillId="28" borderId="11" xfId="0" applyFont="1" applyFill="1" applyBorder="1" applyAlignment="1">
      <alignment horizontal="center" vertical="center"/>
    </xf>
    <xf numFmtId="0" fontId="23" fillId="28" borderId="20" xfId="0" applyFont="1" applyFill="1" applyBorder="1" applyAlignment="1">
      <alignment horizontal="center" vertical="center"/>
    </xf>
    <xf numFmtId="0" fontId="23" fillId="29" borderId="10" xfId="0" applyFont="1" applyFill="1" applyBorder="1" applyAlignment="1">
      <alignment horizontal="center" vertical="center"/>
    </xf>
    <xf numFmtId="0" fontId="23" fillId="29" borderId="11" xfId="0" applyFont="1" applyFill="1" applyBorder="1" applyAlignment="1">
      <alignment horizontal="center" vertical="center"/>
    </xf>
    <xf numFmtId="0" fontId="23" fillId="29" borderId="20" xfId="0" applyFont="1" applyFill="1" applyBorder="1" applyAlignment="1">
      <alignment horizontal="center" vertical="center"/>
    </xf>
    <xf numFmtId="0" fontId="23" fillId="15" borderId="10" xfId="0" applyFont="1" applyFill="1" applyBorder="1" applyAlignment="1">
      <alignment horizontal="center" vertical="center"/>
    </xf>
    <xf numFmtId="0" fontId="23" fillId="15" borderId="11" xfId="0" applyFont="1" applyFill="1" applyBorder="1" applyAlignment="1">
      <alignment horizontal="center" vertical="center"/>
    </xf>
    <xf numFmtId="0" fontId="23" fillId="15" borderId="20" xfId="0" applyFont="1" applyFill="1" applyBorder="1" applyAlignment="1">
      <alignment horizontal="center" vertical="center"/>
    </xf>
    <xf numFmtId="0" fontId="11" fillId="29" borderId="2" xfId="0" applyFont="1" applyFill="1" applyBorder="1" applyAlignment="1">
      <alignment horizontal="center" vertical="center" wrapText="1" shrinkToFit="1"/>
    </xf>
    <xf numFmtId="0" fontId="11" fillId="29" borderId="4" xfId="0" applyFont="1" applyFill="1" applyBorder="1" applyAlignment="1">
      <alignment horizontal="center" vertical="center" wrapText="1" shrinkToFit="1"/>
    </xf>
    <xf numFmtId="0" fontId="11" fillId="29" borderId="7" xfId="0" applyFont="1" applyFill="1" applyBorder="1" applyAlignment="1">
      <alignment horizontal="center" vertical="center" wrapText="1" shrinkToFit="1"/>
    </xf>
    <xf numFmtId="0" fontId="11" fillId="29" borderId="9" xfId="0" applyFont="1" applyFill="1" applyBorder="1" applyAlignment="1">
      <alignment horizontal="center" vertical="center" wrapText="1" shrinkToFit="1"/>
    </xf>
    <xf numFmtId="0" fontId="19" fillId="0" borderId="2" xfId="0" applyFont="1" applyBorder="1" applyAlignment="1">
      <alignment horizontal="center" vertical="center" shrinkToFit="1"/>
    </xf>
    <xf numFmtId="0" fontId="19" fillId="0" borderId="4" xfId="0" applyFont="1" applyBorder="1" applyAlignment="1">
      <alignment horizontal="center" vertical="center" shrinkToFit="1"/>
    </xf>
    <xf numFmtId="0" fontId="19" fillId="0" borderId="5" xfId="0" applyFont="1" applyBorder="1" applyAlignment="1">
      <alignment horizontal="center" vertical="center" shrinkToFit="1"/>
    </xf>
    <xf numFmtId="0" fontId="19" fillId="0" borderId="6" xfId="0" applyFont="1" applyBorder="1" applyAlignment="1">
      <alignment horizontal="center" vertical="center" shrinkToFit="1"/>
    </xf>
    <xf numFmtId="0" fontId="19" fillId="0" borderId="7" xfId="0" applyFont="1" applyBorder="1" applyAlignment="1">
      <alignment horizontal="center" vertical="center" shrinkToFit="1"/>
    </xf>
    <xf numFmtId="0" fontId="19" fillId="0" borderId="9" xfId="0" applyFont="1" applyBorder="1" applyAlignment="1">
      <alignment horizontal="center" vertical="center" shrinkToFit="1"/>
    </xf>
    <xf numFmtId="164" fontId="19" fillId="0" borderId="2" xfId="0" applyNumberFormat="1" applyFont="1" applyBorder="1" applyAlignment="1">
      <alignment horizontal="center" vertical="center" shrinkToFit="1"/>
    </xf>
    <xf numFmtId="0" fontId="11" fillId="37" borderId="2" xfId="0" applyFont="1" applyFill="1" applyBorder="1" applyAlignment="1">
      <alignment horizontal="center" vertical="center" wrapText="1" shrinkToFit="1"/>
    </xf>
    <xf numFmtId="0" fontId="11" fillId="37" borderId="4" xfId="0" applyFont="1" applyFill="1" applyBorder="1" applyAlignment="1">
      <alignment horizontal="center" vertical="center" wrapText="1" shrinkToFit="1"/>
    </xf>
    <xf numFmtId="0" fontId="11" fillId="37" borderId="5" xfId="0" applyFont="1" applyFill="1" applyBorder="1" applyAlignment="1">
      <alignment horizontal="center" vertical="center" wrapText="1" shrinkToFit="1"/>
    </xf>
    <xf numFmtId="0" fontId="11" fillId="37" borderId="6" xfId="0" applyFont="1" applyFill="1" applyBorder="1" applyAlignment="1">
      <alignment horizontal="center" vertical="center" wrapText="1" shrinkToFit="1"/>
    </xf>
    <xf numFmtId="0" fontId="11" fillId="37" borderId="7" xfId="0" applyFont="1" applyFill="1" applyBorder="1" applyAlignment="1">
      <alignment horizontal="center" vertical="center" wrapText="1" shrinkToFit="1"/>
    </xf>
    <xf numFmtId="0" fontId="11" fillId="37" borderId="9" xfId="0" applyFont="1" applyFill="1" applyBorder="1" applyAlignment="1">
      <alignment horizontal="center" vertical="center" wrapText="1" shrinkToFit="1"/>
    </xf>
    <xf numFmtId="0" fontId="19" fillId="0" borderId="2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64" fontId="19" fillId="0" borderId="2" xfId="0" applyNumberFormat="1" applyFont="1" applyBorder="1" applyAlignment="1">
      <alignment horizontal="center" vertical="center"/>
    </xf>
    <xf numFmtId="164" fontId="19" fillId="0" borderId="4" xfId="0" applyNumberFormat="1" applyFont="1" applyBorder="1" applyAlignment="1">
      <alignment horizontal="center" vertical="center"/>
    </xf>
    <xf numFmtId="0" fontId="11" fillId="32" borderId="2" xfId="0" applyFont="1" applyFill="1" applyBorder="1" applyAlignment="1">
      <alignment horizontal="center" vertical="center" wrapText="1" shrinkToFit="1"/>
    </xf>
    <xf numFmtId="0" fontId="11" fillId="32" borderId="4" xfId="0" applyFont="1" applyFill="1" applyBorder="1" applyAlignment="1">
      <alignment horizontal="center" vertical="center" wrapText="1" shrinkToFit="1"/>
    </xf>
    <xf numFmtId="0" fontId="11" fillId="32" borderId="5" xfId="0" applyFont="1" applyFill="1" applyBorder="1" applyAlignment="1">
      <alignment horizontal="center" vertical="center" wrapText="1" shrinkToFit="1"/>
    </xf>
    <xf numFmtId="0" fontId="11" fillId="32" borderId="6" xfId="0" applyFont="1" applyFill="1" applyBorder="1" applyAlignment="1">
      <alignment horizontal="center" vertical="center" wrapText="1" shrinkToFit="1"/>
    </xf>
    <xf numFmtId="0" fontId="11" fillId="32" borderId="7" xfId="0" applyFont="1" applyFill="1" applyBorder="1" applyAlignment="1">
      <alignment horizontal="center" vertical="center" wrapText="1" shrinkToFit="1"/>
    </xf>
    <xf numFmtId="0" fontId="11" fillId="32" borderId="9" xfId="0" applyFont="1" applyFill="1" applyBorder="1" applyAlignment="1">
      <alignment horizontal="center" vertical="center" wrapText="1" shrinkToFit="1"/>
    </xf>
    <xf numFmtId="0" fontId="11" fillId="42" borderId="2" xfId="0" applyFont="1" applyFill="1" applyBorder="1" applyAlignment="1">
      <alignment horizontal="center" vertical="center" wrapText="1" shrinkToFit="1"/>
    </xf>
    <xf numFmtId="0" fontId="11" fillId="42" borderId="4" xfId="0" applyFont="1" applyFill="1" applyBorder="1" applyAlignment="1">
      <alignment horizontal="center" vertical="center" wrapText="1" shrinkToFit="1"/>
    </xf>
    <xf numFmtId="0" fontId="11" fillId="42" borderId="7" xfId="0" applyFont="1" applyFill="1" applyBorder="1" applyAlignment="1">
      <alignment horizontal="center" vertical="center" wrapText="1" shrinkToFit="1"/>
    </xf>
    <xf numFmtId="0" fontId="11" fillId="42" borderId="9" xfId="0" applyFont="1" applyFill="1" applyBorder="1" applyAlignment="1">
      <alignment horizontal="center" vertical="center" wrapText="1" shrinkToFit="1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Normal" xfId="0" builtinId="0"/>
  </cellStyles>
  <dxfs count="1818">
    <dxf>
      <font>
        <b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ill>
        <patternFill>
          <bgColor rgb="FF00FDFF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MS Sans Serif"/>
        <scheme val="none"/>
      </font>
      <numFmt numFmtId="164" formatCode="#,##0.00\ &quot;€&quot;"/>
      <fill>
        <patternFill patternType="solid">
          <fgColor indexed="64"/>
          <bgColor indexed="18"/>
        </patternFill>
      </fill>
      <alignment horizontal="center" vertical="bottom" textRotation="0" wrapText="0" indent="0" justifyLastLine="0" shrinkToFit="0" readingOrder="0"/>
    </dxf>
    <dxf>
      <fill>
        <patternFill>
          <bgColor rgb="FFD2CDE4"/>
        </patternFill>
      </fill>
    </dxf>
    <dxf>
      <font>
        <color theme="0"/>
      </font>
      <fill>
        <patternFill>
          <bgColor rgb="FF310993"/>
        </patternFill>
      </fill>
    </dxf>
  </dxfs>
  <tableStyles count="1" defaultTableStyle="TableStyleMedium2" defaultPivotStyle="PivotStyleLight16">
    <tableStyle name="Style de tableau 1" pivot="0" count="2" xr9:uid="{69F3A2AD-D93A-074F-8099-56C50E685685}">
      <tableStyleElement type="headerRow" dxfId="1817"/>
      <tableStyleElement type="firstRowStripe" dxfId="1816"/>
    </tableStyle>
  </tableStyles>
  <colors>
    <mruColors>
      <color rgb="FF00FDFF"/>
      <color rgb="FF73FA00"/>
      <color rgb="FFE8E4F8"/>
      <color rgb="FFD2CCF3"/>
      <color rgb="FFF2C9CA"/>
      <color rgb="FFFBEBEA"/>
      <color rgb="FFF8FBEE"/>
      <color rgb="FFF4F0CB"/>
      <color rgb="FFF8FAED"/>
      <color rgb="FFD2CB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817396</xdr:colOff>
      <xdr:row>0</xdr:row>
      <xdr:rowOff>12700</xdr:rowOff>
    </xdr:from>
    <xdr:to>
      <xdr:col>4</xdr:col>
      <xdr:colOff>558799</xdr:colOff>
      <xdr:row>0</xdr:row>
      <xdr:rowOff>482600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68B16E8B-0FA1-164A-9F95-479352B3DE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65396" y="1270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14</xdr:col>
      <xdr:colOff>177800</xdr:colOff>
      <xdr:row>0</xdr:row>
      <xdr:rowOff>0</xdr:rowOff>
    </xdr:from>
    <xdr:to>
      <xdr:col>14</xdr:col>
      <xdr:colOff>744703</xdr:colOff>
      <xdr:row>0</xdr:row>
      <xdr:rowOff>469900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4685A909-A72A-A64B-BBC9-1F69C24923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74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23</xdr:col>
      <xdr:colOff>723900</xdr:colOff>
      <xdr:row>0</xdr:row>
      <xdr:rowOff>0</xdr:rowOff>
    </xdr:from>
    <xdr:to>
      <xdr:col>24</xdr:col>
      <xdr:colOff>465303</xdr:colOff>
      <xdr:row>0</xdr:row>
      <xdr:rowOff>469900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42506A4D-B29F-F24B-A808-D6C271175A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189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6</xdr:col>
      <xdr:colOff>1426996</xdr:colOff>
      <xdr:row>0</xdr:row>
      <xdr:rowOff>0</xdr:rowOff>
    </xdr:from>
    <xdr:to>
      <xdr:col>6</xdr:col>
      <xdr:colOff>1993899</xdr:colOff>
      <xdr:row>0</xdr:row>
      <xdr:rowOff>469900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EC083DDD-EC24-0F41-8068-0B436D1C1C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1496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16</xdr:col>
      <xdr:colOff>1193800</xdr:colOff>
      <xdr:row>0</xdr:row>
      <xdr:rowOff>0</xdr:rowOff>
    </xdr:from>
    <xdr:to>
      <xdr:col>16</xdr:col>
      <xdr:colOff>1760703</xdr:colOff>
      <xdr:row>0</xdr:row>
      <xdr:rowOff>469900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20700269-BB7F-284E-8515-9957A33725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941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26</xdr:col>
      <xdr:colOff>1676400</xdr:colOff>
      <xdr:row>0</xdr:row>
      <xdr:rowOff>0</xdr:rowOff>
    </xdr:from>
    <xdr:to>
      <xdr:col>26</xdr:col>
      <xdr:colOff>2243303</xdr:colOff>
      <xdr:row>0</xdr:row>
      <xdr:rowOff>469900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81C6BB81-071F-EF45-847F-3F8DF3FD56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47900" y="0"/>
          <a:ext cx="566903" cy="4699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817396</xdr:colOff>
      <xdr:row>0</xdr:row>
      <xdr:rowOff>12700</xdr:rowOff>
    </xdr:from>
    <xdr:to>
      <xdr:col>4</xdr:col>
      <xdr:colOff>558799</xdr:colOff>
      <xdr:row>0</xdr:row>
      <xdr:rowOff>482600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7A80A038-647C-EB48-BE6A-B85D80D820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65396" y="1270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14</xdr:col>
      <xdr:colOff>177800</xdr:colOff>
      <xdr:row>0</xdr:row>
      <xdr:rowOff>0</xdr:rowOff>
    </xdr:from>
    <xdr:to>
      <xdr:col>14</xdr:col>
      <xdr:colOff>744703</xdr:colOff>
      <xdr:row>0</xdr:row>
      <xdr:rowOff>469900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A45A9008-1310-1A47-A6D7-26766248F3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74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23</xdr:col>
      <xdr:colOff>723900</xdr:colOff>
      <xdr:row>0</xdr:row>
      <xdr:rowOff>0</xdr:rowOff>
    </xdr:from>
    <xdr:to>
      <xdr:col>24</xdr:col>
      <xdr:colOff>465303</xdr:colOff>
      <xdr:row>0</xdr:row>
      <xdr:rowOff>469900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D7B9E46F-7408-204A-ACA9-8F5521B834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189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6</xdr:col>
      <xdr:colOff>1426996</xdr:colOff>
      <xdr:row>0</xdr:row>
      <xdr:rowOff>0</xdr:rowOff>
    </xdr:from>
    <xdr:to>
      <xdr:col>6</xdr:col>
      <xdr:colOff>1993899</xdr:colOff>
      <xdr:row>0</xdr:row>
      <xdr:rowOff>469900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55F5F088-D52B-E140-83CC-EE08148E13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1496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16</xdr:col>
      <xdr:colOff>1193800</xdr:colOff>
      <xdr:row>0</xdr:row>
      <xdr:rowOff>0</xdr:rowOff>
    </xdr:from>
    <xdr:to>
      <xdr:col>16</xdr:col>
      <xdr:colOff>1760703</xdr:colOff>
      <xdr:row>0</xdr:row>
      <xdr:rowOff>469900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92113410-076C-AA42-B750-C81257E3A0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941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26</xdr:col>
      <xdr:colOff>1676400</xdr:colOff>
      <xdr:row>0</xdr:row>
      <xdr:rowOff>0</xdr:rowOff>
    </xdr:from>
    <xdr:to>
      <xdr:col>26</xdr:col>
      <xdr:colOff>2243303</xdr:colOff>
      <xdr:row>0</xdr:row>
      <xdr:rowOff>469900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1ADE8686-A299-124A-A594-9AA636A524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47900" y="0"/>
          <a:ext cx="566903" cy="4699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817396</xdr:colOff>
      <xdr:row>0</xdr:row>
      <xdr:rowOff>12700</xdr:rowOff>
    </xdr:from>
    <xdr:to>
      <xdr:col>4</xdr:col>
      <xdr:colOff>558799</xdr:colOff>
      <xdr:row>0</xdr:row>
      <xdr:rowOff>482600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DEF564FD-F45F-FE49-B1BC-A163716330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65396" y="1270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14</xdr:col>
      <xdr:colOff>177800</xdr:colOff>
      <xdr:row>0</xdr:row>
      <xdr:rowOff>0</xdr:rowOff>
    </xdr:from>
    <xdr:to>
      <xdr:col>14</xdr:col>
      <xdr:colOff>744703</xdr:colOff>
      <xdr:row>0</xdr:row>
      <xdr:rowOff>469900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84A98A17-40BB-1549-9088-CBFDBF392F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74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23</xdr:col>
      <xdr:colOff>723900</xdr:colOff>
      <xdr:row>0</xdr:row>
      <xdr:rowOff>0</xdr:rowOff>
    </xdr:from>
    <xdr:to>
      <xdr:col>24</xdr:col>
      <xdr:colOff>465303</xdr:colOff>
      <xdr:row>0</xdr:row>
      <xdr:rowOff>469900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A43EA776-A653-3B46-B236-87732C1C78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189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6</xdr:col>
      <xdr:colOff>1426996</xdr:colOff>
      <xdr:row>0</xdr:row>
      <xdr:rowOff>0</xdr:rowOff>
    </xdr:from>
    <xdr:to>
      <xdr:col>6</xdr:col>
      <xdr:colOff>1993899</xdr:colOff>
      <xdr:row>0</xdr:row>
      <xdr:rowOff>469900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0CCC7C1-E374-0A40-A49D-733EC8469F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1496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16</xdr:col>
      <xdr:colOff>1193800</xdr:colOff>
      <xdr:row>0</xdr:row>
      <xdr:rowOff>0</xdr:rowOff>
    </xdr:from>
    <xdr:to>
      <xdr:col>16</xdr:col>
      <xdr:colOff>1760703</xdr:colOff>
      <xdr:row>0</xdr:row>
      <xdr:rowOff>469900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FB1CDBE6-E383-DB4E-BC2A-12A3EB61C5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941800" y="0"/>
          <a:ext cx="566903" cy="469900"/>
        </a:xfrm>
        <a:prstGeom prst="rect">
          <a:avLst/>
        </a:prstGeom>
      </xdr:spPr>
    </xdr:pic>
    <xdr:clientData/>
  </xdr:twoCellAnchor>
  <xdr:twoCellAnchor editAs="oneCell">
    <xdr:from>
      <xdr:col>26</xdr:col>
      <xdr:colOff>1676400</xdr:colOff>
      <xdr:row>0</xdr:row>
      <xdr:rowOff>0</xdr:rowOff>
    </xdr:from>
    <xdr:to>
      <xdr:col>26</xdr:col>
      <xdr:colOff>2243303</xdr:colOff>
      <xdr:row>0</xdr:row>
      <xdr:rowOff>469900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27542078-976D-6E46-B508-AAD3B0E713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47900" y="0"/>
          <a:ext cx="566903" cy="4699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ableau3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"/>
      <sheetName val="Janv2021"/>
      <sheetName val="Mai2021"/>
      <sheetName val="Sept2021"/>
      <sheetName val="Bilan2021"/>
      <sheetName val="Tableau3"/>
      <sheetName val="Ba"/>
      <sheetName val="Bas"/>
      <sheetName val="Base"/>
      <sheetName val="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4F26D1-0884-1441-B4E4-A21B02358B8E}" name="ART" displayName="ART" ref="A1:E73" totalsRowShown="0" headerRowDxfId="1815">
  <autoFilter ref="A1:E73" xr:uid="{8D98D5BE-9EAC-3747-A416-BA63CD1D46D6}"/>
  <tableColumns count="5">
    <tableColumn id="1" xr3:uid="{74B7C533-ABFC-9147-BADB-62772F72C8CF}" name="DESIGNATION"/>
    <tableColumn id="2" xr3:uid="{E1CEEFBA-06B3-D04E-9A12-19432FCF66E2}" name="PRIX" dataDxfId="1814"/>
    <tableColumn id="3" xr3:uid="{A2B5268C-2686-024A-986B-2EED8DDAA6EF}" name="FOURNISSEUR" dataDxfId="1813"/>
    <tableColumn id="4" xr3:uid="{5A28AA06-7DA0-BB44-9E73-EE9A0948010B}" name="TAILLE DISPO" dataDxfId="1812"/>
    <tableColumn id="5" xr3:uid="{26F473F8-C026-4245-80DB-892771269176}" name="REF" dataDxfId="181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9BD4319-6153-564B-A53C-F3A74E7DD220}" name="Tableau3" displayName="Tableau3" ref="K2:O397" totalsRowShown="0" headerRowDxfId="1810">
  <autoFilter ref="K2:O397" xr:uid="{46E58542-ED87-5645-B584-2B12C10DF48D}"/>
  <sortState xmlns:xlrd2="http://schemas.microsoft.com/office/spreadsheetml/2017/richdata2" ref="K3:O397">
    <sortCondition ref="K2"/>
  </sortState>
  <tableColumns count="5">
    <tableColumn id="1" xr3:uid="{8E56526E-A51F-E74D-AD24-DC6F59A9306F}" name="NOM &amp; PRENOM AGENTS" dataDxfId="1809"/>
    <tableColumn id="3" xr3:uid="{42897900-6BD0-E742-945B-6B3C83C6ED15}" name="CTT référent" dataDxfId="1808"/>
    <tableColumn id="2" xr3:uid="{0DF3C84F-6561-AA45-96C5-3F43B55BBCA4}" name="Roulement" dataDxfId="1807"/>
    <tableColumn id="4" xr3:uid="{8296C816-DC67-534A-A1E6-FF4C9BCC6CF2}" name="Points depart" dataDxfId="1806"/>
    <tableColumn id="6" xr3:uid="{9A13EFD9-B200-EB4C-A174-7CFFA0D6E35E}" name="UP" dataDxfId="180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D4291B-4AF9-134B-AE36-1B97C9ECBBD9}" name="Tableau2" displayName="Tableau2" ref="B7:D230" totalsRowShown="0">
  <autoFilter ref="B7:D230" xr:uid="{53B9D2E8-5371-4E47-9748-87317F2AEFE9}"/>
  <tableColumns count="3">
    <tableColumn id="1" xr3:uid="{829CC977-92E0-B344-AACF-D9DEE86039D9}" name="NOM Agent" dataDxfId="2"/>
    <tableColumn id="2" xr3:uid="{590F6506-730E-9744-84A9-5C71EEDDC0E9}" name="Montant Utilisé" dataDxfId="1"/>
    <tableColumn id="3" xr3:uid="{B12CF1A1-F38F-654E-B9AF-1037386C774B}" name="Restant 2021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0A7EFA-C45C-8F4C-B8C5-6F0C84BD95E9}">
  <sheetPr codeName="Feuil1"/>
  <dimension ref="A1:O397"/>
  <sheetViews>
    <sheetView workbookViewId="0">
      <selection activeCell="K15" sqref="K15"/>
    </sheetView>
  </sheetViews>
  <sheetFormatPr baseColWidth="10" defaultRowHeight="16"/>
  <cols>
    <col min="1" max="1" width="68.33203125" customWidth="1"/>
    <col min="2" max="2" width="22.33203125" style="5" customWidth="1"/>
    <col min="3" max="3" width="37.83203125" style="5" customWidth="1"/>
    <col min="4" max="4" width="22.33203125" style="5" customWidth="1"/>
    <col min="5" max="5" width="16.33203125" style="7" customWidth="1"/>
    <col min="10" max="10" width="10.83203125" customWidth="1"/>
    <col min="11" max="11" width="26.83203125" customWidth="1"/>
    <col min="12" max="12" width="26.83203125" style="9" customWidth="1"/>
    <col min="13" max="13" width="16.83203125" customWidth="1"/>
    <col min="14" max="14" width="15.5" style="76" customWidth="1"/>
    <col min="15" max="15" width="10.83203125" style="75"/>
  </cols>
  <sheetData>
    <row r="1" spans="1:15" ht="22" thickBot="1">
      <c r="A1" s="2" t="s">
        <v>5</v>
      </c>
      <c r="B1" s="3" t="s">
        <v>6</v>
      </c>
      <c r="C1" s="3" t="s">
        <v>7</v>
      </c>
      <c r="D1" s="3" t="s">
        <v>8</v>
      </c>
      <c r="E1" s="4" t="s">
        <v>9</v>
      </c>
      <c r="K1" s="81" t="s">
        <v>189</v>
      </c>
      <c r="L1" s="82"/>
      <c r="M1" s="82"/>
      <c r="N1" s="82"/>
      <c r="O1" s="73"/>
    </row>
    <row r="2" spans="1:15">
      <c r="E2" s="6"/>
      <c r="I2" s="71"/>
      <c r="J2" s="71"/>
      <c r="K2" s="75" t="s">
        <v>165</v>
      </c>
      <c r="L2" s="79" t="s">
        <v>167</v>
      </c>
      <c r="M2" s="75" t="s">
        <v>166</v>
      </c>
      <c r="N2" s="76" t="s">
        <v>184</v>
      </c>
      <c r="O2" s="76" t="s">
        <v>192</v>
      </c>
    </row>
    <row r="3" spans="1:15">
      <c r="A3" s="51" t="s">
        <v>178</v>
      </c>
      <c r="E3" s="6"/>
      <c r="I3" s="71"/>
      <c r="J3" s="71"/>
      <c r="K3" s="77"/>
      <c r="L3" s="77"/>
      <c r="M3" s="77"/>
      <c r="N3" s="80"/>
      <c r="O3" s="80"/>
    </row>
    <row r="4" spans="1:15" ht="16" customHeight="1">
      <c r="A4" t="s">
        <v>225</v>
      </c>
      <c r="B4" s="5">
        <v>48.55</v>
      </c>
      <c r="D4" s="5" t="s">
        <v>10</v>
      </c>
      <c r="E4" s="7" t="s">
        <v>11</v>
      </c>
      <c r="I4" s="71"/>
      <c r="J4" s="71"/>
      <c r="K4" s="77" t="s">
        <v>238</v>
      </c>
      <c r="L4" s="77" t="s">
        <v>239</v>
      </c>
      <c r="M4" s="78" t="s">
        <v>240</v>
      </c>
      <c r="N4" s="80"/>
      <c r="O4" s="80" t="s">
        <v>195</v>
      </c>
    </row>
    <row r="5" spans="1:15" ht="16" customHeight="1">
      <c r="A5" t="s">
        <v>12</v>
      </c>
      <c r="B5" s="5">
        <v>33.67</v>
      </c>
      <c r="D5" s="5" t="s">
        <v>10</v>
      </c>
      <c r="E5" s="7" t="s">
        <v>13</v>
      </c>
      <c r="I5" s="71"/>
      <c r="J5" s="71"/>
      <c r="K5" s="77" t="s">
        <v>241</v>
      </c>
      <c r="L5" s="77" t="s">
        <v>239</v>
      </c>
      <c r="M5" s="77" t="s">
        <v>240</v>
      </c>
      <c r="N5" s="80"/>
      <c r="O5" s="80" t="s">
        <v>195</v>
      </c>
    </row>
    <row r="6" spans="1:15">
      <c r="A6" t="s">
        <v>14</v>
      </c>
      <c r="B6" s="5">
        <v>63.86</v>
      </c>
      <c r="D6" s="5" t="s">
        <v>15</v>
      </c>
      <c r="E6" s="7" t="s">
        <v>16</v>
      </c>
      <c r="I6" s="71"/>
      <c r="J6" s="71"/>
      <c r="K6" s="9" t="s">
        <v>235</v>
      </c>
      <c r="L6" s="9" t="s">
        <v>236</v>
      </c>
      <c r="M6" s="9" t="s">
        <v>237</v>
      </c>
      <c r="N6" s="76">
        <v>80</v>
      </c>
      <c r="O6" s="76" t="s">
        <v>194</v>
      </c>
    </row>
    <row r="7" spans="1:15">
      <c r="A7" t="s">
        <v>17</v>
      </c>
      <c r="B7" s="5">
        <v>63.86</v>
      </c>
      <c r="D7" s="5" t="s">
        <v>10</v>
      </c>
      <c r="E7" s="7" t="s">
        <v>18</v>
      </c>
      <c r="I7" s="71"/>
      <c r="J7" s="71"/>
      <c r="K7" s="9" t="s">
        <v>234</v>
      </c>
      <c r="L7" s="9" t="s">
        <v>236</v>
      </c>
      <c r="M7" s="9" t="s">
        <v>237</v>
      </c>
      <c r="N7" s="76">
        <v>80</v>
      </c>
      <c r="O7" s="76" t="s">
        <v>194</v>
      </c>
    </row>
    <row r="8" spans="1:15">
      <c r="A8" t="s">
        <v>19</v>
      </c>
      <c r="B8" s="5">
        <v>26.11</v>
      </c>
      <c r="D8" s="5" t="s">
        <v>10</v>
      </c>
      <c r="E8" s="7" t="s">
        <v>20</v>
      </c>
      <c r="I8" s="71"/>
      <c r="J8" s="71"/>
      <c r="K8" s="9" t="s">
        <v>245</v>
      </c>
      <c r="L8" s="9" t="s">
        <v>243</v>
      </c>
      <c r="M8" s="9" t="s">
        <v>244</v>
      </c>
      <c r="N8" s="76">
        <v>113.98</v>
      </c>
      <c r="O8" s="76" t="s">
        <v>193</v>
      </c>
    </row>
    <row r="9" spans="1:15">
      <c r="A9" t="s">
        <v>21</v>
      </c>
      <c r="B9" s="5">
        <v>25.35</v>
      </c>
      <c r="D9" s="8" t="s">
        <v>22</v>
      </c>
      <c r="E9" s="7" t="s">
        <v>23</v>
      </c>
      <c r="I9" s="71"/>
      <c r="J9" s="71"/>
      <c r="K9" s="9" t="s">
        <v>246</v>
      </c>
      <c r="L9" s="9" t="s">
        <v>243</v>
      </c>
      <c r="M9" s="9" t="s">
        <v>244</v>
      </c>
      <c r="N9" s="76">
        <v>120</v>
      </c>
      <c r="O9" s="76" t="s">
        <v>193</v>
      </c>
    </row>
    <row r="10" spans="1:15">
      <c r="A10" t="s">
        <v>24</v>
      </c>
      <c r="B10" s="5">
        <v>19.72</v>
      </c>
      <c r="D10" s="8" t="s">
        <v>22</v>
      </c>
      <c r="E10" s="7" t="s">
        <v>25</v>
      </c>
      <c r="I10" s="71"/>
      <c r="J10" s="71"/>
      <c r="K10" s="9" t="s">
        <v>242</v>
      </c>
      <c r="L10" s="9" t="s">
        <v>243</v>
      </c>
      <c r="M10" s="9" t="s">
        <v>244</v>
      </c>
      <c r="O10" s="76"/>
    </row>
    <row r="11" spans="1:15">
      <c r="A11" t="s">
        <v>26</v>
      </c>
      <c r="B11" s="5">
        <v>25.35</v>
      </c>
      <c r="D11" s="8" t="s">
        <v>27</v>
      </c>
      <c r="E11" s="7" t="s">
        <v>28</v>
      </c>
      <c r="I11" s="71"/>
      <c r="J11" s="71"/>
      <c r="K11" s="77"/>
      <c r="L11" s="77"/>
      <c r="M11" s="77"/>
      <c r="N11" s="80"/>
      <c r="O11" s="76"/>
    </row>
    <row r="12" spans="1:15">
      <c r="A12" t="s">
        <v>29</v>
      </c>
      <c r="B12" s="5">
        <v>19.72</v>
      </c>
      <c r="D12" s="8" t="s">
        <v>27</v>
      </c>
      <c r="E12" s="7" t="s">
        <v>30</v>
      </c>
      <c r="I12" s="71"/>
      <c r="J12" s="71"/>
      <c r="K12" s="9"/>
      <c r="M12" s="9"/>
      <c r="O12" s="76"/>
    </row>
    <row r="13" spans="1:15">
      <c r="A13" t="s">
        <v>31</v>
      </c>
      <c r="B13" s="5">
        <v>6.17</v>
      </c>
      <c r="D13" s="5" t="s">
        <v>32</v>
      </c>
      <c r="E13" s="7" t="s">
        <v>33</v>
      </c>
      <c r="I13" s="71"/>
      <c r="J13" s="71"/>
      <c r="K13" s="9"/>
      <c r="M13" s="9"/>
      <c r="O13" s="76"/>
    </row>
    <row r="14" spans="1:15">
      <c r="A14" t="s">
        <v>34</v>
      </c>
      <c r="B14" s="5">
        <v>20.05</v>
      </c>
      <c r="D14" s="5" t="s">
        <v>32</v>
      </c>
      <c r="E14" s="7" t="s">
        <v>35</v>
      </c>
      <c r="I14" s="71"/>
      <c r="J14" s="71"/>
      <c r="K14" s="9"/>
      <c r="M14" s="9"/>
      <c r="O14" s="76"/>
    </row>
    <row r="15" spans="1:15" ht="16" customHeight="1">
      <c r="A15" t="s">
        <v>36</v>
      </c>
      <c r="B15" s="5">
        <v>53.47</v>
      </c>
      <c r="D15" s="5" t="s">
        <v>37</v>
      </c>
      <c r="E15" s="7" t="s">
        <v>38</v>
      </c>
      <c r="I15" s="71"/>
      <c r="J15" s="71"/>
      <c r="K15" s="9"/>
      <c r="M15" s="9"/>
      <c r="O15" s="76"/>
    </row>
    <row r="16" spans="1:15" ht="16" customHeight="1">
      <c r="A16" t="s">
        <v>39</v>
      </c>
      <c r="B16" s="5">
        <v>53.47</v>
      </c>
      <c r="D16" s="5" t="s">
        <v>32</v>
      </c>
      <c r="E16" s="7" t="s">
        <v>40</v>
      </c>
      <c r="I16" s="71"/>
      <c r="J16" s="71"/>
      <c r="K16" s="9"/>
      <c r="M16" s="9"/>
      <c r="O16" s="76"/>
    </row>
    <row r="17" spans="1:15">
      <c r="A17" t="s">
        <v>226</v>
      </c>
      <c r="B17" s="5">
        <v>19.75</v>
      </c>
      <c r="D17" s="8" t="s">
        <v>27</v>
      </c>
      <c r="E17" s="7" t="s">
        <v>41</v>
      </c>
      <c r="I17" s="71"/>
      <c r="J17" s="71"/>
      <c r="K17" s="9"/>
      <c r="M17" s="9"/>
      <c r="O17" s="76"/>
    </row>
    <row r="18" spans="1:15">
      <c r="A18" t="s">
        <v>42</v>
      </c>
      <c r="B18" s="5">
        <v>3.81</v>
      </c>
      <c r="D18" s="8" t="s">
        <v>43</v>
      </c>
      <c r="E18" s="7" t="s">
        <v>44</v>
      </c>
      <c r="I18" s="71"/>
      <c r="J18" s="71"/>
      <c r="K18" s="9"/>
      <c r="M18" s="9"/>
      <c r="O18" s="76"/>
    </row>
    <row r="19" spans="1:15">
      <c r="A19" t="s">
        <v>227</v>
      </c>
      <c r="B19" s="5">
        <v>14.81</v>
      </c>
      <c r="D19" s="8" t="s">
        <v>27</v>
      </c>
      <c r="E19" s="7" t="s">
        <v>175</v>
      </c>
      <c r="I19" s="71"/>
      <c r="J19" s="71"/>
      <c r="K19" s="9"/>
      <c r="M19" s="9"/>
      <c r="O19" s="76"/>
    </row>
    <row r="20" spans="1:15">
      <c r="A20" t="s">
        <v>45</v>
      </c>
      <c r="B20" s="5">
        <v>3.09</v>
      </c>
      <c r="D20" s="5" t="s">
        <v>46</v>
      </c>
      <c r="E20" s="7" t="s">
        <v>47</v>
      </c>
      <c r="I20" s="71"/>
      <c r="J20" s="71"/>
      <c r="K20" s="9"/>
      <c r="M20" s="9"/>
      <c r="O20" s="76"/>
    </row>
    <row r="21" spans="1:15">
      <c r="A21" t="s">
        <v>48</v>
      </c>
      <c r="B21" s="5">
        <v>51.63</v>
      </c>
      <c r="D21" s="8" t="s">
        <v>49</v>
      </c>
      <c r="E21" s="7" t="s">
        <v>16</v>
      </c>
      <c r="I21" s="71"/>
      <c r="J21" s="71"/>
      <c r="K21" s="9"/>
      <c r="M21" s="9"/>
      <c r="O21" s="76"/>
    </row>
    <row r="22" spans="1:15">
      <c r="A22" t="s">
        <v>50</v>
      </c>
      <c r="B22" s="5">
        <v>51.63</v>
      </c>
      <c r="D22" s="8" t="s">
        <v>32</v>
      </c>
      <c r="E22" s="7" t="s">
        <v>51</v>
      </c>
      <c r="I22" s="71"/>
      <c r="J22" s="71"/>
      <c r="K22" s="9"/>
      <c r="M22" s="9"/>
      <c r="O22" s="76"/>
    </row>
    <row r="23" spans="1:15">
      <c r="A23" t="s">
        <v>231</v>
      </c>
      <c r="B23" s="5">
        <v>17.05</v>
      </c>
      <c r="D23" s="8" t="s">
        <v>10</v>
      </c>
      <c r="E23" s="7" t="s">
        <v>52</v>
      </c>
      <c r="I23" s="71"/>
      <c r="J23" s="71"/>
      <c r="K23" s="9"/>
      <c r="M23" s="9"/>
      <c r="O23" s="76"/>
    </row>
    <row r="24" spans="1:15">
      <c r="A24" t="s">
        <v>53</v>
      </c>
      <c r="B24" s="5">
        <v>39.78</v>
      </c>
      <c r="D24" s="8" t="s">
        <v>54</v>
      </c>
      <c r="E24" s="7" t="s">
        <v>55</v>
      </c>
      <c r="I24" s="71"/>
      <c r="J24" s="71"/>
      <c r="K24" s="9"/>
      <c r="M24" s="9"/>
      <c r="O24" s="76"/>
    </row>
    <row r="25" spans="1:15">
      <c r="A25" t="s">
        <v>56</v>
      </c>
      <c r="B25" s="5">
        <v>39.78</v>
      </c>
      <c r="D25" s="8" t="s">
        <v>27</v>
      </c>
      <c r="E25" s="7" t="s">
        <v>57</v>
      </c>
      <c r="I25" s="71"/>
      <c r="J25" s="71"/>
      <c r="K25" s="9"/>
      <c r="M25" s="9"/>
      <c r="O25" s="76"/>
    </row>
    <row r="26" spans="1:15">
      <c r="A26" t="s">
        <v>77</v>
      </c>
      <c r="B26" s="5">
        <v>39</v>
      </c>
      <c r="D26" s="8" t="s">
        <v>78</v>
      </c>
      <c r="E26" s="7" t="s">
        <v>79</v>
      </c>
      <c r="I26" s="71"/>
      <c r="J26" s="71"/>
      <c r="K26" s="9"/>
      <c r="M26" s="9"/>
      <c r="O26" s="76"/>
    </row>
    <row r="27" spans="1:15">
      <c r="A27" t="s">
        <v>228</v>
      </c>
      <c r="B27" s="5">
        <v>8.93</v>
      </c>
      <c r="D27" s="8" t="s">
        <v>80</v>
      </c>
      <c r="E27" s="7" t="s">
        <v>81</v>
      </c>
      <c r="I27" s="71"/>
      <c r="J27" s="71"/>
      <c r="K27" s="9"/>
      <c r="M27" s="9"/>
      <c r="O27" s="76"/>
    </row>
    <row r="28" spans="1:15">
      <c r="A28" t="s">
        <v>58</v>
      </c>
      <c r="B28" s="5">
        <v>2.5099999999999998</v>
      </c>
      <c r="D28" s="5" t="s">
        <v>46</v>
      </c>
      <c r="E28" s="7" t="s">
        <v>59</v>
      </c>
      <c r="I28" s="71"/>
      <c r="J28" s="71"/>
      <c r="K28" s="9"/>
      <c r="M28" s="9"/>
      <c r="O28" s="76"/>
    </row>
    <row r="29" spans="1:15">
      <c r="A29" s="51" t="s">
        <v>179</v>
      </c>
      <c r="E29" s="6"/>
      <c r="I29" s="71"/>
      <c r="J29" s="71"/>
      <c r="K29" s="9"/>
      <c r="M29" s="9"/>
      <c r="O29" s="76"/>
    </row>
    <row r="30" spans="1:15">
      <c r="A30" t="s">
        <v>232</v>
      </c>
      <c r="B30" s="5">
        <v>28.39</v>
      </c>
      <c r="D30" s="8" t="s">
        <v>46</v>
      </c>
      <c r="E30" s="7">
        <v>111031</v>
      </c>
      <c r="I30" s="71"/>
      <c r="J30" s="71"/>
      <c r="K30" s="9"/>
      <c r="M30" s="9"/>
      <c r="O30" s="76"/>
    </row>
    <row r="31" spans="1:15">
      <c r="A31" t="s">
        <v>233</v>
      </c>
      <c r="B31" s="5">
        <v>41.48</v>
      </c>
      <c r="D31" s="8" t="s">
        <v>46</v>
      </c>
      <c r="E31" s="7">
        <v>111032</v>
      </c>
      <c r="I31" s="71"/>
      <c r="J31" s="71"/>
      <c r="K31" s="9"/>
      <c r="M31" s="9"/>
      <c r="O31" s="76"/>
    </row>
    <row r="32" spans="1:15">
      <c r="A32" t="s">
        <v>60</v>
      </c>
      <c r="B32" s="5">
        <v>48.77</v>
      </c>
      <c r="D32" s="8" t="s">
        <v>46</v>
      </c>
      <c r="E32" s="7">
        <v>111033</v>
      </c>
      <c r="I32" s="71"/>
      <c r="J32" s="71"/>
      <c r="K32" s="9"/>
      <c r="M32" s="9"/>
      <c r="O32" s="76"/>
    </row>
    <row r="33" spans="1:15">
      <c r="A33" t="s">
        <v>61</v>
      </c>
      <c r="B33" s="5">
        <v>67.069999999999993</v>
      </c>
      <c r="D33" s="8" t="s">
        <v>46</v>
      </c>
      <c r="E33" s="7">
        <v>111034</v>
      </c>
      <c r="I33" s="71"/>
      <c r="J33" s="71"/>
      <c r="K33" s="9"/>
      <c r="M33" s="9"/>
      <c r="O33" s="76"/>
    </row>
    <row r="34" spans="1:15">
      <c r="A34" t="s">
        <v>62</v>
      </c>
      <c r="B34" s="5">
        <v>44.47</v>
      </c>
      <c r="D34" s="8" t="s">
        <v>46</v>
      </c>
      <c r="E34" s="7">
        <v>111035</v>
      </c>
      <c r="I34" s="71"/>
      <c r="J34" s="71"/>
      <c r="K34" s="9"/>
      <c r="M34" s="9"/>
      <c r="O34" s="76"/>
    </row>
    <row r="35" spans="1:15">
      <c r="A35" t="s">
        <v>63</v>
      </c>
      <c r="B35" s="5">
        <v>21.73</v>
      </c>
      <c r="D35" s="8" t="s">
        <v>46</v>
      </c>
      <c r="E35" s="7">
        <v>111038</v>
      </c>
      <c r="I35" s="71"/>
      <c r="J35" s="71"/>
      <c r="K35" s="9"/>
      <c r="M35" s="9"/>
      <c r="O35" s="76"/>
    </row>
    <row r="36" spans="1:15">
      <c r="A36" t="s">
        <v>82</v>
      </c>
      <c r="B36" s="5">
        <v>15.74</v>
      </c>
      <c r="D36" s="8" t="s">
        <v>83</v>
      </c>
      <c r="E36" s="7" t="s">
        <v>84</v>
      </c>
      <c r="I36" s="71"/>
      <c r="J36" s="71"/>
      <c r="K36" s="9"/>
      <c r="M36" s="9"/>
      <c r="O36" s="76"/>
    </row>
    <row r="37" spans="1:15">
      <c r="A37" t="s">
        <v>133</v>
      </c>
      <c r="B37" s="5">
        <v>20</v>
      </c>
      <c r="D37" s="8" t="s">
        <v>71</v>
      </c>
      <c r="E37" s="7">
        <v>8358100</v>
      </c>
      <c r="I37" s="71"/>
      <c r="J37" s="71"/>
      <c r="K37" s="9"/>
      <c r="M37" s="9"/>
      <c r="O37" s="76"/>
    </row>
    <row r="38" spans="1:15" ht="16" customHeight="1">
      <c r="A38" t="s">
        <v>75</v>
      </c>
      <c r="B38" s="5">
        <v>5.6</v>
      </c>
      <c r="D38" s="8" t="s">
        <v>71</v>
      </c>
      <c r="E38" s="7" t="s">
        <v>76</v>
      </c>
      <c r="I38" s="71"/>
      <c r="J38" s="71"/>
      <c r="K38" s="9"/>
      <c r="M38" s="9"/>
      <c r="O38" s="76"/>
    </row>
    <row r="39" spans="1:15" ht="16" customHeight="1">
      <c r="A39" s="51" t="s">
        <v>180</v>
      </c>
      <c r="E39" s="6"/>
      <c r="I39" s="71"/>
      <c r="J39" s="71"/>
      <c r="K39" s="9"/>
      <c r="M39" s="9"/>
      <c r="O39" s="76"/>
    </row>
    <row r="40" spans="1:15" ht="16" customHeight="1">
      <c r="A40" t="s">
        <v>64</v>
      </c>
      <c r="B40" s="5">
        <v>4.16</v>
      </c>
      <c r="D40" s="8" t="s">
        <v>65</v>
      </c>
      <c r="E40" s="7" t="s">
        <v>66</v>
      </c>
      <c r="I40" s="72"/>
      <c r="J40" s="72"/>
      <c r="K40" s="9"/>
      <c r="M40" s="9"/>
      <c r="O40" s="76"/>
    </row>
    <row r="41" spans="1:15" ht="16" customHeight="1">
      <c r="A41" t="s">
        <v>67</v>
      </c>
      <c r="B41" s="5">
        <v>5.26</v>
      </c>
      <c r="D41" s="8" t="s">
        <v>68</v>
      </c>
      <c r="E41" s="7" t="s">
        <v>69</v>
      </c>
      <c r="I41" s="72"/>
      <c r="J41" s="72"/>
      <c r="K41" s="9"/>
      <c r="M41" s="9"/>
      <c r="O41" s="76"/>
    </row>
    <row r="42" spans="1:15" ht="16" customHeight="1">
      <c r="A42" t="s">
        <v>70</v>
      </c>
      <c r="B42" s="5">
        <v>12.91</v>
      </c>
      <c r="D42" s="8" t="s">
        <v>71</v>
      </c>
      <c r="E42" s="7" t="s">
        <v>72</v>
      </c>
      <c r="I42" s="72"/>
      <c r="J42" s="72"/>
      <c r="K42" s="9"/>
      <c r="M42" s="9"/>
      <c r="O42" s="76"/>
    </row>
    <row r="43" spans="1:15" ht="16" customHeight="1">
      <c r="A43" t="s">
        <v>73</v>
      </c>
      <c r="B43" s="5">
        <v>4.01</v>
      </c>
      <c r="D43" s="8" t="s">
        <v>71</v>
      </c>
      <c r="E43" s="7" t="s">
        <v>74</v>
      </c>
      <c r="I43" s="72"/>
      <c r="J43" s="72"/>
      <c r="K43" s="9"/>
      <c r="M43" s="9"/>
      <c r="O43" s="76"/>
    </row>
    <row r="44" spans="1:15" ht="16" customHeight="1">
      <c r="A44" t="s">
        <v>117</v>
      </c>
      <c r="B44" s="5">
        <v>9.1</v>
      </c>
      <c r="D44" s="8" t="s">
        <v>71</v>
      </c>
      <c r="E44" s="7" t="s">
        <v>118</v>
      </c>
      <c r="I44" s="72"/>
      <c r="J44" s="72"/>
      <c r="K44" s="9"/>
      <c r="M44" s="9"/>
      <c r="O44" s="76"/>
    </row>
    <row r="45" spans="1:15" ht="16" customHeight="1">
      <c r="A45" t="s">
        <v>119</v>
      </c>
      <c r="B45" s="5">
        <v>9.1</v>
      </c>
      <c r="D45" s="8" t="s">
        <v>71</v>
      </c>
      <c r="E45" s="7" t="s">
        <v>120</v>
      </c>
      <c r="I45" s="72"/>
      <c r="J45" s="72"/>
      <c r="K45" s="9"/>
      <c r="M45" s="9"/>
      <c r="O45" s="76"/>
    </row>
    <row r="46" spans="1:15" ht="16" customHeight="1">
      <c r="A46" t="s">
        <v>121</v>
      </c>
      <c r="B46" s="5">
        <v>10</v>
      </c>
      <c r="D46" s="8" t="s">
        <v>71</v>
      </c>
      <c r="E46" s="7" t="s">
        <v>122</v>
      </c>
      <c r="I46" s="72"/>
      <c r="J46" s="72"/>
      <c r="K46" s="9"/>
      <c r="M46" s="9"/>
      <c r="O46" s="76"/>
    </row>
    <row r="47" spans="1:15" ht="16" customHeight="1">
      <c r="A47" t="s">
        <v>123</v>
      </c>
      <c r="B47" s="5">
        <v>10</v>
      </c>
      <c r="D47" s="8" t="s">
        <v>71</v>
      </c>
      <c r="E47" s="7" t="s">
        <v>124</v>
      </c>
      <c r="I47" s="72"/>
      <c r="J47" s="72"/>
      <c r="K47" s="9"/>
      <c r="M47" s="9"/>
      <c r="O47" s="76"/>
    </row>
    <row r="48" spans="1:15" ht="16" customHeight="1">
      <c r="A48" t="s">
        <v>125</v>
      </c>
      <c r="B48" s="5">
        <v>10</v>
      </c>
      <c r="D48" s="8" t="s">
        <v>71</v>
      </c>
      <c r="E48" s="7" t="s">
        <v>126</v>
      </c>
      <c r="I48" s="72"/>
      <c r="J48" s="72"/>
      <c r="K48" s="9"/>
      <c r="M48" s="9"/>
      <c r="O48" s="76"/>
    </row>
    <row r="49" spans="1:15" ht="16" customHeight="1">
      <c r="A49" s="51" t="s">
        <v>181</v>
      </c>
      <c r="E49" s="6"/>
      <c r="I49" s="72"/>
      <c r="J49" s="72"/>
      <c r="K49" s="9"/>
      <c r="M49" s="9"/>
      <c r="O49" s="76"/>
    </row>
    <row r="50" spans="1:15" ht="16" customHeight="1">
      <c r="A50" t="s">
        <v>85</v>
      </c>
      <c r="B50" s="5">
        <v>4.97</v>
      </c>
      <c r="D50" s="8" t="s">
        <v>86</v>
      </c>
      <c r="E50" s="7" t="s">
        <v>87</v>
      </c>
      <c r="I50" s="72"/>
      <c r="J50" s="72"/>
      <c r="K50" s="9"/>
      <c r="M50" s="9"/>
      <c r="O50" s="76"/>
    </row>
    <row r="51" spans="1:15" ht="16" customHeight="1">
      <c r="A51" t="s">
        <v>88</v>
      </c>
      <c r="B51" s="5">
        <v>4.9400000000000004</v>
      </c>
      <c r="D51" s="8" t="s">
        <v>86</v>
      </c>
      <c r="E51" s="7">
        <v>612010</v>
      </c>
      <c r="I51" s="72"/>
      <c r="J51" s="72"/>
      <c r="K51" s="9"/>
      <c r="M51" s="9"/>
      <c r="O51" s="76"/>
    </row>
    <row r="52" spans="1:15" ht="16" customHeight="1">
      <c r="A52" t="s">
        <v>89</v>
      </c>
      <c r="B52" s="5">
        <v>68.98</v>
      </c>
      <c r="D52" s="8" t="s">
        <v>90</v>
      </c>
      <c r="E52" s="7" t="s">
        <v>91</v>
      </c>
      <c r="I52" s="72"/>
      <c r="J52" s="72"/>
      <c r="K52" s="9"/>
      <c r="M52" s="9"/>
      <c r="O52" s="76"/>
    </row>
    <row r="53" spans="1:15" ht="16" customHeight="1">
      <c r="A53" t="s">
        <v>92</v>
      </c>
      <c r="B53" s="5">
        <v>97.52</v>
      </c>
      <c r="D53" s="8" t="s">
        <v>93</v>
      </c>
      <c r="E53" s="7" t="s">
        <v>94</v>
      </c>
      <c r="I53" s="72"/>
      <c r="J53" s="72"/>
      <c r="K53" s="9"/>
      <c r="M53" s="9"/>
      <c r="O53" s="76"/>
    </row>
    <row r="54" spans="1:15" ht="16" customHeight="1">
      <c r="A54" t="s">
        <v>95</v>
      </c>
      <c r="B54" s="5">
        <v>45.22</v>
      </c>
      <c r="D54" s="8" t="s">
        <v>96</v>
      </c>
      <c r="E54" s="7" t="s">
        <v>97</v>
      </c>
      <c r="I54" s="72"/>
      <c r="J54" s="72"/>
      <c r="K54" s="9"/>
      <c r="M54" s="9"/>
      <c r="O54" s="76"/>
    </row>
    <row r="55" spans="1:15" ht="16" customHeight="1">
      <c r="A55" t="s">
        <v>98</v>
      </c>
      <c r="B55" s="5">
        <v>67.42</v>
      </c>
      <c r="D55" s="8" t="s">
        <v>86</v>
      </c>
      <c r="E55" s="7" t="s">
        <v>99</v>
      </c>
      <c r="I55" s="72"/>
      <c r="J55" s="72"/>
      <c r="K55" s="9"/>
      <c r="M55" s="9"/>
      <c r="O55" s="76"/>
    </row>
    <row r="56" spans="1:15" ht="16" customHeight="1">
      <c r="A56" t="s">
        <v>100</v>
      </c>
      <c r="B56" s="5">
        <v>45.32</v>
      </c>
      <c r="D56" s="8" t="s">
        <v>101</v>
      </c>
      <c r="E56" s="7" t="s">
        <v>102</v>
      </c>
      <c r="I56" s="72"/>
      <c r="J56" s="72"/>
      <c r="K56" s="9"/>
      <c r="M56" s="9"/>
      <c r="O56" s="76"/>
    </row>
    <row r="57" spans="1:15" ht="16" customHeight="1">
      <c r="A57" t="s">
        <v>103</v>
      </c>
      <c r="B57" s="5">
        <v>57.94</v>
      </c>
      <c r="D57" s="8" t="s">
        <v>96</v>
      </c>
      <c r="E57" s="7" t="s">
        <v>104</v>
      </c>
      <c r="I57" s="72"/>
      <c r="J57" s="72"/>
      <c r="K57" s="9"/>
      <c r="M57" s="9"/>
      <c r="O57" s="76"/>
    </row>
    <row r="58" spans="1:15" ht="16" customHeight="1">
      <c r="A58" t="s">
        <v>105</v>
      </c>
      <c r="B58" s="5">
        <v>34.86</v>
      </c>
      <c r="D58" s="8" t="s">
        <v>106</v>
      </c>
      <c r="E58" s="7" t="s">
        <v>107</v>
      </c>
      <c r="I58" s="72"/>
      <c r="J58" s="72"/>
      <c r="K58" s="9"/>
      <c r="M58" s="9"/>
      <c r="O58" s="76"/>
    </row>
    <row r="59" spans="1:15" ht="16" customHeight="1">
      <c r="A59" t="s">
        <v>108</v>
      </c>
      <c r="B59" s="5">
        <v>50.64</v>
      </c>
      <c r="D59" s="8" t="s">
        <v>106</v>
      </c>
      <c r="E59" s="7" t="s">
        <v>109</v>
      </c>
      <c r="I59" s="72"/>
      <c r="J59" s="72"/>
      <c r="K59" s="9"/>
      <c r="M59" s="9"/>
      <c r="O59" s="76"/>
    </row>
    <row r="60" spans="1:15" ht="16" customHeight="1">
      <c r="A60" t="s">
        <v>110</v>
      </c>
      <c r="B60" s="5">
        <v>52.38</v>
      </c>
      <c r="D60" s="8" t="s">
        <v>111</v>
      </c>
      <c r="E60" s="7" t="s">
        <v>112</v>
      </c>
      <c r="I60" s="72"/>
      <c r="J60" s="72"/>
      <c r="K60" s="9"/>
      <c r="M60" s="9"/>
      <c r="O60" s="76"/>
    </row>
    <row r="61" spans="1:15" ht="16" customHeight="1">
      <c r="A61" s="51" t="s">
        <v>182</v>
      </c>
      <c r="E61" s="6"/>
      <c r="I61" s="72"/>
      <c r="J61" s="72"/>
      <c r="K61" s="9"/>
      <c r="M61" s="9"/>
      <c r="O61" s="76"/>
    </row>
    <row r="62" spans="1:15" ht="16" customHeight="1">
      <c r="A62" t="s">
        <v>113</v>
      </c>
      <c r="B62" s="5">
        <v>1.62</v>
      </c>
      <c r="D62" s="8" t="s">
        <v>71</v>
      </c>
      <c r="E62" s="7" t="s">
        <v>114</v>
      </c>
      <c r="I62" s="72"/>
      <c r="J62" s="72"/>
      <c r="K62" s="9"/>
      <c r="M62" s="9"/>
      <c r="O62" s="76"/>
    </row>
    <row r="63" spans="1:15" ht="16" customHeight="1">
      <c r="A63" t="s">
        <v>115</v>
      </c>
      <c r="B63" s="5">
        <v>9.15</v>
      </c>
      <c r="D63" s="8" t="s">
        <v>71</v>
      </c>
      <c r="E63" s="7" t="s">
        <v>116</v>
      </c>
      <c r="I63" s="71"/>
      <c r="J63" s="71"/>
      <c r="K63" s="9"/>
      <c r="M63" s="9"/>
      <c r="O63" s="76"/>
    </row>
    <row r="64" spans="1:15" ht="16" customHeight="1">
      <c r="A64" t="s">
        <v>127</v>
      </c>
      <c r="B64" s="5" t="s">
        <v>128</v>
      </c>
      <c r="D64" s="8" t="s">
        <v>71</v>
      </c>
      <c r="I64" s="71"/>
      <c r="J64" s="71"/>
      <c r="K64" s="9"/>
      <c r="M64" s="9"/>
      <c r="O64" s="76"/>
    </row>
    <row r="65" spans="1:15" ht="16" customHeight="1">
      <c r="A65" t="s">
        <v>129</v>
      </c>
      <c r="B65" s="5" t="s">
        <v>128</v>
      </c>
      <c r="D65" s="8" t="s">
        <v>71</v>
      </c>
      <c r="I65" s="71"/>
      <c r="J65" s="71"/>
      <c r="K65" s="9"/>
      <c r="M65" s="9"/>
      <c r="O65" s="76"/>
    </row>
    <row r="66" spans="1:15">
      <c r="A66" t="s">
        <v>130</v>
      </c>
      <c r="B66" s="5">
        <v>8.59</v>
      </c>
      <c r="D66" s="8" t="s">
        <v>71</v>
      </c>
      <c r="E66" s="7" t="s">
        <v>131</v>
      </c>
      <c r="I66" s="71"/>
      <c r="J66" s="71"/>
      <c r="K66" s="9"/>
      <c r="M66" s="9"/>
      <c r="O66" s="76"/>
    </row>
    <row r="67" spans="1:15">
      <c r="A67" t="s">
        <v>132</v>
      </c>
      <c r="B67" s="5">
        <v>15</v>
      </c>
      <c r="D67" s="8" t="s">
        <v>71</v>
      </c>
      <c r="E67" s="7">
        <v>8554868</v>
      </c>
      <c r="I67" s="71"/>
      <c r="J67" s="71"/>
      <c r="K67" s="9"/>
      <c r="M67" s="9"/>
      <c r="O67" s="76"/>
    </row>
    <row r="68" spans="1:15">
      <c r="A68" t="s">
        <v>134</v>
      </c>
      <c r="B68" s="5">
        <v>2.59</v>
      </c>
      <c r="D68" s="8" t="s">
        <v>71</v>
      </c>
      <c r="E68" s="7">
        <v>6824542</v>
      </c>
      <c r="I68" s="71"/>
      <c r="J68" s="71"/>
      <c r="K68" s="9"/>
      <c r="M68" s="9"/>
      <c r="O68" s="76"/>
    </row>
    <row r="69" spans="1:15">
      <c r="A69" t="s">
        <v>135</v>
      </c>
      <c r="B69" s="5">
        <v>2.72</v>
      </c>
      <c r="D69" s="8" t="s">
        <v>71</v>
      </c>
      <c r="E69" s="7">
        <v>2402120</v>
      </c>
      <c r="I69" s="71"/>
      <c r="J69" s="71"/>
      <c r="K69" s="9"/>
      <c r="M69" s="9"/>
      <c r="O69" s="76"/>
    </row>
    <row r="70" spans="1:15">
      <c r="A70" t="s">
        <v>229</v>
      </c>
      <c r="B70" s="5">
        <v>2.14</v>
      </c>
      <c r="D70" s="8" t="s">
        <v>71</v>
      </c>
      <c r="E70" s="7">
        <v>817702</v>
      </c>
      <c r="I70" s="71"/>
      <c r="J70" s="71"/>
      <c r="K70" s="9"/>
      <c r="M70" s="9"/>
      <c r="O70" s="76"/>
    </row>
    <row r="71" spans="1:15">
      <c r="A71" t="s">
        <v>230</v>
      </c>
      <c r="B71" s="5">
        <v>1.64</v>
      </c>
      <c r="D71" s="8" t="s">
        <v>71</v>
      </c>
      <c r="E71" s="7">
        <v>817551</v>
      </c>
      <c r="I71" s="71"/>
      <c r="J71" s="71"/>
      <c r="K71" s="9"/>
      <c r="M71" s="9"/>
      <c r="O71" s="76"/>
    </row>
    <row r="72" spans="1:15">
      <c r="A72" s="9"/>
      <c r="D72" s="8"/>
      <c r="I72" s="71"/>
      <c r="J72" s="71"/>
      <c r="K72" s="77"/>
      <c r="L72" s="77"/>
      <c r="M72" s="77"/>
      <c r="N72" s="80"/>
      <c r="O72" s="76"/>
    </row>
    <row r="73" spans="1:15">
      <c r="D73" s="8"/>
      <c r="I73" s="71"/>
      <c r="J73" s="71"/>
      <c r="K73" s="9"/>
      <c r="M73" s="9"/>
      <c r="O73" s="76"/>
    </row>
    <row r="74" spans="1:15">
      <c r="I74" s="71"/>
      <c r="J74" s="71"/>
      <c r="K74" s="9"/>
      <c r="M74" s="9"/>
      <c r="O74" s="76"/>
    </row>
    <row r="75" spans="1:15">
      <c r="I75" s="71"/>
      <c r="J75" s="71"/>
      <c r="K75" s="9"/>
      <c r="M75" s="9"/>
      <c r="O75" s="76"/>
    </row>
    <row r="76" spans="1:15">
      <c r="I76" s="71"/>
      <c r="J76" s="71"/>
      <c r="K76" s="9"/>
      <c r="M76" s="9"/>
      <c r="O76" s="76"/>
    </row>
    <row r="77" spans="1:15">
      <c r="I77" s="71"/>
      <c r="J77" s="71"/>
      <c r="K77" s="9"/>
      <c r="M77" s="9"/>
      <c r="O77" s="76"/>
    </row>
    <row r="78" spans="1:15">
      <c r="I78" s="71"/>
      <c r="J78" s="71"/>
      <c r="K78" s="9"/>
      <c r="M78" s="9"/>
      <c r="O78" s="76"/>
    </row>
    <row r="79" spans="1:15">
      <c r="I79" s="71"/>
      <c r="J79" s="71"/>
      <c r="K79" s="9"/>
      <c r="M79" s="9"/>
      <c r="O79" s="76"/>
    </row>
    <row r="80" spans="1:15">
      <c r="I80" s="71"/>
      <c r="J80" s="71"/>
      <c r="K80" s="9"/>
      <c r="M80" s="9"/>
      <c r="O80" s="76"/>
    </row>
    <row r="81" spans="9:15">
      <c r="I81" s="71"/>
      <c r="J81" s="71"/>
      <c r="K81" s="9"/>
      <c r="M81" s="9"/>
      <c r="O81" s="76"/>
    </row>
    <row r="82" spans="9:15">
      <c r="I82" s="71"/>
      <c r="J82" s="71"/>
      <c r="K82" s="77"/>
      <c r="L82" s="77"/>
      <c r="M82" s="77"/>
      <c r="N82" s="80"/>
      <c r="O82" s="76"/>
    </row>
    <row r="83" spans="9:15">
      <c r="I83" s="71"/>
      <c r="J83" s="71"/>
      <c r="K83" s="9"/>
      <c r="M83" s="9"/>
      <c r="O83" s="76"/>
    </row>
    <row r="84" spans="9:15">
      <c r="I84" s="71"/>
      <c r="J84" s="71"/>
      <c r="K84" s="9"/>
      <c r="M84" s="9"/>
      <c r="O84" s="76"/>
    </row>
    <row r="85" spans="9:15">
      <c r="I85" s="71"/>
      <c r="J85" s="71"/>
      <c r="K85" s="9"/>
      <c r="M85" s="9"/>
      <c r="O85" s="76"/>
    </row>
    <row r="86" spans="9:15">
      <c r="I86" s="71"/>
      <c r="J86" s="71"/>
      <c r="K86" s="9"/>
      <c r="M86" s="9"/>
      <c r="O86" s="76"/>
    </row>
    <row r="87" spans="9:15">
      <c r="I87" s="71"/>
      <c r="J87" s="71"/>
      <c r="K87" s="9"/>
      <c r="M87" s="9"/>
      <c r="O87" s="76"/>
    </row>
    <row r="88" spans="9:15">
      <c r="I88" s="71"/>
      <c r="J88" s="71"/>
      <c r="K88" s="9"/>
      <c r="M88" s="9"/>
      <c r="O88" s="76"/>
    </row>
    <row r="89" spans="9:15">
      <c r="I89" s="71"/>
      <c r="J89" s="71"/>
      <c r="K89" s="9"/>
      <c r="M89" s="9"/>
      <c r="O89" s="76"/>
    </row>
    <row r="90" spans="9:15">
      <c r="I90" s="71"/>
      <c r="J90" s="71"/>
      <c r="K90" s="9"/>
      <c r="M90" s="9"/>
      <c r="O90" s="76"/>
    </row>
    <row r="91" spans="9:15">
      <c r="I91" s="71"/>
      <c r="J91" s="71"/>
      <c r="K91" s="9"/>
      <c r="M91" s="9"/>
      <c r="O91" s="76"/>
    </row>
    <row r="92" spans="9:15">
      <c r="I92" s="71"/>
      <c r="J92" s="71"/>
      <c r="K92" s="9"/>
      <c r="M92" s="9"/>
      <c r="O92" s="76"/>
    </row>
    <row r="93" spans="9:15">
      <c r="I93" s="71"/>
      <c r="J93" s="71"/>
      <c r="K93" s="9"/>
      <c r="M93" s="9"/>
      <c r="O93" s="76"/>
    </row>
    <row r="94" spans="9:15">
      <c r="I94" s="71"/>
      <c r="J94" s="71"/>
      <c r="K94" s="9"/>
      <c r="M94" s="9"/>
      <c r="O94" s="76"/>
    </row>
    <row r="95" spans="9:15">
      <c r="I95" s="71"/>
      <c r="J95" s="71"/>
      <c r="K95" s="9"/>
      <c r="M95" s="9"/>
      <c r="O95" s="76"/>
    </row>
    <row r="96" spans="9:15">
      <c r="I96" s="71"/>
      <c r="J96" s="71"/>
      <c r="K96" s="77"/>
      <c r="L96" s="77"/>
      <c r="M96" s="78"/>
      <c r="N96" s="80"/>
      <c r="O96" s="80"/>
    </row>
    <row r="97" spans="9:15">
      <c r="I97" s="71"/>
      <c r="J97" s="71"/>
      <c r="K97" s="9"/>
      <c r="M97" s="9"/>
      <c r="O97" s="80"/>
    </row>
    <row r="98" spans="9:15">
      <c r="I98" s="71"/>
      <c r="J98" s="71"/>
      <c r="K98" s="77"/>
      <c r="L98" s="77"/>
      <c r="M98" s="77"/>
      <c r="N98" s="80"/>
      <c r="O98" s="80"/>
    </row>
    <row r="99" spans="9:15">
      <c r="I99" s="71"/>
      <c r="J99" s="71"/>
      <c r="K99" s="77"/>
      <c r="L99" s="77"/>
      <c r="M99" s="77"/>
      <c r="N99" s="80"/>
      <c r="O99" s="80"/>
    </row>
    <row r="100" spans="9:15">
      <c r="I100" s="71"/>
      <c r="J100" s="71"/>
      <c r="K100" s="9"/>
      <c r="M100" s="9"/>
      <c r="O100" s="80"/>
    </row>
    <row r="101" spans="9:15">
      <c r="I101" s="71"/>
      <c r="J101" s="71"/>
      <c r="K101" s="77"/>
      <c r="L101" s="77"/>
      <c r="M101" s="77"/>
      <c r="N101" s="80"/>
      <c r="O101" s="80"/>
    </row>
    <row r="102" spans="9:15">
      <c r="I102" s="71"/>
      <c r="J102" s="71"/>
      <c r="K102" s="77"/>
      <c r="L102" s="77"/>
      <c r="M102" s="77"/>
      <c r="N102" s="80"/>
      <c r="O102" s="80"/>
    </row>
    <row r="103" spans="9:15">
      <c r="I103" s="71"/>
      <c r="J103" s="71"/>
      <c r="K103" s="9"/>
      <c r="M103" s="9"/>
      <c r="O103" s="80"/>
    </row>
    <row r="104" spans="9:15">
      <c r="I104" s="71"/>
      <c r="J104" s="71"/>
      <c r="K104" s="9"/>
      <c r="M104" s="9"/>
      <c r="O104" s="80"/>
    </row>
    <row r="105" spans="9:15">
      <c r="I105" s="71"/>
      <c r="J105" s="71"/>
      <c r="K105" s="77"/>
      <c r="L105" s="77"/>
      <c r="M105" s="77"/>
      <c r="N105" s="80"/>
      <c r="O105" s="80"/>
    </row>
    <row r="106" spans="9:15">
      <c r="I106" s="71"/>
      <c r="J106" s="71"/>
      <c r="K106" s="77"/>
      <c r="L106" s="77"/>
      <c r="M106" s="77"/>
      <c r="N106" s="80"/>
      <c r="O106" s="80"/>
    </row>
    <row r="107" spans="9:15">
      <c r="I107" s="71"/>
      <c r="J107" s="71"/>
      <c r="K107" s="77"/>
      <c r="L107" s="77"/>
      <c r="M107" s="77"/>
      <c r="N107" s="80"/>
      <c r="O107" s="80"/>
    </row>
    <row r="108" spans="9:15">
      <c r="I108" s="71"/>
      <c r="J108" s="71"/>
      <c r="K108" s="77"/>
      <c r="L108" s="77"/>
      <c r="M108" s="77"/>
      <c r="N108" s="80"/>
      <c r="O108" s="80"/>
    </row>
    <row r="109" spans="9:15">
      <c r="I109" s="71"/>
      <c r="J109" s="71"/>
      <c r="K109" s="77"/>
      <c r="L109" s="77"/>
      <c r="M109" s="77"/>
      <c r="N109" s="80"/>
      <c r="O109" s="80"/>
    </row>
    <row r="110" spans="9:15">
      <c r="I110" s="71"/>
      <c r="J110" s="71"/>
      <c r="K110" s="77"/>
      <c r="L110" s="77"/>
      <c r="M110" s="77"/>
      <c r="N110" s="80"/>
      <c r="O110" s="80"/>
    </row>
    <row r="111" spans="9:15">
      <c r="I111" s="71"/>
      <c r="J111" s="71"/>
      <c r="K111" s="77"/>
      <c r="L111" s="77"/>
      <c r="M111" s="77"/>
      <c r="N111" s="80"/>
      <c r="O111" s="80"/>
    </row>
    <row r="112" spans="9:15">
      <c r="I112" s="71"/>
      <c r="J112" s="71"/>
      <c r="K112" s="77"/>
      <c r="L112" s="77"/>
      <c r="M112" s="77"/>
      <c r="N112" s="80"/>
      <c r="O112" s="80"/>
    </row>
    <row r="113" spans="9:15">
      <c r="I113" s="71"/>
      <c r="J113" s="71"/>
      <c r="K113" s="77"/>
      <c r="L113" s="77"/>
      <c r="M113" s="77"/>
      <c r="N113" s="80"/>
      <c r="O113" s="80"/>
    </row>
    <row r="114" spans="9:15">
      <c r="I114" s="71"/>
      <c r="J114" s="71"/>
      <c r="K114" s="9"/>
      <c r="M114" s="9"/>
      <c r="O114" s="80"/>
    </row>
    <row r="115" spans="9:15">
      <c r="I115" s="71"/>
      <c r="J115" s="71"/>
      <c r="K115" s="9"/>
      <c r="M115" s="9"/>
      <c r="O115" s="80"/>
    </row>
    <row r="116" spans="9:15">
      <c r="I116" s="71"/>
      <c r="J116" s="71"/>
      <c r="K116" s="9"/>
      <c r="M116" s="9"/>
      <c r="O116" s="80"/>
    </row>
    <row r="117" spans="9:15">
      <c r="I117" s="71"/>
      <c r="J117" s="71"/>
      <c r="K117" s="77"/>
      <c r="L117" s="77"/>
      <c r="M117" s="77"/>
      <c r="N117" s="80"/>
      <c r="O117" s="80"/>
    </row>
    <row r="118" spans="9:15">
      <c r="I118" s="71"/>
      <c r="J118" s="71"/>
      <c r="K118" s="77"/>
      <c r="L118" s="77"/>
      <c r="M118" s="77"/>
      <c r="N118" s="80"/>
      <c r="O118" s="80"/>
    </row>
    <row r="119" spans="9:15">
      <c r="I119" s="71"/>
      <c r="J119" s="71"/>
      <c r="K119" s="9"/>
      <c r="M119" s="9"/>
      <c r="O119" s="80"/>
    </row>
    <row r="120" spans="9:15">
      <c r="I120" s="71"/>
      <c r="J120" s="71"/>
      <c r="K120" s="9"/>
      <c r="M120" s="9"/>
      <c r="O120" s="80"/>
    </row>
    <row r="121" spans="9:15">
      <c r="I121" s="71"/>
      <c r="J121" s="71"/>
      <c r="K121" s="77"/>
      <c r="L121" s="77"/>
      <c r="M121" s="77"/>
      <c r="N121" s="80"/>
      <c r="O121" s="80"/>
    </row>
    <row r="122" spans="9:15">
      <c r="I122" s="71"/>
      <c r="J122" s="71"/>
      <c r="K122" s="77"/>
      <c r="L122" s="77"/>
      <c r="M122" s="77"/>
      <c r="N122" s="80"/>
      <c r="O122" s="80"/>
    </row>
    <row r="123" spans="9:15">
      <c r="I123" s="71"/>
      <c r="J123" s="71"/>
      <c r="K123" s="9"/>
      <c r="M123" s="9"/>
      <c r="O123" s="80"/>
    </row>
    <row r="124" spans="9:15">
      <c r="I124" s="71"/>
      <c r="J124" s="71"/>
      <c r="K124" s="9"/>
      <c r="M124" s="9"/>
      <c r="O124" s="80"/>
    </row>
    <row r="125" spans="9:15">
      <c r="I125" s="71"/>
      <c r="J125" s="71"/>
      <c r="K125" s="9"/>
      <c r="M125" s="9"/>
      <c r="O125" s="80"/>
    </row>
    <row r="126" spans="9:15">
      <c r="I126" s="71"/>
      <c r="J126" s="71"/>
      <c r="K126" s="9"/>
      <c r="M126" s="9"/>
      <c r="O126" s="80"/>
    </row>
    <row r="127" spans="9:15">
      <c r="I127" s="71"/>
      <c r="J127" s="71"/>
      <c r="K127" s="9"/>
      <c r="M127" s="9"/>
      <c r="O127" s="80"/>
    </row>
    <row r="128" spans="9:15">
      <c r="I128" s="71"/>
      <c r="J128" s="71"/>
      <c r="K128" s="9"/>
      <c r="M128" s="9"/>
      <c r="O128" s="80"/>
    </row>
    <row r="129" spans="9:15">
      <c r="I129" s="71"/>
      <c r="J129" s="71"/>
      <c r="K129" s="9"/>
      <c r="M129" s="9"/>
      <c r="O129" s="80"/>
    </row>
    <row r="130" spans="9:15">
      <c r="I130" s="71"/>
      <c r="J130" s="71"/>
      <c r="K130" s="9"/>
      <c r="M130" s="9"/>
      <c r="O130" s="80"/>
    </row>
    <row r="131" spans="9:15">
      <c r="I131" s="71"/>
      <c r="J131" s="71"/>
      <c r="K131" s="77"/>
      <c r="L131" s="77"/>
      <c r="M131" s="77"/>
      <c r="N131" s="80"/>
      <c r="O131" s="80"/>
    </row>
    <row r="132" spans="9:15">
      <c r="I132" s="71"/>
      <c r="J132" s="71"/>
      <c r="K132" s="77"/>
      <c r="L132" s="77"/>
      <c r="M132" s="77"/>
      <c r="N132" s="80"/>
      <c r="O132" s="80"/>
    </row>
    <row r="133" spans="9:15">
      <c r="I133" s="71"/>
      <c r="J133" s="71"/>
      <c r="K133" s="77"/>
      <c r="L133" s="77"/>
      <c r="M133" s="77"/>
      <c r="N133" s="80"/>
      <c r="O133" s="80"/>
    </row>
    <row r="134" spans="9:15">
      <c r="I134" s="71"/>
      <c r="J134" s="71"/>
      <c r="K134" s="77"/>
      <c r="L134" s="77"/>
      <c r="M134" s="77"/>
      <c r="N134" s="80"/>
      <c r="O134" s="80"/>
    </row>
    <row r="135" spans="9:15">
      <c r="I135" s="71"/>
      <c r="J135" s="71"/>
      <c r="K135" s="77"/>
      <c r="L135" s="77"/>
      <c r="M135" s="77"/>
      <c r="N135" s="80"/>
      <c r="O135" s="80"/>
    </row>
    <row r="136" spans="9:15">
      <c r="I136" s="71"/>
      <c r="J136" s="71"/>
      <c r="K136" s="9"/>
      <c r="L136" s="77"/>
      <c r="M136" s="9"/>
      <c r="O136" s="80"/>
    </row>
    <row r="137" spans="9:15">
      <c r="I137" s="71"/>
      <c r="J137" s="71"/>
      <c r="K137" s="77"/>
      <c r="L137" s="77"/>
      <c r="M137" s="77"/>
      <c r="N137" s="80"/>
      <c r="O137" s="80"/>
    </row>
    <row r="138" spans="9:15">
      <c r="I138" s="71"/>
      <c r="J138" s="71"/>
      <c r="K138" s="77"/>
      <c r="L138" s="77"/>
      <c r="M138" s="77"/>
      <c r="N138" s="80"/>
      <c r="O138" s="80"/>
    </row>
    <row r="139" spans="9:15">
      <c r="I139" s="71"/>
      <c r="J139" s="71"/>
      <c r="K139" s="77"/>
      <c r="L139" s="77"/>
      <c r="M139" s="77"/>
      <c r="N139" s="80"/>
      <c r="O139" s="80"/>
    </row>
    <row r="140" spans="9:15">
      <c r="I140" s="71"/>
      <c r="J140" s="71"/>
      <c r="K140" s="77"/>
      <c r="L140" s="77"/>
      <c r="M140" s="77"/>
      <c r="N140" s="80"/>
      <c r="O140" s="80"/>
    </row>
    <row r="141" spans="9:15">
      <c r="I141" s="71"/>
      <c r="J141" s="71"/>
      <c r="K141" s="9"/>
      <c r="L141" s="77"/>
      <c r="M141" s="9"/>
      <c r="O141" s="80"/>
    </row>
    <row r="142" spans="9:15">
      <c r="I142" s="71"/>
      <c r="J142" s="71"/>
      <c r="K142" s="9"/>
      <c r="M142" s="9"/>
      <c r="O142" s="80"/>
    </row>
    <row r="143" spans="9:15">
      <c r="I143" s="71"/>
      <c r="J143" s="71"/>
      <c r="K143" s="77"/>
      <c r="L143" s="77"/>
      <c r="M143" s="77"/>
      <c r="N143" s="80"/>
      <c r="O143" s="80"/>
    </row>
    <row r="144" spans="9:15">
      <c r="I144" s="71"/>
      <c r="J144" s="71"/>
      <c r="K144" s="77"/>
      <c r="L144" s="77"/>
      <c r="M144" s="77"/>
      <c r="N144" s="80"/>
      <c r="O144" s="80"/>
    </row>
    <row r="145" spans="9:15">
      <c r="I145" s="71"/>
      <c r="J145" s="71"/>
      <c r="K145" s="77"/>
      <c r="L145" s="77"/>
      <c r="M145" s="77"/>
      <c r="N145" s="80"/>
      <c r="O145" s="80"/>
    </row>
    <row r="146" spans="9:15">
      <c r="I146" s="71"/>
      <c r="J146" s="71"/>
      <c r="K146" s="77"/>
      <c r="L146" s="77"/>
      <c r="M146" s="77"/>
      <c r="N146" s="80"/>
      <c r="O146" s="80"/>
    </row>
    <row r="147" spans="9:15">
      <c r="I147" s="71"/>
      <c r="J147" s="71"/>
      <c r="K147" s="77"/>
      <c r="L147" s="77"/>
      <c r="M147" s="77"/>
      <c r="N147" s="80"/>
      <c r="O147" s="80"/>
    </row>
    <row r="148" spans="9:15">
      <c r="I148" s="71"/>
      <c r="J148" s="71"/>
      <c r="K148" s="77"/>
      <c r="L148" s="77"/>
      <c r="M148" s="77"/>
      <c r="N148" s="80"/>
      <c r="O148" s="80"/>
    </row>
    <row r="149" spans="9:15">
      <c r="I149" s="71"/>
      <c r="J149" s="71"/>
      <c r="K149" s="9"/>
      <c r="L149" s="77"/>
      <c r="M149" s="77"/>
      <c r="O149" s="80"/>
    </row>
    <row r="150" spans="9:15">
      <c r="I150" s="71"/>
      <c r="J150" s="71"/>
      <c r="K150" s="77"/>
      <c r="L150" s="77"/>
      <c r="M150" s="77"/>
      <c r="N150" s="80"/>
      <c r="O150" s="80"/>
    </row>
    <row r="151" spans="9:15">
      <c r="I151" s="71"/>
      <c r="J151" s="71"/>
      <c r="K151" s="9"/>
      <c r="L151" s="77"/>
      <c r="M151" s="9"/>
      <c r="O151" s="80"/>
    </row>
    <row r="152" spans="9:15">
      <c r="I152" s="71"/>
      <c r="J152" s="71"/>
      <c r="K152" s="9"/>
      <c r="M152" s="9"/>
      <c r="O152" s="80"/>
    </row>
    <row r="153" spans="9:15">
      <c r="I153" s="71"/>
      <c r="J153" s="71"/>
      <c r="K153" s="77"/>
      <c r="L153" s="77"/>
      <c r="M153" s="77"/>
      <c r="N153" s="80"/>
      <c r="O153" s="80"/>
    </row>
    <row r="154" spans="9:15">
      <c r="I154" s="71"/>
      <c r="J154" s="71"/>
      <c r="K154" s="9"/>
      <c r="L154" s="77"/>
      <c r="M154" s="77"/>
      <c r="O154" s="80"/>
    </row>
    <row r="155" spans="9:15">
      <c r="I155" s="71"/>
      <c r="J155" s="71"/>
      <c r="K155" s="77"/>
      <c r="L155" s="77"/>
      <c r="M155" s="77"/>
      <c r="N155" s="80"/>
      <c r="O155" s="80"/>
    </row>
    <row r="156" spans="9:15">
      <c r="I156" s="71"/>
      <c r="J156" s="71"/>
      <c r="K156" s="9"/>
      <c r="L156" s="77"/>
      <c r="M156" s="9"/>
      <c r="O156" s="80"/>
    </row>
    <row r="157" spans="9:15">
      <c r="I157" s="71"/>
      <c r="J157" s="71"/>
      <c r="K157" s="9"/>
      <c r="M157" s="9"/>
      <c r="O157" s="80"/>
    </row>
    <row r="158" spans="9:15">
      <c r="I158" s="71"/>
      <c r="J158" s="71"/>
      <c r="K158" s="9"/>
      <c r="L158" s="77"/>
      <c r="M158" s="9"/>
      <c r="O158" s="80"/>
    </row>
    <row r="159" spans="9:15">
      <c r="I159" s="71"/>
      <c r="J159" s="71"/>
      <c r="K159" s="77"/>
      <c r="L159" s="77"/>
      <c r="M159" s="77"/>
      <c r="N159" s="80"/>
      <c r="O159" s="80"/>
    </row>
    <row r="160" spans="9:15">
      <c r="I160" s="71"/>
      <c r="J160" s="71"/>
      <c r="K160" s="77"/>
      <c r="L160" s="77"/>
      <c r="M160" s="77"/>
      <c r="N160" s="80"/>
      <c r="O160" s="80"/>
    </row>
    <row r="161" spans="9:15">
      <c r="I161" s="71"/>
      <c r="J161" s="71"/>
      <c r="K161" s="77"/>
      <c r="L161" s="77"/>
      <c r="M161" s="77"/>
      <c r="N161" s="80"/>
      <c r="O161" s="80"/>
    </row>
    <row r="162" spans="9:15">
      <c r="I162" s="71"/>
      <c r="J162" s="71"/>
      <c r="K162" s="77"/>
      <c r="L162" s="77"/>
      <c r="M162" s="77"/>
      <c r="N162" s="80"/>
      <c r="O162" s="80"/>
    </row>
    <row r="163" spans="9:15">
      <c r="I163" s="71"/>
      <c r="J163" s="71"/>
      <c r="K163" s="77"/>
      <c r="L163" s="77"/>
      <c r="M163" s="77"/>
      <c r="N163" s="80"/>
      <c r="O163" s="80"/>
    </row>
    <row r="164" spans="9:15">
      <c r="I164" s="71"/>
      <c r="J164" s="71"/>
      <c r="K164" s="77"/>
      <c r="L164" s="77"/>
      <c r="M164" s="77"/>
      <c r="N164" s="80"/>
      <c r="O164" s="80"/>
    </row>
    <row r="165" spans="9:15">
      <c r="I165" s="71"/>
      <c r="J165" s="71"/>
      <c r="K165" s="9"/>
      <c r="L165" s="77"/>
      <c r="M165" s="9"/>
      <c r="O165" s="80"/>
    </row>
    <row r="166" spans="9:15">
      <c r="I166" s="71"/>
      <c r="J166" s="71"/>
      <c r="K166" s="77"/>
      <c r="L166" s="77"/>
      <c r="M166" s="77"/>
      <c r="N166" s="80"/>
      <c r="O166" s="80"/>
    </row>
    <row r="167" spans="9:15">
      <c r="I167" s="71"/>
      <c r="J167" s="71"/>
      <c r="K167" s="9"/>
      <c r="L167" s="77"/>
      <c r="M167" s="77"/>
      <c r="O167" s="80"/>
    </row>
    <row r="168" spans="9:15">
      <c r="I168" s="71"/>
      <c r="J168" s="71"/>
      <c r="K168" s="77"/>
      <c r="L168" s="77"/>
      <c r="M168" s="77"/>
      <c r="N168" s="80"/>
      <c r="O168" s="80"/>
    </row>
    <row r="169" spans="9:15">
      <c r="I169" s="71"/>
      <c r="J169" s="71"/>
      <c r="K169" s="77"/>
      <c r="L169" s="77"/>
      <c r="M169" s="77"/>
      <c r="N169" s="80"/>
      <c r="O169" s="80"/>
    </row>
    <row r="170" spans="9:15">
      <c r="K170" s="9"/>
      <c r="L170" s="77"/>
      <c r="M170" s="9"/>
      <c r="O170" s="80"/>
    </row>
    <row r="171" spans="9:15">
      <c r="K171" s="9"/>
      <c r="L171" s="77"/>
      <c r="M171" s="9"/>
      <c r="O171" s="80"/>
    </row>
    <row r="172" spans="9:15">
      <c r="K172" s="9"/>
      <c r="M172" s="9"/>
      <c r="O172" s="80"/>
    </row>
    <row r="173" spans="9:15">
      <c r="K173" s="9"/>
      <c r="L173" s="77"/>
      <c r="M173" s="9"/>
      <c r="O173" s="80"/>
    </row>
    <row r="174" spans="9:15">
      <c r="K174" s="9"/>
      <c r="M174" s="9"/>
      <c r="O174" s="80"/>
    </row>
    <row r="175" spans="9:15">
      <c r="K175" s="77"/>
      <c r="L175" s="77"/>
      <c r="M175" s="77"/>
      <c r="N175" s="80"/>
      <c r="O175" s="80"/>
    </row>
    <row r="176" spans="9:15">
      <c r="K176" s="9"/>
      <c r="M176" s="9"/>
      <c r="O176" s="80"/>
    </row>
    <row r="177" spans="11:15">
      <c r="K177" s="77"/>
      <c r="L177" s="77"/>
      <c r="M177" s="77"/>
      <c r="N177" s="80"/>
      <c r="O177" s="80"/>
    </row>
    <row r="178" spans="11:15">
      <c r="K178" s="9"/>
      <c r="L178" s="77"/>
      <c r="M178" s="77"/>
      <c r="O178" s="80"/>
    </row>
    <row r="179" spans="11:15">
      <c r="K179" s="77"/>
      <c r="L179" s="77"/>
      <c r="M179" s="77"/>
      <c r="N179" s="80"/>
      <c r="O179" s="80"/>
    </row>
    <row r="180" spans="11:15">
      <c r="K180" s="9"/>
      <c r="M180" s="9"/>
      <c r="O180" s="80"/>
    </row>
    <row r="181" spans="11:15">
      <c r="K181" s="77"/>
      <c r="L181" s="77"/>
      <c r="M181" s="77"/>
      <c r="N181" s="80"/>
      <c r="O181" s="80"/>
    </row>
    <row r="182" spans="11:15">
      <c r="K182" s="9"/>
      <c r="L182" s="77"/>
      <c r="M182" s="77"/>
      <c r="O182" s="80"/>
    </row>
    <row r="183" spans="11:15">
      <c r="K183" s="9"/>
      <c r="M183" s="9"/>
      <c r="O183" s="80"/>
    </row>
    <row r="184" spans="11:15">
      <c r="K184" s="9"/>
      <c r="M184" s="9"/>
      <c r="O184" s="80"/>
    </row>
    <row r="185" spans="11:15">
      <c r="K185" s="9"/>
      <c r="M185" s="9"/>
      <c r="O185" s="80"/>
    </row>
    <row r="186" spans="11:15">
      <c r="K186" s="77"/>
      <c r="L186" s="77"/>
      <c r="M186" s="77"/>
      <c r="N186" s="80"/>
      <c r="O186" s="80"/>
    </row>
    <row r="187" spans="11:15">
      <c r="K187" s="9"/>
      <c r="L187" s="77"/>
      <c r="M187" s="9"/>
      <c r="O187" s="80"/>
    </row>
    <row r="188" spans="11:15">
      <c r="K188" s="77"/>
      <c r="L188" s="77"/>
      <c r="M188" s="77"/>
      <c r="N188" s="80"/>
      <c r="O188" s="80"/>
    </row>
    <row r="189" spans="11:15">
      <c r="K189" s="77"/>
      <c r="L189" s="77"/>
      <c r="M189" s="77"/>
      <c r="N189" s="80"/>
      <c r="O189" s="80"/>
    </row>
    <row r="190" spans="11:15">
      <c r="K190" s="77"/>
      <c r="L190" s="77"/>
      <c r="M190" s="77"/>
      <c r="N190" s="80"/>
      <c r="O190" s="80"/>
    </row>
    <row r="191" spans="11:15">
      <c r="K191" s="9"/>
      <c r="L191" s="77"/>
      <c r="M191" s="9"/>
      <c r="O191" s="80"/>
    </row>
    <row r="192" spans="11:15">
      <c r="K192" s="77"/>
      <c r="L192" s="77"/>
      <c r="M192" s="77"/>
      <c r="N192" s="80"/>
      <c r="O192" s="80"/>
    </row>
    <row r="193" spans="11:15">
      <c r="K193" s="77"/>
      <c r="L193" s="77"/>
      <c r="M193" s="77"/>
      <c r="N193" s="80"/>
      <c r="O193" s="80"/>
    </row>
    <row r="194" spans="11:15">
      <c r="K194" s="77"/>
      <c r="L194" s="77"/>
      <c r="M194" s="77"/>
      <c r="N194" s="80"/>
      <c r="O194" s="80"/>
    </row>
    <row r="195" spans="11:15">
      <c r="K195" s="9"/>
      <c r="M195" s="9"/>
      <c r="O195" s="80"/>
    </row>
    <row r="196" spans="11:15">
      <c r="K196" s="9"/>
      <c r="M196" s="9"/>
      <c r="O196" s="76"/>
    </row>
    <row r="197" spans="11:15">
      <c r="K197" s="9"/>
      <c r="M197" s="9"/>
      <c r="O197" s="76"/>
    </row>
    <row r="198" spans="11:15">
      <c r="K198" s="9"/>
      <c r="M198" s="9"/>
      <c r="O198" s="76"/>
    </row>
    <row r="199" spans="11:15">
      <c r="K199" s="9"/>
      <c r="M199" s="9"/>
      <c r="O199" s="76"/>
    </row>
    <row r="200" spans="11:15">
      <c r="K200" s="9"/>
      <c r="M200" s="9"/>
      <c r="O200" s="76"/>
    </row>
    <row r="201" spans="11:15">
      <c r="K201" s="9"/>
      <c r="M201" s="9"/>
      <c r="O201" s="76"/>
    </row>
    <row r="202" spans="11:15">
      <c r="K202" s="9"/>
      <c r="M202" s="9"/>
      <c r="O202" s="76"/>
    </row>
    <row r="203" spans="11:15">
      <c r="K203" s="9"/>
      <c r="M203" s="9"/>
      <c r="O203" s="76"/>
    </row>
    <row r="204" spans="11:15">
      <c r="K204" s="9"/>
      <c r="M204" s="9"/>
      <c r="O204" s="76"/>
    </row>
    <row r="205" spans="11:15">
      <c r="K205" s="9"/>
      <c r="M205" s="9"/>
      <c r="O205" s="76"/>
    </row>
    <row r="206" spans="11:15">
      <c r="K206" s="9"/>
      <c r="M206" s="9"/>
      <c r="O206" s="76"/>
    </row>
    <row r="207" spans="11:15">
      <c r="K207" s="9"/>
      <c r="M207" s="9"/>
      <c r="O207" s="76"/>
    </row>
    <row r="208" spans="11:15">
      <c r="K208" s="9"/>
      <c r="M208" s="9"/>
      <c r="O208" s="76"/>
    </row>
    <row r="209" spans="11:15">
      <c r="K209" s="9"/>
      <c r="M209" s="9"/>
      <c r="O209" s="76"/>
    </row>
    <row r="210" spans="11:15">
      <c r="K210" s="9"/>
      <c r="M210" s="9"/>
      <c r="O210" s="76"/>
    </row>
    <row r="211" spans="11:15">
      <c r="K211" s="9"/>
      <c r="M211" s="9"/>
      <c r="O211" s="76"/>
    </row>
    <row r="212" spans="11:15">
      <c r="K212" s="9"/>
      <c r="M212" s="9"/>
      <c r="O212" s="76"/>
    </row>
    <row r="213" spans="11:15">
      <c r="K213" s="9"/>
      <c r="M213" s="9"/>
      <c r="O213" s="76"/>
    </row>
    <row r="214" spans="11:15">
      <c r="K214" s="9"/>
      <c r="M214" s="9"/>
      <c r="O214" s="76"/>
    </row>
    <row r="215" spans="11:15">
      <c r="K215" s="9"/>
      <c r="M215" s="9"/>
      <c r="O215" s="76"/>
    </row>
    <row r="216" spans="11:15">
      <c r="K216" s="9"/>
      <c r="M216" s="9"/>
      <c r="O216" s="76"/>
    </row>
    <row r="217" spans="11:15">
      <c r="K217" s="9"/>
      <c r="M217" s="9"/>
      <c r="O217" s="76"/>
    </row>
    <row r="218" spans="11:15">
      <c r="K218" s="9"/>
      <c r="M218" s="9"/>
      <c r="O218" s="76"/>
    </row>
    <row r="219" spans="11:15">
      <c r="K219" s="9"/>
      <c r="M219" s="9"/>
      <c r="O219" s="76"/>
    </row>
    <row r="220" spans="11:15">
      <c r="K220" s="9"/>
      <c r="M220" s="9"/>
      <c r="O220" s="76"/>
    </row>
    <row r="221" spans="11:15">
      <c r="K221" s="9"/>
      <c r="M221" s="9"/>
      <c r="O221" s="76"/>
    </row>
    <row r="222" spans="11:15">
      <c r="K222" s="9"/>
      <c r="M222" s="9"/>
      <c r="O222" s="76"/>
    </row>
    <row r="223" spans="11:15">
      <c r="K223" s="9"/>
      <c r="M223" s="9"/>
      <c r="O223" s="76"/>
    </row>
    <row r="224" spans="11:15">
      <c r="K224" s="9"/>
      <c r="M224" s="9"/>
      <c r="O224" s="76"/>
    </row>
    <row r="225" spans="11:15">
      <c r="K225" s="9"/>
      <c r="M225" s="9"/>
      <c r="O225" s="76"/>
    </row>
    <row r="226" spans="11:15">
      <c r="K226" s="9"/>
      <c r="M226" s="9"/>
      <c r="O226" s="76"/>
    </row>
    <row r="227" spans="11:15">
      <c r="K227" s="9"/>
      <c r="M227" s="9"/>
      <c r="O227" s="76"/>
    </row>
    <row r="228" spans="11:15">
      <c r="K228" s="9"/>
      <c r="M228" s="9"/>
      <c r="O228" s="76"/>
    </row>
    <row r="229" spans="11:15">
      <c r="K229" s="9"/>
      <c r="M229" s="9"/>
      <c r="O229" s="76"/>
    </row>
    <row r="230" spans="11:15">
      <c r="K230" s="9"/>
      <c r="M230" s="9"/>
      <c r="O230" s="76"/>
    </row>
    <row r="231" spans="11:15">
      <c r="K231" s="9"/>
      <c r="M231" s="9"/>
      <c r="O231" s="76"/>
    </row>
    <row r="232" spans="11:15">
      <c r="K232" s="9"/>
      <c r="M232" s="9"/>
      <c r="O232" s="76"/>
    </row>
    <row r="233" spans="11:15">
      <c r="K233" s="77"/>
      <c r="L233" s="77"/>
      <c r="M233" s="77"/>
      <c r="N233" s="80"/>
      <c r="O233" s="76"/>
    </row>
    <row r="234" spans="11:15">
      <c r="K234" s="9"/>
      <c r="M234" s="9"/>
      <c r="O234" s="76"/>
    </row>
    <row r="235" spans="11:15">
      <c r="K235" s="9"/>
      <c r="M235" s="9"/>
      <c r="O235" s="76"/>
    </row>
    <row r="236" spans="11:15">
      <c r="K236" s="9"/>
      <c r="M236" s="9"/>
      <c r="O236" s="76"/>
    </row>
    <row r="237" spans="11:15">
      <c r="K237" s="9"/>
      <c r="M237" s="9"/>
      <c r="O237" s="76"/>
    </row>
    <row r="238" spans="11:15">
      <c r="K238" s="9"/>
      <c r="M238" s="9"/>
      <c r="O238" s="76"/>
    </row>
    <row r="239" spans="11:15">
      <c r="K239" s="9"/>
      <c r="M239" s="9"/>
      <c r="O239" s="76"/>
    </row>
    <row r="240" spans="11:15">
      <c r="K240" s="9"/>
      <c r="M240" s="9"/>
      <c r="O240" s="76"/>
    </row>
    <row r="241" spans="11:15">
      <c r="K241" s="9"/>
      <c r="M241" s="9"/>
      <c r="O241" s="76"/>
    </row>
    <row r="242" spans="11:15">
      <c r="K242" s="9"/>
      <c r="M242" s="9"/>
      <c r="O242" s="76"/>
    </row>
    <row r="243" spans="11:15">
      <c r="K243" s="9"/>
      <c r="M243" s="9"/>
      <c r="O243" s="76"/>
    </row>
    <row r="244" spans="11:15">
      <c r="K244" s="9"/>
      <c r="M244" s="9"/>
      <c r="O244" s="76"/>
    </row>
    <row r="245" spans="11:15">
      <c r="K245" s="9"/>
      <c r="M245" s="9"/>
      <c r="O245" s="76"/>
    </row>
    <row r="246" spans="11:15">
      <c r="K246" s="9"/>
      <c r="M246" s="9"/>
      <c r="O246" s="76"/>
    </row>
    <row r="247" spans="11:15">
      <c r="K247" s="9"/>
      <c r="M247" s="9"/>
      <c r="O247" s="76"/>
    </row>
    <row r="248" spans="11:15">
      <c r="K248" s="9"/>
      <c r="M248" s="9"/>
      <c r="O248" s="76"/>
    </row>
    <row r="249" spans="11:15">
      <c r="K249" s="9"/>
      <c r="M249" s="9"/>
      <c r="O249" s="76"/>
    </row>
    <row r="250" spans="11:15">
      <c r="K250" s="9"/>
      <c r="M250" s="9"/>
      <c r="O250" s="76"/>
    </row>
    <row r="251" spans="11:15">
      <c r="K251" s="9"/>
      <c r="M251" s="9"/>
      <c r="O251" s="76"/>
    </row>
    <row r="252" spans="11:15">
      <c r="K252" s="9"/>
      <c r="M252" s="9"/>
      <c r="O252" s="76"/>
    </row>
    <row r="253" spans="11:15">
      <c r="K253" s="9"/>
      <c r="M253" s="9"/>
      <c r="O253" s="76"/>
    </row>
    <row r="254" spans="11:15">
      <c r="K254" s="9"/>
      <c r="M254" s="9"/>
      <c r="O254" s="76"/>
    </row>
    <row r="255" spans="11:15">
      <c r="K255" s="9"/>
      <c r="M255" s="9"/>
      <c r="O255" s="76"/>
    </row>
    <row r="256" spans="11:15">
      <c r="K256" s="9"/>
      <c r="M256" s="9"/>
      <c r="O256" s="76"/>
    </row>
    <row r="257" spans="11:15">
      <c r="K257" s="9"/>
      <c r="M257" s="9"/>
      <c r="O257" s="76"/>
    </row>
    <row r="258" spans="11:15">
      <c r="K258" s="9"/>
      <c r="M258" s="9"/>
      <c r="O258" s="76"/>
    </row>
    <row r="259" spans="11:15">
      <c r="K259" s="9"/>
      <c r="M259" s="9"/>
      <c r="O259" s="76"/>
    </row>
    <row r="260" spans="11:15">
      <c r="K260" s="9"/>
      <c r="M260" s="9"/>
      <c r="O260" s="76"/>
    </row>
    <row r="261" spans="11:15">
      <c r="K261" s="9"/>
      <c r="M261" s="9"/>
      <c r="O261" s="76"/>
    </row>
    <row r="262" spans="11:15">
      <c r="K262" s="9"/>
      <c r="M262" s="9"/>
      <c r="O262" s="76"/>
    </row>
    <row r="263" spans="11:15">
      <c r="K263" s="9"/>
      <c r="M263" s="9"/>
      <c r="O263" s="76"/>
    </row>
    <row r="264" spans="11:15">
      <c r="K264" s="9"/>
      <c r="M264" s="9"/>
      <c r="O264" s="76"/>
    </row>
    <row r="265" spans="11:15">
      <c r="K265" s="9"/>
      <c r="M265" s="9"/>
      <c r="O265" s="76"/>
    </row>
    <row r="266" spans="11:15">
      <c r="K266" s="9"/>
      <c r="M266" s="9"/>
      <c r="O266" s="76"/>
    </row>
    <row r="267" spans="11:15">
      <c r="K267" s="9"/>
      <c r="M267" s="9"/>
      <c r="O267" s="76"/>
    </row>
    <row r="268" spans="11:15">
      <c r="K268" s="9"/>
      <c r="M268" s="9"/>
      <c r="O268" s="76"/>
    </row>
    <row r="269" spans="11:15">
      <c r="K269" s="9"/>
      <c r="M269" s="9"/>
      <c r="O269" s="76"/>
    </row>
    <row r="270" spans="11:15">
      <c r="K270" s="9"/>
      <c r="M270" s="9"/>
      <c r="O270" s="76"/>
    </row>
    <row r="271" spans="11:15">
      <c r="K271" s="9"/>
      <c r="M271" s="9"/>
      <c r="O271" s="76"/>
    </row>
    <row r="272" spans="11:15">
      <c r="K272" s="9"/>
      <c r="M272" s="9"/>
      <c r="O272" s="76"/>
    </row>
    <row r="273" spans="11:15">
      <c r="K273" s="9"/>
      <c r="M273" s="9"/>
      <c r="O273" s="76"/>
    </row>
    <row r="274" spans="11:15">
      <c r="K274" s="9"/>
      <c r="M274" s="9"/>
      <c r="O274" s="76"/>
    </row>
    <row r="275" spans="11:15">
      <c r="K275" s="9"/>
      <c r="M275" s="9"/>
      <c r="O275" s="76"/>
    </row>
    <row r="276" spans="11:15">
      <c r="K276" s="9"/>
      <c r="M276" s="9"/>
      <c r="O276" s="76"/>
    </row>
    <row r="277" spans="11:15">
      <c r="K277" s="9"/>
      <c r="M277" s="9"/>
      <c r="O277" s="76"/>
    </row>
    <row r="278" spans="11:15">
      <c r="K278" s="9"/>
      <c r="M278" s="9"/>
      <c r="O278" s="76"/>
    </row>
    <row r="279" spans="11:15">
      <c r="K279" s="9"/>
      <c r="M279" s="9"/>
      <c r="O279" s="76"/>
    </row>
    <row r="280" spans="11:15">
      <c r="K280" s="9"/>
      <c r="M280" s="9"/>
      <c r="O280" s="76"/>
    </row>
    <row r="281" spans="11:15">
      <c r="K281" s="9"/>
      <c r="M281" s="9"/>
      <c r="O281" s="76"/>
    </row>
    <row r="282" spans="11:15">
      <c r="K282" s="9"/>
      <c r="M282" s="9"/>
      <c r="O282" s="76"/>
    </row>
    <row r="283" spans="11:15">
      <c r="K283" s="9"/>
      <c r="M283" s="9"/>
      <c r="O283" s="76"/>
    </row>
    <row r="284" spans="11:15">
      <c r="K284" s="9"/>
      <c r="M284" s="9"/>
      <c r="O284" s="76"/>
    </row>
    <row r="285" spans="11:15">
      <c r="K285" s="9"/>
      <c r="M285" s="9"/>
      <c r="O285" s="76"/>
    </row>
    <row r="286" spans="11:15">
      <c r="K286" s="9"/>
      <c r="M286" s="9"/>
      <c r="O286" s="76"/>
    </row>
    <row r="287" spans="11:15">
      <c r="K287" s="9"/>
      <c r="M287" s="9"/>
      <c r="O287" s="76"/>
    </row>
    <row r="288" spans="11:15">
      <c r="K288" s="9"/>
      <c r="M288" s="9"/>
      <c r="O288" s="76"/>
    </row>
    <row r="289" spans="11:15">
      <c r="K289" s="9"/>
      <c r="M289" s="9"/>
      <c r="O289" s="76"/>
    </row>
    <row r="290" spans="11:15">
      <c r="K290" s="9"/>
      <c r="M290" s="9"/>
      <c r="O290" s="76"/>
    </row>
    <row r="291" spans="11:15">
      <c r="K291" s="9"/>
      <c r="M291" s="9"/>
      <c r="O291" s="76"/>
    </row>
    <row r="292" spans="11:15">
      <c r="K292" s="9"/>
      <c r="M292" s="9"/>
      <c r="O292" s="76"/>
    </row>
    <row r="293" spans="11:15">
      <c r="K293" s="9"/>
      <c r="M293" s="9"/>
      <c r="O293" s="76"/>
    </row>
    <row r="294" spans="11:15">
      <c r="K294" s="9"/>
      <c r="M294" s="9"/>
      <c r="O294" s="76"/>
    </row>
    <row r="295" spans="11:15">
      <c r="K295" s="9"/>
      <c r="M295" s="9"/>
      <c r="O295" s="76"/>
    </row>
    <row r="296" spans="11:15">
      <c r="K296" s="9"/>
      <c r="M296" s="9"/>
      <c r="O296" s="76"/>
    </row>
    <row r="297" spans="11:15">
      <c r="K297" s="9"/>
      <c r="M297" s="9"/>
      <c r="O297" s="76"/>
    </row>
    <row r="298" spans="11:15">
      <c r="K298" s="9"/>
      <c r="M298" s="9"/>
      <c r="O298" s="76"/>
    </row>
    <row r="299" spans="11:15">
      <c r="K299" s="9"/>
      <c r="M299" s="9"/>
      <c r="O299" s="76"/>
    </row>
    <row r="300" spans="11:15">
      <c r="K300" s="9"/>
      <c r="M300" s="9"/>
      <c r="O300" s="76"/>
    </row>
    <row r="301" spans="11:15">
      <c r="K301" s="9"/>
      <c r="M301" s="9"/>
      <c r="O301" s="76"/>
    </row>
    <row r="302" spans="11:15">
      <c r="K302" s="9"/>
      <c r="M302" s="9"/>
      <c r="O302" s="76"/>
    </row>
    <row r="303" spans="11:15">
      <c r="K303" s="9"/>
      <c r="M303" s="9"/>
      <c r="O303" s="76"/>
    </row>
    <row r="304" spans="11:15">
      <c r="K304" s="9"/>
      <c r="M304" s="9"/>
      <c r="O304" s="76"/>
    </row>
    <row r="305" spans="11:15">
      <c r="K305" s="9"/>
      <c r="M305" s="9"/>
      <c r="O305" s="76"/>
    </row>
    <row r="306" spans="11:15">
      <c r="K306" s="9"/>
      <c r="M306" s="9"/>
      <c r="O306" s="76"/>
    </row>
    <row r="307" spans="11:15">
      <c r="K307" s="9"/>
      <c r="M307" s="9"/>
      <c r="O307" s="76"/>
    </row>
    <row r="308" spans="11:15">
      <c r="K308" s="9"/>
      <c r="M308" s="9"/>
      <c r="O308" s="76"/>
    </row>
    <row r="309" spans="11:15">
      <c r="K309" s="9"/>
      <c r="M309" s="9"/>
      <c r="O309" s="76"/>
    </row>
    <row r="310" spans="11:15">
      <c r="K310" s="9"/>
      <c r="M310" s="9"/>
      <c r="O310" s="76"/>
    </row>
    <row r="311" spans="11:15">
      <c r="K311" s="9"/>
      <c r="M311" s="9"/>
      <c r="O311" s="76"/>
    </row>
    <row r="312" spans="11:15">
      <c r="K312" s="9"/>
      <c r="M312" s="9"/>
      <c r="O312" s="76"/>
    </row>
    <row r="313" spans="11:15">
      <c r="K313" s="9"/>
      <c r="M313" s="9"/>
      <c r="O313" s="76"/>
    </row>
    <row r="314" spans="11:15">
      <c r="K314" s="9"/>
      <c r="M314" s="9"/>
      <c r="O314" s="76"/>
    </row>
    <row r="315" spans="11:15">
      <c r="K315" s="9"/>
      <c r="M315" s="9"/>
      <c r="O315" s="76"/>
    </row>
    <row r="316" spans="11:15">
      <c r="K316" s="9"/>
      <c r="M316" s="9"/>
      <c r="O316" s="76"/>
    </row>
    <row r="317" spans="11:15">
      <c r="K317" s="9"/>
      <c r="M317" s="9"/>
      <c r="O317" s="76"/>
    </row>
    <row r="318" spans="11:15">
      <c r="K318" s="9"/>
      <c r="M318" s="9"/>
      <c r="O318" s="76"/>
    </row>
    <row r="319" spans="11:15">
      <c r="K319" s="9"/>
      <c r="M319" s="9"/>
      <c r="O319" s="76"/>
    </row>
    <row r="320" spans="11:15">
      <c r="K320" s="9"/>
      <c r="M320" s="9"/>
      <c r="O320" s="76"/>
    </row>
    <row r="321" spans="11:15">
      <c r="K321" s="9"/>
      <c r="M321" s="9"/>
      <c r="O321" s="76"/>
    </row>
    <row r="322" spans="11:15">
      <c r="K322" s="9"/>
      <c r="M322" s="9"/>
      <c r="O322" s="76"/>
    </row>
    <row r="323" spans="11:15">
      <c r="K323" s="9"/>
      <c r="M323" s="9"/>
      <c r="O323" s="76"/>
    </row>
    <row r="324" spans="11:15">
      <c r="K324" s="9"/>
      <c r="M324" s="9"/>
      <c r="O324" s="76"/>
    </row>
    <row r="325" spans="11:15">
      <c r="K325" s="9"/>
      <c r="M325" s="9"/>
      <c r="O325" s="76"/>
    </row>
    <row r="326" spans="11:15">
      <c r="K326" s="9"/>
      <c r="M326" s="9"/>
      <c r="O326" s="76"/>
    </row>
    <row r="327" spans="11:15">
      <c r="K327" s="9"/>
      <c r="M327" s="9"/>
      <c r="O327" s="76"/>
    </row>
    <row r="328" spans="11:15">
      <c r="K328" s="9"/>
      <c r="M328" s="9"/>
      <c r="O328" s="76"/>
    </row>
    <row r="329" spans="11:15">
      <c r="K329" s="9"/>
      <c r="M329" s="9"/>
      <c r="O329" s="76"/>
    </row>
    <row r="330" spans="11:15">
      <c r="K330" s="9"/>
      <c r="M330" s="9"/>
      <c r="O330" s="76"/>
    </row>
    <row r="331" spans="11:15">
      <c r="K331" s="9"/>
      <c r="M331" s="9"/>
      <c r="O331" s="76"/>
    </row>
    <row r="332" spans="11:15">
      <c r="K332" s="9"/>
      <c r="M332" s="9"/>
      <c r="O332" s="76"/>
    </row>
    <row r="333" spans="11:15">
      <c r="K333" s="9"/>
      <c r="M333" s="9"/>
      <c r="O333" s="76"/>
    </row>
    <row r="334" spans="11:15">
      <c r="K334" s="9"/>
      <c r="M334" s="9"/>
      <c r="O334" s="76"/>
    </row>
    <row r="335" spans="11:15">
      <c r="K335" s="9"/>
      <c r="M335" s="9"/>
      <c r="O335" s="76"/>
    </row>
    <row r="336" spans="11:15">
      <c r="K336" s="9"/>
      <c r="M336" s="9"/>
      <c r="O336" s="76"/>
    </row>
    <row r="337" spans="11:15">
      <c r="K337" s="9"/>
      <c r="M337" s="9"/>
      <c r="O337" s="76"/>
    </row>
    <row r="338" spans="11:15">
      <c r="K338" s="9"/>
      <c r="M338" s="9"/>
      <c r="O338" s="76"/>
    </row>
    <row r="339" spans="11:15">
      <c r="K339" s="9"/>
      <c r="M339" s="9"/>
      <c r="O339" s="76"/>
    </row>
    <row r="340" spans="11:15">
      <c r="K340" s="9"/>
      <c r="M340" s="9"/>
      <c r="O340" s="76"/>
    </row>
    <row r="341" spans="11:15">
      <c r="K341" s="9"/>
      <c r="M341" s="9"/>
      <c r="O341" s="76"/>
    </row>
    <row r="342" spans="11:15">
      <c r="K342" s="9"/>
      <c r="M342" s="9"/>
      <c r="O342" s="76"/>
    </row>
    <row r="343" spans="11:15">
      <c r="K343" s="9"/>
      <c r="M343" s="9"/>
      <c r="O343" s="76"/>
    </row>
    <row r="344" spans="11:15">
      <c r="K344" s="9"/>
      <c r="M344" s="9"/>
      <c r="O344" s="76"/>
    </row>
    <row r="345" spans="11:15">
      <c r="K345" s="9"/>
      <c r="M345" s="9"/>
      <c r="O345" s="76"/>
    </row>
    <row r="346" spans="11:15">
      <c r="K346" s="9"/>
      <c r="M346" s="9"/>
      <c r="O346" s="76"/>
    </row>
    <row r="347" spans="11:15">
      <c r="K347" s="9"/>
      <c r="M347" s="9"/>
      <c r="O347" s="76"/>
    </row>
    <row r="348" spans="11:15">
      <c r="K348" s="9"/>
      <c r="M348" s="9"/>
      <c r="O348" s="76"/>
    </row>
    <row r="349" spans="11:15">
      <c r="K349" s="9"/>
      <c r="M349" s="9"/>
      <c r="O349" s="76"/>
    </row>
    <row r="350" spans="11:15">
      <c r="K350" s="9"/>
      <c r="M350" s="9"/>
      <c r="O350" s="76"/>
    </row>
    <row r="351" spans="11:15">
      <c r="K351" s="9"/>
      <c r="M351" s="9"/>
      <c r="O351" s="76"/>
    </row>
    <row r="352" spans="11:15">
      <c r="K352" s="9"/>
      <c r="M352" s="9"/>
      <c r="O352" s="76"/>
    </row>
    <row r="353" spans="11:15">
      <c r="K353" s="9"/>
      <c r="M353" s="9"/>
      <c r="O353" s="76"/>
    </row>
    <row r="354" spans="11:15">
      <c r="K354" s="9"/>
      <c r="M354" s="9"/>
      <c r="O354" s="76"/>
    </row>
    <row r="355" spans="11:15">
      <c r="K355" s="9"/>
      <c r="M355" s="9"/>
      <c r="O355" s="76"/>
    </row>
    <row r="356" spans="11:15">
      <c r="K356" s="9"/>
      <c r="M356" s="9"/>
      <c r="O356" s="76"/>
    </row>
    <row r="357" spans="11:15">
      <c r="K357" s="9"/>
      <c r="M357" s="9"/>
      <c r="O357" s="76"/>
    </row>
    <row r="358" spans="11:15">
      <c r="K358" s="9"/>
      <c r="M358" s="9"/>
      <c r="O358" s="76"/>
    </row>
    <row r="359" spans="11:15">
      <c r="K359" s="9"/>
      <c r="M359" s="9"/>
      <c r="O359" s="76"/>
    </row>
    <row r="360" spans="11:15">
      <c r="K360" s="9"/>
      <c r="M360" s="9"/>
      <c r="O360" s="76"/>
    </row>
    <row r="361" spans="11:15">
      <c r="K361" s="9"/>
      <c r="M361" s="9"/>
      <c r="O361" s="76"/>
    </row>
    <row r="362" spans="11:15">
      <c r="K362" s="9"/>
      <c r="M362" s="9"/>
      <c r="O362" s="76"/>
    </row>
    <row r="363" spans="11:15">
      <c r="K363" s="9"/>
      <c r="M363" s="9"/>
      <c r="O363" s="76"/>
    </row>
    <row r="364" spans="11:15">
      <c r="K364" s="9"/>
      <c r="M364" s="9"/>
      <c r="O364" s="76"/>
    </row>
    <row r="365" spans="11:15">
      <c r="K365" s="9"/>
      <c r="M365" s="9"/>
      <c r="O365" s="76"/>
    </row>
    <row r="366" spans="11:15">
      <c r="K366" s="9"/>
      <c r="M366" s="9"/>
      <c r="O366" s="76"/>
    </row>
    <row r="367" spans="11:15">
      <c r="K367" s="9"/>
      <c r="M367" s="9"/>
      <c r="O367" s="76"/>
    </row>
    <row r="368" spans="11:15">
      <c r="K368" s="9"/>
      <c r="M368" s="9"/>
      <c r="O368" s="76"/>
    </row>
    <row r="369" spans="11:15">
      <c r="K369" s="9"/>
      <c r="M369" s="9"/>
      <c r="O369" s="76"/>
    </row>
    <row r="370" spans="11:15">
      <c r="K370" s="9"/>
      <c r="M370" s="9"/>
      <c r="O370" s="76"/>
    </row>
    <row r="371" spans="11:15">
      <c r="K371" s="9"/>
      <c r="M371" s="9"/>
      <c r="O371" s="76"/>
    </row>
    <row r="372" spans="11:15">
      <c r="K372" s="9"/>
      <c r="M372" s="9"/>
      <c r="O372" s="76"/>
    </row>
    <row r="373" spans="11:15">
      <c r="K373" s="9"/>
      <c r="M373" s="9"/>
      <c r="O373" s="76"/>
    </row>
    <row r="374" spans="11:15">
      <c r="K374" s="9"/>
      <c r="M374" s="9"/>
      <c r="O374" s="76"/>
    </row>
    <row r="375" spans="11:15">
      <c r="K375" s="9"/>
      <c r="M375" s="9"/>
      <c r="O375" s="76"/>
    </row>
    <row r="376" spans="11:15">
      <c r="K376" s="9"/>
      <c r="M376" s="9"/>
      <c r="O376" s="76"/>
    </row>
    <row r="377" spans="11:15">
      <c r="K377" s="9"/>
      <c r="M377" s="9"/>
      <c r="O377" s="76"/>
    </row>
    <row r="378" spans="11:15">
      <c r="K378" s="9"/>
      <c r="M378" s="9"/>
      <c r="O378" s="76"/>
    </row>
    <row r="379" spans="11:15">
      <c r="K379" s="9"/>
      <c r="M379" s="9"/>
      <c r="O379" s="76"/>
    </row>
    <row r="380" spans="11:15">
      <c r="K380" s="9"/>
      <c r="M380" s="9"/>
      <c r="O380" s="76"/>
    </row>
    <row r="381" spans="11:15">
      <c r="K381" s="9"/>
      <c r="M381" s="9"/>
      <c r="O381" s="76"/>
    </row>
    <row r="382" spans="11:15">
      <c r="K382" s="9"/>
      <c r="M382" s="9"/>
      <c r="O382" s="76"/>
    </row>
    <row r="383" spans="11:15">
      <c r="K383" s="9"/>
      <c r="M383" s="9"/>
      <c r="O383" s="76"/>
    </row>
    <row r="384" spans="11:15">
      <c r="K384" s="9"/>
      <c r="M384" s="9"/>
      <c r="O384" s="76"/>
    </row>
    <row r="385" spans="11:15">
      <c r="K385" s="9"/>
      <c r="M385" s="9"/>
      <c r="O385" s="76"/>
    </row>
    <row r="386" spans="11:15">
      <c r="K386" s="9"/>
      <c r="M386" s="9"/>
      <c r="O386" s="76"/>
    </row>
    <row r="387" spans="11:15">
      <c r="K387" s="9"/>
      <c r="M387" s="9"/>
      <c r="O387" s="76"/>
    </row>
    <row r="388" spans="11:15">
      <c r="K388" s="9"/>
      <c r="M388" s="9"/>
      <c r="O388" s="76"/>
    </row>
    <row r="389" spans="11:15">
      <c r="K389" s="9"/>
      <c r="M389" s="9"/>
      <c r="O389" s="76"/>
    </row>
    <row r="390" spans="11:15">
      <c r="K390" s="9"/>
      <c r="M390" s="9"/>
      <c r="O390" s="76"/>
    </row>
    <row r="391" spans="11:15">
      <c r="K391" s="9"/>
      <c r="M391" s="9"/>
      <c r="O391" s="76"/>
    </row>
    <row r="392" spans="11:15">
      <c r="K392" s="9"/>
      <c r="M392" s="9"/>
      <c r="O392" s="76"/>
    </row>
    <row r="393" spans="11:15">
      <c r="K393" s="9"/>
      <c r="M393" s="9"/>
      <c r="O393" s="76"/>
    </row>
    <row r="394" spans="11:15">
      <c r="K394" s="9"/>
      <c r="M394" s="9"/>
      <c r="O394" s="76"/>
    </row>
    <row r="395" spans="11:15">
      <c r="K395" s="9"/>
      <c r="M395" s="9"/>
      <c r="O395" s="76"/>
    </row>
    <row r="396" spans="11:15">
      <c r="K396" s="9"/>
      <c r="M396" s="9"/>
      <c r="O396" s="76"/>
    </row>
    <row r="397" spans="11:15">
      <c r="K397" s="9"/>
      <c r="M397" s="9"/>
      <c r="O397" s="76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51775-52BD-B645-93EC-9382107AA2FB}">
  <sheetPr codeName="Feuil2">
    <tabColor rgb="FF73FDD6"/>
  </sheetPr>
  <dimension ref="A1:AI4152"/>
  <sheetViews>
    <sheetView zoomScale="90" zoomScaleNormal="9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G30" sqref="AG30"/>
    </sheetView>
  </sheetViews>
  <sheetFormatPr baseColWidth="10" defaultRowHeight="16" outlineLevelRow="1"/>
  <cols>
    <col min="2" max="2" width="10.33203125" customWidth="1"/>
    <col min="3" max="3" width="18.83203125" style="48" customWidth="1"/>
    <col min="7" max="7" width="32.83203125" customWidth="1"/>
    <col min="8" max="9" width="11.5" style="5" customWidth="1"/>
    <col min="10" max="10" width="10.83203125" style="52"/>
    <col min="11" max="11" width="5.83203125" customWidth="1"/>
    <col min="12" max="12" width="10.33203125" customWidth="1"/>
    <col min="13" max="13" width="18.83203125" customWidth="1"/>
    <col min="17" max="17" width="32.83203125" customWidth="1"/>
    <col min="18" max="19" width="11.5" customWidth="1"/>
    <col min="21" max="21" width="5.83203125" customWidth="1"/>
    <col min="22" max="22" width="10.33203125" customWidth="1"/>
    <col min="23" max="23" width="18.83203125" customWidth="1"/>
    <col min="27" max="27" width="32.83203125" customWidth="1"/>
    <col min="28" max="29" width="11.5" customWidth="1"/>
  </cols>
  <sheetData>
    <row r="1" spans="1:35" ht="39" customHeight="1" thickBot="1">
      <c r="B1" s="454" t="s">
        <v>188</v>
      </c>
      <c r="C1" s="455"/>
      <c r="D1" s="455"/>
      <c r="E1" s="455"/>
      <c r="F1" s="455"/>
      <c r="G1" s="455"/>
      <c r="H1" s="455"/>
      <c r="I1" s="455"/>
      <c r="J1" s="456"/>
      <c r="L1" s="457" t="s">
        <v>190</v>
      </c>
      <c r="M1" s="458"/>
      <c r="N1" s="458"/>
      <c r="O1" s="458"/>
      <c r="P1" s="458"/>
      <c r="Q1" s="458"/>
      <c r="R1" s="458"/>
      <c r="S1" s="458"/>
      <c r="T1" s="459"/>
      <c r="V1" s="460" t="s">
        <v>191</v>
      </c>
      <c r="W1" s="461"/>
      <c r="X1" s="461"/>
      <c r="Y1" s="461"/>
      <c r="Z1" s="461"/>
      <c r="AA1" s="461"/>
      <c r="AB1" s="461"/>
      <c r="AC1" s="461"/>
      <c r="AD1" s="462"/>
      <c r="AF1" s="463" t="s">
        <v>211</v>
      </c>
      <c r="AG1" s="464"/>
      <c r="AH1" s="463" t="s">
        <v>210</v>
      </c>
      <c r="AI1" s="464"/>
    </row>
    <row r="2" spans="1:35" ht="31" customHeight="1" thickBot="1">
      <c r="B2" s="386" t="s">
        <v>197</v>
      </c>
      <c r="C2" s="387"/>
      <c r="D2" s="387"/>
      <c r="E2" s="387"/>
      <c r="F2" s="387"/>
      <c r="G2" s="387"/>
      <c r="H2" s="387"/>
      <c r="I2" s="387"/>
      <c r="J2" s="388"/>
      <c r="L2" s="386" t="s">
        <v>198</v>
      </c>
      <c r="M2" s="387"/>
      <c r="N2" s="387"/>
      <c r="O2" s="387"/>
      <c r="P2" s="387"/>
      <c r="Q2" s="387"/>
      <c r="R2" s="387"/>
      <c r="S2" s="387"/>
      <c r="T2" s="388"/>
      <c r="V2" s="386" t="s">
        <v>199</v>
      </c>
      <c r="W2" s="387"/>
      <c r="X2" s="387"/>
      <c r="Y2" s="387"/>
      <c r="Z2" s="387"/>
      <c r="AA2" s="387"/>
      <c r="AB2" s="387"/>
      <c r="AC2" s="387"/>
      <c r="AD2" s="388"/>
      <c r="AF2" s="465"/>
      <c r="AG2" s="466"/>
      <c r="AH2" s="465"/>
      <c r="AI2" s="466"/>
    </row>
    <row r="3" spans="1:35">
      <c r="B3" s="389"/>
      <c r="C3" s="390"/>
      <c r="D3" s="390"/>
      <c r="E3" s="390"/>
      <c r="F3" s="390"/>
      <c r="G3" s="390"/>
      <c r="H3" s="390"/>
      <c r="I3" s="390"/>
      <c r="J3" s="391"/>
      <c r="L3" s="389"/>
      <c r="M3" s="390"/>
      <c r="N3" s="390"/>
      <c r="O3" s="390"/>
      <c r="P3" s="390"/>
      <c r="Q3" s="390"/>
      <c r="R3" s="390"/>
      <c r="S3" s="390"/>
      <c r="T3" s="391"/>
      <c r="V3" s="389"/>
      <c r="W3" s="390"/>
      <c r="X3" s="390"/>
      <c r="Y3" s="390"/>
      <c r="Z3" s="390"/>
      <c r="AA3" s="390"/>
      <c r="AB3" s="390"/>
      <c r="AC3" s="390"/>
      <c r="AD3" s="391"/>
      <c r="AF3" s="467">
        <f>AF11+AF16+AF21</f>
        <v>3</v>
      </c>
      <c r="AG3" s="468"/>
      <c r="AH3" s="473">
        <f>AH11+AH16+AH21</f>
        <v>60.22</v>
      </c>
      <c r="AI3" s="468"/>
    </row>
    <row r="4" spans="1:35" ht="22" thickBot="1">
      <c r="B4" s="392"/>
      <c r="C4" s="393"/>
      <c r="D4" s="393"/>
      <c r="E4" s="393"/>
      <c r="F4" s="393"/>
      <c r="G4" s="393"/>
      <c r="H4" s="393"/>
      <c r="I4" s="393"/>
      <c r="J4" s="394"/>
      <c r="L4" s="392"/>
      <c r="M4" s="393"/>
      <c r="N4" s="393"/>
      <c r="O4" s="393"/>
      <c r="P4" s="393"/>
      <c r="Q4" s="393"/>
      <c r="R4" s="393"/>
      <c r="S4" s="393"/>
      <c r="T4" s="394"/>
      <c r="V4" s="392"/>
      <c r="W4" s="393"/>
      <c r="X4" s="393"/>
      <c r="Y4" s="393"/>
      <c r="Z4" s="393"/>
      <c r="AA4" s="393"/>
      <c r="AB4" s="393"/>
      <c r="AC4" s="393"/>
      <c r="AD4" s="394"/>
      <c r="AF4" s="469"/>
      <c r="AG4" s="470"/>
      <c r="AH4" s="469"/>
      <c r="AI4" s="470"/>
    </row>
    <row r="5" spans="1:35" ht="35" thickBot="1">
      <c r="B5" s="1" t="s">
        <v>3</v>
      </c>
      <c r="C5" s="49" t="s">
        <v>4</v>
      </c>
      <c r="D5" s="401" t="s">
        <v>0</v>
      </c>
      <c r="E5" s="402"/>
      <c r="F5" s="402"/>
      <c r="G5" s="403"/>
      <c r="H5" s="10" t="s">
        <v>2</v>
      </c>
      <c r="I5" s="10" t="s">
        <v>138</v>
      </c>
      <c r="J5" s="53" t="s">
        <v>1</v>
      </c>
      <c r="L5" s="1" t="s">
        <v>3</v>
      </c>
      <c r="M5" s="49" t="s">
        <v>4</v>
      </c>
      <c r="N5" s="401" t="s">
        <v>0</v>
      </c>
      <c r="O5" s="402"/>
      <c r="P5" s="402"/>
      <c r="Q5" s="403"/>
      <c r="R5" s="10" t="s">
        <v>2</v>
      </c>
      <c r="S5" s="10" t="s">
        <v>138</v>
      </c>
      <c r="T5" s="53" t="s">
        <v>1</v>
      </c>
      <c r="V5" s="1" t="s">
        <v>3</v>
      </c>
      <c r="W5" s="49" t="s">
        <v>4</v>
      </c>
      <c r="X5" s="401" t="s">
        <v>0</v>
      </c>
      <c r="Y5" s="402"/>
      <c r="Z5" s="402"/>
      <c r="AA5" s="403"/>
      <c r="AB5" s="10" t="s">
        <v>2</v>
      </c>
      <c r="AC5" s="10" t="s">
        <v>138</v>
      </c>
      <c r="AD5" s="53" t="s">
        <v>1</v>
      </c>
      <c r="AF5" s="471"/>
      <c r="AG5" s="472"/>
      <c r="AH5" s="471"/>
      <c r="AI5" s="472"/>
    </row>
    <row r="6" spans="1:35" ht="35" customHeight="1" thickBot="1">
      <c r="B6" s="404" t="s">
        <v>185</v>
      </c>
      <c r="C6" s="405"/>
      <c r="D6" s="405"/>
      <c r="E6" s="405"/>
      <c r="F6" s="405"/>
      <c r="G6" s="405"/>
      <c r="H6" s="405"/>
      <c r="I6" s="405"/>
      <c r="J6" s="406"/>
      <c r="L6" s="404" t="s">
        <v>185</v>
      </c>
      <c r="M6" s="405"/>
      <c r="N6" s="405"/>
      <c r="O6" s="405"/>
      <c r="P6" s="405"/>
      <c r="Q6" s="405"/>
      <c r="R6" s="439"/>
      <c r="S6" s="405"/>
      <c r="T6" s="406"/>
      <c r="V6" s="404" t="s">
        <v>185</v>
      </c>
      <c r="W6" s="405"/>
      <c r="X6" s="405"/>
      <c r="Y6" s="405"/>
      <c r="Z6" s="405"/>
      <c r="AA6" s="405"/>
      <c r="AB6" s="405"/>
      <c r="AC6" s="405"/>
      <c r="AD6" s="406"/>
    </row>
    <row r="7" spans="1:35" ht="16" customHeight="1" thickBot="1">
      <c r="A7" s="384" t="s">
        <v>136</v>
      </c>
      <c r="B7" s="204" t="s">
        <v>196</v>
      </c>
      <c r="C7" s="232" t="s">
        <v>242</v>
      </c>
      <c r="D7" s="277"/>
      <c r="E7" s="277"/>
      <c r="F7" s="277"/>
      <c r="G7" s="278"/>
      <c r="H7" s="84" t="str">
        <f>IFERROR(INDEX(ART[PRIX],MATCH($D7,ART[DESIGNATION],0)),"")</f>
        <v/>
      </c>
      <c r="I7" s="249"/>
      <c r="J7" s="247" t="s">
        <v>140</v>
      </c>
      <c r="L7" s="212" t="s">
        <v>196</v>
      </c>
      <c r="M7" s="221" t="s">
        <v>238</v>
      </c>
      <c r="N7" s="422"/>
      <c r="O7" s="423"/>
      <c r="P7" s="423"/>
      <c r="Q7" s="423"/>
      <c r="R7" s="126" t="str">
        <f>IFERROR(INDEX(ART[PRIX],MATCH($N7,ART[DESIGNATION],0)),"")</f>
        <v/>
      </c>
      <c r="S7" s="259"/>
      <c r="T7" s="126" t="s">
        <v>140</v>
      </c>
      <c r="V7" s="216" t="s">
        <v>196</v>
      </c>
      <c r="W7" s="223" t="s">
        <v>234</v>
      </c>
      <c r="X7" s="428"/>
      <c r="Y7" s="429"/>
      <c r="Z7" s="429"/>
      <c r="AA7" s="430"/>
      <c r="AB7" s="142" t="str">
        <f>IFERROR(INDEX(ART[PRIX],MATCH($X7,ART[DESIGNATION],0)),"")</f>
        <v/>
      </c>
      <c r="AC7" s="262"/>
      <c r="AD7" s="143" t="s">
        <v>140</v>
      </c>
    </row>
    <row r="8" spans="1:35" ht="19" customHeight="1">
      <c r="A8" s="385"/>
      <c r="B8" s="207">
        <f>IFERROR(VLOOKUP(C7,AGENT,4,0),"")</f>
        <v>0</v>
      </c>
      <c r="C8" s="220"/>
      <c r="D8" s="316"/>
      <c r="E8" s="316"/>
      <c r="F8" s="316"/>
      <c r="G8" s="317"/>
      <c r="H8" s="87" t="str">
        <f>IFERROR(INDEX(ART[PRIX],MATCH($D8,ART[DESIGNATION],0)),"")</f>
        <v/>
      </c>
      <c r="I8" s="250"/>
      <c r="J8" s="245">
        <f>SUMPRODUCT(H7:H16,I7:I16)</f>
        <v>0</v>
      </c>
      <c r="L8" s="213">
        <f>IFERROR(VLOOKUP(M7,AGENT,4,0),"")</f>
        <v>0</v>
      </c>
      <c r="M8" s="222"/>
      <c r="N8" s="407"/>
      <c r="O8" s="408"/>
      <c r="P8" s="408"/>
      <c r="Q8" s="408"/>
      <c r="R8" s="128" t="str">
        <f>IFERROR(INDEX(ART[PRIX],MATCH($N8,ART[DESIGNATION],0)),"")</f>
        <v/>
      </c>
      <c r="S8" s="260"/>
      <c r="T8" s="129">
        <f>SUMPRODUCT(R7:R16,S7:S16)</f>
        <v>0</v>
      </c>
      <c r="V8" s="217">
        <f>IFERROR(VLOOKUP(W7,AGENT,4,0),"")</f>
        <v>80</v>
      </c>
      <c r="W8" s="224"/>
      <c r="X8" s="431"/>
      <c r="Y8" s="432"/>
      <c r="Z8" s="432"/>
      <c r="AA8" s="433"/>
      <c r="AB8" s="145" t="str">
        <f>IFERROR(INDEX(ART[PRIX],MATCH($X8,ART[DESIGNATION],0)),"")</f>
        <v/>
      </c>
      <c r="AC8" s="263"/>
      <c r="AD8" s="146">
        <f>SUMPRODUCT(AB7:AB16,AC7:AC16)</f>
        <v>0</v>
      </c>
      <c r="AF8" s="474" t="s">
        <v>206</v>
      </c>
      <c r="AG8" s="475"/>
      <c r="AH8" s="474" t="s">
        <v>205</v>
      </c>
      <c r="AI8" s="475"/>
    </row>
    <row r="9" spans="1:35" ht="16" customHeight="1">
      <c r="A9" s="195"/>
      <c r="B9" s="205"/>
      <c r="C9" s="197" t="s">
        <v>168</v>
      </c>
      <c r="D9" s="316"/>
      <c r="E9" s="316"/>
      <c r="F9" s="316"/>
      <c r="G9" s="317"/>
      <c r="H9" s="87" t="str">
        <f>IFERROR(INDEX(ART[PRIX],MATCH($D9,ART[DESIGNATION],0)),"")</f>
        <v/>
      </c>
      <c r="I9" s="250"/>
      <c r="J9" s="245"/>
      <c r="L9" s="130"/>
      <c r="M9" s="131" t="s">
        <v>168</v>
      </c>
      <c r="N9" s="407"/>
      <c r="O9" s="408"/>
      <c r="P9" s="408"/>
      <c r="Q9" s="408"/>
      <c r="R9" s="128" t="str">
        <f>IFERROR(INDEX(ART[PRIX],MATCH($N9,ART[DESIGNATION],0)),"")</f>
        <v/>
      </c>
      <c r="S9" s="260"/>
      <c r="T9" s="129"/>
      <c r="V9" s="174"/>
      <c r="W9" s="147" t="s">
        <v>168</v>
      </c>
      <c r="X9" s="431"/>
      <c r="Y9" s="432"/>
      <c r="Z9" s="432"/>
      <c r="AA9" s="433"/>
      <c r="AB9" s="145" t="str">
        <f>IFERROR(INDEX(ART[PRIX],MATCH($X9,ART[DESIGNATION],0)),"")</f>
        <v/>
      </c>
      <c r="AC9" s="263"/>
      <c r="AD9" s="146"/>
      <c r="AF9" s="476"/>
      <c r="AG9" s="477"/>
      <c r="AH9" s="476"/>
      <c r="AI9" s="477"/>
    </row>
    <row r="10" spans="1:35" ht="17" customHeight="1" thickBot="1">
      <c r="A10" s="195"/>
      <c r="B10" s="205"/>
      <c r="C10" s="198"/>
      <c r="D10" s="316"/>
      <c r="E10" s="316"/>
      <c r="F10" s="316"/>
      <c r="G10" s="317"/>
      <c r="H10" s="87" t="str">
        <f>IFERROR(INDEX(ART[PRIX],MATCH($D10,ART[DESIGNATION],0)),"")</f>
        <v/>
      </c>
      <c r="I10" s="250"/>
      <c r="J10" s="246"/>
      <c r="L10" s="130"/>
      <c r="M10" s="132"/>
      <c r="N10" s="407"/>
      <c r="O10" s="408"/>
      <c r="P10" s="408"/>
      <c r="Q10" s="408"/>
      <c r="R10" s="128" t="str">
        <f>IFERROR(INDEX(ART[PRIX],MATCH($N10,ART[DESIGNATION],0)),"")</f>
        <v/>
      </c>
      <c r="S10" s="260"/>
      <c r="T10" s="133"/>
      <c r="V10" s="174"/>
      <c r="W10" s="148" t="str">
        <f>IFERROR(VLOOKUP(W7,AGENT,2,0),"")</f>
        <v>XXXXX XXXXX</v>
      </c>
      <c r="X10" s="431"/>
      <c r="Y10" s="432"/>
      <c r="Z10" s="432"/>
      <c r="AA10" s="433"/>
      <c r="AB10" s="145" t="str">
        <f>IFERROR(INDEX(ART[PRIX],MATCH($X10,ART[DESIGNATION],0)),"")</f>
        <v/>
      </c>
      <c r="AC10" s="263"/>
      <c r="AD10" s="149"/>
      <c r="AF10" s="478"/>
      <c r="AG10" s="479"/>
      <c r="AH10" s="478"/>
      <c r="AI10" s="479"/>
    </row>
    <row r="11" spans="1:35" ht="16" customHeight="1">
      <c r="A11" s="195"/>
      <c r="B11" s="205"/>
      <c r="C11" s="199" t="s">
        <v>166</v>
      </c>
      <c r="D11" s="316"/>
      <c r="E11" s="316"/>
      <c r="F11" s="316"/>
      <c r="G11" s="317"/>
      <c r="H11" s="87" t="str">
        <f>IFERROR(INDEX(ART[PRIX],MATCH($D11,ART[DESIGNATION],0)),"")</f>
        <v/>
      </c>
      <c r="I11" s="250"/>
      <c r="J11" s="247" t="s">
        <v>139</v>
      </c>
      <c r="L11" s="130"/>
      <c r="M11" s="127" t="s">
        <v>166</v>
      </c>
      <c r="N11" s="407"/>
      <c r="O11" s="408"/>
      <c r="P11" s="408"/>
      <c r="Q11" s="408"/>
      <c r="R11" s="128" t="str">
        <f>IFERROR(INDEX(ART[PRIX],MATCH($N11,ART[DESIGNATION],0)),"")</f>
        <v/>
      </c>
      <c r="S11" s="260"/>
      <c r="T11" s="126" t="s">
        <v>139</v>
      </c>
      <c r="V11" s="174"/>
      <c r="W11" s="144" t="s">
        <v>166</v>
      </c>
      <c r="X11" s="431"/>
      <c r="Y11" s="432"/>
      <c r="Z11" s="432"/>
      <c r="AA11" s="433"/>
      <c r="AB11" s="145" t="str">
        <f>IFERROR(INDEX(ART[PRIX],MATCH($X11,ART[DESIGNATION],0)),"")</f>
        <v/>
      </c>
      <c r="AC11" s="263"/>
      <c r="AD11" s="143" t="s">
        <v>139</v>
      </c>
      <c r="AF11" s="480">
        <f>SUMPRODUCT(I7:I226)</f>
        <v>0</v>
      </c>
      <c r="AG11" s="481"/>
      <c r="AH11" s="482">
        <f>J8+J18+J28+J38+J48+J58+J68+J78+J88+J98+J108+J118+J128+J138+J148+J158+J168+J178+J188+J198+J208+J218</f>
        <v>0</v>
      </c>
      <c r="AI11" s="483"/>
    </row>
    <row r="12" spans="1:35" ht="16" customHeight="1" thickBot="1">
      <c r="A12" s="195"/>
      <c r="B12" s="205"/>
      <c r="C12" s="198"/>
      <c r="D12" s="316"/>
      <c r="E12" s="316"/>
      <c r="F12" s="316"/>
      <c r="G12" s="317"/>
      <c r="H12" s="87" t="str">
        <f>IFERROR(INDEX(ART[PRIX],MATCH($D12,ART[DESIGNATION],0)),"")</f>
        <v/>
      </c>
      <c r="I12" s="250"/>
      <c r="J12" s="395">
        <f>IF(AND(B8&lt;&gt;"",J8&lt;&gt;""),B8-J8,"")</f>
        <v>0</v>
      </c>
      <c r="L12" s="130"/>
      <c r="M12" s="132"/>
      <c r="N12" s="407"/>
      <c r="O12" s="408"/>
      <c r="P12" s="408"/>
      <c r="Q12" s="408"/>
      <c r="R12" s="128" t="str">
        <f>IFERROR(INDEX(ART[PRIX],MATCH($N12,ART[DESIGNATION],0)),"")</f>
        <v/>
      </c>
      <c r="S12" s="260"/>
      <c r="T12" s="321">
        <f>IF(AND(L8&lt;&gt;"",T8&lt;&gt;""),L8-T8,"")</f>
        <v>0</v>
      </c>
      <c r="V12" s="174"/>
      <c r="W12" s="148" t="str">
        <f>IFERROR(VLOOKUP(W7,AGENT,3,0),"")</f>
        <v>0001PX</v>
      </c>
      <c r="X12" s="431"/>
      <c r="Y12" s="432"/>
      <c r="Z12" s="432"/>
      <c r="AA12" s="433"/>
      <c r="AB12" s="145" t="str">
        <f>IFERROR(INDEX(ART[PRIX],MATCH($X12,ART[DESIGNATION],0)),"")</f>
        <v/>
      </c>
      <c r="AC12" s="263"/>
      <c r="AD12" s="324">
        <f>IF(AND(V8&lt;&gt;"",AD8&lt;&gt;""),V8-AD8,"")</f>
        <v>80</v>
      </c>
      <c r="AF12" s="442"/>
      <c r="AG12" s="443"/>
      <c r="AH12" s="446"/>
      <c r="AI12" s="447"/>
    </row>
    <row r="13" spans="1:35" ht="16" customHeight="1">
      <c r="A13" s="195"/>
      <c r="B13" s="205"/>
      <c r="C13" s="200" t="s">
        <v>192</v>
      </c>
      <c r="D13" s="316"/>
      <c r="E13" s="316"/>
      <c r="F13" s="316"/>
      <c r="G13" s="317"/>
      <c r="H13" s="87" t="str">
        <f>IFERROR(INDEX(ART[PRIX],MATCH($D13,ART[DESIGNATION],0)),"")</f>
        <v/>
      </c>
      <c r="I13" s="250"/>
      <c r="J13" s="396"/>
      <c r="L13" s="130"/>
      <c r="M13" s="134" t="s">
        <v>192</v>
      </c>
      <c r="N13" s="407"/>
      <c r="O13" s="408"/>
      <c r="P13" s="408"/>
      <c r="Q13" s="408"/>
      <c r="R13" s="128" t="str">
        <f>IFERROR(INDEX(ART[PRIX],MATCH($N13,ART[DESIGNATION],0)),"")</f>
        <v/>
      </c>
      <c r="S13" s="260"/>
      <c r="T13" s="322"/>
      <c r="V13" s="174"/>
      <c r="W13" s="150" t="s">
        <v>192</v>
      </c>
      <c r="X13" s="431"/>
      <c r="Y13" s="432"/>
      <c r="Z13" s="432"/>
      <c r="AA13" s="433"/>
      <c r="AB13" s="145" t="str">
        <f>IFERROR(INDEX(ART[PRIX],MATCH($X13,ART[DESIGNATION],0)),"")</f>
        <v/>
      </c>
      <c r="AC13" s="263"/>
      <c r="AD13" s="325"/>
      <c r="AF13" s="484" t="s">
        <v>207</v>
      </c>
      <c r="AG13" s="485"/>
      <c r="AH13" s="484" t="s">
        <v>204</v>
      </c>
      <c r="AI13" s="485"/>
    </row>
    <row r="14" spans="1:35" ht="16" customHeight="1">
      <c r="A14" s="195"/>
      <c r="B14" s="205"/>
      <c r="C14" s="201">
        <f>IFERROR(VLOOKUP(C7,AGENT,5,0),"")</f>
        <v>0</v>
      </c>
      <c r="D14" s="316"/>
      <c r="E14" s="316"/>
      <c r="F14" s="316"/>
      <c r="G14" s="317"/>
      <c r="H14" s="87" t="str">
        <f>IFERROR(INDEX(ART[PRIX],MATCH($D14,ART[DESIGNATION],0)),"")</f>
        <v/>
      </c>
      <c r="I14" s="250"/>
      <c r="J14" s="396"/>
      <c r="L14" s="130"/>
      <c r="M14" s="135" t="str">
        <f>IFERROR(VLOOKUP(M7,AGENT,5,0),"")</f>
        <v>Brive</v>
      </c>
      <c r="N14" s="407"/>
      <c r="O14" s="408"/>
      <c r="P14" s="408"/>
      <c r="Q14" s="408"/>
      <c r="R14" s="128" t="str">
        <f>IFERROR(INDEX(ART[PRIX],MATCH($N14,ART[DESIGNATION],0)),"")</f>
        <v/>
      </c>
      <c r="S14" s="260"/>
      <c r="T14" s="322"/>
      <c r="V14" s="174"/>
      <c r="W14" s="151" t="str">
        <f>IFERROR(VLOOKUP(W7,AGENT,5,0),"")</f>
        <v>Perigueux</v>
      </c>
      <c r="X14" s="431"/>
      <c r="Y14" s="432"/>
      <c r="Z14" s="432"/>
      <c r="AA14" s="433"/>
      <c r="AB14" s="145" t="str">
        <f>IFERROR(INDEX(ART[PRIX],MATCH($X14,ART[DESIGNATION],0)),"")</f>
        <v/>
      </c>
      <c r="AC14" s="263"/>
      <c r="AD14" s="325"/>
      <c r="AF14" s="486"/>
      <c r="AG14" s="487"/>
      <c r="AH14" s="486"/>
      <c r="AI14" s="487"/>
    </row>
    <row r="15" spans="1:35" ht="17" customHeight="1" thickBot="1">
      <c r="A15" s="195"/>
      <c r="B15" s="205"/>
      <c r="C15" s="202"/>
      <c r="D15" s="316"/>
      <c r="E15" s="316"/>
      <c r="F15" s="316"/>
      <c r="G15" s="317"/>
      <c r="H15" s="87" t="str">
        <f>IFERROR(INDEX(ART[PRIX],MATCH($D15,ART[DESIGNATION],0)),"")</f>
        <v/>
      </c>
      <c r="I15" s="250"/>
      <c r="J15" s="396"/>
      <c r="L15" s="130"/>
      <c r="M15" s="136"/>
      <c r="N15" s="407"/>
      <c r="O15" s="408"/>
      <c r="P15" s="408"/>
      <c r="Q15" s="408"/>
      <c r="R15" s="128" t="str">
        <f>IFERROR(INDEX(ART[PRIX],MATCH($N15,ART[DESIGNATION],0)),"")</f>
        <v/>
      </c>
      <c r="S15" s="260"/>
      <c r="T15" s="322"/>
      <c r="V15" s="174"/>
      <c r="W15" s="152"/>
      <c r="X15" s="431"/>
      <c r="Y15" s="432"/>
      <c r="Z15" s="432"/>
      <c r="AA15" s="433"/>
      <c r="AB15" s="145" t="str">
        <f>IFERROR(INDEX(ART[PRIX],MATCH($X15,ART[DESIGNATION],0)),"")</f>
        <v/>
      </c>
      <c r="AC15" s="263"/>
      <c r="AD15" s="325"/>
      <c r="AF15" s="488"/>
      <c r="AG15" s="489"/>
      <c r="AH15" s="488"/>
      <c r="AI15" s="489"/>
    </row>
    <row r="16" spans="1:35" ht="17" customHeight="1" thickBot="1">
      <c r="A16" s="196"/>
      <c r="B16" s="206"/>
      <c r="C16" s="203"/>
      <c r="D16" s="328"/>
      <c r="E16" s="328"/>
      <c r="F16" s="328"/>
      <c r="G16" s="329"/>
      <c r="H16" s="91" t="str">
        <f>IFERROR(INDEX(ART[PRIX],MATCH($D16,ART[DESIGNATION],0)),"")</f>
        <v/>
      </c>
      <c r="I16" s="248"/>
      <c r="J16" s="397"/>
      <c r="L16" s="137"/>
      <c r="M16" s="138"/>
      <c r="N16" s="410"/>
      <c r="O16" s="411"/>
      <c r="P16" s="411"/>
      <c r="Q16" s="411"/>
      <c r="R16" s="139" t="str">
        <f>IFERROR(INDEX(ART[PRIX],MATCH($N16,ART[DESIGNATION],0)),"")</f>
        <v/>
      </c>
      <c r="S16" s="261"/>
      <c r="T16" s="323"/>
      <c r="V16" s="175"/>
      <c r="W16" s="153"/>
      <c r="X16" s="434"/>
      <c r="Y16" s="435"/>
      <c r="Z16" s="435"/>
      <c r="AA16" s="436"/>
      <c r="AB16" s="173" t="str">
        <f>IFERROR(INDEX(ART[PRIX],MATCH($X16,ART[DESIGNATION],0)),"")</f>
        <v/>
      </c>
      <c r="AC16" s="264"/>
      <c r="AD16" s="326"/>
      <c r="AF16" s="440">
        <f>SUMPRODUCT(S7:S226)</f>
        <v>0</v>
      </c>
      <c r="AG16" s="441"/>
      <c r="AH16" s="444">
        <f>T8+T18+T28+T38+T48+T58+T68+T78+T88+T98+T108+T118+T138+T148+T158+T168+T178+T188+T198+T208+T218</f>
        <v>0</v>
      </c>
      <c r="AI16" s="445"/>
    </row>
    <row r="17" spans="1:35" ht="19" customHeight="1" outlineLevel="1" thickBot="1">
      <c r="A17" s="38"/>
      <c r="B17" s="208" t="s">
        <v>196</v>
      </c>
      <c r="C17" s="228" t="s">
        <v>245</v>
      </c>
      <c r="D17" s="297"/>
      <c r="E17" s="298"/>
      <c r="F17" s="298"/>
      <c r="G17" s="299"/>
      <c r="H17" s="252" t="str">
        <f>IFERROR(INDEX(ART[PRIX],MATCH($D17,ART[DESIGNATION],0)),"")</f>
        <v/>
      </c>
      <c r="I17" s="177"/>
      <c r="J17" s="253" t="s">
        <v>140</v>
      </c>
      <c r="L17" s="214" t="s">
        <v>196</v>
      </c>
      <c r="M17" s="226" t="s">
        <v>241</v>
      </c>
      <c r="N17" s="413"/>
      <c r="O17" s="414"/>
      <c r="P17" s="414"/>
      <c r="Q17" s="415"/>
      <c r="R17" s="172" t="str">
        <f>IFERROR(INDEX(ART[PRIX],MATCH($N17,ART[DESIGNATION],0)),"")</f>
        <v/>
      </c>
      <c r="S17" s="256"/>
      <c r="T17" s="112" t="s">
        <v>140</v>
      </c>
      <c r="V17" s="218" t="s">
        <v>196</v>
      </c>
      <c r="W17" s="194" t="s">
        <v>235</v>
      </c>
      <c r="X17" s="282" t="s">
        <v>95</v>
      </c>
      <c r="Y17" s="283"/>
      <c r="Z17" s="283"/>
      <c r="AA17" s="284"/>
      <c r="AB17" s="155">
        <f>IFERROR(INDEX(ART[PRIX],MATCH($X17,ART[DESIGNATION],0)),"")</f>
        <v>45.22</v>
      </c>
      <c r="AC17" s="156">
        <v>1</v>
      </c>
      <c r="AD17" s="157" t="s">
        <v>140</v>
      </c>
      <c r="AF17" s="442"/>
      <c r="AG17" s="443"/>
      <c r="AH17" s="446"/>
      <c r="AI17" s="447"/>
    </row>
    <row r="18" spans="1:35" ht="16" customHeight="1" outlineLevel="1">
      <c r="A18" s="38"/>
      <c r="B18" s="209">
        <f>IFERROR(VLOOKUP(C17,AGENT,4,0),"")</f>
        <v>113.98</v>
      </c>
      <c r="C18" s="229"/>
      <c r="D18" s="300"/>
      <c r="E18" s="301"/>
      <c r="F18" s="301"/>
      <c r="G18" s="302"/>
      <c r="H18" s="251" t="str">
        <f>IFERROR(INDEX(ART[PRIX],MATCH($D18,ART[DESIGNATION],0)),"")</f>
        <v/>
      </c>
      <c r="I18" s="178"/>
      <c r="J18" s="254">
        <f>SUMPRODUCT(H17:H26,I17:I26)</f>
        <v>0</v>
      </c>
      <c r="L18" s="215">
        <f>IFERROR(VLOOKUP(M17,AGENT,4,0),"")</f>
        <v>0</v>
      </c>
      <c r="M18" s="227"/>
      <c r="N18" s="416"/>
      <c r="O18" s="417"/>
      <c r="P18" s="417"/>
      <c r="Q18" s="418"/>
      <c r="R18" s="114" t="str">
        <f>IFERROR(INDEX(ART[PRIX],MATCH($N18,ART[DESIGNATION],0)),"")</f>
        <v/>
      </c>
      <c r="S18" s="257"/>
      <c r="T18" s="115">
        <f>SUMPRODUCT(R17:R26,S17:S26)</f>
        <v>0</v>
      </c>
      <c r="V18" s="219">
        <f>IFERROR(VLOOKUP(W17,AGENT,4,0),"")</f>
        <v>80</v>
      </c>
      <c r="W18" s="225"/>
      <c r="X18" s="279" t="s">
        <v>132</v>
      </c>
      <c r="Y18" s="280"/>
      <c r="Z18" s="280"/>
      <c r="AA18" s="281"/>
      <c r="AB18" s="159">
        <f>IFERROR(INDEX(ART[PRIX],MATCH($X18,ART[DESIGNATION],0)),"")</f>
        <v>15</v>
      </c>
      <c r="AC18" s="160">
        <v>1</v>
      </c>
      <c r="AD18" s="161">
        <f>SUMPRODUCT(AB17:AB26,AC17:AC26)</f>
        <v>60.22</v>
      </c>
      <c r="AF18" s="448" t="s">
        <v>208</v>
      </c>
      <c r="AG18" s="449"/>
      <c r="AH18" s="448" t="s">
        <v>203</v>
      </c>
      <c r="AI18" s="449"/>
    </row>
    <row r="19" spans="1:35" ht="17" customHeight="1" outlineLevel="1">
      <c r="A19" s="38"/>
      <c r="B19" s="210"/>
      <c r="C19" s="102" t="s">
        <v>168</v>
      </c>
      <c r="D19" s="300"/>
      <c r="E19" s="301"/>
      <c r="F19" s="301"/>
      <c r="G19" s="302"/>
      <c r="H19" s="251" t="str">
        <f>IFERROR(INDEX(ART[PRIX],MATCH($D19,ART[DESIGNATION],0)),"")</f>
        <v/>
      </c>
      <c r="I19" s="178"/>
      <c r="J19" s="254"/>
      <c r="L19" s="116"/>
      <c r="M19" s="117" t="s">
        <v>168</v>
      </c>
      <c r="N19" s="416"/>
      <c r="O19" s="417"/>
      <c r="P19" s="417"/>
      <c r="Q19" s="418"/>
      <c r="R19" s="114" t="str">
        <f>IFERROR(INDEX(ART[PRIX],MATCH($N19,ART[DESIGNATION],0)),"")</f>
        <v/>
      </c>
      <c r="S19" s="257"/>
      <c r="T19" s="115"/>
      <c r="V19" s="162"/>
      <c r="W19" s="163" t="s">
        <v>168</v>
      </c>
      <c r="X19" s="279" t="s">
        <v>174</v>
      </c>
      <c r="Y19" s="280"/>
      <c r="Z19" s="280"/>
      <c r="AA19" s="281"/>
      <c r="AB19" s="159" t="str">
        <f>IFERROR(INDEX(ART[PRIX],MATCH($X19,ART[DESIGNATION],0)),"")</f>
        <v/>
      </c>
      <c r="AC19" s="160">
        <v>1</v>
      </c>
      <c r="AD19" s="161"/>
      <c r="AF19" s="450"/>
      <c r="AG19" s="451"/>
      <c r="AH19" s="450"/>
      <c r="AI19" s="451"/>
    </row>
    <row r="20" spans="1:35" ht="17" customHeight="1" outlineLevel="1" thickBot="1">
      <c r="A20" s="38"/>
      <c r="B20" s="210"/>
      <c r="C20" s="103"/>
      <c r="D20" s="300"/>
      <c r="E20" s="301"/>
      <c r="F20" s="301"/>
      <c r="G20" s="302"/>
      <c r="H20" s="251" t="str">
        <f>IFERROR(INDEX(ART[PRIX],MATCH($D20,ART[DESIGNATION],0)),"")</f>
        <v/>
      </c>
      <c r="I20" s="178"/>
      <c r="J20" s="255"/>
      <c r="L20" s="116"/>
      <c r="M20" s="118"/>
      <c r="N20" s="416"/>
      <c r="O20" s="417"/>
      <c r="P20" s="417"/>
      <c r="Q20" s="418"/>
      <c r="R20" s="114" t="str">
        <f>IFERROR(INDEX(ART[PRIX],MATCH($N20,ART[DESIGNATION],0)),"")</f>
        <v/>
      </c>
      <c r="S20" s="257"/>
      <c r="T20" s="119"/>
      <c r="V20" s="162"/>
      <c r="W20" s="164" t="str">
        <f>IFERROR(VLOOKUP(W17,AGENT,2,0),"")</f>
        <v>XXXXX XXXXX</v>
      </c>
      <c r="X20" s="279"/>
      <c r="Y20" s="280"/>
      <c r="Z20" s="280"/>
      <c r="AA20" s="281"/>
      <c r="AB20" s="159" t="str">
        <f>IFERROR(INDEX(ART[PRIX],MATCH($X20,ART[DESIGNATION],0)),"")</f>
        <v/>
      </c>
      <c r="AC20" s="160"/>
      <c r="AD20" s="165"/>
      <c r="AF20" s="452"/>
      <c r="AG20" s="453"/>
      <c r="AH20" s="452"/>
      <c r="AI20" s="453"/>
    </row>
    <row r="21" spans="1:35" ht="17" customHeight="1" outlineLevel="1">
      <c r="A21" s="38"/>
      <c r="B21" s="210"/>
      <c r="C21" s="99" t="s">
        <v>166</v>
      </c>
      <c r="D21" s="300"/>
      <c r="E21" s="301"/>
      <c r="F21" s="301"/>
      <c r="G21" s="302"/>
      <c r="H21" s="251" t="str">
        <f>IFERROR(INDEX(ART[PRIX],MATCH($D21,ART[DESIGNATION],0)),"")</f>
        <v/>
      </c>
      <c r="I21" s="178"/>
      <c r="J21" s="253" t="s">
        <v>139</v>
      </c>
      <c r="L21" s="116"/>
      <c r="M21" s="113" t="s">
        <v>166</v>
      </c>
      <c r="N21" s="416"/>
      <c r="O21" s="417"/>
      <c r="P21" s="417"/>
      <c r="Q21" s="418"/>
      <c r="R21" s="114" t="str">
        <f>IFERROR(INDEX(ART[PRIX],MATCH($N21,ART[DESIGNATION],0)),"")</f>
        <v/>
      </c>
      <c r="S21" s="257"/>
      <c r="T21" s="112" t="s">
        <v>139</v>
      </c>
      <c r="V21" s="162"/>
      <c r="W21" s="158" t="s">
        <v>166</v>
      </c>
      <c r="X21" s="279"/>
      <c r="Y21" s="280"/>
      <c r="Z21" s="280"/>
      <c r="AA21" s="281"/>
      <c r="AB21" s="159" t="str">
        <f>IFERROR(INDEX(ART[PRIX],MATCH($X21,ART[DESIGNATION],0)),"")</f>
        <v/>
      </c>
      <c r="AC21" s="160"/>
      <c r="AD21" s="157" t="s">
        <v>139</v>
      </c>
      <c r="AF21" s="440">
        <f>SUMPRODUCT(AC7:AC226)</f>
        <v>3</v>
      </c>
      <c r="AG21" s="441"/>
      <c r="AH21" s="444">
        <f>AD8+AD18+AD28+AD38+AD48+AD58+AD68+AD78+AD88+AD98+AD108+AD118+AD138+AD148+AD158+AD168+AD178+AD188+AD198+AD208+AD218</f>
        <v>60.22</v>
      </c>
      <c r="AI21" s="445"/>
    </row>
    <row r="22" spans="1:35" ht="17" outlineLevel="1" thickBot="1">
      <c r="A22" s="38"/>
      <c r="B22" s="210"/>
      <c r="C22" s="103"/>
      <c r="D22" s="300"/>
      <c r="E22" s="301"/>
      <c r="F22" s="301"/>
      <c r="G22" s="302"/>
      <c r="H22" s="251" t="str">
        <f>IFERROR(INDEX(ART[PRIX],MATCH($D22,ART[DESIGNATION],0)),"")</f>
        <v/>
      </c>
      <c r="I22" s="178"/>
      <c r="J22" s="398">
        <f>IF(AND(B18&lt;&gt;"",J18&lt;&gt;""),B18-J18,"")</f>
        <v>113.98</v>
      </c>
      <c r="L22" s="116"/>
      <c r="M22" s="118"/>
      <c r="N22" s="416"/>
      <c r="O22" s="417"/>
      <c r="P22" s="417"/>
      <c r="Q22" s="418"/>
      <c r="R22" s="114" t="str">
        <f>IFERROR(INDEX(ART[PRIX],MATCH($N22,ART[DESIGNATION],0)),"")</f>
        <v/>
      </c>
      <c r="S22" s="257"/>
      <c r="T22" s="306">
        <f>IF(AND(L18&lt;&gt;"",T18&lt;&gt;""),L18-T18,"")</f>
        <v>0</v>
      </c>
      <c r="V22" s="162"/>
      <c r="W22" s="164" t="str">
        <f>IFERROR(VLOOKUP(W17,AGENT,3,0),"")</f>
        <v>0001PX</v>
      </c>
      <c r="X22" s="279"/>
      <c r="Y22" s="280"/>
      <c r="Z22" s="280"/>
      <c r="AA22" s="281"/>
      <c r="AB22" s="159" t="str">
        <f>IFERROR(INDEX(ART[PRIX],MATCH($X22,ART[DESIGNATION],0)),"")</f>
        <v/>
      </c>
      <c r="AC22" s="160"/>
      <c r="AD22" s="309">
        <f>IF(AND(V18&lt;&gt;"",AD18&lt;&gt;""),V18-AD18,"")</f>
        <v>19.78</v>
      </c>
      <c r="AF22" s="442"/>
      <c r="AG22" s="443"/>
      <c r="AH22" s="446"/>
      <c r="AI22" s="447"/>
    </row>
    <row r="23" spans="1:35" outlineLevel="1">
      <c r="A23" s="38"/>
      <c r="B23" s="210"/>
      <c r="C23" s="105" t="s">
        <v>192</v>
      </c>
      <c r="D23" s="300"/>
      <c r="E23" s="301"/>
      <c r="F23" s="301"/>
      <c r="G23" s="302"/>
      <c r="H23" s="251" t="str">
        <f>IFERROR(INDEX(ART[PRIX],MATCH($D23,ART[DESIGNATION],0)),"")</f>
        <v/>
      </c>
      <c r="I23" s="178"/>
      <c r="J23" s="399"/>
      <c r="L23" s="116"/>
      <c r="M23" s="120" t="s">
        <v>192</v>
      </c>
      <c r="N23" s="416"/>
      <c r="O23" s="417"/>
      <c r="P23" s="417"/>
      <c r="Q23" s="418"/>
      <c r="R23" s="114" t="str">
        <f>IFERROR(INDEX(ART[PRIX],MATCH($N23,ART[DESIGNATION],0)),"")</f>
        <v/>
      </c>
      <c r="S23" s="257"/>
      <c r="T23" s="307"/>
      <c r="V23" s="162"/>
      <c r="W23" s="166" t="s">
        <v>192</v>
      </c>
      <c r="X23" s="279"/>
      <c r="Y23" s="280"/>
      <c r="Z23" s="280"/>
      <c r="AA23" s="281"/>
      <c r="AB23" s="159" t="str">
        <f>IFERROR(INDEX(ART[PRIX],MATCH($X23,ART[DESIGNATION],0)),"")</f>
        <v/>
      </c>
      <c r="AC23" s="160"/>
      <c r="AD23" s="310"/>
    </row>
    <row r="24" spans="1:35" outlineLevel="1">
      <c r="A24" s="38"/>
      <c r="B24" s="210"/>
      <c r="C24" s="106" t="str">
        <f>IFERROR(VLOOKUP(C17,AGENT,5,0),"")</f>
        <v>Limoges</v>
      </c>
      <c r="D24" s="300"/>
      <c r="E24" s="301"/>
      <c r="F24" s="301"/>
      <c r="G24" s="302"/>
      <c r="H24" s="251" t="str">
        <f>IFERROR(INDEX(ART[PRIX],MATCH($D24,ART[DESIGNATION],0)),"")</f>
        <v/>
      </c>
      <c r="I24" s="178"/>
      <c r="J24" s="399"/>
      <c r="L24" s="116"/>
      <c r="M24" s="121" t="str">
        <f>IFERROR(VLOOKUP($M$17,AGENT,5,0),"")</f>
        <v>Brive</v>
      </c>
      <c r="N24" s="416"/>
      <c r="O24" s="417"/>
      <c r="P24" s="417"/>
      <c r="Q24" s="418"/>
      <c r="R24" s="114" t="str">
        <f>IFERROR(INDEX(ART[PRIX],MATCH($N24,ART[DESIGNATION],0)),"")</f>
        <v/>
      </c>
      <c r="S24" s="257"/>
      <c r="T24" s="307"/>
      <c r="V24" s="162"/>
      <c r="W24" s="167" t="str">
        <f>IFERROR(VLOOKUP(W17,AGENT,5,0),"")</f>
        <v>Perigueux</v>
      </c>
      <c r="X24" s="279"/>
      <c r="Y24" s="280"/>
      <c r="Z24" s="280"/>
      <c r="AA24" s="281"/>
      <c r="AB24" s="159" t="str">
        <f>IFERROR(INDEX(ART[PRIX],MATCH($X24,ART[DESIGNATION],0)),"")</f>
        <v/>
      </c>
      <c r="AC24" s="160"/>
      <c r="AD24" s="310"/>
    </row>
    <row r="25" spans="1:35" outlineLevel="1">
      <c r="A25" s="38"/>
      <c r="B25" s="210"/>
      <c r="C25" s="107"/>
      <c r="D25" s="300"/>
      <c r="E25" s="301"/>
      <c r="F25" s="301"/>
      <c r="G25" s="302"/>
      <c r="H25" s="251" t="str">
        <f>IFERROR(INDEX(ART[PRIX],MATCH($D25,ART[DESIGNATION],0)),"")</f>
        <v/>
      </c>
      <c r="I25" s="178"/>
      <c r="J25" s="399"/>
      <c r="L25" s="116"/>
      <c r="M25" s="122"/>
      <c r="N25" s="416"/>
      <c r="O25" s="417"/>
      <c r="P25" s="417"/>
      <c r="Q25" s="418"/>
      <c r="R25" s="114" t="str">
        <f>IFERROR(INDEX(ART[PRIX],MATCH($N25,ART[DESIGNATION],0)),"")</f>
        <v/>
      </c>
      <c r="S25" s="257"/>
      <c r="T25" s="307"/>
      <c r="V25" s="162"/>
      <c r="W25" s="168"/>
      <c r="X25" s="279"/>
      <c r="Y25" s="280"/>
      <c r="Z25" s="280"/>
      <c r="AA25" s="281"/>
      <c r="AB25" s="159" t="str">
        <f>IFERROR(INDEX(ART[PRIX],MATCH($X25,ART[DESIGNATION],0)),"")</f>
        <v/>
      </c>
      <c r="AC25" s="160"/>
      <c r="AD25" s="310"/>
    </row>
    <row r="26" spans="1:35" ht="17" outlineLevel="1" thickBot="1">
      <c r="A26" s="38"/>
      <c r="B26" s="211"/>
      <c r="C26" s="108"/>
      <c r="D26" s="312"/>
      <c r="E26" s="313"/>
      <c r="F26" s="313"/>
      <c r="G26" s="314"/>
      <c r="H26" s="251" t="str">
        <f>IFERROR(INDEX(ART[PRIX],MATCH($D26,ART[DESIGNATION],0)),"")</f>
        <v/>
      </c>
      <c r="I26" s="179"/>
      <c r="J26" s="400"/>
      <c r="L26" s="123"/>
      <c r="M26" s="124"/>
      <c r="N26" s="419"/>
      <c r="O26" s="420"/>
      <c r="P26" s="420"/>
      <c r="Q26" s="421"/>
      <c r="R26" s="114" t="str">
        <f>IFERROR(INDEX(ART[PRIX],MATCH($N26,ART[DESIGNATION],0)),"")</f>
        <v/>
      </c>
      <c r="S26" s="258"/>
      <c r="T26" s="308"/>
      <c r="V26" s="169"/>
      <c r="W26" s="170"/>
      <c r="X26" s="294"/>
      <c r="Y26" s="295"/>
      <c r="Z26" s="295"/>
      <c r="AA26" s="296"/>
      <c r="AB26" s="171" t="str">
        <f>IFERROR(INDEX(ART[PRIX],MATCH($X26,ART[DESIGNATION],0)),"")</f>
        <v/>
      </c>
      <c r="AC26" s="160"/>
      <c r="AD26" s="311"/>
    </row>
    <row r="27" spans="1:35" ht="19" customHeight="1" outlineLevel="1">
      <c r="A27" s="38"/>
      <c r="B27" s="204" t="s">
        <v>196</v>
      </c>
      <c r="C27" s="230" t="s">
        <v>246</v>
      </c>
      <c r="D27" s="276"/>
      <c r="E27" s="277"/>
      <c r="F27" s="277"/>
      <c r="G27" s="278"/>
      <c r="H27" s="84" t="str">
        <f>IFERROR(INDEX(ART[PRIX],MATCH($D27,ART[DESIGNATION],0)),"")</f>
        <v/>
      </c>
      <c r="I27" s="249"/>
      <c r="J27" s="85" t="s">
        <v>140</v>
      </c>
      <c r="L27" s="212" t="s">
        <v>196</v>
      </c>
      <c r="M27" s="221" t="s">
        <v>169</v>
      </c>
      <c r="N27" s="422"/>
      <c r="O27" s="423"/>
      <c r="P27" s="423"/>
      <c r="Q27" s="424"/>
      <c r="R27" s="126" t="str">
        <f>IFERROR(INDEX(ART[PRIX],MATCH($N27,ART[DESIGNATION],0)),"")</f>
        <v/>
      </c>
      <c r="S27" s="259"/>
      <c r="T27" s="126" t="s">
        <v>140</v>
      </c>
      <c r="V27" s="216" t="s">
        <v>196</v>
      </c>
      <c r="W27" s="223" t="s">
        <v>169</v>
      </c>
      <c r="X27" s="428"/>
      <c r="Y27" s="429"/>
      <c r="Z27" s="429"/>
      <c r="AA27" s="430"/>
      <c r="AB27" s="142" t="str">
        <f>IFERROR(INDEX(ART[PRIX],MATCH($X27,ART[DESIGNATION],0)),"")</f>
        <v/>
      </c>
      <c r="AC27" s="262"/>
      <c r="AD27" s="143" t="s">
        <v>140</v>
      </c>
    </row>
    <row r="28" spans="1:35" ht="16" customHeight="1" outlineLevel="1">
      <c r="A28" s="38"/>
      <c r="B28" s="207">
        <f>IFERROR(VLOOKUP(C27,AGENT,4,0),"")</f>
        <v>120</v>
      </c>
      <c r="C28" s="231"/>
      <c r="D28" s="315"/>
      <c r="E28" s="316"/>
      <c r="F28" s="316"/>
      <c r="G28" s="317"/>
      <c r="H28" s="87" t="str">
        <f>IFERROR(INDEX(ART[PRIX],MATCH($D28,ART[DESIGNATION],0)),"")</f>
        <v/>
      </c>
      <c r="I28" s="250"/>
      <c r="J28" s="88">
        <f>SUMPRODUCT(H27:H36,I27:I36)</f>
        <v>0</v>
      </c>
      <c r="L28" s="213" t="str">
        <f>IFERROR(VLOOKUP(M27,AGENT,4,0),"")</f>
        <v/>
      </c>
      <c r="M28" s="222"/>
      <c r="N28" s="407"/>
      <c r="O28" s="408"/>
      <c r="P28" s="408"/>
      <c r="Q28" s="409"/>
      <c r="R28" s="128" t="str">
        <f>IFERROR(INDEX(ART[PRIX],MATCH($N28,ART[DESIGNATION],0)),"")</f>
        <v/>
      </c>
      <c r="S28" s="260"/>
      <c r="T28" s="129">
        <f>SUMPRODUCT(R27:R36,S27:S36)</f>
        <v>0</v>
      </c>
      <c r="V28" s="217" t="str">
        <f>IFERROR(VLOOKUP(W27,AGENT,4,0),"")</f>
        <v/>
      </c>
      <c r="W28" s="224"/>
      <c r="X28" s="431"/>
      <c r="Y28" s="432"/>
      <c r="Z28" s="432"/>
      <c r="AA28" s="433"/>
      <c r="AB28" s="145" t="str">
        <f>IFERROR(INDEX(ART[PRIX],MATCH($X28,ART[DESIGNATION],0)),"")</f>
        <v/>
      </c>
      <c r="AC28" s="263"/>
      <c r="AD28" s="146">
        <f>SUMPRODUCT(AB27:AB36,AC27:AC36)</f>
        <v>0</v>
      </c>
    </row>
    <row r="29" spans="1:35" outlineLevel="1">
      <c r="A29" s="38"/>
      <c r="B29" s="205"/>
      <c r="C29" s="89" t="s">
        <v>168</v>
      </c>
      <c r="D29" s="315"/>
      <c r="E29" s="316"/>
      <c r="F29" s="316"/>
      <c r="G29" s="317"/>
      <c r="H29" s="87" t="str">
        <f>IFERROR(INDEX(ART[PRIX],MATCH($D29,ART[DESIGNATION],0)),"")</f>
        <v/>
      </c>
      <c r="I29" s="250"/>
      <c r="J29" s="88"/>
      <c r="L29" s="130"/>
      <c r="M29" s="131" t="s">
        <v>168</v>
      </c>
      <c r="N29" s="407"/>
      <c r="O29" s="408"/>
      <c r="P29" s="408"/>
      <c r="Q29" s="409"/>
      <c r="R29" s="128" t="str">
        <f>IFERROR(INDEX(ART[PRIX],MATCH($N29,ART[DESIGNATION],0)),"")</f>
        <v/>
      </c>
      <c r="S29" s="260"/>
      <c r="T29" s="129"/>
      <c r="V29" s="174"/>
      <c r="W29" s="147" t="s">
        <v>168</v>
      </c>
      <c r="X29" s="431"/>
      <c r="Y29" s="432"/>
      <c r="Z29" s="432"/>
      <c r="AA29" s="433"/>
      <c r="AB29" s="145" t="str">
        <f>IFERROR(INDEX(ART[PRIX],MATCH($X29,ART[DESIGNATION],0)),"")</f>
        <v/>
      </c>
      <c r="AC29" s="263"/>
      <c r="AD29" s="146"/>
    </row>
    <row r="30" spans="1:35" ht="17" outlineLevel="1" thickBot="1">
      <c r="A30" s="38"/>
      <c r="B30" s="205"/>
      <c r="C30" s="90"/>
      <c r="D30" s="315"/>
      <c r="E30" s="316"/>
      <c r="F30" s="316"/>
      <c r="G30" s="317"/>
      <c r="H30" s="87" t="str">
        <f>IFERROR(INDEX(ART[PRIX],MATCH($D30,ART[DESIGNATION],0)),"")</f>
        <v/>
      </c>
      <c r="I30" s="250"/>
      <c r="J30" s="91"/>
      <c r="L30" s="130"/>
      <c r="M30" s="132" t="str">
        <f>IFERROR(VLOOKUP(M27,AGENT,2,0),"")</f>
        <v/>
      </c>
      <c r="N30" s="407"/>
      <c r="O30" s="408"/>
      <c r="P30" s="408"/>
      <c r="Q30" s="409"/>
      <c r="R30" s="128" t="str">
        <f>IFERROR(INDEX(ART[PRIX],MATCH($N30,ART[DESIGNATION],0)),"")</f>
        <v/>
      </c>
      <c r="S30" s="260"/>
      <c r="T30" s="133"/>
      <c r="V30" s="174"/>
      <c r="W30" s="148" t="str">
        <f>IFERROR(VLOOKUP(W27,AGENT,2,0),"")</f>
        <v/>
      </c>
      <c r="X30" s="431"/>
      <c r="Y30" s="432"/>
      <c r="Z30" s="432"/>
      <c r="AA30" s="433"/>
      <c r="AB30" s="145" t="str">
        <f>IFERROR(INDEX(ART[PRIX],MATCH($X30,ART[DESIGNATION],0)),"")</f>
        <v/>
      </c>
      <c r="AC30" s="263"/>
      <c r="AD30" s="149"/>
    </row>
    <row r="31" spans="1:35" outlineLevel="1">
      <c r="A31" s="38"/>
      <c r="B31" s="205"/>
      <c r="C31" s="86" t="s">
        <v>166</v>
      </c>
      <c r="D31" s="315"/>
      <c r="E31" s="316"/>
      <c r="F31" s="316"/>
      <c r="G31" s="317"/>
      <c r="H31" s="87" t="str">
        <f>IFERROR(INDEX(ART[PRIX],MATCH($D31,ART[DESIGNATION],0)),"")</f>
        <v/>
      </c>
      <c r="I31" s="250"/>
      <c r="J31" s="85" t="s">
        <v>139</v>
      </c>
      <c r="L31" s="130"/>
      <c r="M31" s="127" t="s">
        <v>166</v>
      </c>
      <c r="N31" s="407"/>
      <c r="O31" s="408"/>
      <c r="P31" s="408"/>
      <c r="Q31" s="409"/>
      <c r="R31" s="128" t="str">
        <f>IFERROR(INDEX(ART[PRIX],MATCH($N31,ART[DESIGNATION],0)),"")</f>
        <v/>
      </c>
      <c r="S31" s="260"/>
      <c r="T31" s="126" t="s">
        <v>139</v>
      </c>
      <c r="V31" s="174"/>
      <c r="W31" s="144" t="s">
        <v>166</v>
      </c>
      <c r="X31" s="431"/>
      <c r="Y31" s="432"/>
      <c r="Z31" s="432"/>
      <c r="AA31" s="433"/>
      <c r="AB31" s="145" t="str">
        <f>IFERROR(INDEX(ART[PRIX],MATCH($X31,ART[DESIGNATION],0)),"")</f>
        <v/>
      </c>
      <c r="AC31" s="263"/>
      <c r="AD31" s="143" t="s">
        <v>139</v>
      </c>
    </row>
    <row r="32" spans="1:35" outlineLevel="1">
      <c r="A32" s="38"/>
      <c r="B32" s="205"/>
      <c r="C32" s="90"/>
      <c r="D32" s="315"/>
      <c r="E32" s="316"/>
      <c r="F32" s="316"/>
      <c r="G32" s="317"/>
      <c r="H32" s="87" t="str">
        <f>IFERROR(INDEX(ART[PRIX],MATCH($D32,ART[DESIGNATION],0)),"")</f>
        <v/>
      </c>
      <c r="I32" s="250"/>
      <c r="J32" s="318">
        <f>IF(AND(B28&lt;&gt;"",J28&lt;&gt;""),B28-J28,"")</f>
        <v>120</v>
      </c>
      <c r="L32" s="130"/>
      <c r="M32" s="132" t="str">
        <f>IFERROR(VLOOKUP(M27,AGENT,3,0),"")</f>
        <v/>
      </c>
      <c r="N32" s="407"/>
      <c r="O32" s="408"/>
      <c r="P32" s="408"/>
      <c r="Q32" s="409"/>
      <c r="R32" s="128" t="str">
        <f>IFERROR(INDEX(ART[PRIX],MATCH($N32,ART[DESIGNATION],0)),"")</f>
        <v/>
      </c>
      <c r="S32" s="260"/>
      <c r="T32" s="321" t="str">
        <f>IF(AND(L28&lt;&gt;"",T28&lt;&gt;""),L28-T28,"")</f>
        <v/>
      </c>
      <c r="V32" s="174"/>
      <c r="W32" s="148" t="str">
        <f>IFERROR(VLOOKUP(W27,AGENT,3,0),"")</f>
        <v/>
      </c>
      <c r="X32" s="431"/>
      <c r="Y32" s="432"/>
      <c r="Z32" s="432"/>
      <c r="AA32" s="433"/>
      <c r="AB32" s="145" t="str">
        <f>IFERROR(INDEX(ART[PRIX],MATCH($X32,ART[DESIGNATION],0)),"")</f>
        <v/>
      </c>
      <c r="AC32" s="263"/>
      <c r="AD32" s="324" t="str">
        <f>IF(AND(V28&lt;&gt;"",AD28&lt;&gt;""),V28-AD28,"")</f>
        <v/>
      </c>
    </row>
    <row r="33" spans="1:30" outlineLevel="1">
      <c r="A33" s="38"/>
      <c r="B33" s="205"/>
      <c r="C33" s="92" t="s">
        <v>192</v>
      </c>
      <c r="D33" s="315"/>
      <c r="E33" s="316"/>
      <c r="F33" s="316"/>
      <c r="G33" s="317"/>
      <c r="H33" s="87" t="str">
        <f>IFERROR(INDEX(ART[PRIX],MATCH($D33,ART[DESIGNATION],0)),"")</f>
        <v/>
      </c>
      <c r="I33" s="250"/>
      <c r="J33" s="319"/>
      <c r="L33" s="130"/>
      <c r="M33" s="134" t="s">
        <v>192</v>
      </c>
      <c r="N33" s="407"/>
      <c r="O33" s="408"/>
      <c r="P33" s="408"/>
      <c r="Q33" s="409"/>
      <c r="R33" s="128" t="str">
        <f>IFERROR(INDEX(ART[PRIX],MATCH($N33,ART[DESIGNATION],0)),"")</f>
        <v/>
      </c>
      <c r="S33" s="260"/>
      <c r="T33" s="322"/>
      <c r="V33" s="174"/>
      <c r="W33" s="150" t="s">
        <v>192</v>
      </c>
      <c r="X33" s="431"/>
      <c r="Y33" s="432"/>
      <c r="Z33" s="432"/>
      <c r="AA33" s="433"/>
      <c r="AB33" s="145" t="str">
        <f>IFERROR(INDEX(ART[PRIX],MATCH($X33,ART[DESIGNATION],0)),"")</f>
        <v/>
      </c>
      <c r="AC33" s="263"/>
      <c r="AD33" s="325"/>
    </row>
    <row r="34" spans="1:30" outlineLevel="1">
      <c r="A34" s="38"/>
      <c r="B34" s="205"/>
      <c r="C34" s="93" t="str">
        <f>IFERROR(VLOOKUP(C27,AGENT,5,0),"")</f>
        <v>Limoges</v>
      </c>
      <c r="D34" s="315"/>
      <c r="E34" s="316"/>
      <c r="F34" s="316"/>
      <c r="G34" s="317"/>
      <c r="H34" s="87" t="str">
        <f>IFERROR(INDEX(ART[PRIX],MATCH($D34,ART[DESIGNATION],0)),"")</f>
        <v/>
      </c>
      <c r="I34" s="250"/>
      <c r="J34" s="319"/>
      <c r="L34" s="130"/>
      <c r="M34" s="135" t="str">
        <f>IFERROR(VLOOKUP(M27,AGENT,5,0),"")</f>
        <v/>
      </c>
      <c r="N34" s="407"/>
      <c r="O34" s="408"/>
      <c r="P34" s="408"/>
      <c r="Q34" s="409"/>
      <c r="R34" s="128" t="str">
        <f>IFERROR(INDEX(ART[PRIX],MATCH($N34,ART[DESIGNATION],0)),"")</f>
        <v/>
      </c>
      <c r="S34" s="260"/>
      <c r="T34" s="322"/>
      <c r="V34" s="174"/>
      <c r="W34" s="151" t="str">
        <f>IFERROR(VLOOKUP(W27,AGENT,5,0),"")</f>
        <v/>
      </c>
      <c r="X34" s="431"/>
      <c r="Y34" s="432"/>
      <c r="Z34" s="432"/>
      <c r="AA34" s="433"/>
      <c r="AB34" s="145" t="str">
        <f>IFERROR(INDEX(ART[PRIX],MATCH($X34,ART[DESIGNATION],0)),"")</f>
        <v/>
      </c>
      <c r="AC34" s="263"/>
      <c r="AD34" s="325"/>
    </row>
    <row r="35" spans="1:30" outlineLevel="1">
      <c r="A35" s="38"/>
      <c r="B35" s="205"/>
      <c r="C35" s="94"/>
      <c r="D35" s="315"/>
      <c r="E35" s="316"/>
      <c r="F35" s="316"/>
      <c r="G35" s="317"/>
      <c r="H35" s="87" t="str">
        <f>IFERROR(INDEX(ART[PRIX],MATCH($D35,ART[DESIGNATION],0)),"")</f>
        <v/>
      </c>
      <c r="I35" s="250"/>
      <c r="J35" s="319"/>
      <c r="L35" s="130"/>
      <c r="M35" s="136"/>
      <c r="N35" s="407"/>
      <c r="O35" s="408"/>
      <c r="P35" s="408"/>
      <c r="Q35" s="409"/>
      <c r="R35" s="128" t="str">
        <f>IFERROR(INDEX(ART[PRIX],MATCH($N35,ART[DESIGNATION],0)),"")</f>
        <v/>
      </c>
      <c r="S35" s="260"/>
      <c r="T35" s="322"/>
      <c r="V35" s="174"/>
      <c r="W35" s="152"/>
      <c r="X35" s="431"/>
      <c r="Y35" s="432"/>
      <c r="Z35" s="432"/>
      <c r="AA35" s="433"/>
      <c r="AB35" s="145" t="str">
        <f>IFERROR(INDEX(ART[PRIX],MATCH($X35,ART[DESIGNATION],0)),"")</f>
        <v/>
      </c>
      <c r="AC35" s="263"/>
      <c r="AD35" s="325"/>
    </row>
    <row r="36" spans="1:30" ht="17" outlineLevel="1" thickBot="1">
      <c r="A36" s="38"/>
      <c r="B36" s="206"/>
      <c r="C36" s="95"/>
      <c r="D36" s="327"/>
      <c r="E36" s="328"/>
      <c r="F36" s="328"/>
      <c r="G36" s="329"/>
      <c r="H36" s="87" t="str">
        <f>IFERROR(INDEX(ART[PRIX],MATCH($D36,ART[DESIGNATION],0)),"")</f>
        <v/>
      </c>
      <c r="I36" s="248"/>
      <c r="J36" s="320"/>
      <c r="L36" s="137"/>
      <c r="M36" s="138"/>
      <c r="N36" s="410"/>
      <c r="O36" s="411"/>
      <c r="P36" s="411"/>
      <c r="Q36" s="412"/>
      <c r="R36" s="139" t="str">
        <f>IFERROR(INDEX(ART[PRIX],MATCH($N36,ART[DESIGNATION],0)),"")</f>
        <v/>
      </c>
      <c r="S36" s="261"/>
      <c r="T36" s="323"/>
      <c r="V36" s="175"/>
      <c r="W36" s="153"/>
      <c r="X36" s="434"/>
      <c r="Y36" s="435"/>
      <c r="Z36" s="435"/>
      <c r="AA36" s="436"/>
      <c r="AB36" s="173" t="str">
        <f>IFERROR(INDEX(ART[PRIX],MATCH($X36,ART[DESIGNATION],0)),"")</f>
        <v/>
      </c>
      <c r="AC36" s="264"/>
      <c r="AD36" s="326"/>
    </row>
    <row r="37" spans="1:30" ht="19" customHeight="1" outlineLevel="1">
      <c r="A37" s="38"/>
      <c r="B37" s="208" t="s">
        <v>196</v>
      </c>
      <c r="C37" s="228" t="s">
        <v>169</v>
      </c>
      <c r="D37" s="297"/>
      <c r="E37" s="298"/>
      <c r="F37" s="298"/>
      <c r="G37" s="299"/>
      <c r="H37" s="97" t="str">
        <f>IFERROR(INDEX(ART[PRIX],MATCH($D37,ART[DESIGNATION],0)),"")</f>
        <v/>
      </c>
      <c r="I37" s="177"/>
      <c r="J37" s="98" t="s">
        <v>140</v>
      </c>
      <c r="L37" s="214" t="s">
        <v>196</v>
      </c>
      <c r="M37" s="226" t="s">
        <v>169</v>
      </c>
      <c r="N37" s="413"/>
      <c r="O37" s="414"/>
      <c r="P37" s="414"/>
      <c r="Q37" s="415"/>
      <c r="R37" s="172" t="str">
        <f>IFERROR(INDEX(ART[PRIX],MATCH($N37,ART[DESIGNATION],0)),"")</f>
        <v/>
      </c>
      <c r="S37" s="256"/>
      <c r="T37" s="112" t="s">
        <v>140</v>
      </c>
      <c r="V37" s="218" t="s">
        <v>196</v>
      </c>
      <c r="W37" s="194" t="s">
        <v>169</v>
      </c>
      <c r="X37" s="282"/>
      <c r="Y37" s="283"/>
      <c r="Z37" s="283"/>
      <c r="AA37" s="284"/>
      <c r="AB37" s="155" t="str">
        <f>IFERROR(INDEX(ART[PRIX],MATCH($X37,ART[DESIGNATION],0)),"")</f>
        <v/>
      </c>
      <c r="AC37" s="156"/>
      <c r="AD37" s="157" t="s">
        <v>140</v>
      </c>
    </row>
    <row r="38" spans="1:30" ht="16" customHeight="1" outlineLevel="1">
      <c r="A38" s="38"/>
      <c r="B38" s="209" t="str">
        <f>IFERROR(VLOOKUP(C37,AGENT,4,0),"")</f>
        <v/>
      </c>
      <c r="C38" s="229"/>
      <c r="D38" s="300"/>
      <c r="E38" s="301"/>
      <c r="F38" s="301"/>
      <c r="G38" s="302"/>
      <c r="H38" s="100" t="str">
        <f>IFERROR(INDEX(ART[PRIX],MATCH($D38,ART[DESIGNATION],0)),"")</f>
        <v/>
      </c>
      <c r="I38" s="178"/>
      <c r="J38" s="101">
        <f>SUMPRODUCT(H37:H46,I37:I46)</f>
        <v>0</v>
      </c>
      <c r="L38" s="215" t="str">
        <f>IFERROR(VLOOKUP(M37,AGENT,4,0),"")</f>
        <v/>
      </c>
      <c r="M38" s="227"/>
      <c r="N38" s="416"/>
      <c r="O38" s="417"/>
      <c r="P38" s="417"/>
      <c r="Q38" s="418"/>
      <c r="R38" s="114" t="str">
        <f>IFERROR(INDEX(ART[PRIX],MATCH($N38,ART[DESIGNATION],0)),"")</f>
        <v/>
      </c>
      <c r="S38" s="257"/>
      <c r="T38" s="115">
        <f>SUMPRODUCT(R37:R46,S37:S46)</f>
        <v>0</v>
      </c>
      <c r="V38" s="219" t="str">
        <f>IFERROR(VLOOKUP(W37,AGENT,4,0),"")</f>
        <v/>
      </c>
      <c r="W38" s="225"/>
      <c r="X38" s="279"/>
      <c r="Y38" s="280"/>
      <c r="Z38" s="280"/>
      <c r="AA38" s="281"/>
      <c r="AB38" s="159" t="str">
        <f>IFERROR(INDEX(ART[PRIX],MATCH($X38,ART[DESIGNATION],0)),"")</f>
        <v/>
      </c>
      <c r="AC38" s="160"/>
      <c r="AD38" s="161">
        <f>SUMPRODUCT(AB37:AB46,AC37:AC46)</f>
        <v>0</v>
      </c>
    </row>
    <row r="39" spans="1:30" outlineLevel="1">
      <c r="A39" s="38"/>
      <c r="B39" s="210"/>
      <c r="C39" s="102" t="s">
        <v>168</v>
      </c>
      <c r="D39" s="300"/>
      <c r="E39" s="301"/>
      <c r="F39" s="301"/>
      <c r="G39" s="302"/>
      <c r="H39" s="100" t="str">
        <f>IFERROR(INDEX(ART[PRIX],MATCH($D39,ART[DESIGNATION],0)),"")</f>
        <v/>
      </c>
      <c r="I39" s="178"/>
      <c r="J39" s="101"/>
      <c r="L39" s="116"/>
      <c r="M39" s="117" t="s">
        <v>168</v>
      </c>
      <c r="N39" s="416"/>
      <c r="O39" s="417"/>
      <c r="P39" s="417"/>
      <c r="Q39" s="418"/>
      <c r="R39" s="114" t="str">
        <f>IFERROR(INDEX(ART[PRIX],MATCH($N39,ART[DESIGNATION],0)),"")</f>
        <v/>
      </c>
      <c r="S39" s="257"/>
      <c r="T39" s="115"/>
      <c r="V39" s="162"/>
      <c r="W39" s="163" t="s">
        <v>168</v>
      </c>
      <c r="X39" s="279"/>
      <c r="Y39" s="280"/>
      <c r="Z39" s="280"/>
      <c r="AA39" s="281"/>
      <c r="AB39" s="159" t="str">
        <f>IFERROR(INDEX(ART[PRIX],MATCH($X39,ART[DESIGNATION],0)),"")</f>
        <v/>
      </c>
      <c r="AC39" s="160"/>
      <c r="AD39" s="161"/>
    </row>
    <row r="40" spans="1:30" ht="17" outlineLevel="1" thickBot="1">
      <c r="A40" s="38"/>
      <c r="B40" s="210"/>
      <c r="C40" s="103" t="str">
        <f>IFERROR(VLOOKUP(C37,AGENT,2,0),"")</f>
        <v/>
      </c>
      <c r="D40" s="300"/>
      <c r="E40" s="301"/>
      <c r="F40" s="301"/>
      <c r="G40" s="302"/>
      <c r="H40" s="100" t="str">
        <f>IFERROR(INDEX(ART[PRIX],MATCH($D40,ART[DESIGNATION],0)),"")</f>
        <v/>
      </c>
      <c r="I40" s="178"/>
      <c r="J40" s="104"/>
      <c r="L40" s="116"/>
      <c r="M40" s="118" t="str">
        <f>IFERROR(VLOOKUP(M37,AGENT,2,0),"")</f>
        <v/>
      </c>
      <c r="N40" s="416"/>
      <c r="O40" s="417"/>
      <c r="P40" s="417"/>
      <c r="Q40" s="418"/>
      <c r="R40" s="114" t="str">
        <f>IFERROR(INDEX(ART[PRIX],MATCH($N40,ART[DESIGNATION],0)),"")</f>
        <v/>
      </c>
      <c r="S40" s="257"/>
      <c r="T40" s="119"/>
      <c r="V40" s="162"/>
      <c r="W40" s="164" t="str">
        <f>IFERROR(VLOOKUP(W37,AGENT,2,0),"")</f>
        <v/>
      </c>
      <c r="X40" s="279"/>
      <c r="Y40" s="280"/>
      <c r="Z40" s="280"/>
      <c r="AA40" s="281"/>
      <c r="AB40" s="159" t="str">
        <f>IFERROR(INDEX(ART[PRIX],MATCH($X40,ART[DESIGNATION],0)),"")</f>
        <v/>
      </c>
      <c r="AC40" s="160"/>
      <c r="AD40" s="165"/>
    </row>
    <row r="41" spans="1:30" outlineLevel="1">
      <c r="A41" s="38"/>
      <c r="B41" s="210"/>
      <c r="C41" s="99" t="s">
        <v>166</v>
      </c>
      <c r="D41" s="300"/>
      <c r="E41" s="301"/>
      <c r="F41" s="301"/>
      <c r="G41" s="302"/>
      <c r="H41" s="100" t="str">
        <f>IFERROR(INDEX(ART[PRIX],MATCH($D41,ART[DESIGNATION],0)),"")</f>
        <v/>
      </c>
      <c r="I41" s="178"/>
      <c r="J41" s="98" t="s">
        <v>139</v>
      </c>
      <c r="L41" s="116"/>
      <c r="M41" s="113" t="s">
        <v>166</v>
      </c>
      <c r="N41" s="416"/>
      <c r="O41" s="417"/>
      <c r="P41" s="417"/>
      <c r="Q41" s="418"/>
      <c r="R41" s="114" t="str">
        <f>IFERROR(INDEX(ART[PRIX],MATCH($N41,ART[DESIGNATION],0)),"")</f>
        <v/>
      </c>
      <c r="S41" s="257"/>
      <c r="T41" s="112" t="s">
        <v>139</v>
      </c>
      <c r="V41" s="162"/>
      <c r="W41" s="158" t="s">
        <v>166</v>
      </c>
      <c r="X41" s="279"/>
      <c r="Y41" s="280"/>
      <c r="Z41" s="280"/>
      <c r="AA41" s="281"/>
      <c r="AB41" s="159" t="str">
        <f>IFERROR(INDEX(ART[PRIX],MATCH($X41,ART[DESIGNATION],0)),"")</f>
        <v/>
      </c>
      <c r="AC41" s="160"/>
      <c r="AD41" s="157" t="s">
        <v>139</v>
      </c>
    </row>
    <row r="42" spans="1:30" outlineLevel="1">
      <c r="A42" s="38"/>
      <c r="B42" s="210"/>
      <c r="C42" s="103" t="str">
        <f>IFERROR(VLOOKUP(C37,AGENT,3,0),"")</f>
        <v/>
      </c>
      <c r="D42" s="300"/>
      <c r="E42" s="301"/>
      <c r="F42" s="301"/>
      <c r="G42" s="302"/>
      <c r="H42" s="100" t="str">
        <f>IFERROR(INDEX(ART[PRIX],MATCH($D42,ART[DESIGNATION],0)),"")</f>
        <v/>
      </c>
      <c r="I42" s="178"/>
      <c r="J42" s="303" t="str">
        <f>IF(AND(B38&lt;&gt;"",J38&lt;&gt;""),B38-J38,"")</f>
        <v/>
      </c>
      <c r="L42" s="116"/>
      <c r="M42" s="118" t="str">
        <f>IFERROR(VLOOKUP(M37,AGENT,3,0),"")</f>
        <v/>
      </c>
      <c r="N42" s="416"/>
      <c r="O42" s="417"/>
      <c r="P42" s="417"/>
      <c r="Q42" s="418"/>
      <c r="R42" s="114" t="str">
        <f>IFERROR(INDEX(ART[PRIX],MATCH($N42,ART[DESIGNATION],0)),"")</f>
        <v/>
      </c>
      <c r="S42" s="257"/>
      <c r="T42" s="306" t="str">
        <f>IF(AND(L38&lt;&gt;"",T38&lt;&gt;""),L38-T38,"")</f>
        <v/>
      </c>
      <c r="V42" s="162"/>
      <c r="W42" s="164" t="str">
        <f>IFERROR(VLOOKUP(W37,AGENT,3,0),"")</f>
        <v/>
      </c>
      <c r="X42" s="279"/>
      <c r="Y42" s="280"/>
      <c r="Z42" s="280"/>
      <c r="AA42" s="281"/>
      <c r="AB42" s="159" t="str">
        <f>IFERROR(INDEX(ART[PRIX],MATCH($X42,ART[DESIGNATION],0)),"")</f>
        <v/>
      </c>
      <c r="AC42" s="160"/>
      <c r="AD42" s="309" t="str">
        <f>IF(AND(V38&lt;&gt;"",AD38&lt;&gt;""),V38-AD38,"")</f>
        <v/>
      </c>
    </row>
    <row r="43" spans="1:30" outlineLevel="1">
      <c r="A43" s="38"/>
      <c r="B43" s="210"/>
      <c r="C43" s="105" t="s">
        <v>192</v>
      </c>
      <c r="D43" s="300"/>
      <c r="E43" s="301"/>
      <c r="F43" s="301"/>
      <c r="G43" s="302"/>
      <c r="H43" s="100" t="str">
        <f>IFERROR(INDEX(ART[PRIX],MATCH($D43,ART[DESIGNATION],0)),"")</f>
        <v/>
      </c>
      <c r="I43" s="178"/>
      <c r="J43" s="304"/>
      <c r="L43" s="116"/>
      <c r="M43" s="120" t="s">
        <v>192</v>
      </c>
      <c r="N43" s="416"/>
      <c r="O43" s="417"/>
      <c r="P43" s="417"/>
      <c r="Q43" s="418"/>
      <c r="R43" s="114" t="str">
        <f>IFERROR(INDEX(ART[PRIX],MATCH($N43,ART[DESIGNATION],0)),"")</f>
        <v/>
      </c>
      <c r="S43" s="257"/>
      <c r="T43" s="307"/>
      <c r="V43" s="162"/>
      <c r="W43" s="166" t="s">
        <v>192</v>
      </c>
      <c r="X43" s="279"/>
      <c r="Y43" s="280"/>
      <c r="Z43" s="280"/>
      <c r="AA43" s="281"/>
      <c r="AB43" s="159" t="str">
        <f>IFERROR(INDEX(ART[PRIX],MATCH($X43,ART[DESIGNATION],0)),"")</f>
        <v/>
      </c>
      <c r="AC43" s="160"/>
      <c r="AD43" s="310"/>
    </row>
    <row r="44" spans="1:30" outlineLevel="1">
      <c r="A44" s="38"/>
      <c r="B44" s="210"/>
      <c r="C44" s="106" t="str">
        <f>IFERROR(VLOOKUP(C37,AGENT,5,0),"")</f>
        <v/>
      </c>
      <c r="D44" s="300"/>
      <c r="E44" s="301"/>
      <c r="F44" s="301"/>
      <c r="G44" s="302"/>
      <c r="H44" s="100" t="str">
        <f>IFERROR(INDEX(ART[PRIX],MATCH($D44,ART[DESIGNATION],0)),"")</f>
        <v/>
      </c>
      <c r="I44" s="178"/>
      <c r="J44" s="304"/>
      <c r="L44" s="116"/>
      <c r="M44" s="121" t="str">
        <f>IFERROR(VLOOKUP(M37,AGENT,5,0),"")</f>
        <v/>
      </c>
      <c r="N44" s="416"/>
      <c r="O44" s="417"/>
      <c r="P44" s="417"/>
      <c r="Q44" s="418"/>
      <c r="R44" s="114" t="str">
        <f>IFERROR(INDEX(ART[PRIX],MATCH($N44,ART[DESIGNATION],0)),"")</f>
        <v/>
      </c>
      <c r="S44" s="257"/>
      <c r="T44" s="307"/>
      <c r="V44" s="162"/>
      <c r="W44" s="167" t="str">
        <f>IFERROR(VLOOKUP(W37,AGENT,5,0),"")</f>
        <v/>
      </c>
      <c r="X44" s="279"/>
      <c r="Y44" s="280"/>
      <c r="Z44" s="280"/>
      <c r="AA44" s="281"/>
      <c r="AB44" s="159" t="str">
        <f>IFERROR(INDEX(ART[PRIX],MATCH($X44,ART[DESIGNATION],0)),"")</f>
        <v/>
      </c>
      <c r="AC44" s="160"/>
      <c r="AD44" s="310"/>
    </row>
    <row r="45" spans="1:30" outlineLevel="1">
      <c r="A45" s="38"/>
      <c r="B45" s="210"/>
      <c r="C45" s="107"/>
      <c r="D45" s="300"/>
      <c r="E45" s="301"/>
      <c r="F45" s="301"/>
      <c r="G45" s="302"/>
      <c r="H45" s="100" t="str">
        <f>IFERROR(INDEX(ART[PRIX],MATCH($D45,ART[DESIGNATION],0)),"")</f>
        <v/>
      </c>
      <c r="I45" s="178"/>
      <c r="J45" s="304"/>
      <c r="L45" s="116"/>
      <c r="M45" s="122"/>
      <c r="N45" s="416"/>
      <c r="O45" s="417"/>
      <c r="P45" s="417"/>
      <c r="Q45" s="418"/>
      <c r="R45" s="114" t="str">
        <f>IFERROR(INDEX(ART[PRIX],MATCH($N45,ART[DESIGNATION],0)),"")</f>
        <v/>
      </c>
      <c r="S45" s="257"/>
      <c r="T45" s="307"/>
      <c r="V45" s="162"/>
      <c r="W45" s="168"/>
      <c r="X45" s="279"/>
      <c r="Y45" s="280"/>
      <c r="Z45" s="280"/>
      <c r="AA45" s="281"/>
      <c r="AB45" s="159" t="str">
        <f>IFERROR(INDEX(ART[PRIX],MATCH($X45,ART[DESIGNATION],0)),"")</f>
        <v/>
      </c>
      <c r="AC45" s="160"/>
      <c r="AD45" s="310"/>
    </row>
    <row r="46" spans="1:30" ht="17" outlineLevel="1" thickBot="1">
      <c r="A46" s="38"/>
      <c r="B46" s="211"/>
      <c r="C46" s="108"/>
      <c r="D46" s="312"/>
      <c r="E46" s="313"/>
      <c r="F46" s="313"/>
      <c r="G46" s="314"/>
      <c r="H46" s="100" t="str">
        <f>IFERROR(INDEX(ART[PRIX],MATCH($D46,ART[DESIGNATION],0)),"")</f>
        <v/>
      </c>
      <c r="I46" s="179"/>
      <c r="J46" s="305"/>
      <c r="L46" s="123"/>
      <c r="M46" s="124"/>
      <c r="N46" s="419"/>
      <c r="O46" s="420"/>
      <c r="P46" s="420"/>
      <c r="Q46" s="421"/>
      <c r="R46" s="114" t="str">
        <f>IFERROR(INDEX(ART[PRIX],MATCH($N46,ART[DESIGNATION],0)),"")</f>
        <v/>
      </c>
      <c r="S46" s="258"/>
      <c r="T46" s="308"/>
      <c r="V46" s="169"/>
      <c r="W46" s="170"/>
      <c r="X46" s="294"/>
      <c r="Y46" s="295"/>
      <c r="Z46" s="295"/>
      <c r="AA46" s="296"/>
      <c r="AB46" s="171" t="str">
        <f>IFERROR(INDEX(ART[PRIX],MATCH($X46,ART[DESIGNATION],0)),"")</f>
        <v/>
      </c>
      <c r="AC46" s="160"/>
      <c r="AD46" s="311"/>
    </row>
    <row r="47" spans="1:30" ht="19" customHeight="1" outlineLevel="1">
      <c r="A47" s="38"/>
      <c r="B47" s="204" t="s">
        <v>196</v>
      </c>
      <c r="C47" s="230" t="s">
        <v>169</v>
      </c>
      <c r="D47" s="276"/>
      <c r="E47" s="277"/>
      <c r="F47" s="277"/>
      <c r="G47" s="278"/>
      <c r="H47" s="84" t="str">
        <f>IFERROR(INDEX(ART[PRIX],MATCH($D47,ART[DESIGNATION],0)),"")</f>
        <v/>
      </c>
      <c r="I47" s="249"/>
      <c r="J47" s="85" t="s">
        <v>140</v>
      </c>
      <c r="L47" s="212" t="s">
        <v>196</v>
      </c>
      <c r="M47" s="221" t="s">
        <v>169</v>
      </c>
      <c r="N47" s="422"/>
      <c r="O47" s="423"/>
      <c r="P47" s="423"/>
      <c r="Q47" s="424"/>
      <c r="R47" s="126" t="str">
        <f>IFERROR(INDEX(ART[PRIX],MATCH($N47,ART[DESIGNATION],0)),"")</f>
        <v/>
      </c>
      <c r="S47" s="259"/>
      <c r="T47" s="126" t="s">
        <v>140</v>
      </c>
      <c r="V47" s="216" t="s">
        <v>196</v>
      </c>
      <c r="W47" s="223" t="s">
        <v>169</v>
      </c>
      <c r="X47" s="428"/>
      <c r="Y47" s="429"/>
      <c r="Z47" s="429"/>
      <c r="AA47" s="430"/>
      <c r="AB47" s="142" t="str">
        <f>IFERROR(INDEX(ART[PRIX],MATCH($X47,ART[DESIGNATION],0)),"")</f>
        <v/>
      </c>
      <c r="AC47" s="262"/>
      <c r="AD47" s="143" t="s">
        <v>140</v>
      </c>
    </row>
    <row r="48" spans="1:30" ht="16" customHeight="1" outlineLevel="1">
      <c r="A48" s="38"/>
      <c r="B48" s="207" t="str">
        <f>IFERROR(VLOOKUP(C47,AGENT,4,0),"")</f>
        <v/>
      </c>
      <c r="C48" s="231"/>
      <c r="D48" s="315"/>
      <c r="E48" s="316"/>
      <c r="F48" s="316"/>
      <c r="G48" s="317"/>
      <c r="H48" s="87" t="str">
        <f>IFERROR(INDEX(ART[PRIX],MATCH($D48,ART[DESIGNATION],0)),"")</f>
        <v/>
      </c>
      <c r="I48" s="250"/>
      <c r="J48" s="88">
        <f>SUMPRODUCT(H47:H56,I47:I56)</f>
        <v>0</v>
      </c>
      <c r="L48" s="213" t="str">
        <f>IFERROR(VLOOKUP(M47,AGENT,4,0),"")</f>
        <v/>
      </c>
      <c r="M48" s="222"/>
      <c r="N48" s="407"/>
      <c r="O48" s="408"/>
      <c r="P48" s="408"/>
      <c r="Q48" s="409"/>
      <c r="R48" s="128" t="str">
        <f>IFERROR(INDEX(ART[PRIX],MATCH($N48,ART[DESIGNATION],0)),"")</f>
        <v/>
      </c>
      <c r="S48" s="260"/>
      <c r="T48" s="129">
        <f>SUMPRODUCT(R47:R56,S47:S56)</f>
        <v>0</v>
      </c>
      <c r="V48" s="217" t="str">
        <f>IFERROR(VLOOKUP(W47,AGENT,4,0),"")</f>
        <v/>
      </c>
      <c r="W48" s="224"/>
      <c r="X48" s="431"/>
      <c r="Y48" s="432"/>
      <c r="Z48" s="432"/>
      <c r="AA48" s="433"/>
      <c r="AB48" s="145" t="str">
        <f>IFERROR(INDEX(ART[PRIX],MATCH($X48,ART[DESIGNATION],0)),"")</f>
        <v/>
      </c>
      <c r="AC48" s="263"/>
      <c r="AD48" s="146">
        <f>SUMPRODUCT(AB47:AB56,AC47:AC56)</f>
        <v>0</v>
      </c>
    </row>
    <row r="49" spans="1:30" outlineLevel="1">
      <c r="A49" s="38"/>
      <c r="B49" s="205"/>
      <c r="C49" s="89" t="s">
        <v>168</v>
      </c>
      <c r="D49" s="315"/>
      <c r="E49" s="316"/>
      <c r="F49" s="316"/>
      <c r="G49" s="317"/>
      <c r="H49" s="87" t="str">
        <f>IFERROR(INDEX(ART[PRIX],MATCH($D49,ART[DESIGNATION],0)),"")</f>
        <v/>
      </c>
      <c r="I49" s="250"/>
      <c r="J49" s="88"/>
      <c r="L49" s="130"/>
      <c r="M49" s="131" t="s">
        <v>168</v>
      </c>
      <c r="N49" s="407"/>
      <c r="O49" s="408"/>
      <c r="P49" s="408"/>
      <c r="Q49" s="409"/>
      <c r="R49" s="128" t="str">
        <f>IFERROR(INDEX(ART[PRIX],MATCH($N49,ART[DESIGNATION],0)),"")</f>
        <v/>
      </c>
      <c r="S49" s="260"/>
      <c r="T49" s="129"/>
      <c r="V49" s="174"/>
      <c r="W49" s="147" t="s">
        <v>168</v>
      </c>
      <c r="X49" s="431"/>
      <c r="Y49" s="432"/>
      <c r="Z49" s="432"/>
      <c r="AA49" s="433"/>
      <c r="AB49" s="145" t="str">
        <f>IFERROR(INDEX(ART[PRIX],MATCH($X49,ART[DESIGNATION],0)),"")</f>
        <v/>
      </c>
      <c r="AC49" s="263"/>
      <c r="AD49" s="146"/>
    </row>
    <row r="50" spans="1:30" ht="17" outlineLevel="1" thickBot="1">
      <c r="A50" s="38"/>
      <c r="B50" s="205"/>
      <c r="C50" s="90" t="str">
        <f>IFERROR(VLOOKUP(C47,AGENT,2,0),"")</f>
        <v/>
      </c>
      <c r="D50" s="315"/>
      <c r="E50" s="316"/>
      <c r="F50" s="316"/>
      <c r="G50" s="317"/>
      <c r="H50" s="87" t="str">
        <f>IFERROR(INDEX(ART[PRIX],MATCH($D50,ART[DESIGNATION],0)),"")</f>
        <v/>
      </c>
      <c r="I50" s="250"/>
      <c r="J50" s="91"/>
      <c r="L50" s="130"/>
      <c r="M50" s="132" t="str">
        <f>IFERROR(VLOOKUP(M47,AGENT,2,0),"")</f>
        <v/>
      </c>
      <c r="N50" s="407"/>
      <c r="O50" s="408"/>
      <c r="P50" s="408"/>
      <c r="Q50" s="409"/>
      <c r="R50" s="128" t="str">
        <f>IFERROR(INDEX(ART[PRIX],MATCH($N50,ART[DESIGNATION],0)),"")</f>
        <v/>
      </c>
      <c r="S50" s="260"/>
      <c r="T50" s="133"/>
      <c r="V50" s="174"/>
      <c r="W50" s="148" t="str">
        <f>IFERROR(VLOOKUP(W47,AGENT,2,0),"")</f>
        <v/>
      </c>
      <c r="X50" s="431"/>
      <c r="Y50" s="432"/>
      <c r="Z50" s="432"/>
      <c r="AA50" s="433"/>
      <c r="AB50" s="145" t="str">
        <f>IFERROR(INDEX(ART[PRIX],MATCH($X50,ART[DESIGNATION],0)),"")</f>
        <v/>
      </c>
      <c r="AC50" s="263"/>
      <c r="AD50" s="149"/>
    </row>
    <row r="51" spans="1:30" outlineLevel="1">
      <c r="A51" s="38"/>
      <c r="B51" s="205"/>
      <c r="C51" s="86" t="s">
        <v>166</v>
      </c>
      <c r="D51" s="315"/>
      <c r="E51" s="316"/>
      <c r="F51" s="316"/>
      <c r="G51" s="317"/>
      <c r="H51" s="87" t="str">
        <f>IFERROR(INDEX(ART[PRIX],MATCH($D51,ART[DESIGNATION],0)),"")</f>
        <v/>
      </c>
      <c r="I51" s="250"/>
      <c r="J51" s="85" t="s">
        <v>139</v>
      </c>
      <c r="L51" s="130"/>
      <c r="M51" s="127" t="s">
        <v>166</v>
      </c>
      <c r="N51" s="407"/>
      <c r="O51" s="408"/>
      <c r="P51" s="408"/>
      <c r="Q51" s="409"/>
      <c r="R51" s="128" t="str">
        <f>IFERROR(INDEX(ART[PRIX],MATCH($N51,ART[DESIGNATION],0)),"")</f>
        <v/>
      </c>
      <c r="S51" s="260"/>
      <c r="T51" s="126" t="s">
        <v>139</v>
      </c>
      <c r="V51" s="174"/>
      <c r="W51" s="144" t="s">
        <v>166</v>
      </c>
      <c r="X51" s="431"/>
      <c r="Y51" s="432"/>
      <c r="Z51" s="432"/>
      <c r="AA51" s="433"/>
      <c r="AB51" s="145" t="str">
        <f>IFERROR(INDEX(ART[PRIX],MATCH($X51,ART[DESIGNATION],0)),"")</f>
        <v/>
      </c>
      <c r="AC51" s="263"/>
      <c r="AD51" s="143" t="s">
        <v>139</v>
      </c>
    </row>
    <row r="52" spans="1:30" outlineLevel="1">
      <c r="A52" s="38"/>
      <c r="B52" s="205"/>
      <c r="C52" s="90" t="str">
        <f>IFERROR(VLOOKUP(C47,AGENT,3,0),"")</f>
        <v/>
      </c>
      <c r="D52" s="315"/>
      <c r="E52" s="316"/>
      <c r="F52" s="316"/>
      <c r="G52" s="317"/>
      <c r="H52" s="87" t="str">
        <f>IFERROR(INDEX(ART[PRIX],MATCH($D52,ART[DESIGNATION],0)),"")</f>
        <v/>
      </c>
      <c r="I52" s="250"/>
      <c r="J52" s="318" t="str">
        <f>IF(AND(B48&lt;&gt;"",J48&lt;&gt;""),B48-J48,"")</f>
        <v/>
      </c>
      <c r="L52" s="130"/>
      <c r="M52" s="132" t="str">
        <f>IFERROR(VLOOKUP(M47,AGENT,3,0),"")</f>
        <v/>
      </c>
      <c r="N52" s="407"/>
      <c r="O52" s="408"/>
      <c r="P52" s="408"/>
      <c r="Q52" s="409"/>
      <c r="R52" s="128" t="str">
        <f>IFERROR(INDEX(ART[PRIX],MATCH($N52,ART[DESIGNATION],0)),"")</f>
        <v/>
      </c>
      <c r="S52" s="260"/>
      <c r="T52" s="321" t="str">
        <f>IF(AND(L48&lt;&gt;"",T48&lt;&gt;""),L48-T48,"")</f>
        <v/>
      </c>
      <c r="V52" s="174"/>
      <c r="W52" s="148" t="str">
        <f>IFERROR(VLOOKUP(W47,AGENT,3,0),"")</f>
        <v/>
      </c>
      <c r="X52" s="431"/>
      <c r="Y52" s="432"/>
      <c r="Z52" s="432"/>
      <c r="AA52" s="433"/>
      <c r="AB52" s="145" t="str">
        <f>IFERROR(INDEX(ART[PRIX],MATCH($X52,ART[DESIGNATION],0)),"")</f>
        <v/>
      </c>
      <c r="AC52" s="263"/>
      <c r="AD52" s="324" t="str">
        <f>IF(AND(V48&lt;&gt;"",AD48&lt;&gt;""),V48-AD48,"")</f>
        <v/>
      </c>
    </row>
    <row r="53" spans="1:30" outlineLevel="1">
      <c r="A53" s="38"/>
      <c r="B53" s="205"/>
      <c r="C53" s="92" t="s">
        <v>192</v>
      </c>
      <c r="D53" s="315"/>
      <c r="E53" s="316"/>
      <c r="F53" s="316"/>
      <c r="G53" s="317"/>
      <c r="H53" s="87" t="str">
        <f>IFERROR(INDEX(ART[PRIX],MATCH($D53,ART[DESIGNATION],0)),"")</f>
        <v/>
      </c>
      <c r="I53" s="250"/>
      <c r="J53" s="319"/>
      <c r="L53" s="130"/>
      <c r="M53" s="134" t="s">
        <v>192</v>
      </c>
      <c r="N53" s="407"/>
      <c r="O53" s="408"/>
      <c r="P53" s="408"/>
      <c r="Q53" s="409"/>
      <c r="R53" s="128" t="str">
        <f>IFERROR(INDEX(ART[PRIX],MATCH($N53,ART[DESIGNATION],0)),"")</f>
        <v/>
      </c>
      <c r="S53" s="260"/>
      <c r="T53" s="322"/>
      <c r="V53" s="174"/>
      <c r="W53" s="150" t="s">
        <v>192</v>
      </c>
      <c r="X53" s="431"/>
      <c r="Y53" s="432"/>
      <c r="Z53" s="432"/>
      <c r="AA53" s="433"/>
      <c r="AB53" s="145" t="str">
        <f>IFERROR(INDEX(ART[PRIX],MATCH($X53,ART[DESIGNATION],0)),"")</f>
        <v/>
      </c>
      <c r="AC53" s="263"/>
      <c r="AD53" s="325"/>
    </row>
    <row r="54" spans="1:30" outlineLevel="1">
      <c r="A54" s="38"/>
      <c r="B54" s="205"/>
      <c r="C54" s="93" t="str">
        <f>IFERROR(VLOOKUP(C47,AGENT,5,0),"")</f>
        <v/>
      </c>
      <c r="D54" s="315"/>
      <c r="E54" s="316"/>
      <c r="F54" s="316"/>
      <c r="G54" s="317"/>
      <c r="H54" s="87" t="str">
        <f>IFERROR(INDEX(ART[PRIX],MATCH($D54,ART[DESIGNATION],0)),"")</f>
        <v/>
      </c>
      <c r="I54" s="250"/>
      <c r="J54" s="319"/>
      <c r="L54" s="130"/>
      <c r="M54" s="135" t="str">
        <f>IFERROR(VLOOKUP(M47,AGENT,5,0),"")</f>
        <v/>
      </c>
      <c r="N54" s="407"/>
      <c r="O54" s="408"/>
      <c r="P54" s="408"/>
      <c r="Q54" s="409"/>
      <c r="R54" s="128" t="str">
        <f>IFERROR(INDEX(ART[PRIX],MATCH($N54,ART[DESIGNATION],0)),"")</f>
        <v/>
      </c>
      <c r="S54" s="260"/>
      <c r="T54" s="322"/>
      <c r="V54" s="174"/>
      <c r="W54" s="151" t="str">
        <f>IFERROR(VLOOKUP(W47,AGENT,5,0),"")</f>
        <v/>
      </c>
      <c r="X54" s="431"/>
      <c r="Y54" s="432"/>
      <c r="Z54" s="432"/>
      <c r="AA54" s="433"/>
      <c r="AB54" s="145" t="str">
        <f>IFERROR(INDEX(ART[PRIX],MATCH($X54,ART[DESIGNATION],0)),"")</f>
        <v/>
      </c>
      <c r="AC54" s="263"/>
      <c r="AD54" s="325"/>
    </row>
    <row r="55" spans="1:30" outlineLevel="1">
      <c r="A55" s="38"/>
      <c r="B55" s="205"/>
      <c r="C55" s="94"/>
      <c r="D55" s="315"/>
      <c r="E55" s="316"/>
      <c r="F55" s="316"/>
      <c r="G55" s="317"/>
      <c r="H55" s="87" t="str">
        <f>IFERROR(INDEX(ART[PRIX],MATCH($D55,ART[DESIGNATION],0)),"")</f>
        <v/>
      </c>
      <c r="I55" s="250"/>
      <c r="J55" s="319"/>
      <c r="L55" s="130"/>
      <c r="M55" s="136"/>
      <c r="N55" s="407"/>
      <c r="O55" s="408"/>
      <c r="P55" s="408"/>
      <c r="Q55" s="409"/>
      <c r="R55" s="128" t="str">
        <f>IFERROR(INDEX(ART[PRIX],MATCH($N55,ART[DESIGNATION],0)),"")</f>
        <v/>
      </c>
      <c r="S55" s="260"/>
      <c r="T55" s="322"/>
      <c r="V55" s="174"/>
      <c r="W55" s="152"/>
      <c r="X55" s="431"/>
      <c r="Y55" s="432"/>
      <c r="Z55" s="432"/>
      <c r="AA55" s="433"/>
      <c r="AB55" s="145" t="str">
        <f>IFERROR(INDEX(ART[PRIX],MATCH($X55,ART[DESIGNATION],0)),"")</f>
        <v/>
      </c>
      <c r="AC55" s="263"/>
      <c r="AD55" s="325"/>
    </row>
    <row r="56" spans="1:30" ht="17" outlineLevel="1" thickBot="1">
      <c r="A56" s="38"/>
      <c r="B56" s="206"/>
      <c r="C56" s="95"/>
      <c r="D56" s="327"/>
      <c r="E56" s="328"/>
      <c r="F56" s="328"/>
      <c r="G56" s="329"/>
      <c r="H56" s="87" t="str">
        <f>IFERROR(INDEX(ART[PRIX],MATCH($D56,ART[DESIGNATION],0)),"")</f>
        <v/>
      </c>
      <c r="I56" s="248"/>
      <c r="J56" s="320"/>
      <c r="L56" s="137"/>
      <c r="M56" s="138"/>
      <c r="N56" s="410"/>
      <c r="O56" s="411"/>
      <c r="P56" s="411"/>
      <c r="Q56" s="412"/>
      <c r="R56" s="139" t="str">
        <f>IFERROR(INDEX(ART[PRIX],MATCH($N56,ART[DESIGNATION],0)),"")</f>
        <v/>
      </c>
      <c r="S56" s="261"/>
      <c r="T56" s="323"/>
      <c r="V56" s="175"/>
      <c r="W56" s="153"/>
      <c r="X56" s="434"/>
      <c r="Y56" s="435"/>
      <c r="Z56" s="435"/>
      <c r="AA56" s="436"/>
      <c r="AB56" s="173" t="str">
        <f>IFERROR(INDEX(ART[PRIX],MATCH($X56,ART[DESIGNATION],0)),"")</f>
        <v/>
      </c>
      <c r="AC56" s="264"/>
      <c r="AD56" s="326"/>
    </row>
    <row r="57" spans="1:30" ht="19" customHeight="1" outlineLevel="1">
      <c r="A57" s="38"/>
      <c r="B57" s="208" t="s">
        <v>196</v>
      </c>
      <c r="C57" s="228" t="s">
        <v>169</v>
      </c>
      <c r="D57" s="297"/>
      <c r="E57" s="298"/>
      <c r="F57" s="298"/>
      <c r="G57" s="299"/>
      <c r="H57" s="97" t="str">
        <f>IFERROR(INDEX(ART[PRIX],MATCH($D57,ART[DESIGNATION],0)),"")</f>
        <v/>
      </c>
      <c r="I57" s="177"/>
      <c r="J57" s="98" t="s">
        <v>140</v>
      </c>
      <c r="L57" s="214" t="s">
        <v>196</v>
      </c>
      <c r="M57" s="226" t="s">
        <v>169</v>
      </c>
      <c r="N57" s="413"/>
      <c r="O57" s="414"/>
      <c r="P57" s="414"/>
      <c r="Q57" s="415"/>
      <c r="R57" s="172" t="str">
        <f>IFERROR(INDEX(ART[PRIX],MATCH($N57,ART[DESIGNATION],0)),"")</f>
        <v/>
      </c>
      <c r="S57" s="256"/>
      <c r="T57" s="112" t="s">
        <v>140</v>
      </c>
      <c r="V57" s="218" t="s">
        <v>196</v>
      </c>
      <c r="W57" s="194" t="s">
        <v>169</v>
      </c>
      <c r="X57" s="282"/>
      <c r="Y57" s="283"/>
      <c r="Z57" s="283"/>
      <c r="AA57" s="284"/>
      <c r="AB57" s="155" t="str">
        <f>IFERROR(INDEX(ART[PRIX],MATCH($X57,ART[DESIGNATION],0)),"")</f>
        <v/>
      </c>
      <c r="AC57" s="156"/>
      <c r="AD57" s="157" t="s">
        <v>140</v>
      </c>
    </row>
    <row r="58" spans="1:30" ht="16" customHeight="1" outlineLevel="1">
      <c r="A58" s="38"/>
      <c r="B58" s="209" t="str">
        <f>IFERROR(VLOOKUP(C57,AGENT,4,0),"")</f>
        <v/>
      </c>
      <c r="C58" s="229"/>
      <c r="D58" s="300"/>
      <c r="E58" s="301"/>
      <c r="F58" s="301"/>
      <c r="G58" s="302"/>
      <c r="H58" s="100" t="str">
        <f>IFERROR(INDEX(ART[PRIX],MATCH($D58,ART[DESIGNATION],0)),"")</f>
        <v/>
      </c>
      <c r="I58" s="178"/>
      <c r="J58" s="101">
        <f>SUMPRODUCT(H57:H66,I57:I66)</f>
        <v>0</v>
      </c>
      <c r="L58" s="215" t="str">
        <f>IFERROR(VLOOKUP(M57,AGENT,4,0),"")</f>
        <v/>
      </c>
      <c r="M58" s="227"/>
      <c r="N58" s="416"/>
      <c r="O58" s="417"/>
      <c r="P58" s="417"/>
      <c r="Q58" s="418"/>
      <c r="R58" s="114" t="str">
        <f>IFERROR(INDEX(ART[PRIX],MATCH($N58,ART[DESIGNATION],0)),"")</f>
        <v/>
      </c>
      <c r="S58" s="257"/>
      <c r="T58" s="115">
        <f>SUMPRODUCT(R57:R66,S57:S66)</f>
        <v>0</v>
      </c>
      <c r="V58" s="219" t="str">
        <f>IFERROR(VLOOKUP(W57,AGENT,4,0),"")</f>
        <v/>
      </c>
      <c r="W58" s="225"/>
      <c r="X58" s="279"/>
      <c r="Y58" s="280"/>
      <c r="Z58" s="280"/>
      <c r="AA58" s="281"/>
      <c r="AB58" s="159" t="str">
        <f>IFERROR(INDEX(ART[PRIX],MATCH($X58,ART[DESIGNATION],0)),"")</f>
        <v/>
      </c>
      <c r="AC58" s="160"/>
      <c r="AD58" s="161">
        <f>SUMPRODUCT(AB57:AB66,AC57:AC66)</f>
        <v>0</v>
      </c>
    </row>
    <row r="59" spans="1:30" outlineLevel="1">
      <c r="A59" s="38"/>
      <c r="B59" s="210"/>
      <c r="C59" s="102" t="s">
        <v>168</v>
      </c>
      <c r="D59" s="300"/>
      <c r="E59" s="301"/>
      <c r="F59" s="301"/>
      <c r="G59" s="302"/>
      <c r="H59" s="100" t="str">
        <f>IFERROR(INDEX(ART[PRIX],MATCH($D59,ART[DESIGNATION],0)),"")</f>
        <v/>
      </c>
      <c r="I59" s="178"/>
      <c r="J59" s="101"/>
      <c r="L59" s="116"/>
      <c r="M59" s="117" t="s">
        <v>168</v>
      </c>
      <c r="N59" s="416"/>
      <c r="O59" s="417"/>
      <c r="P59" s="417"/>
      <c r="Q59" s="418"/>
      <c r="R59" s="114" t="str">
        <f>IFERROR(INDEX(ART[PRIX],MATCH($N59,ART[DESIGNATION],0)),"")</f>
        <v/>
      </c>
      <c r="S59" s="257"/>
      <c r="T59" s="115"/>
      <c r="V59" s="162"/>
      <c r="W59" s="163" t="s">
        <v>168</v>
      </c>
      <c r="X59" s="279"/>
      <c r="Y59" s="280"/>
      <c r="Z59" s="280"/>
      <c r="AA59" s="281"/>
      <c r="AB59" s="159" t="str">
        <f>IFERROR(INDEX(ART[PRIX],MATCH($X59,ART[DESIGNATION],0)),"")</f>
        <v/>
      </c>
      <c r="AC59" s="160"/>
      <c r="AD59" s="161"/>
    </row>
    <row r="60" spans="1:30" ht="17" outlineLevel="1" thickBot="1">
      <c r="A60" s="38"/>
      <c r="B60" s="210"/>
      <c r="C60" s="103" t="str">
        <f>IFERROR(VLOOKUP(C57,AGENT,2,0),"")</f>
        <v/>
      </c>
      <c r="D60" s="300"/>
      <c r="E60" s="301"/>
      <c r="F60" s="301"/>
      <c r="G60" s="302"/>
      <c r="H60" s="100" t="str">
        <f>IFERROR(INDEX(ART[PRIX],MATCH($D60,ART[DESIGNATION],0)),"")</f>
        <v/>
      </c>
      <c r="I60" s="178"/>
      <c r="J60" s="104"/>
      <c r="L60" s="116"/>
      <c r="M60" s="118" t="str">
        <f>IFERROR(VLOOKUP(M57,AGENT,2,0),"")</f>
        <v/>
      </c>
      <c r="N60" s="416"/>
      <c r="O60" s="417"/>
      <c r="P60" s="417"/>
      <c r="Q60" s="418"/>
      <c r="R60" s="114" t="str">
        <f>IFERROR(INDEX(ART[PRIX],MATCH($N60,ART[DESIGNATION],0)),"")</f>
        <v/>
      </c>
      <c r="S60" s="257"/>
      <c r="T60" s="119"/>
      <c r="V60" s="162"/>
      <c r="W60" s="164" t="str">
        <f>IFERROR(VLOOKUP(W57,AGENT,2,0),"")</f>
        <v/>
      </c>
      <c r="X60" s="279"/>
      <c r="Y60" s="280"/>
      <c r="Z60" s="280"/>
      <c r="AA60" s="281"/>
      <c r="AB60" s="159" t="str">
        <f>IFERROR(INDEX(ART[PRIX],MATCH($X60,ART[DESIGNATION],0)),"")</f>
        <v/>
      </c>
      <c r="AC60" s="160"/>
      <c r="AD60" s="165"/>
    </row>
    <row r="61" spans="1:30" outlineLevel="1">
      <c r="A61" s="38"/>
      <c r="B61" s="210"/>
      <c r="C61" s="99" t="s">
        <v>166</v>
      </c>
      <c r="D61" s="300"/>
      <c r="E61" s="301"/>
      <c r="F61" s="301"/>
      <c r="G61" s="302"/>
      <c r="H61" s="100" t="str">
        <f>IFERROR(INDEX(ART[PRIX],MATCH($D61,ART[DESIGNATION],0)),"")</f>
        <v/>
      </c>
      <c r="I61" s="178"/>
      <c r="J61" s="98" t="s">
        <v>139</v>
      </c>
      <c r="L61" s="116"/>
      <c r="M61" s="113" t="s">
        <v>166</v>
      </c>
      <c r="N61" s="416"/>
      <c r="O61" s="417"/>
      <c r="P61" s="417"/>
      <c r="Q61" s="418"/>
      <c r="R61" s="114" t="str">
        <f>IFERROR(INDEX(ART[PRIX],MATCH($N61,ART[DESIGNATION],0)),"")</f>
        <v/>
      </c>
      <c r="S61" s="257"/>
      <c r="T61" s="112" t="s">
        <v>139</v>
      </c>
      <c r="V61" s="162"/>
      <c r="W61" s="158" t="s">
        <v>166</v>
      </c>
      <c r="X61" s="279"/>
      <c r="Y61" s="280"/>
      <c r="Z61" s="280"/>
      <c r="AA61" s="281"/>
      <c r="AB61" s="159" t="str">
        <f>IFERROR(INDEX(ART[PRIX],MATCH($X61,ART[DESIGNATION],0)),"")</f>
        <v/>
      </c>
      <c r="AC61" s="160"/>
      <c r="AD61" s="157" t="s">
        <v>139</v>
      </c>
    </row>
    <row r="62" spans="1:30" outlineLevel="1">
      <c r="A62" s="38"/>
      <c r="B62" s="210"/>
      <c r="C62" s="103" t="str">
        <f>IFERROR(VLOOKUP(C57,AGENT,3,0),"")</f>
        <v/>
      </c>
      <c r="D62" s="300"/>
      <c r="E62" s="301"/>
      <c r="F62" s="301"/>
      <c r="G62" s="302"/>
      <c r="H62" s="100" t="str">
        <f>IFERROR(INDEX(ART[PRIX],MATCH($D62,ART[DESIGNATION],0)),"")</f>
        <v/>
      </c>
      <c r="I62" s="178"/>
      <c r="J62" s="303" t="str">
        <f>IF(AND(B58&lt;&gt;"",J58&lt;&gt;""),B58-J58,"")</f>
        <v/>
      </c>
      <c r="L62" s="116"/>
      <c r="M62" s="118" t="str">
        <f>IFERROR(VLOOKUP(M57,AGENT,3,0),"")</f>
        <v/>
      </c>
      <c r="N62" s="416"/>
      <c r="O62" s="417"/>
      <c r="P62" s="417"/>
      <c r="Q62" s="418"/>
      <c r="R62" s="114" t="str">
        <f>IFERROR(INDEX(ART[PRIX],MATCH($N62,ART[DESIGNATION],0)),"")</f>
        <v/>
      </c>
      <c r="S62" s="257"/>
      <c r="T62" s="306" t="str">
        <f>IF(AND(L58&lt;&gt;"",T58&lt;&gt;""),L58-T58,"")</f>
        <v/>
      </c>
      <c r="V62" s="162"/>
      <c r="W62" s="164" t="str">
        <f>IFERROR(VLOOKUP(W57,AGENT,3,0),"")</f>
        <v/>
      </c>
      <c r="X62" s="279"/>
      <c r="Y62" s="280"/>
      <c r="Z62" s="280"/>
      <c r="AA62" s="281"/>
      <c r="AB62" s="159" t="str">
        <f>IFERROR(INDEX(ART[PRIX],MATCH($X62,ART[DESIGNATION],0)),"")</f>
        <v/>
      </c>
      <c r="AC62" s="160"/>
      <c r="AD62" s="309" t="str">
        <f>IF(AND(V58&lt;&gt;"",AD58&lt;&gt;""),V58-AD58,"")</f>
        <v/>
      </c>
    </row>
    <row r="63" spans="1:30" outlineLevel="1">
      <c r="A63" s="38"/>
      <c r="B63" s="210"/>
      <c r="C63" s="105" t="s">
        <v>192</v>
      </c>
      <c r="D63" s="300"/>
      <c r="E63" s="301"/>
      <c r="F63" s="301"/>
      <c r="G63" s="302"/>
      <c r="H63" s="100" t="str">
        <f>IFERROR(INDEX(ART[PRIX],MATCH($D63,ART[DESIGNATION],0)),"")</f>
        <v/>
      </c>
      <c r="I63" s="178"/>
      <c r="J63" s="304"/>
      <c r="L63" s="116"/>
      <c r="M63" s="120" t="s">
        <v>192</v>
      </c>
      <c r="N63" s="416"/>
      <c r="O63" s="417"/>
      <c r="P63" s="417"/>
      <c r="Q63" s="418"/>
      <c r="R63" s="114" t="str">
        <f>IFERROR(INDEX(ART[PRIX],MATCH($N63,ART[DESIGNATION],0)),"")</f>
        <v/>
      </c>
      <c r="S63" s="257"/>
      <c r="T63" s="307"/>
      <c r="V63" s="162"/>
      <c r="W63" s="166" t="s">
        <v>192</v>
      </c>
      <c r="X63" s="279"/>
      <c r="Y63" s="280"/>
      <c r="Z63" s="280"/>
      <c r="AA63" s="281"/>
      <c r="AB63" s="159" t="str">
        <f>IFERROR(INDEX(ART[PRIX],MATCH($X63,ART[DESIGNATION],0)),"")</f>
        <v/>
      </c>
      <c r="AC63" s="160"/>
      <c r="AD63" s="310"/>
    </row>
    <row r="64" spans="1:30" outlineLevel="1">
      <c r="A64" s="38"/>
      <c r="B64" s="210"/>
      <c r="C64" s="106" t="str">
        <f>IFERROR(VLOOKUP(C57,AGENT,5,0),"")</f>
        <v/>
      </c>
      <c r="D64" s="300"/>
      <c r="E64" s="301"/>
      <c r="F64" s="301"/>
      <c r="G64" s="302"/>
      <c r="H64" s="100" t="str">
        <f>IFERROR(INDEX(ART[PRIX],MATCH($D64,ART[DESIGNATION],0)),"")</f>
        <v/>
      </c>
      <c r="I64" s="178"/>
      <c r="J64" s="304"/>
      <c r="L64" s="116"/>
      <c r="M64" s="121" t="str">
        <f>IFERROR(VLOOKUP(M57,AGENT,5,0),"")</f>
        <v/>
      </c>
      <c r="N64" s="416"/>
      <c r="O64" s="417"/>
      <c r="P64" s="417"/>
      <c r="Q64" s="418"/>
      <c r="R64" s="114" t="str">
        <f>IFERROR(INDEX(ART[PRIX],MATCH($N64,ART[DESIGNATION],0)),"")</f>
        <v/>
      </c>
      <c r="S64" s="257"/>
      <c r="T64" s="307"/>
      <c r="V64" s="162"/>
      <c r="W64" s="167" t="str">
        <f>IFERROR(VLOOKUP(W57,AGENT,5,0),"")</f>
        <v/>
      </c>
      <c r="X64" s="279"/>
      <c r="Y64" s="280"/>
      <c r="Z64" s="280"/>
      <c r="AA64" s="281"/>
      <c r="AB64" s="159" t="str">
        <f>IFERROR(INDEX(ART[PRIX],MATCH($X64,ART[DESIGNATION],0)),"")</f>
        <v/>
      </c>
      <c r="AC64" s="160"/>
      <c r="AD64" s="310"/>
    </row>
    <row r="65" spans="1:30" outlineLevel="1">
      <c r="A65" s="38"/>
      <c r="B65" s="210"/>
      <c r="C65" s="107"/>
      <c r="D65" s="300"/>
      <c r="E65" s="301"/>
      <c r="F65" s="301"/>
      <c r="G65" s="302"/>
      <c r="H65" s="100" t="str">
        <f>IFERROR(INDEX(ART[PRIX],MATCH($D65,ART[DESIGNATION],0)),"")</f>
        <v/>
      </c>
      <c r="I65" s="178"/>
      <c r="J65" s="304"/>
      <c r="L65" s="116"/>
      <c r="M65" s="122"/>
      <c r="N65" s="416"/>
      <c r="O65" s="417"/>
      <c r="P65" s="417"/>
      <c r="Q65" s="418"/>
      <c r="R65" s="114" t="str">
        <f>IFERROR(INDEX(ART[PRIX],MATCH($N65,ART[DESIGNATION],0)),"")</f>
        <v/>
      </c>
      <c r="S65" s="257"/>
      <c r="T65" s="307"/>
      <c r="V65" s="162"/>
      <c r="W65" s="168"/>
      <c r="X65" s="279"/>
      <c r="Y65" s="280"/>
      <c r="Z65" s="280"/>
      <c r="AA65" s="281"/>
      <c r="AB65" s="159" t="str">
        <f>IFERROR(INDEX(ART[PRIX],MATCH($X65,ART[DESIGNATION],0)),"")</f>
        <v/>
      </c>
      <c r="AC65" s="160"/>
      <c r="AD65" s="310"/>
    </row>
    <row r="66" spans="1:30" ht="17" outlineLevel="1" thickBot="1">
      <c r="A66" s="38"/>
      <c r="B66" s="211"/>
      <c r="C66" s="108"/>
      <c r="D66" s="312"/>
      <c r="E66" s="313"/>
      <c r="F66" s="313"/>
      <c r="G66" s="314"/>
      <c r="H66" s="100" t="str">
        <f>IFERROR(INDEX(ART[PRIX],MATCH($D66,ART[DESIGNATION],0)),"")</f>
        <v/>
      </c>
      <c r="I66" s="179"/>
      <c r="J66" s="305"/>
      <c r="L66" s="123"/>
      <c r="M66" s="124"/>
      <c r="N66" s="419"/>
      <c r="O66" s="420"/>
      <c r="P66" s="420"/>
      <c r="Q66" s="421"/>
      <c r="R66" s="114" t="str">
        <f>IFERROR(INDEX(ART[PRIX],MATCH($N66,ART[DESIGNATION],0)),"")</f>
        <v/>
      </c>
      <c r="S66" s="258"/>
      <c r="T66" s="308"/>
      <c r="V66" s="169"/>
      <c r="W66" s="170"/>
      <c r="X66" s="294"/>
      <c r="Y66" s="295"/>
      <c r="Z66" s="295"/>
      <c r="AA66" s="296"/>
      <c r="AB66" s="171" t="str">
        <f>IFERROR(INDEX(ART[PRIX],MATCH($X66,ART[DESIGNATION],0)),"")</f>
        <v/>
      </c>
      <c r="AC66" s="160"/>
      <c r="AD66" s="311"/>
    </row>
    <row r="67" spans="1:30" ht="19" customHeight="1" outlineLevel="1">
      <c r="A67" s="38"/>
      <c r="B67" s="204" t="s">
        <v>196</v>
      </c>
      <c r="C67" s="230" t="s">
        <v>169</v>
      </c>
      <c r="D67" s="276"/>
      <c r="E67" s="277"/>
      <c r="F67" s="277"/>
      <c r="G67" s="278"/>
      <c r="H67" s="84" t="str">
        <f>IFERROR(INDEX(ART[PRIX],MATCH($D67,ART[DESIGNATION],0)),"")</f>
        <v/>
      </c>
      <c r="I67" s="249"/>
      <c r="J67" s="85" t="s">
        <v>140</v>
      </c>
      <c r="L67" s="212" t="s">
        <v>196</v>
      </c>
      <c r="M67" s="221" t="s">
        <v>169</v>
      </c>
      <c r="N67" s="422"/>
      <c r="O67" s="423"/>
      <c r="P67" s="423"/>
      <c r="Q67" s="424"/>
      <c r="R67" s="126" t="str">
        <f>IFERROR(INDEX(ART[PRIX],MATCH($N67,ART[DESIGNATION],0)),"")</f>
        <v/>
      </c>
      <c r="S67" s="259"/>
      <c r="T67" s="126" t="s">
        <v>140</v>
      </c>
      <c r="V67" s="216" t="s">
        <v>196</v>
      </c>
      <c r="W67" s="223" t="s">
        <v>169</v>
      </c>
      <c r="X67" s="428"/>
      <c r="Y67" s="429"/>
      <c r="Z67" s="429"/>
      <c r="AA67" s="430"/>
      <c r="AB67" s="142" t="str">
        <f>IFERROR(INDEX(ART[PRIX],MATCH($X67,ART[DESIGNATION],0)),"")</f>
        <v/>
      </c>
      <c r="AC67" s="262"/>
      <c r="AD67" s="143" t="s">
        <v>140</v>
      </c>
    </row>
    <row r="68" spans="1:30" ht="16" customHeight="1" outlineLevel="1">
      <c r="A68" s="38"/>
      <c r="B68" s="207" t="str">
        <f>IFERROR(VLOOKUP(C67,AGENT,4,0),"")</f>
        <v/>
      </c>
      <c r="C68" s="231"/>
      <c r="D68" s="315"/>
      <c r="E68" s="316"/>
      <c r="F68" s="316"/>
      <c r="G68" s="317"/>
      <c r="H68" s="87" t="str">
        <f>IFERROR(INDEX(ART[PRIX],MATCH($D68,ART[DESIGNATION],0)),"")</f>
        <v/>
      </c>
      <c r="I68" s="250"/>
      <c r="J68" s="88">
        <f>SUMPRODUCT(H67:H76,I67:I76)</f>
        <v>0</v>
      </c>
      <c r="L68" s="213" t="str">
        <f>IFERROR(VLOOKUP(M67,AGENT,4,0),"")</f>
        <v/>
      </c>
      <c r="M68" s="222"/>
      <c r="N68" s="407"/>
      <c r="O68" s="408"/>
      <c r="P68" s="408"/>
      <c r="Q68" s="409"/>
      <c r="R68" s="128" t="str">
        <f>IFERROR(INDEX(ART[PRIX],MATCH($N68,ART[DESIGNATION],0)),"")</f>
        <v/>
      </c>
      <c r="S68" s="260"/>
      <c r="T68" s="129">
        <f>SUMPRODUCT(R67:R76,S67:S76)</f>
        <v>0</v>
      </c>
      <c r="V68" s="217" t="str">
        <f>IFERROR(VLOOKUP(W67,AGENT,4,0),"")</f>
        <v/>
      </c>
      <c r="W68" s="224"/>
      <c r="X68" s="431"/>
      <c r="Y68" s="432"/>
      <c r="Z68" s="432"/>
      <c r="AA68" s="433"/>
      <c r="AB68" s="145" t="str">
        <f>IFERROR(INDEX(ART[PRIX],MATCH($X68,ART[DESIGNATION],0)),"")</f>
        <v/>
      </c>
      <c r="AC68" s="263"/>
      <c r="AD68" s="146">
        <f>SUMPRODUCT(AB67:AB76,AC67:AC76)</f>
        <v>0</v>
      </c>
    </row>
    <row r="69" spans="1:30" outlineLevel="1">
      <c r="A69" s="38"/>
      <c r="B69" s="205"/>
      <c r="C69" s="89" t="s">
        <v>168</v>
      </c>
      <c r="D69" s="315"/>
      <c r="E69" s="316"/>
      <c r="F69" s="316"/>
      <c r="G69" s="317"/>
      <c r="H69" s="87" t="str">
        <f>IFERROR(INDEX(ART[PRIX],MATCH($D69,ART[DESIGNATION],0)),"")</f>
        <v/>
      </c>
      <c r="I69" s="250"/>
      <c r="J69" s="88"/>
      <c r="L69" s="130"/>
      <c r="M69" s="131" t="s">
        <v>168</v>
      </c>
      <c r="N69" s="407"/>
      <c r="O69" s="408"/>
      <c r="P69" s="408"/>
      <c r="Q69" s="409"/>
      <c r="R69" s="128" t="str">
        <f>IFERROR(INDEX(ART[PRIX],MATCH($N69,ART[DESIGNATION],0)),"")</f>
        <v/>
      </c>
      <c r="S69" s="260"/>
      <c r="T69" s="129"/>
      <c r="V69" s="174"/>
      <c r="W69" s="147" t="s">
        <v>168</v>
      </c>
      <c r="X69" s="431"/>
      <c r="Y69" s="432"/>
      <c r="Z69" s="432"/>
      <c r="AA69" s="433"/>
      <c r="AB69" s="145" t="str">
        <f>IFERROR(INDEX(ART[PRIX],MATCH($X69,ART[DESIGNATION],0)),"")</f>
        <v/>
      </c>
      <c r="AC69" s="263"/>
      <c r="AD69" s="146"/>
    </row>
    <row r="70" spans="1:30" ht="17" outlineLevel="1" thickBot="1">
      <c r="A70" s="38"/>
      <c r="B70" s="205"/>
      <c r="C70" s="90" t="str">
        <f>IFERROR(VLOOKUP(C67,AGENT,2,0),"")</f>
        <v/>
      </c>
      <c r="D70" s="315"/>
      <c r="E70" s="316"/>
      <c r="F70" s="316"/>
      <c r="G70" s="317"/>
      <c r="H70" s="87" t="str">
        <f>IFERROR(INDEX(ART[PRIX],MATCH($D70,ART[DESIGNATION],0)),"")</f>
        <v/>
      </c>
      <c r="I70" s="250"/>
      <c r="J70" s="91"/>
      <c r="L70" s="130"/>
      <c r="M70" s="132" t="str">
        <f>IFERROR(VLOOKUP(M67,AGENT,2,0),"")</f>
        <v/>
      </c>
      <c r="N70" s="407"/>
      <c r="O70" s="408"/>
      <c r="P70" s="408"/>
      <c r="Q70" s="409"/>
      <c r="R70" s="128" t="str">
        <f>IFERROR(INDEX(ART[PRIX],MATCH($N70,ART[DESIGNATION],0)),"")</f>
        <v/>
      </c>
      <c r="S70" s="260"/>
      <c r="T70" s="133"/>
      <c r="V70" s="174"/>
      <c r="W70" s="148" t="str">
        <f>IFERROR(VLOOKUP(W67,AGENT,2,0),"")</f>
        <v/>
      </c>
      <c r="X70" s="431"/>
      <c r="Y70" s="432"/>
      <c r="Z70" s="432"/>
      <c r="AA70" s="433"/>
      <c r="AB70" s="145" t="str">
        <f>IFERROR(INDEX(ART[PRIX],MATCH($X70,ART[DESIGNATION],0)),"")</f>
        <v/>
      </c>
      <c r="AC70" s="263"/>
      <c r="AD70" s="149"/>
    </row>
    <row r="71" spans="1:30" outlineLevel="1">
      <c r="A71" s="38"/>
      <c r="B71" s="205"/>
      <c r="C71" s="86" t="s">
        <v>166</v>
      </c>
      <c r="D71" s="315"/>
      <c r="E71" s="316"/>
      <c r="F71" s="316"/>
      <c r="G71" s="317"/>
      <c r="H71" s="87" t="str">
        <f>IFERROR(INDEX(ART[PRIX],MATCH($D71,ART[DESIGNATION],0)),"")</f>
        <v/>
      </c>
      <c r="I71" s="250"/>
      <c r="J71" s="85" t="s">
        <v>139</v>
      </c>
      <c r="L71" s="130"/>
      <c r="M71" s="127" t="s">
        <v>166</v>
      </c>
      <c r="N71" s="407"/>
      <c r="O71" s="408"/>
      <c r="P71" s="408"/>
      <c r="Q71" s="409"/>
      <c r="R71" s="128" t="str">
        <f>IFERROR(INDEX(ART[PRIX],MATCH($N71,ART[DESIGNATION],0)),"")</f>
        <v/>
      </c>
      <c r="S71" s="260"/>
      <c r="T71" s="126" t="s">
        <v>139</v>
      </c>
      <c r="V71" s="174"/>
      <c r="W71" s="144" t="s">
        <v>166</v>
      </c>
      <c r="X71" s="431"/>
      <c r="Y71" s="432"/>
      <c r="Z71" s="432"/>
      <c r="AA71" s="433"/>
      <c r="AB71" s="145" t="str">
        <f>IFERROR(INDEX(ART[PRIX],MATCH($X71,ART[DESIGNATION],0)),"")</f>
        <v/>
      </c>
      <c r="AC71" s="263"/>
      <c r="AD71" s="143" t="s">
        <v>139</v>
      </c>
    </row>
    <row r="72" spans="1:30" outlineLevel="1">
      <c r="A72" s="38"/>
      <c r="B72" s="205"/>
      <c r="C72" s="90" t="str">
        <f>IFERROR(VLOOKUP(C67,AGENT,3,0),"")</f>
        <v/>
      </c>
      <c r="D72" s="315"/>
      <c r="E72" s="316"/>
      <c r="F72" s="316"/>
      <c r="G72" s="317"/>
      <c r="H72" s="87" t="str">
        <f>IFERROR(INDEX(ART[PRIX],MATCH($D72,ART[DESIGNATION],0)),"")</f>
        <v/>
      </c>
      <c r="I72" s="250"/>
      <c r="J72" s="318" t="str">
        <f>IF(AND(B68&lt;&gt;"",J68&lt;&gt;""),B68-J68,"")</f>
        <v/>
      </c>
      <c r="L72" s="130"/>
      <c r="M72" s="132" t="str">
        <f>IFERROR(VLOOKUP(M67,AGENT,3,0),"")</f>
        <v/>
      </c>
      <c r="N72" s="407"/>
      <c r="O72" s="408"/>
      <c r="P72" s="408"/>
      <c r="Q72" s="409"/>
      <c r="R72" s="128" t="str">
        <f>IFERROR(INDEX(ART[PRIX],MATCH($N72,ART[DESIGNATION],0)),"")</f>
        <v/>
      </c>
      <c r="S72" s="260"/>
      <c r="T72" s="321" t="str">
        <f>IF(AND(L68&lt;&gt;"",T68&lt;&gt;""),L68-T68,"")</f>
        <v/>
      </c>
      <c r="V72" s="174"/>
      <c r="W72" s="148" t="str">
        <f>IFERROR(VLOOKUP(W67,AGENT,3,0),"")</f>
        <v/>
      </c>
      <c r="X72" s="431"/>
      <c r="Y72" s="432"/>
      <c r="Z72" s="432"/>
      <c r="AA72" s="433"/>
      <c r="AB72" s="145" t="str">
        <f>IFERROR(INDEX(ART[PRIX],MATCH($X72,ART[DESIGNATION],0)),"")</f>
        <v/>
      </c>
      <c r="AC72" s="263"/>
      <c r="AD72" s="324" t="str">
        <f>IF(AND(V68&lt;&gt;"",AD68&lt;&gt;""),V68-AD68,"")</f>
        <v/>
      </c>
    </row>
    <row r="73" spans="1:30" outlineLevel="1">
      <c r="A73" s="38"/>
      <c r="B73" s="205"/>
      <c r="C73" s="92" t="s">
        <v>192</v>
      </c>
      <c r="D73" s="315"/>
      <c r="E73" s="316"/>
      <c r="F73" s="316"/>
      <c r="G73" s="317"/>
      <c r="H73" s="87" t="str">
        <f>IFERROR(INDEX(ART[PRIX],MATCH($D73,ART[DESIGNATION],0)),"")</f>
        <v/>
      </c>
      <c r="I73" s="250"/>
      <c r="J73" s="319"/>
      <c r="L73" s="130"/>
      <c r="M73" s="134" t="s">
        <v>192</v>
      </c>
      <c r="N73" s="407"/>
      <c r="O73" s="408"/>
      <c r="P73" s="408"/>
      <c r="Q73" s="409"/>
      <c r="R73" s="128" t="str">
        <f>IFERROR(INDEX(ART[PRIX],MATCH($N73,ART[DESIGNATION],0)),"")</f>
        <v/>
      </c>
      <c r="S73" s="260"/>
      <c r="T73" s="322"/>
      <c r="V73" s="174"/>
      <c r="W73" s="150" t="s">
        <v>192</v>
      </c>
      <c r="X73" s="431"/>
      <c r="Y73" s="432"/>
      <c r="Z73" s="432"/>
      <c r="AA73" s="433"/>
      <c r="AB73" s="145" t="str">
        <f>IFERROR(INDEX(ART[PRIX],MATCH($X73,ART[DESIGNATION],0)),"")</f>
        <v/>
      </c>
      <c r="AC73" s="263"/>
      <c r="AD73" s="325"/>
    </row>
    <row r="74" spans="1:30" outlineLevel="1">
      <c r="A74" s="38"/>
      <c r="B74" s="205"/>
      <c r="C74" s="93" t="str">
        <f>IFERROR(VLOOKUP(C67,AGENT,5,0),"")</f>
        <v/>
      </c>
      <c r="D74" s="315"/>
      <c r="E74" s="316"/>
      <c r="F74" s="316"/>
      <c r="G74" s="317"/>
      <c r="H74" s="87" t="str">
        <f>IFERROR(INDEX(ART[PRIX],MATCH($D74,ART[DESIGNATION],0)),"")</f>
        <v/>
      </c>
      <c r="I74" s="250"/>
      <c r="J74" s="319"/>
      <c r="L74" s="130"/>
      <c r="M74" s="135" t="str">
        <f>IFERROR(VLOOKUP(M67,AGENT,5,0),"")</f>
        <v/>
      </c>
      <c r="N74" s="407"/>
      <c r="O74" s="408"/>
      <c r="P74" s="408"/>
      <c r="Q74" s="409"/>
      <c r="R74" s="128" t="str">
        <f>IFERROR(INDEX(ART[PRIX],MATCH($N74,ART[DESIGNATION],0)),"")</f>
        <v/>
      </c>
      <c r="S74" s="260"/>
      <c r="T74" s="322"/>
      <c r="V74" s="174"/>
      <c r="W74" s="151" t="str">
        <f>IFERROR(VLOOKUP(W67,AGENT,5,0),"")</f>
        <v/>
      </c>
      <c r="X74" s="431"/>
      <c r="Y74" s="432"/>
      <c r="Z74" s="432"/>
      <c r="AA74" s="433"/>
      <c r="AB74" s="145" t="str">
        <f>IFERROR(INDEX(ART[PRIX],MATCH($X74,ART[DESIGNATION],0)),"")</f>
        <v/>
      </c>
      <c r="AC74" s="263"/>
      <c r="AD74" s="325"/>
    </row>
    <row r="75" spans="1:30" outlineLevel="1">
      <c r="A75" s="38"/>
      <c r="B75" s="205"/>
      <c r="C75" s="94"/>
      <c r="D75" s="315"/>
      <c r="E75" s="316"/>
      <c r="F75" s="316"/>
      <c r="G75" s="317"/>
      <c r="H75" s="87" t="str">
        <f>IFERROR(INDEX(ART[PRIX],MATCH($D75,ART[DESIGNATION],0)),"")</f>
        <v/>
      </c>
      <c r="I75" s="250"/>
      <c r="J75" s="319"/>
      <c r="L75" s="130"/>
      <c r="M75" s="136"/>
      <c r="N75" s="407"/>
      <c r="O75" s="408"/>
      <c r="P75" s="408"/>
      <c r="Q75" s="409"/>
      <c r="R75" s="128" t="str">
        <f>IFERROR(INDEX(ART[PRIX],MATCH($N75,ART[DESIGNATION],0)),"")</f>
        <v/>
      </c>
      <c r="S75" s="260"/>
      <c r="T75" s="322"/>
      <c r="V75" s="174"/>
      <c r="W75" s="152"/>
      <c r="X75" s="431"/>
      <c r="Y75" s="432"/>
      <c r="Z75" s="432"/>
      <c r="AA75" s="433"/>
      <c r="AB75" s="145" t="str">
        <f>IFERROR(INDEX(ART[PRIX],MATCH($X75,ART[DESIGNATION],0)),"")</f>
        <v/>
      </c>
      <c r="AC75" s="263"/>
      <c r="AD75" s="325"/>
    </row>
    <row r="76" spans="1:30" ht="17" outlineLevel="1" thickBot="1">
      <c r="A76" s="38"/>
      <c r="B76" s="206"/>
      <c r="C76" s="95"/>
      <c r="D76" s="327"/>
      <c r="E76" s="328"/>
      <c r="F76" s="328"/>
      <c r="G76" s="329"/>
      <c r="H76" s="87" t="str">
        <f>IFERROR(INDEX(ART[PRIX],MATCH($D76,ART[DESIGNATION],0)),"")</f>
        <v/>
      </c>
      <c r="I76" s="248"/>
      <c r="J76" s="320"/>
      <c r="L76" s="137"/>
      <c r="M76" s="138"/>
      <c r="N76" s="410"/>
      <c r="O76" s="411"/>
      <c r="P76" s="411"/>
      <c r="Q76" s="412"/>
      <c r="R76" s="139" t="str">
        <f>IFERROR(INDEX(ART[PRIX],MATCH($N76,ART[DESIGNATION],0)),"")</f>
        <v/>
      </c>
      <c r="S76" s="261"/>
      <c r="T76" s="323"/>
      <c r="V76" s="175"/>
      <c r="W76" s="153"/>
      <c r="X76" s="434"/>
      <c r="Y76" s="435"/>
      <c r="Z76" s="435"/>
      <c r="AA76" s="436"/>
      <c r="AB76" s="173" t="str">
        <f>IFERROR(INDEX(ART[PRIX],MATCH($X76,ART[DESIGNATION],0)),"")</f>
        <v/>
      </c>
      <c r="AC76" s="264"/>
      <c r="AD76" s="326"/>
    </row>
    <row r="77" spans="1:30" ht="19" customHeight="1" outlineLevel="1">
      <c r="A77" s="38"/>
      <c r="B77" s="208" t="s">
        <v>196</v>
      </c>
      <c r="C77" s="228" t="s">
        <v>169</v>
      </c>
      <c r="D77" s="297"/>
      <c r="E77" s="298"/>
      <c r="F77" s="298"/>
      <c r="G77" s="299"/>
      <c r="H77" s="97" t="str">
        <f>IFERROR(INDEX(ART[PRIX],MATCH($D77,ART[DESIGNATION],0)),"")</f>
        <v/>
      </c>
      <c r="I77" s="177"/>
      <c r="J77" s="98" t="s">
        <v>140</v>
      </c>
      <c r="L77" s="214" t="s">
        <v>196</v>
      </c>
      <c r="M77" s="226" t="s">
        <v>169</v>
      </c>
      <c r="N77" s="413"/>
      <c r="O77" s="414"/>
      <c r="P77" s="414"/>
      <c r="Q77" s="415"/>
      <c r="R77" s="172" t="str">
        <f>IFERROR(INDEX(ART[PRIX],MATCH($N77,ART[DESIGNATION],0)),"")</f>
        <v/>
      </c>
      <c r="S77" s="256"/>
      <c r="T77" s="112" t="s">
        <v>140</v>
      </c>
      <c r="V77" s="218" t="s">
        <v>196</v>
      </c>
      <c r="W77" s="194" t="s">
        <v>169</v>
      </c>
      <c r="X77" s="282"/>
      <c r="Y77" s="283"/>
      <c r="Z77" s="283"/>
      <c r="AA77" s="284"/>
      <c r="AB77" s="155" t="str">
        <f>IFERROR(INDEX(ART[PRIX],MATCH($X77,ART[DESIGNATION],0)),"")</f>
        <v/>
      </c>
      <c r="AC77" s="156"/>
      <c r="AD77" s="157" t="s">
        <v>140</v>
      </c>
    </row>
    <row r="78" spans="1:30" ht="16" customHeight="1" outlineLevel="1">
      <c r="A78" s="38"/>
      <c r="B78" s="209" t="str">
        <f>IFERROR(VLOOKUP(C77,AGENT,4,0),"")</f>
        <v/>
      </c>
      <c r="C78" s="229"/>
      <c r="D78" s="300"/>
      <c r="E78" s="301"/>
      <c r="F78" s="301"/>
      <c r="G78" s="302"/>
      <c r="H78" s="100" t="str">
        <f>IFERROR(INDEX(ART[PRIX],MATCH($D78,ART[DESIGNATION],0)),"")</f>
        <v/>
      </c>
      <c r="I78" s="178"/>
      <c r="J78" s="101">
        <f>SUMPRODUCT(H77:H86,I77:I86)</f>
        <v>0</v>
      </c>
      <c r="L78" s="215" t="str">
        <f>IFERROR(VLOOKUP(M77,AGENT,4,0),"")</f>
        <v/>
      </c>
      <c r="M78" s="227"/>
      <c r="N78" s="416"/>
      <c r="O78" s="417"/>
      <c r="P78" s="417"/>
      <c r="Q78" s="418"/>
      <c r="R78" s="114" t="str">
        <f>IFERROR(INDEX(ART[PRIX],MATCH($N78,ART[DESIGNATION],0)),"")</f>
        <v/>
      </c>
      <c r="S78" s="257"/>
      <c r="T78" s="115">
        <f>SUMPRODUCT(R77:R86,S77:S86)</f>
        <v>0</v>
      </c>
      <c r="V78" s="219" t="str">
        <f>IFERROR(VLOOKUP(W77,AGENT,4,0),"")</f>
        <v/>
      </c>
      <c r="W78" s="225"/>
      <c r="X78" s="279"/>
      <c r="Y78" s="280"/>
      <c r="Z78" s="280"/>
      <c r="AA78" s="281"/>
      <c r="AB78" s="159" t="str">
        <f>IFERROR(INDEX(ART[PRIX],MATCH($X78,ART[DESIGNATION],0)),"")</f>
        <v/>
      </c>
      <c r="AC78" s="160"/>
      <c r="AD78" s="161">
        <f>SUMPRODUCT(AB77:AB86,AC77:AC86)</f>
        <v>0</v>
      </c>
    </row>
    <row r="79" spans="1:30" outlineLevel="1">
      <c r="A79" s="38"/>
      <c r="B79" s="210"/>
      <c r="C79" s="102" t="s">
        <v>168</v>
      </c>
      <c r="D79" s="300"/>
      <c r="E79" s="301"/>
      <c r="F79" s="301"/>
      <c r="G79" s="302"/>
      <c r="H79" s="100" t="str">
        <f>IFERROR(INDEX(ART[PRIX],MATCH($D79,ART[DESIGNATION],0)),"")</f>
        <v/>
      </c>
      <c r="I79" s="178"/>
      <c r="J79" s="101"/>
      <c r="L79" s="116"/>
      <c r="M79" s="117" t="s">
        <v>168</v>
      </c>
      <c r="N79" s="416"/>
      <c r="O79" s="417"/>
      <c r="P79" s="417"/>
      <c r="Q79" s="418"/>
      <c r="R79" s="114" t="str">
        <f>IFERROR(INDEX(ART[PRIX],MATCH($N79,ART[DESIGNATION],0)),"")</f>
        <v/>
      </c>
      <c r="S79" s="257"/>
      <c r="T79" s="115"/>
      <c r="V79" s="162"/>
      <c r="W79" s="163" t="s">
        <v>168</v>
      </c>
      <c r="X79" s="279"/>
      <c r="Y79" s="280"/>
      <c r="Z79" s="280"/>
      <c r="AA79" s="281"/>
      <c r="AB79" s="159" t="str">
        <f>IFERROR(INDEX(ART[PRIX],MATCH($X79,ART[DESIGNATION],0)),"")</f>
        <v/>
      </c>
      <c r="AC79" s="160"/>
      <c r="AD79" s="161"/>
    </row>
    <row r="80" spans="1:30" ht="17" outlineLevel="1" thickBot="1">
      <c r="A80" s="38"/>
      <c r="B80" s="210"/>
      <c r="C80" s="103" t="str">
        <f>IFERROR(VLOOKUP(C77,AGENT,2,0),"")</f>
        <v/>
      </c>
      <c r="D80" s="300"/>
      <c r="E80" s="301"/>
      <c r="F80" s="301"/>
      <c r="G80" s="302"/>
      <c r="H80" s="100" t="str">
        <f>IFERROR(INDEX(ART[PRIX],MATCH($D80,ART[DESIGNATION],0)),"")</f>
        <v/>
      </c>
      <c r="I80" s="178"/>
      <c r="J80" s="104"/>
      <c r="L80" s="116"/>
      <c r="M80" s="118" t="str">
        <f>IFERROR(VLOOKUP(M77,AGENT,2,0),"")</f>
        <v/>
      </c>
      <c r="N80" s="416"/>
      <c r="O80" s="417"/>
      <c r="P80" s="417"/>
      <c r="Q80" s="418"/>
      <c r="R80" s="114" t="str">
        <f>IFERROR(INDEX(ART[PRIX],MATCH($N80,ART[DESIGNATION],0)),"")</f>
        <v/>
      </c>
      <c r="S80" s="257"/>
      <c r="T80" s="119"/>
      <c r="V80" s="162"/>
      <c r="W80" s="164" t="str">
        <f>IFERROR(VLOOKUP(W77,AGENT,2,0),"")</f>
        <v/>
      </c>
      <c r="X80" s="279"/>
      <c r="Y80" s="280"/>
      <c r="Z80" s="280"/>
      <c r="AA80" s="281"/>
      <c r="AB80" s="159" t="str">
        <f>IFERROR(INDEX(ART[PRIX],MATCH($X80,ART[DESIGNATION],0)),"")</f>
        <v/>
      </c>
      <c r="AC80" s="160"/>
      <c r="AD80" s="165"/>
    </row>
    <row r="81" spans="1:30" outlineLevel="1">
      <c r="A81" s="38"/>
      <c r="B81" s="210"/>
      <c r="C81" s="99" t="s">
        <v>166</v>
      </c>
      <c r="D81" s="300"/>
      <c r="E81" s="301"/>
      <c r="F81" s="301"/>
      <c r="G81" s="302"/>
      <c r="H81" s="100" t="str">
        <f>IFERROR(INDEX(ART[PRIX],MATCH($D81,ART[DESIGNATION],0)),"")</f>
        <v/>
      </c>
      <c r="I81" s="178"/>
      <c r="J81" s="98" t="s">
        <v>139</v>
      </c>
      <c r="L81" s="116"/>
      <c r="M81" s="113" t="s">
        <v>166</v>
      </c>
      <c r="N81" s="416"/>
      <c r="O81" s="417"/>
      <c r="P81" s="417"/>
      <c r="Q81" s="418"/>
      <c r="R81" s="114" t="str">
        <f>IFERROR(INDEX(ART[PRIX],MATCH($N81,ART[DESIGNATION],0)),"")</f>
        <v/>
      </c>
      <c r="S81" s="257"/>
      <c r="T81" s="112" t="s">
        <v>139</v>
      </c>
      <c r="V81" s="162"/>
      <c r="W81" s="158" t="s">
        <v>166</v>
      </c>
      <c r="X81" s="279"/>
      <c r="Y81" s="280"/>
      <c r="Z81" s="280"/>
      <c r="AA81" s="281"/>
      <c r="AB81" s="159" t="str">
        <f>IFERROR(INDEX(ART[PRIX],MATCH($X81,ART[DESIGNATION],0)),"")</f>
        <v/>
      </c>
      <c r="AC81" s="160"/>
      <c r="AD81" s="157" t="s">
        <v>139</v>
      </c>
    </row>
    <row r="82" spans="1:30" outlineLevel="1">
      <c r="A82" s="38"/>
      <c r="B82" s="210"/>
      <c r="C82" s="103" t="str">
        <f>IFERROR(VLOOKUP(C77,AGENT,3,0),"")</f>
        <v/>
      </c>
      <c r="D82" s="300"/>
      <c r="E82" s="301"/>
      <c r="F82" s="301"/>
      <c r="G82" s="302"/>
      <c r="H82" s="100" t="str">
        <f>IFERROR(INDEX(ART[PRIX],MATCH($D82,ART[DESIGNATION],0)),"")</f>
        <v/>
      </c>
      <c r="I82" s="178"/>
      <c r="J82" s="303" t="str">
        <f>IF(AND(B78&lt;&gt;"",J78&lt;&gt;""),B78-J78,"")</f>
        <v/>
      </c>
      <c r="L82" s="116"/>
      <c r="M82" s="118" t="str">
        <f>IFERROR(VLOOKUP(M77,AGENT,3,0),"")</f>
        <v/>
      </c>
      <c r="N82" s="416"/>
      <c r="O82" s="417"/>
      <c r="P82" s="417"/>
      <c r="Q82" s="418"/>
      <c r="R82" s="114" t="str">
        <f>IFERROR(INDEX(ART[PRIX],MATCH($N82,ART[DESIGNATION],0)),"")</f>
        <v/>
      </c>
      <c r="S82" s="257"/>
      <c r="T82" s="306" t="str">
        <f>IF(AND(L78&lt;&gt;"",T78&lt;&gt;""),L78-T78,"")</f>
        <v/>
      </c>
      <c r="V82" s="162"/>
      <c r="W82" s="164" t="str">
        <f>IFERROR(VLOOKUP(W77,AGENT,3,0),"")</f>
        <v/>
      </c>
      <c r="X82" s="279"/>
      <c r="Y82" s="280"/>
      <c r="Z82" s="280"/>
      <c r="AA82" s="281"/>
      <c r="AB82" s="159" t="str">
        <f>IFERROR(INDEX(ART[PRIX],MATCH($X82,ART[DESIGNATION],0)),"")</f>
        <v/>
      </c>
      <c r="AC82" s="160"/>
      <c r="AD82" s="309" t="str">
        <f>IF(AND(V78&lt;&gt;"",AD78&lt;&gt;""),V78-AD78,"")</f>
        <v/>
      </c>
    </row>
    <row r="83" spans="1:30" outlineLevel="1">
      <c r="A83" s="38"/>
      <c r="B83" s="210"/>
      <c r="C83" s="105" t="s">
        <v>192</v>
      </c>
      <c r="D83" s="300"/>
      <c r="E83" s="301"/>
      <c r="F83" s="301"/>
      <c r="G83" s="302"/>
      <c r="H83" s="100" t="str">
        <f>IFERROR(INDEX(ART[PRIX],MATCH($D83,ART[DESIGNATION],0)),"")</f>
        <v/>
      </c>
      <c r="I83" s="178"/>
      <c r="J83" s="304"/>
      <c r="L83" s="116"/>
      <c r="M83" s="120" t="s">
        <v>192</v>
      </c>
      <c r="N83" s="416"/>
      <c r="O83" s="417"/>
      <c r="P83" s="417"/>
      <c r="Q83" s="418"/>
      <c r="R83" s="114" t="str">
        <f>IFERROR(INDEX(ART[PRIX],MATCH($N83,ART[DESIGNATION],0)),"")</f>
        <v/>
      </c>
      <c r="S83" s="257"/>
      <c r="T83" s="307"/>
      <c r="V83" s="162"/>
      <c r="W83" s="166" t="s">
        <v>192</v>
      </c>
      <c r="X83" s="279"/>
      <c r="Y83" s="280"/>
      <c r="Z83" s="280"/>
      <c r="AA83" s="281"/>
      <c r="AB83" s="159" t="str">
        <f>IFERROR(INDEX(ART[PRIX],MATCH($X83,ART[DESIGNATION],0)),"")</f>
        <v/>
      </c>
      <c r="AC83" s="160"/>
      <c r="AD83" s="310"/>
    </row>
    <row r="84" spans="1:30" outlineLevel="1">
      <c r="A84" s="38"/>
      <c r="B84" s="210"/>
      <c r="C84" s="106" t="str">
        <f>IFERROR(VLOOKUP(C77,AGENT,5,0),"")</f>
        <v/>
      </c>
      <c r="D84" s="300"/>
      <c r="E84" s="301"/>
      <c r="F84" s="301"/>
      <c r="G84" s="302"/>
      <c r="H84" s="100" t="str">
        <f>IFERROR(INDEX(ART[PRIX],MATCH($D84,ART[DESIGNATION],0)),"")</f>
        <v/>
      </c>
      <c r="I84" s="178"/>
      <c r="J84" s="304"/>
      <c r="L84" s="116"/>
      <c r="M84" s="121" t="str">
        <f>IFERROR(VLOOKUP(M77,AGENT,5,0),"")</f>
        <v/>
      </c>
      <c r="N84" s="416"/>
      <c r="O84" s="417"/>
      <c r="P84" s="417"/>
      <c r="Q84" s="418"/>
      <c r="R84" s="114" t="str">
        <f>IFERROR(INDEX(ART[PRIX],MATCH($N84,ART[DESIGNATION],0)),"")</f>
        <v/>
      </c>
      <c r="S84" s="257"/>
      <c r="T84" s="307"/>
      <c r="V84" s="162"/>
      <c r="W84" s="167" t="str">
        <f>IFERROR(VLOOKUP(W77,AGENT,5,0),"")</f>
        <v/>
      </c>
      <c r="X84" s="279"/>
      <c r="Y84" s="280"/>
      <c r="Z84" s="280"/>
      <c r="AA84" s="281"/>
      <c r="AB84" s="159" t="str">
        <f>IFERROR(INDEX(ART[PRIX],MATCH($X84,ART[DESIGNATION],0)),"")</f>
        <v/>
      </c>
      <c r="AC84" s="160"/>
      <c r="AD84" s="310"/>
    </row>
    <row r="85" spans="1:30" outlineLevel="1">
      <c r="A85" s="38"/>
      <c r="B85" s="210"/>
      <c r="C85" s="107"/>
      <c r="D85" s="300"/>
      <c r="E85" s="301"/>
      <c r="F85" s="301"/>
      <c r="G85" s="302"/>
      <c r="H85" s="100" t="str">
        <f>IFERROR(INDEX(ART[PRIX],MATCH($D85,ART[DESIGNATION],0)),"")</f>
        <v/>
      </c>
      <c r="I85" s="178"/>
      <c r="J85" s="304"/>
      <c r="L85" s="116"/>
      <c r="M85" s="122"/>
      <c r="N85" s="416"/>
      <c r="O85" s="417"/>
      <c r="P85" s="417"/>
      <c r="Q85" s="418"/>
      <c r="R85" s="114" t="str">
        <f>IFERROR(INDEX(ART[PRIX],MATCH($N85,ART[DESIGNATION],0)),"")</f>
        <v/>
      </c>
      <c r="S85" s="257"/>
      <c r="T85" s="307"/>
      <c r="V85" s="162"/>
      <c r="W85" s="168"/>
      <c r="X85" s="279"/>
      <c r="Y85" s="280"/>
      <c r="Z85" s="280"/>
      <c r="AA85" s="281"/>
      <c r="AB85" s="159" t="str">
        <f>IFERROR(INDEX(ART[PRIX],MATCH($X85,ART[DESIGNATION],0)),"")</f>
        <v/>
      </c>
      <c r="AC85" s="160"/>
      <c r="AD85" s="310"/>
    </row>
    <row r="86" spans="1:30" ht="17" outlineLevel="1" thickBot="1">
      <c r="A86" s="38"/>
      <c r="B86" s="211"/>
      <c r="C86" s="108"/>
      <c r="D86" s="312"/>
      <c r="E86" s="313"/>
      <c r="F86" s="313"/>
      <c r="G86" s="314"/>
      <c r="H86" s="100" t="str">
        <f>IFERROR(INDEX(ART[PRIX],MATCH($D86,ART[DESIGNATION],0)),"")</f>
        <v/>
      </c>
      <c r="I86" s="179"/>
      <c r="J86" s="305"/>
      <c r="L86" s="123"/>
      <c r="M86" s="124"/>
      <c r="N86" s="419"/>
      <c r="O86" s="420"/>
      <c r="P86" s="420"/>
      <c r="Q86" s="421"/>
      <c r="R86" s="114" t="str">
        <f>IFERROR(INDEX(ART[PRIX],MATCH($N86,ART[DESIGNATION],0)),"")</f>
        <v/>
      </c>
      <c r="S86" s="258"/>
      <c r="T86" s="308"/>
      <c r="V86" s="169"/>
      <c r="W86" s="170"/>
      <c r="X86" s="294"/>
      <c r="Y86" s="295"/>
      <c r="Z86" s="295"/>
      <c r="AA86" s="296"/>
      <c r="AB86" s="171" t="str">
        <f>IFERROR(INDEX(ART[PRIX],MATCH($X86,ART[DESIGNATION],0)),"")</f>
        <v/>
      </c>
      <c r="AC86" s="160"/>
      <c r="AD86" s="311"/>
    </row>
    <row r="87" spans="1:30" ht="19" customHeight="1" outlineLevel="1">
      <c r="A87" s="38"/>
      <c r="B87" s="204" t="s">
        <v>196</v>
      </c>
      <c r="C87" s="230" t="s">
        <v>169</v>
      </c>
      <c r="D87" s="276"/>
      <c r="E87" s="277"/>
      <c r="F87" s="277"/>
      <c r="G87" s="278"/>
      <c r="H87" s="84" t="str">
        <f>IFERROR(INDEX(ART[PRIX],MATCH($D87,ART[DESIGNATION],0)),"")</f>
        <v/>
      </c>
      <c r="I87" s="249"/>
      <c r="J87" s="85" t="s">
        <v>140</v>
      </c>
      <c r="L87" s="212" t="s">
        <v>196</v>
      </c>
      <c r="M87" s="221" t="s">
        <v>169</v>
      </c>
      <c r="N87" s="422"/>
      <c r="O87" s="423"/>
      <c r="P87" s="423"/>
      <c r="Q87" s="424"/>
      <c r="R87" s="126" t="str">
        <f>IFERROR(INDEX(ART[PRIX],MATCH($N87,ART[DESIGNATION],0)),"")</f>
        <v/>
      </c>
      <c r="S87" s="259"/>
      <c r="T87" s="126" t="s">
        <v>140</v>
      </c>
      <c r="V87" s="216" t="s">
        <v>196</v>
      </c>
      <c r="W87" s="223" t="s">
        <v>169</v>
      </c>
      <c r="X87" s="428"/>
      <c r="Y87" s="429"/>
      <c r="Z87" s="429"/>
      <c r="AA87" s="430"/>
      <c r="AB87" s="142" t="str">
        <f>IFERROR(INDEX(ART[PRIX],MATCH($X87,ART[DESIGNATION],0)),"")</f>
        <v/>
      </c>
      <c r="AC87" s="262"/>
      <c r="AD87" s="143" t="s">
        <v>140</v>
      </c>
    </row>
    <row r="88" spans="1:30" ht="16" customHeight="1" outlineLevel="1">
      <c r="A88" s="38"/>
      <c r="B88" s="207" t="str">
        <f>IFERROR(VLOOKUP(C87,AGENT,4,0),"")</f>
        <v/>
      </c>
      <c r="C88" s="231"/>
      <c r="D88" s="315"/>
      <c r="E88" s="316"/>
      <c r="F88" s="316"/>
      <c r="G88" s="317"/>
      <c r="H88" s="87" t="str">
        <f>IFERROR(INDEX(ART[PRIX],MATCH($D88,ART[DESIGNATION],0)),"")</f>
        <v/>
      </c>
      <c r="I88" s="250"/>
      <c r="J88" s="88">
        <f>SUMPRODUCT(H87:H96,I87:I96)</f>
        <v>0</v>
      </c>
      <c r="L88" s="213" t="str">
        <f>IFERROR(VLOOKUP(M87,AGENT,4,0),"")</f>
        <v/>
      </c>
      <c r="M88" s="222"/>
      <c r="N88" s="407"/>
      <c r="O88" s="408"/>
      <c r="P88" s="408"/>
      <c r="Q88" s="409"/>
      <c r="R88" s="128" t="str">
        <f>IFERROR(INDEX(ART[PRIX],MATCH($N88,ART[DESIGNATION],0)),"")</f>
        <v/>
      </c>
      <c r="S88" s="260"/>
      <c r="T88" s="129">
        <f>SUMPRODUCT(R87:R96,S87:S96)</f>
        <v>0</v>
      </c>
      <c r="V88" s="217" t="str">
        <f>IFERROR(VLOOKUP(W87,AGENT,4,0),"")</f>
        <v/>
      </c>
      <c r="W88" s="224"/>
      <c r="X88" s="431"/>
      <c r="Y88" s="432"/>
      <c r="Z88" s="432"/>
      <c r="AA88" s="433"/>
      <c r="AB88" s="145" t="str">
        <f>IFERROR(INDEX(ART[PRIX],MATCH($X88,ART[DESIGNATION],0)),"")</f>
        <v/>
      </c>
      <c r="AC88" s="263"/>
      <c r="AD88" s="146">
        <f>SUMPRODUCT(AB87:AB96,AC87:AC96)</f>
        <v>0</v>
      </c>
    </row>
    <row r="89" spans="1:30" outlineLevel="1">
      <c r="A89" s="38"/>
      <c r="B89" s="205"/>
      <c r="C89" s="89" t="s">
        <v>168</v>
      </c>
      <c r="D89" s="315"/>
      <c r="E89" s="316"/>
      <c r="F89" s="316"/>
      <c r="G89" s="317"/>
      <c r="H89" s="87" t="str">
        <f>IFERROR(INDEX(ART[PRIX],MATCH($D89,ART[DESIGNATION],0)),"")</f>
        <v/>
      </c>
      <c r="I89" s="250"/>
      <c r="J89" s="88"/>
      <c r="L89" s="130"/>
      <c r="M89" s="131" t="s">
        <v>168</v>
      </c>
      <c r="N89" s="407"/>
      <c r="O89" s="408"/>
      <c r="P89" s="408"/>
      <c r="Q89" s="409"/>
      <c r="R89" s="128" t="str">
        <f>IFERROR(INDEX(ART[PRIX],MATCH($N89,ART[DESIGNATION],0)),"")</f>
        <v/>
      </c>
      <c r="S89" s="260"/>
      <c r="T89" s="129"/>
      <c r="V89" s="174"/>
      <c r="W89" s="147" t="s">
        <v>168</v>
      </c>
      <c r="X89" s="431"/>
      <c r="Y89" s="432"/>
      <c r="Z89" s="432"/>
      <c r="AA89" s="433"/>
      <c r="AB89" s="145" t="str">
        <f>IFERROR(INDEX(ART[PRIX],MATCH($X89,ART[DESIGNATION],0)),"")</f>
        <v/>
      </c>
      <c r="AC89" s="263"/>
      <c r="AD89" s="146"/>
    </row>
    <row r="90" spans="1:30" ht="17" outlineLevel="1" thickBot="1">
      <c r="A90" s="38"/>
      <c r="B90" s="205"/>
      <c r="C90" s="90" t="str">
        <f>IFERROR(VLOOKUP(C87,AGENT,2,0),"")</f>
        <v/>
      </c>
      <c r="D90" s="315"/>
      <c r="E90" s="316"/>
      <c r="F90" s="316"/>
      <c r="G90" s="317"/>
      <c r="H90" s="87" t="str">
        <f>IFERROR(INDEX(ART[PRIX],MATCH($D90,ART[DESIGNATION],0)),"")</f>
        <v/>
      </c>
      <c r="I90" s="250"/>
      <c r="J90" s="91"/>
      <c r="L90" s="130"/>
      <c r="M90" s="132" t="str">
        <f>IFERROR(VLOOKUP(M87,AGENT,2,0),"")</f>
        <v/>
      </c>
      <c r="N90" s="407"/>
      <c r="O90" s="408"/>
      <c r="P90" s="408"/>
      <c r="Q90" s="409"/>
      <c r="R90" s="128" t="str">
        <f>IFERROR(INDEX(ART[PRIX],MATCH($N90,ART[DESIGNATION],0)),"")</f>
        <v/>
      </c>
      <c r="S90" s="260"/>
      <c r="T90" s="133"/>
      <c r="V90" s="174"/>
      <c r="W90" s="148" t="str">
        <f>IFERROR(VLOOKUP(W87,AGENT,2,0),"")</f>
        <v/>
      </c>
      <c r="X90" s="431"/>
      <c r="Y90" s="432"/>
      <c r="Z90" s="432"/>
      <c r="AA90" s="433"/>
      <c r="AB90" s="145" t="str">
        <f>IFERROR(INDEX(ART[PRIX],MATCH($X90,ART[DESIGNATION],0)),"")</f>
        <v/>
      </c>
      <c r="AC90" s="263"/>
      <c r="AD90" s="149"/>
    </row>
    <row r="91" spans="1:30" outlineLevel="1">
      <c r="A91" s="38"/>
      <c r="B91" s="205"/>
      <c r="C91" s="86" t="s">
        <v>166</v>
      </c>
      <c r="D91" s="315"/>
      <c r="E91" s="316"/>
      <c r="F91" s="316"/>
      <c r="G91" s="317"/>
      <c r="H91" s="87" t="str">
        <f>IFERROR(INDEX(ART[PRIX],MATCH($D91,ART[DESIGNATION],0)),"")</f>
        <v/>
      </c>
      <c r="I91" s="250"/>
      <c r="J91" s="85" t="s">
        <v>139</v>
      </c>
      <c r="L91" s="130"/>
      <c r="M91" s="127" t="s">
        <v>166</v>
      </c>
      <c r="N91" s="407"/>
      <c r="O91" s="408"/>
      <c r="P91" s="408"/>
      <c r="Q91" s="409"/>
      <c r="R91" s="128" t="str">
        <f>IFERROR(INDEX(ART[PRIX],MATCH($N91,ART[DESIGNATION],0)),"")</f>
        <v/>
      </c>
      <c r="S91" s="260"/>
      <c r="T91" s="126" t="s">
        <v>139</v>
      </c>
      <c r="V91" s="174"/>
      <c r="W91" s="144" t="s">
        <v>166</v>
      </c>
      <c r="X91" s="431"/>
      <c r="Y91" s="432"/>
      <c r="Z91" s="432"/>
      <c r="AA91" s="433"/>
      <c r="AB91" s="145" t="str">
        <f>IFERROR(INDEX(ART[PRIX],MATCH($X91,ART[DESIGNATION],0)),"")</f>
        <v/>
      </c>
      <c r="AC91" s="263"/>
      <c r="AD91" s="143" t="s">
        <v>139</v>
      </c>
    </row>
    <row r="92" spans="1:30" outlineLevel="1">
      <c r="A92" s="38"/>
      <c r="B92" s="205"/>
      <c r="C92" s="90" t="str">
        <f>IFERROR(VLOOKUP(C87,AGENT,3,0),"")</f>
        <v/>
      </c>
      <c r="D92" s="315"/>
      <c r="E92" s="316"/>
      <c r="F92" s="316"/>
      <c r="G92" s="317"/>
      <c r="H92" s="87" t="str">
        <f>IFERROR(INDEX(ART[PRIX],MATCH($D92,ART[DESIGNATION],0)),"")</f>
        <v/>
      </c>
      <c r="I92" s="250"/>
      <c r="J92" s="318" t="str">
        <f>IF(AND(B88&lt;&gt;"",J88&lt;&gt;""),B88-J88,"")</f>
        <v/>
      </c>
      <c r="L92" s="130"/>
      <c r="M92" s="132" t="str">
        <f>IFERROR(VLOOKUP(M87,AGENT,3,0),"")</f>
        <v/>
      </c>
      <c r="N92" s="407"/>
      <c r="O92" s="408"/>
      <c r="P92" s="408"/>
      <c r="Q92" s="409"/>
      <c r="R92" s="128" t="str">
        <f>IFERROR(INDEX(ART[PRIX],MATCH($N92,ART[DESIGNATION],0)),"")</f>
        <v/>
      </c>
      <c r="S92" s="260"/>
      <c r="T92" s="321" t="str">
        <f>IF(AND(L88&lt;&gt;"",T88&lt;&gt;""),L88-T88,"")</f>
        <v/>
      </c>
      <c r="V92" s="174"/>
      <c r="W92" s="148" t="str">
        <f>IFERROR(VLOOKUP(W87,AGENT,3,0),"")</f>
        <v/>
      </c>
      <c r="X92" s="431"/>
      <c r="Y92" s="432"/>
      <c r="Z92" s="432"/>
      <c r="AA92" s="433"/>
      <c r="AB92" s="145" t="str">
        <f>IFERROR(INDEX(ART[PRIX],MATCH($X92,ART[DESIGNATION],0)),"")</f>
        <v/>
      </c>
      <c r="AC92" s="263"/>
      <c r="AD92" s="324" t="str">
        <f>IF(AND(V88&lt;&gt;"",AD88&lt;&gt;""),V88-AD88,"")</f>
        <v/>
      </c>
    </row>
    <row r="93" spans="1:30" outlineLevel="1">
      <c r="A93" s="38"/>
      <c r="B93" s="205"/>
      <c r="C93" s="92" t="s">
        <v>192</v>
      </c>
      <c r="D93" s="315"/>
      <c r="E93" s="316"/>
      <c r="F93" s="316"/>
      <c r="G93" s="317"/>
      <c r="H93" s="87" t="str">
        <f>IFERROR(INDEX(ART[PRIX],MATCH($D93,ART[DESIGNATION],0)),"")</f>
        <v/>
      </c>
      <c r="I93" s="250"/>
      <c r="J93" s="319"/>
      <c r="L93" s="130"/>
      <c r="M93" s="134" t="s">
        <v>192</v>
      </c>
      <c r="N93" s="407"/>
      <c r="O93" s="408"/>
      <c r="P93" s="408"/>
      <c r="Q93" s="409"/>
      <c r="R93" s="128" t="str">
        <f>IFERROR(INDEX(ART[PRIX],MATCH($N93,ART[DESIGNATION],0)),"")</f>
        <v/>
      </c>
      <c r="S93" s="260"/>
      <c r="T93" s="322"/>
      <c r="V93" s="174"/>
      <c r="W93" s="150" t="s">
        <v>192</v>
      </c>
      <c r="X93" s="431"/>
      <c r="Y93" s="432"/>
      <c r="Z93" s="432"/>
      <c r="AA93" s="433"/>
      <c r="AB93" s="145" t="str">
        <f>IFERROR(INDEX(ART[PRIX],MATCH($X93,ART[DESIGNATION],0)),"")</f>
        <v/>
      </c>
      <c r="AC93" s="263"/>
      <c r="AD93" s="325"/>
    </row>
    <row r="94" spans="1:30" outlineLevel="1">
      <c r="A94" s="38"/>
      <c r="B94" s="205"/>
      <c r="C94" s="93" t="str">
        <f>IFERROR(VLOOKUP(C87,AGENT,5,0),"")</f>
        <v/>
      </c>
      <c r="D94" s="315"/>
      <c r="E94" s="316"/>
      <c r="F94" s="316"/>
      <c r="G94" s="317"/>
      <c r="H94" s="87" t="str">
        <f>IFERROR(INDEX(ART[PRIX],MATCH($D94,ART[DESIGNATION],0)),"")</f>
        <v/>
      </c>
      <c r="I94" s="250"/>
      <c r="J94" s="319"/>
      <c r="L94" s="130"/>
      <c r="M94" s="135" t="str">
        <f>IFERROR(VLOOKUP(M87,AGENT,5,0),"")</f>
        <v/>
      </c>
      <c r="N94" s="407"/>
      <c r="O94" s="408"/>
      <c r="P94" s="408"/>
      <c r="Q94" s="409"/>
      <c r="R94" s="128" t="str">
        <f>IFERROR(INDEX(ART[PRIX],MATCH($N94,ART[DESIGNATION],0)),"")</f>
        <v/>
      </c>
      <c r="S94" s="260"/>
      <c r="T94" s="322"/>
      <c r="V94" s="174"/>
      <c r="W94" s="151" t="str">
        <f>IFERROR(VLOOKUP(W87,AGENT,5,0),"")</f>
        <v/>
      </c>
      <c r="X94" s="431"/>
      <c r="Y94" s="432"/>
      <c r="Z94" s="432"/>
      <c r="AA94" s="433"/>
      <c r="AB94" s="145" t="str">
        <f>IFERROR(INDEX(ART[PRIX],MATCH($X94,ART[DESIGNATION],0)),"")</f>
        <v/>
      </c>
      <c r="AC94" s="263"/>
      <c r="AD94" s="325"/>
    </row>
    <row r="95" spans="1:30" outlineLevel="1">
      <c r="A95" s="38"/>
      <c r="B95" s="205"/>
      <c r="C95" s="94"/>
      <c r="D95" s="315"/>
      <c r="E95" s="316"/>
      <c r="F95" s="316"/>
      <c r="G95" s="317"/>
      <c r="H95" s="87" t="str">
        <f>IFERROR(INDEX(ART[PRIX],MATCH($D95,ART[DESIGNATION],0)),"")</f>
        <v/>
      </c>
      <c r="I95" s="250"/>
      <c r="J95" s="319"/>
      <c r="L95" s="130"/>
      <c r="M95" s="136"/>
      <c r="N95" s="407"/>
      <c r="O95" s="408"/>
      <c r="P95" s="408"/>
      <c r="Q95" s="409"/>
      <c r="R95" s="128" t="str">
        <f>IFERROR(INDEX(ART[PRIX],MATCH($N95,ART[DESIGNATION],0)),"")</f>
        <v/>
      </c>
      <c r="S95" s="260"/>
      <c r="T95" s="322"/>
      <c r="V95" s="174"/>
      <c r="W95" s="152"/>
      <c r="X95" s="431"/>
      <c r="Y95" s="432"/>
      <c r="Z95" s="432"/>
      <c r="AA95" s="433"/>
      <c r="AB95" s="145" t="str">
        <f>IFERROR(INDEX(ART[PRIX],MATCH($X95,ART[DESIGNATION],0)),"")</f>
        <v/>
      </c>
      <c r="AC95" s="263"/>
      <c r="AD95" s="325"/>
    </row>
    <row r="96" spans="1:30" ht="17" outlineLevel="1" thickBot="1">
      <c r="A96" s="38"/>
      <c r="B96" s="206"/>
      <c r="C96" s="95"/>
      <c r="D96" s="327"/>
      <c r="E96" s="328"/>
      <c r="F96" s="328"/>
      <c r="G96" s="329"/>
      <c r="H96" s="87" t="str">
        <f>IFERROR(INDEX(ART[PRIX],MATCH($D96,ART[DESIGNATION],0)),"")</f>
        <v/>
      </c>
      <c r="I96" s="248"/>
      <c r="J96" s="320"/>
      <c r="L96" s="137"/>
      <c r="M96" s="138"/>
      <c r="N96" s="410"/>
      <c r="O96" s="411"/>
      <c r="P96" s="411"/>
      <c r="Q96" s="412"/>
      <c r="R96" s="139" t="str">
        <f>IFERROR(INDEX(ART[PRIX],MATCH($N96,ART[DESIGNATION],0)),"")</f>
        <v/>
      </c>
      <c r="S96" s="261"/>
      <c r="T96" s="323"/>
      <c r="V96" s="175"/>
      <c r="W96" s="153"/>
      <c r="X96" s="434"/>
      <c r="Y96" s="435"/>
      <c r="Z96" s="435"/>
      <c r="AA96" s="436"/>
      <c r="AB96" s="173" t="str">
        <f>IFERROR(INDEX(ART[PRIX],MATCH($X96,ART[DESIGNATION],0)),"")</f>
        <v/>
      </c>
      <c r="AC96" s="264"/>
      <c r="AD96" s="326"/>
    </row>
    <row r="97" spans="1:30" ht="19" customHeight="1" outlineLevel="1">
      <c r="A97" s="38"/>
      <c r="B97" s="208" t="s">
        <v>196</v>
      </c>
      <c r="C97" s="228" t="s">
        <v>169</v>
      </c>
      <c r="D97" s="297"/>
      <c r="E97" s="298"/>
      <c r="F97" s="298"/>
      <c r="G97" s="299"/>
      <c r="H97" s="97" t="str">
        <f>IFERROR(INDEX(ART[PRIX],MATCH($D97,ART[DESIGNATION],0)),"")</f>
        <v/>
      </c>
      <c r="I97" s="177"/>
      <c r="J97" s="98" t="s">
        <v>140</v>
      </c>
      <c r="L97" s="214" t="s">
        <v>196</v>
      </c>
      <c r="M97" s="226" t="s">
        <v>169</v>
      </c>
      <c r="N97" s="413"/>
      <c r="O97" s="414"/>
      <c r="P97" s="414"/>
      <c r="Q97" s="415"/>
      <c r="R97" s="172" t="str">
        <f>IFERROR(INDEX(ART[PRIX],MATCH($N97,ART[DESIGNATION],0)),"")</f>
        <v/>
      </c>
      <c r="S97" s="256"/>
      <c r="T97" s="112" t="s">
        <v>140</v>
      </c>
      <c r="V97" s="218" t="s">
        <v>196</v>
      </c>
      <c r="W97" s="194" t="s">
        <v>169</v>
      </c>
      <c r="X97" s="282"/>
      <c r="Y97" s="283"/>
      <c r="Z97" s="283"/>
      <c r="AA97" s="284"/>
      <c r="AB97" s="155" t="str">
        <f>IFERROR(INDEX(ART[PRIX],MATCH($X97,ART[DESIGNATION],0)),"")</f>
        <v/>
      </c>
      <c r="AC97" s="265"/>
      <c r="AD97" s="157" t="s">
        <v>140</v>
      </c>
    </row>
    <row r="98" spans="1:30" ht="16" customHeight="1" outlineLevel="1">
      <c r="A98" s="38"/>
      <c r="B98" s="209" t="str">
        <f>IFERROR(VLOOKUP(C97,AGENT,4,0),"")</f>
        <v/>
      </c>
      <c r="C98" s="229"/>
      <c r="D98" s="300"/>
      <c r="E98" s="301"/>
      <c r="F98" s="301"/>
      <c r="G98" s="302"/>
      <c r="H98" s="100" t="str">
        <f>IFERROR(INDEX(ART[PRIX],MATCH($D98,ART[DESIGNATION],0)),"")</f>
        <v/>
      </c>
      <c r="I98" s="178"/>
      <c r="J98" s="101">
        <f>SUMPRODUCT(H97:H106,I97:I106)</f>
        <v>0</v>
      </c>
      <c r="L98" s="215" t="str">
        <f>IFERROR(VLOOKUP(M97,AGENT,4,0),"")</f>
        <v/>
      </c>
      <c r="M98" s="227"/>
      <c r="N98" s="416"/>
      <c r="O98" s="417"/>
      <c r="P98" s="417"/>
      <c r="Q98" s="418"/>
      <c r="R98" s="114" t="str">
        <f>IFERROR(INDEX(ART[PRIX],MATCH($N98,ART[DESIGNATION],0)),"")</f>
        <v/>
      </c>
      <c r="S98" s="257"/>
      <c r="T98" s="115">
        <f>SUMPRODUCT(R97:R106,S97:S106)</f>
        <v>0</v>
      </c>
      <c r="V98" s="219" t="str">
        <f>IFERROR(VLOOKUP(W97,AGENT,4,0),"")</f>
        <v/>
      </c>
      <c r="W98" s="225"/>
      <c r="X98" s="279"/>
      <c r="Y98" s="280"/>
      <c r="Z98" s="280"/>
      <c r="AA98" s="281"/>
      <c r="AB98" s="159" t="str">
        <f>IFERROR(INDEX(ART[PRIX],MATCH($X98,ART[DESIGNATION],0)),"")</f>
        <v/>
      </c>
      <c r="AC98" s="266"/>
      <c r="AD98" s="161">
        <f>SUMPRODUCT(AB97:AB106,AC97:AC106)</f>
        <v>0</v>
      </c>
    </row>
    <row r="99" spans="1:30" outlineLevel="1">
      <c r="A99" s="38"/>
      <c r="B99" s="210"/>
      <c r="C99" s="102" t="s">
        <v>168</v>
      </c>
      <c r="D99" s="300"/>
      <c r="E99" s="301"/>
      <c r="F99" s="301"/>
      <c r="G99" s="302"/>
      <c r="H99" s="100" t="str">
        <f>IFERROR(INDEX(ART[PRIX],MATCH($D99,ART[DESIGNATION],0)),"")</f>
        <v/>
      </c>
      <c r="I99" s="178"/>
      <c r="J99" s="101"/>
      <c r="L99" s="116"/>
      <c r="M99" s="117" t="s">
        <v>168</v>
      </c>
      <c r="N99" s="416"/>
      <c r="O99" s="417"/>
      <c r="P99" s="417"/>
      <c r="Q99" s="418"/>
      <c r="R99" s="114" t="str">
        <f>IFERROR(INDEX(ART[PRIX],MATCH($N99,ART[DESIGNATION],0)),"")</f>
        <v/>
      </c>
      <c r="S99" s="257"/>
      <c r="T99" s="115"/>
      <c r="V99" s="162"/>
      <c r="W99" s="163" t="s">
        <v>168</v>
      </c>
      <c r="X99" s="279"/>
      <c r="Y99" s="280"/>
      <c r="Z99" s="280"/>
      <c r="AA99" s="281"/>
      <c r="AB99" s="159" t="str">
        <f>IFERROR(INDEX(ART[PRIX],MATCH($X99,ART[DESIGNATION],0)),"")</f>
        <v/>
      </c>
      <c r="AC99" s="266"/>
      <c r="AD99" s="161"/>
    </row>
    <row r="100" spans="1:30" ht="17" outlineLevel="1" thickBot="1">
      <c r="A100" s="38"/>
      <c r="B100" s="210"/>
      <c r="C100" s="103" t="str">
        <f>IFERROR(VLOOKUP(C97,AGENT,2,0),"")</f>
        <v/>
      </c>
      <c r="D100" s="300"/>
      <c r="E100" s="301"/>
      <c r="F100" s="301"/>
      <c r="G100" s="302"/>
      <c r="H100" s="100" t="str">
        <f>IFERROR(INDEX(ART[PRIX],MATCH($D100,ART[DESIGNATION],0)),"")</f>
        <v/>
      </c>
      <c r="I100" s="178"/>
      <c r="J100" s="104"/>
      <c r="L100" s="116"/>
      <c r="M100" s="118" t="str">
        <f>IFERROR(VLOOKUP(M97,AGENT,2,0),"")</f>
        <v/>
      </c>
      <c r="N100" s="416"/>
      <c r="O100" s="417"/>
      <c r="P100" s="417"/>
      <c r="Q100" s="418"/>
      <c r="R100" s="114" t="str">
        <f>IFERROR(INDEX(ART[PRIX],MATCH($N100,ART[DESIGNATION],0)),"")</f>
        <v/>
      </c>
      <c r="S100" s="257"/>
      <c r="T100" s="119"/>
      <c r="V100" s="162"/>
      <c r="W100" s="164" t="str">
        <f>IFERROR(VLOOKUP(W97,AGENT,2,0),"")</f>
        <v/>
      </c>
      <c r="X100" s="279"/>
      <c r="Y100" s="280"/>
      <c r="Z100" s="280"/>
      <c r="AA100" s="281"/>
      <c r="AB100" s="159" t="str">
        <f>IFERROR(INDEX(ART[PRIX],MATCH($X100,ART[DESIGNATION],0)),"")</f>
        <v/>
      </c>
      <c r="AC100" s="266"/>
      <c r="AD100" s="165"/>
    </row>
    <row r="101" spans="1:30" outlineLevel="1">
      <c r="A101" s="38"/>
      <c r="B101" s="210"/>
      <c r="C101" s="99" t="s">
        <v>166</v>
      </c>
      <c r="D101" s="300"/>
      <c r="E101" s="301"/>
      <c r="F101" s="301"/>
      <c r="G101" s="302"/>
      <c r="H101" s="100" t="str">
        <f>IFERROR(INDEX(ART[PRIX],MATCH($D101,ART[DESIGNATION],0)),"")</f>
        <v/>
      </c>
      <c r="I101" s="178"/>
      <c r="J101" s="98" t="s">
        <v>139</v>
      </c>
      <c r="L101" s="116"/>
      <c r="M101" s="113" t="s">
        <v>166</v>
      </c>
      <c r="N101" s="416"/>
      <c r="O101" s="417"/>
      <c r="P101" s="417"/>
      <c r="Q101" s="418"/>
      <c r="R101" s="114" t="str">
        <f>IFERROR(INDEX(ART[PRIX],MATCH($N101,ART[DESIGNATION],0)),"")</f>
        <v/>
      </c>
      <c r="S101" s="257"/>
      <c r="T101" s="112" t="s">
        <v>139</v>
      </c>
      <c r="V101" s="162"/>
      <c r="W101" s="158" t="s">
        <v>166</v>
      </c>
      <c r="X101" s="279"/>
      <c r="Y101" s="280"/>
      <c r="Z101" s="280"/>
      <c r="AA101" s="281"/>
      <c r="AB101" s="159" t="str">
        <f>IFERROR(INDEX(ART[PRIX],MATCH($X101,ART[DESIGNATION],0)),"")</f>
        <v/>
      </c>
      <c r="AC101" s="266"/>
      <c r="AD101" s="157" t="s">
        <v>139</v>
      </c>
    </row>
    <row r="102" spans="1:30" outlineLevel="1">
      <c r="A102" s="38"/>
      <c r="B102" s="210"/>
      <c r="C102" s="103" t="str">
        <f>IFERROR(VLOOKUP(C97,AGENT,3,0),"")</f>
        <v/>
      </c>
      <c r="D102" s="300"/>
      <c r="E102" s="301"/>
      <c r="F102" s="301"/>
      <c r="G102" s="302"/>
      <c r="H102" s="100" t="str">
        <f>IFERROR(INDEX(ART[PRIX],MATCH($D102,ART[DESIGNATION],0)),"")</f>
        <v/>
      </c>
      <c r="I102" s="178"/>
      <c r="J102" s="303" t="str">
        <f>IF(AND(B98&lt;&gt;"",J98&lt;&gt;""),B98-J98,"")</f>
        <v/>
      </c>
      <c r="L102" s="116"/>
      <c r="M102" s="118" t="str">
        <f>IFERROR(VLOOKUP(M97,AGENT,3,0),"")</f>
        <v/>
      </c>
      <c r="N102" s="416"/>
      <c r="O102" s="417"/>
      <c r="P102" s="417"/>
      <c r="Q102" s="418"/>
      <c r="R102" s="114" t="str">
        <f>IFERROR(INDEX(ART[PRIX],MATCH($N102,ART[DESIGNATION],0)),"")</f>
        <v/>
      </c>
      <c r="S102" s="257"/>
      <c r="T102" s="306" t="str">
        <f>IF(AND(L98&lt;&gt;"",T98&lt;&gt;""),L98-T98,"")</f>
        <v/>
      </c>
      <c r="V102" s="162"/>
      <c r="W102" s="164" t="str">
        <f>IFERROR(VLOOKUP(W97,AGENT,3,0),"")</f>
        <v/>
      </c>
      <c r="X102" s="279"/>
      <c r="Y102" s="280"/>
      <c r="Z102" s="280"/>
      <c r="AA102" s="281"/>
      <c r="AB102" s="159" t="str">
        <f>IFERROR(INDEX(ART[PRIX],MATCH($X102,ART[DESIGNATION],0)),"")</f>
        <v/>
      </c>
      <c r="AC102" s="266"/>
      <c r="AD102" s="309" t="str">
        <f>IF(AND(V98&lt;&gt;"",AD98&lt;&gt;""),V98-AD98,"")</f>
        <v/>
      </c>
    </row>
    <row r="103" spans="1:30" outlineLevel="1">
      <c r="A103" s="38"/>
      <c r="B103" s="210"/>
      <c r="C103" s="105" t="s">
        <v>192</v>
      </c>
      <c r="D103" s="300"/>
      <c r="E103" s="301"/>
      <c r="F103" s="301"/>
      <c r="G103" s="302"/>
      <c r="H103" s="100" t="str">
        <f>IFERROR(INDEX(ART[PRIX],MATCH($D103,ART[DESIGNATION],0)),"")</f>
        <v/>
      </c>
      <c r="I103" s="178"/>
      <c r="J103" s="304"/>
      <c r="L103" s="116"/>
      <c r="M103" s="120" t="s">
        <v>192</v>
      </c>
      <c r="N103" s="416"/>
      <c r="O103" s="417"/>
      <c r="P103" s="417"/>
      <c r="Q103" s="418"/>
      <c r="R103" s="114" t="str">
        <f>IFERROR(INDEX(ART[PRIX],MATCH($N103,ART[DESIGNATION],0)),"")</f>
        <v/>
      </c>
      <c r="S103" s="257"/>
      <c r="T103" s="307"/>
      <c r="V103" s="162"/>
      <c r="W103" s="166" t="s">
        <v>192</v>
      </c>
      <c r="X103" s="279"/>
      <c r="Y103" s="280"/>
      <c r="Z103" s="280"/>
      <c r="AA103" s="281"/>
      <c r="AB103" s="159" t="str">
        <f>IFERROR(INDEX(ART[PRIX],MATCH($X103,ART[DESIGNATION],0)),"")</f>
        <v/>
      </c>
      <c r="AC103" s="266"/>
      <c r="AD103" s="310"/>
    </row>
    <row r="104" spans="1:30" outlineLevel="1">
      <c r="A104" s="38"/>
      <c r="B104" s="210"/>
      <c r="C104" s="106" t="str">
        <f>IFERROR(VLOOKUP(C97,AGENT,5,0),"")</f>
        <v/>
      </c>
      <c r="D104" s="300"/>
      <c r="E104" s="301"/>
      <c r="F104" s="301"/>
      <c r="G104" s="302"/>
      <c r="H104" s="100" t="str">
        <f>IFERROR(INDEX(ART[PRIX],MATCH($D104,ART[DESIGNATION],0)),"")</f>
        <v/>
      </c>
      <c r="I104" s="178"/>
      <c r="J104" s="304"/>
      <c r="L104" s="116"/>
      <c r="M104" s="121" t="str">
        <f>IFERROR(VLOOKUP(M97,AGENT,5,0),"")</f>
        <v/>
      </c>
      <c r="N104" s="416"/>
      <c r="O104" s="417"/>
      <c r="P104" s="417"/>
      <c r="Q104" s="418"/>
      <c r="R104" s="114" t="str">
        <f>IFERROR(INDEX(ART[PRIX],MATCH($N104,ART[DESIGNATION],0)),"")</f>
        <v/>
      </c>
      <c r="S104" s="257"/>
      <c r="T104" s="307"/>
      <c r="V104" s="162"/>
      <c r="W104" s="167" t="str">
        <f>IFERROR(VLOOKUP(W97,AGENT,5,0),"")</f>
        <v/>
      </c>
      <c r="X104" s="279"/>
      <c r="Y104" s="280"/>
      <c r="Z104" s="280"/>
      <c r="AA104" s="281"/>
      <c r="AB104" s="159" t="str">
        <f>IFERROR(INDEX(ART[PRIX],MATCH($X104,ART[DESIGNATION],0)),"")</f>
        <v/>
      </c>
      <c r="AC104" s="266"/>
      <c r="AD104" s="310"/>
    </row>
    <row r="105" spans="1:30" outlineLevel="1">
      <c r="A105" s="38"/>
      <c r="B105" s="210"/>
      <c r="C105" s="107"/>
      <c r="D105" s="300"/>
      <c r="E105" s="301"/>
      <c r="F105" s="301"/>
      <c r="G105" s="302"/>
      <c r="H105" s="100" t="str">
        <f>IFERROR(INDEX(ART[PRIX],MATCH($D105,ART[DESIGNATION],0)),"")</f>
        <v/>
      </c>
      <c r="I105" s="178"/>
      <c r="J105" s="304"/>
      <c r="L105" s="116"/>
      <c r="M105" s="122"/>
      <c r="N105" s="416"/>
      <c r="O105" s="417"/>
      <c r="P105" s="417"/>
      <c r="Q105" s="418"/>
      <c r="R105" s="114" t="str">
        <f>IFERROR(INDEX(ART[PRIX],MATCH($N105,ART[DESIGNATION],0)),"")</f>
        <v/>
      </c>
      <c r="S105" s="257"/>
      <c r="T105" s="307"/>
      <c r="V105" s="162"/>
      <c r="W105" s="168"/>
      <c r="X105" s="279"/>
      <c r="Y105" s="280"/>
      <c r="Z105" s="280"/>
      <c r="AA105" s="281"/>
      <c r="AB105" s="159" t="str">
        <f>IFERROR(INDEX(ART[PRIX],MATCH($X105,ART[DESIGNATION],0)),"")</f>
        <v/>
      </c>
      <c r="AC105" s="266"/>
      <c r="AD105" s="310"/>
    </row>
    <row r="106" spans="1:30" ht="17" outlineLevel="1" thickBot="1">
      <c r="A106" s="38"/>
      <c r="B106" s="211"/>
      <c r="C106" s="108"/>
      <c r="D106" s="312"/>
      <c r="E106" s="313"/>
      <c r="F106" s="313"/>
      <c r="G106" s="314"/>
      <c r="H106" s="100" t="str">
        <f>IFERROR(INDEX(ART[PRIX],MATCH($D106,ART[DESIGNATION],0)),"")</f>
        <v/>
      </c>
      <c r="I106" s="179"/>
      <c r="J106" s="305"/>
      <c r="L106" s="123"/>
      <c r="M106" s="124"/>
      <c r="N106" s="419"/>
      <c r="O106" s="420"/>
      <c r="P106" s="420"/>
      <c r="Q106" s="421"/>
      <c r="R106" s="114" t="str">
        <f>IFERROR(INDEX(ART[PRIX],MATCH($N106,ART[DESIGNATION],0)),"")</f>
        <v/>
      </c>
      <c r="S106" s="258"/>
      <c r="T106" s="308"/>
      <c r="V106" s="169"/>
      <c r="W106" s="170"/>
      <c r="X106" s="294"/>
      <c r="Y106" s="295"/>
      <c r="Z106" s="295"/>
      <c r="AA106" s="296"/>
      <c r="AB106" s="171" t="str">
        <f>IFERROR(INDEX(ART[PRIX],MATCH($X106,ART[DESIGNATION],0)),"")</f>
        <v/>
      </c>
      <c r="AC106" s="267"/>
      <c r="AD106" s="311"/>
    </row>
    <row r="107" spans="1:30" ht="19" customHeight="1" outlineLevel="1">
      <c r="A107" s="38"/>
      <c r="B107" s="204" t="s">
        <v>196</v>
      </c>
      <c r="C107" s="230" t="s">
        <v>169</v>
      </c>
      <c r="D107" s="276"/>
      <c r="E107" s="277"/>
      <c r="F107" s="277"/>
      <c r="G107" s="278"/>
      <c r="H107" s="84" t="str">
        <f>IFERROR(INDEX(ART[PRIX],MATCH($D107,ART[DESIGNATION],0)),"")</f>
        <v/>
      </c>
      <c r="I107" s="249"/>
      <c r="J107" s="85" t="s">
        <v>140</v>
      </c>
      <c r="L107" s="212" t="s">
        <v>196</v>
      </c>
      <c r="M107" s="221" t="s">
        <v>169</v>
      </c>
      <c r="N107" s="422"/>
      <c r="O107" s="423"/>
      <c r="P107" s="423"/>
      <c r="Q107" s="424"/>
      <c r="R107" s="126" t="str">
        <f>IFERROR(INDEX(ART[PRIX],MATCH($N107,ART[DESIGNATION],0)),"")</f>
        <v/>
      </c>
      <c r="S107" s="259"/>
      <c r="T107" s="126" t="s">
        <v>140</v>
      </c>
      <c r="V107" s="216" t="s">
        <v>196</v>
      </c>
      <c r="W107" s="223" t="s">
        <v>169</v>
      </c>
      <c r="X107" s="428"/>
      <c r="Y107" s="429"/>
      <c r="Z107" s="429"/>
      <c r="AA107" s="430"/>
      <c r="AB107" s="142" t="str">
        <f>IFERROR(INDEX(ART[PRIX],MATCH($X107,ART[DESIGNATION],0)),"")</f>
        <v/>
      </c>
      <c r="AC107" s="262"/>
      <c r="AD107" s="143" t="s">
        <v>140</v>
      </c>
    </row>
    <row r="108" spans="1:30" ht="16" customHeight="1" outlineLevel="1">
      <c r="A108" s="38"/>
      <c r="B108" s="207" t="str">
        <f>IFERROR(VLOOKUP(C107,AGENT,4,0),"")</f>
        <v/>
      </c>
      <c r="C108" s="231"/>
      <c r="D108" s="315"/>
      <c r="E108" s="316"/>
      <c r="F108" s="316"/>
      <c r="G108" s="317"/>
      <c r="H108" s="87" t="str">
        <f>IFERROR(INDEX(ART[PRIX],MATCH($D108,ART[DESIGNATION],0)),"")</f>
        <v/>
      </c>
      <c r="I108" s="250"/>
      <c r="J108" s="88">
        <f>SUMPRODUCT(H107:H116,I107:I116)</f>
        <v>0</v>
      </c>
      <c r="L108" s="213" t="str">
        <f>IFERROR(VLOOKUP(M107,AGENT,4,0),"")</f>
        <v/>
      </c>
      <c r="M108" s="222"/>
      <c r="N108" s="407"/>
      <c r="O108" s="408"/>
      <c r="P108" s="408"/>
      <c r="Q108" s="409"/>
      <c r="R108" s="128" t="str">
        <f>IFERROR(INDEX(ART[PRIX],MATCH($N108,ART[DESIGNATION],0)),"")</f>
        <v/>
      </c>
      <c r="S108" s="260"/>
      <c r="T108" s="129">
        <f>SUMPRODUCT(R107:R116,S107:S116)</f>
        <v>0</v>
      </c>
      <c r="V108" s="217" t="str">
        <f>IFERROR(VLOOKUP(W107,AGENT,4,0),"")</f>
        <v/>
      </c>
      <c r="W108" s="224"/>
      <c r="X108" s="431"/>
      <c r="Y108" s="432"/>
      <c r="Z108" s="432"/>
      <c r="AA108" s="433"/>
      <c r="AB108" s="145" t="str">
        <f>IFERROR(INDEX(ART[PRIX],MATCH($X108,ART[DESIGNATION],0)),"")</f>
        <v/>
      </c>
      <c r="AC108" s="263"/>
      <c r="AD108" s="146">
        <f>SUMPRODUCT(AB107:AB116,AC107:AC116)</f>
        <v>0</v>
      </c>
    </row>
    <row r="109" spans="1:30" outlineLevel="1">
      <c r="A109" s="38"/>
      <c r="B109" s="205"/>
      <c r="C109" s="89" t="s">
        <v>168</v>
      </c>
      <c r="D109" s="315"/>
      <c r="E109" s="316"/>
      <c r="F109" s="316"/>
      <c r="G109" s="317"/>
      <c r="H109" s="87" t="str">
        <f>IFERROR(INDEX(ART[PRIX],MATCH($D109,ART[DESIGNATION],0)),"")</f>
        <v/>
      </c>
      <c r="I109" s="250"/>
      <c r="J109" s="88"/>
      <c r="L109" s="130"/>
      <c r="M109" s="131" t="s">
        <v>168</v>
      </c>
      <c r="N109" s="407"/>
      <c r="O109" s="408"/>
      <c r="P109" s="408"/>
      <c r="Q109" s="409"/>
      <c r="R109" s="128" t="str">
        <f>IFERROR(INDEX(ART[PRIX],MATCH($N109,ART[DESIGNATION],0)),"")</f>
        <v/>
      </c>
      <c r="S109" s="260"/>
      <c r="T109" s="129"/>
      <c r="V109" s="174"/>
      <c r="W109" s="147" t="s">
        <v>168</v>
      </c>
      <c r="X109" s="431"/>
      <c r="Y109" s="432"/>
      <c r="Z109" s="432"/>
      <c r="AA109" s="433"/>
      <c r="AB109" s="145" t="str">
        <f>IFERROR(INDEX(ART[PRIX],MATCH($X109,ART[DESIGNATION],0)),"")</f>
        <v/>
      </c>
      <c r="AC109" s="263"/>
      <c r="AD109" s="146"/>
    </row>
    <row r="110" spans="1:30" ht="17" outlineLevel="1" thickBot="1">
      <c r="A110" s="38"/>
      <c r="B110" s="205"/>
      <c r="C110" s="90" t="str">
        <f>IFERROR(VLOOKUP(C107,AGENT,2,0),"")</f>
        <v/>
      </c>
      <c r="D110" s="315"/>
      <c r="E110" s="316"/>
      <c r="F110" s="316"/>
      <c r="G110" s="317"/>
      <c r="H110" s="87" t="str">
        <f>IFERROR(INDEX(ART[PRIX],MATCH($D110,ART[DESIGNATION],0)),"")</f>
        <v/>
      </c>
      <c r="I110" s="250"/>
      <c r="J110" s="91"/>
      <c r="L110" s="130"/>
      <c r="M110" s="132" t="str">
        <f>IFERROR(VLOOKUP(M107,AGENT,2,0),"")</f>
        <v/>
      </c>
      <c r="N110" s="407"/>
      <c r="O110" s="408"/>
      <c r="P110" s="408"/>
      <c r="Q110" s="409"/>
      <c r="R110" s="128" t="str">
        <f>IFERROR(INDEX(ART[PRIX],MATCH($N110,ART[DESIGNATION],0)),"")</f>
        <v/>
      </c>
      <c r="S110" s="260"/>
      <c r="T110" s="133"/>
      <c r="V110" s="174"/>
      <c r="W110" s="148" t="str">
        <f>IFERROR(VLOOKUP(W107,AGENT,2,0),"")</f>
        <v/>
      </c>
      <c r="X110" s="431"/>
      <c r="Y110" s="432"/>
      <c r="Z110" s="432"/>
      <c r="AA110" s="433"/>
      <c r="AB110" s="145" t="str">
        <f>IFERROR(INDEX(ART[PRIX],MATCH($X110,ART[DESIGNATION],0)),"")</f>
        <v/>
      </c>
      <c r="AC110" s="263"/>
      <c r="AD110" s="149"/>
    </row>
    <row r="111" spans="1:30" outlineLevel="1">
      <c r="A111" s="38"/>
      <c r="B111" s="205"/>
      <c r="C111" s="86" t="s">
        <v>166</v>
      </c>
      <c r="D111" s="315"/>
      <c r="E111" s="316"/>
      <c r="F111" s="316"/>
      <c r="G111" s="317"/>
      <c r="H111" s="87" t="str">
        <f>IFERROR(INDEX(ART[PRIX],MATCH($D111,ART[DESIGNATION],0)),"")</f>
        <v/>
      </c>
      <c r="I111" s="250"/>
      <c r="J111" s="85" t="s">
        <v>139</v>
      </c>
      <c r="L111" s="130"/>
      <c r="M111" s="127" t="s">
        <v>166</v>
      </c>
      <c r="N111" s="407"/>
      <c r="O111" s="408"/>
      <c r="P111" s="408"/>
      <c r="Q111" s="409"/>
      <c r="R111" s="128" t="str">
        <f>IFERROR(INDEX(ART[PRIX],MATCH($N111,ART[DESIGNATION],0)),"")</f>
        <v/>
      </c>
      <c r="S111" s="260"/>
      <c r="T111" s="126" t="s">
        <v>139</v>
      </c>
      <c r="V111" s="174"/>
      <c r="W111" s="144" t="s">
        <v>166</v>
      </c>
      <c r="X111" s="431"/>
      <c r="Y111" s="432"/>
      <c r="Z111" s="432"/>
      <c r="AA111" s="433"/>
      <c r="AB111" s="145" t="str">
        <f>IFERROR(INDEX(ART[PRIX],MATCH($X111,ART[DESIGNATION],0)),"")</f>
        <v/>
      </c>
      <c r="AC111" s="263"/>
      <c r="AD111" s="143" t="s">
        <v>139</v>
      </c>
    </row>
    <row r="112" spans="1:30" outlineLevel="1">
      <c r="A112" s="38"/>
      <c r="B112" s="205"/>
      <c r="C112" s="90" t="str">
        <f>IFERROR(VLOOKUP(C107,AGENT,3,0),"")</f>
        <v/>
      </c>
      <c r="D112" s="315"/>
      <c r="E112" s="316"/>
      <c r="F112" s="316"/>
      <c r="G112" s="317"/>
      <c r="H112" s="87" t="str">
        <f>IFERROR(INDEX(ART[PRIX],MATCH($D112,ART[DESIGNATION],0)),"")</f>
        <v/>
      </c>
      <c r="I112" s="250"/>
      <c r="J112" s="318" t="str">
        <f>IF(AND(B108&lt;&gt;"",J108&lt;&gt;""),B108-J108,"")</f>
        <v/>
      </c>
      <c r="L112" s="130"/>
      <c r="M112" s="132" t="str">
        <f>IFERROR(VLOOKUP(M107,AGENT,3,0),"")</f>
        <v/>
      </c>
      <c r="N112" s="407"/>
      <c r="O112" s="408"/>
      <c r="P112" s="408"/>
      <c r="Q112" s="409"/>
      <c r="R112" s="128" t="str">
        <f>IFERROR(INDEX(ART[PRIX],MATCH($N112,ART[DESIGNATION],0)),"")</f>
        <v/>
      </c>
      <c r="S112" s="260"/>
      <c r="T112" s="321" t="str">
        <f>IF(AND(L108&lt;&gt;"",T108&lt;&gt;""),L108-T108,"")</f>
        <v/>
      </c>
      <c r="V112" s="174"/>
      <c r="W112" s="148" t="str">
        <f>IFERROR(VLOOKUP(W107,AGENT,3,0),"")</f>
        <v/>
      </c>
      <c r="X112" s="431"/>
      <c r="Y112" s="432"/>
      <c r="Z112" s="432"/>
      <c r="AA112" s="433"/>
      <c r="AB112" s="145" t="str">
        <f>IFERROR(INDEX(ART[PRIX],MATCH($X112,ART[DESIGNATION],0)),"")</f>
        <v/>
      </c>
      <c r="AC112" s="263"/>
      <c r="AD112" s="324" t="str">
        <f>IF(AND(V108&lt;&gt;"",AD108&lt;&gt;""),V108-AD108,"")</f>
        <v/>
      </c>
    </row>
    <row r="113" spans="1:30" outlineLevel="1">
      <c r="A113" s="38"/>
      <c r="B113" s="205"/>
      <c r="C113" s="92" t="s">
        <v>192</v>
      </c>
      <c r="D113" s="315"/>
      <c r="E113" s="316"/>
      <c r="F113" s="316"/>
      <c r="G113" s="317"/>
      <c r="H113" s="87" t="str">
        <f>IFERROR(INDEX(ART[PRIX],MATCH($D113,ART[DESIGNATION],0)),"")</f>
        <v/>
      </c>
      <c r="I113" s="250"/>
      <c r="J113" s="319"/>
      <c r="L113" s="130"/>
      <c r="M113" s="134" t="s">
        <v>192</v>
      </c>
      <c r="N113" s="407"/>
      <c r="O113" s="408"/>
      <c r="P113" s="408"/>
      <c r="Q113" s="409"/>
      <c r="R113" s="128" t="str">
        <f>IFERROR(INDEX(ART[PRIX],MATCH($N113,ART[DESIGNATION],0)),"")</f>
        <v/>
      </c>
      <c r="S113" s="260"/>
      <c r="T113" s="322"/>
      <c r="V113" s="174"/>
      <c r="W113" s="150" t="s">
        <v>192</v>
      </c>
      <c r="X113" s="431"/>
      <c r="Y113" s="432"/>
      <c r="Z113" s="432"/>
      <c r="AA113" s="433"/>
      <c r="AB113" s="145" t="str">
        <f>IFERROR(INDEX(ART[PRIX],MATCH($X113,ART[DESIGNATION],0)),"")</f>
        <v/>
      </c>
      <c r="AC113" s="263"/>
      <c r="AD113" s="325"/>
    </row>
    <row r="114" spans="1:30" outlineLevel="1">
      <c r="A114" s="38"/>
      <c r="B114" s="205"/>
      <c r="C114" s="93" t="str">
        <f>IFERROR(VLOOKUP(C107,AGENT,5,0),"")</f>
        <v/>
      </c>
      <c r="D114" s="315"/>
      <c r="E114" s="316"/>
      <c r="F114" s="316"/>
      <c r="G114" s="317"/>
      <c r="H114" s="87" t="str">
        <f>IFERROR(INDEX(ART[PRIX],MATCH($D114,ART[DESIGNATION],0)),"")</f>
        <v/>
      </c>
      <c r="I114" s="250"/>
      <c r="J114" s="319"/>
      <c r="L114" s="130"/>
      <c r="M114" s="135" t="str">
        <f>IFERROR(VLOOKUP(M107,AGENT,5,0),"")</f>
        <v/>
      </c>
      <c r="N114" s="407"/>
      <c r="O114" s="408"/>
      <c r="P114" s="408"/>
      <c r="Q114" s="409"/>
      <c r="R114" s="128" t="str">
        <f>IFERROR(INDEX(ART[PRIX],MATCH($N114,ART[DESIGNATION],0)),"")</f>
        <v/>
      </c>
      <c r="S114" s="260"/>
      <c r="T114" s="322"/>
      <c r="V114" s="174"/>
      <c r="W114" s="151" t="str">
        <f>IFERROR(VLOOKUP(W107,AGENT,5,0),"")</f>
        <v/>
      </c>
      <c r="X114" s="431"/>
      <c r="Y114" s="432"/>
      <c r="Z114" s="432"/>
      <c r="AA114" s="433"/>
      <c r="AB114" s="145" t="str">
        <f>IFERROR(INDEX(ART[PRIX],MATCH($X114,ART[DESIGNATION],0)),"")</f>
        <v/>
      </c>
      <c r="AC114" s="263"/>
      <c r="AD114" s="325"/>
    </row>
    <row r="115" spans="1:30" outlineLevel="1">
      <c r="A115" s="38"/>
      <c r="B115" s="205"/>
      <c r="C115" s="94"/>
      <c r="D115" s="315"/>
      <c r="E115" s="316"/>
      <c r="F115" s="316"/>
      <c r="G115" s="317"/>
      <c r="H115" s="87" t="str">
        <f>IFERROR(INDEX(ART[PRIX],MATCH($D115,ART[DESIGNATION],0)),"")</f>
        <v/>
      </c>
      <c r="I115" s="250"/>
      <c r="J115" s="319"/>
      <c r="L115" s="130"/>
      <c r="M115" s="136"/>
      <c r="N115" s="407"/>
      <c r="O115" s="408"/>
      <c r="P115" s="408"/>
      <c r="Q115" s="409"/>
      <c r="R115" s="128" t="str">
        <f>IFERROR(INDEX(ART[PRIX],MATCH($N115,ART[DESIGNATION],0)),"")</f>
        <v/>
      </c>
      <c r="S115" s="260"/>
      <c r="T115" s="322"/>
      <c r="V115" s="174"/>
      <c r="W115" s="152"/>
      <c r="X115" s="431"/>
      <c r="Y115" s="432"/>
      <c r="Z115" s="432"/>
      <c r="AA115" s="433"/>
      <c r="AB115" s="145" t="str">
        <f>IFERROR(INDEX(ART[PRIX],MATCH($X115,ART[DESIGNATION],0)),"")</f>
        <v/>
      </c>
      <c r="AC115" s="263"/>
      <c r="AD115" s="325"/>
    </row>
    <row r="116" spans="1:30" ht="17" outlineLevel="1" thickBot="1">
      <c r="A116" s="38"/>
      <c r="B116" s="206"/>
      <c r="C116" s="95"/>
      <c r="D116" s="327"/>
      <c r="E116" s="328"/>
      <c r="F116" s="328"/>
      <c r="G116" s="329"/>
      <c r="H116" s="87" t="str">
        <f>IFERROR(INDEX(ART[PRIX],MATCH($D116,ART[DESIGNATION],0)),"")</f>
        <v/>
      </c>
      <c r="I116" s="248"/>
      <c r="J116" s="320"/>
      <c r="L116" s="137"/>
      <c r="M116" s="138"/>
      <c r="N116" s="410"/>
      <c r="O116" s="411"/>
      <c r="P116" s="411"/>
      <c r="Q116" s="412"/>
      <c r="R116" s="139" t="str">
        <f>IFERROR(INDEX(ART[PRIX],MATCH($N116,ART[DESIGNATION],0)),"")</f>
        <v/>
      </c>
      <c r="S116" s="261"/>
      <c r="T116" s="323"/>
      <c r="V116" s="175"/>
      <c r="W116" s="153"/>
      <c r="X116" s="434"/>
      <c r="Y116" s="435"/>
      <c r="Z116" s="435"/>
      <c r="AA116" s="436"/>
      <c r="AB116" s="173" t="str">
        <f>IFERROR(INDEX(ART[PRIX],MATCH($X116,ART[DESIGNATION],0)),"")</f>
        <v/>
      </c>
      <c r="AC116" s="264"/>
      <c r="AD116" s="326"/>
    </row>
    <row r="117" spans="1:30" ht="19" customHeight="1" outlineLevel="1">
      <c r="A117" s="38"/>
      <c r="B117" s="208" t="s">
        <v>196</v>
      </c>
      <c r="C117" s="228" t="s">
        <v>169</v>
      </c>
      <c r="D117" s="297"/>
      <c r="E117" s="298"/>
      <c r="F117" s="298"/>
      <c r="G117" s="299"/>
      <c r="H117" s="97" t="str">
        <f>IFERROR(INDEX(ART[PRIX],MATCH($D117,ART[DESIGNATION],0)),"")</f>
        <v/>
      </c>
      <c r="I117" s="177"/>
      <c r="J117" s="98" t="s">
        <v>140</v>
      </c>
      <c r="L117" s="214" t="s">
        <v>196</v>
      </c>
      <c r="M117" s="226" t="s">
        <v>169</v>
      </c>
      <c r="N117" s="413"/>
      <c r="O117" s="414"/>
      <c r="P117" s="414"/>
      <c r="Q117" s="415"/>
      <c r="R117" s="111" t="str">
        <f>IFERROR(INDEX(ART[PRIX],MATCH($N117,ART[DESIGNATION],0)),"")</f>
        <v/>
      </c>
      <c r="S117" s="256"/>
      <c r="T117" s="112" t="s">
        <v>140</v>
      </c>
      <c r="V117" s="218" t="s">
        <v>196</v>
      </c>
      <c r="W117" s="194" t="s">
        <v>169</v>
      </c>
      <c r="X117" s="282"/>
      <c r="Y117" s="283"/>
      <c r="Z117" s="283"/>
      <c r="AA117" s="284"/>
      <c r="AB117" s="155" t="str">
        <f>IFERROR(INDEX(ART[PRIX],MATCH($X117,ART[DESIGNATION],0)),"")</f>
        <v/>
      </c>
      <c r="AC117" s="265"/>
      <c r="AD117" s="157" t="s">
        <v>140</v>
      </c>
    </row>
    <row r="118" spans="1:30" ht="16" customHeight="1" outlineLevel="1">
      <c r="A118" s="38"/>
      <c r="B118" s="209" t="str">
        <f>IFERROR(VLOOKUP(C117,AGENT,4,0),"")</f>
        <v/>
      </c>
      <c r="C118" s="229"/>
      <c r="D118" s="300"/>
      <c r="E118" s="301"/>
      <c r="F118" s="301"/>
      <c r="G118" s="302"/>
      <c r="H118" s="100" t="str">
        <f>IFERROR(INDEX(ART[PRIX],MATCH($D118,ART[DESIGNATION],0)),"")</f>
        <v/>
      </c>
      <c r="I118" s="178"/>
      <c r="J118" s="101">
        <f>SUMPRODUCT(H117:H126,I117:I126)</f>
        <v>0</v>
      </c>
      <c r="L118" s="215" t="str">
        <f>IFERROR(VLOOKUP(M117,AGENT,4,0),"")</f>
        <v/>
      </c>
      <c r="M118" s="227"/>
      <c r="N118" s="416"/>
      <c r="O118" s="417"/>
      <c r="P118" s="417"/>
      <c r="Q118" s="418"/>
      <c r="R118" s="114" t="str">
        <f>IFERROR(INDEX(ART[PRIX],MATCH($N118,ART[DESIGNATION],0)),"")</f>
        <v/>
      </c>
      <c r="S118" s="257"/>
      <c r="T118" s="115">
        <f>SUMPRODUCT(R117:R126,S117:S126)</f>
        <v>0</v>
      </c>
      <c r="V118" s="219" t="str">
        <f>IFERROR(VLOOKUP(W117,AGENT,4,0),"")</f>
        <v/>
      </c>
      <c r="W118" s="225"/>
      <c r="X118" s="279"/>
      <c r="Y118" s="280"/>
      <c r="Z118" s="280"/>
      <c r="AA118" s="281"/>
      <c r="AB118" s="159" t="str">
        <f>IFERROR(INDEX(ART[PRIX],MATCH($X118,ART[DESIGNATION],0)),"")</f>
        <v/>
      </c>
      <c r="AC118" s="266"/>
      <c r="AD118" s="161">
        <f>SUMPRODUCT(AB117:AB126,AC117:AC126)</f>
        <v>0</v>
      </c>
    </row>
    <row r="119" spans="1:30" outlineLevel="1">
      <c r="A119" s="38"/>
      <c r="B119" s="210"/>
      <c r="C119" s="102" t="s">
        <v>168</v>
      </c>
      <c r="D119" s="300"/>
      <c r="E119" s="301"/>
      <c r="F119" s="301"/>
      <c r="G119" s="302"/>
      <c r="H119" s="100" t="str">
        <f>IFERROR(INDEX(ART[PRIX],MATCH($D119,ART[DESIGNATION],0)),"")</f>
        <v/>
      </c>
      <c r="I119" s="178"/>
      <c r="J119" s="101"/>
      <c r="L119" s="116"/>
      <c r="M119" s="117" t="s">
        <v>168</v>
      </c>
      <c r="N119" s="416"/>
      <c r="O119" s="417"/>
      <c r="P119" s="417"/>
      <c r="Q119" s="418"/>
      <c r="R119" s="114" t="str">
        <f>IFERROR(INDEX(ART[PRIX],MATCH($N119,ART[DESIGNATION],0)),"")</f>
        <v/>
      </c>
      <c r="S119" s="257"/>
      <c r="T119" s="115"/>
      <c r="V119" s="162"/>
      <c r="W119" s="163" t="s">
        <v>168</v>
      </c>
      <c r="X119" s="279"/>
      <c r="Y119" s="280"/>
      <c r="Z119" s="280"/>
      <c r="AA119" s="281"/>
      <c r="AB119" s="159" t="str">
        <f>IFERROR(INDEX(ART[PRIX],MATCH($X119,ART[DESIGNATION],0)),"")</f>
        <v/>
      </c>
      <c r="AC119" s="266"/>
      <c r="AD119" s="161"/>
    </row>
    <row r="120" spans="1:30" ht="17" outlineLevel="1" thickBot="1">
      <c r="A120" s="38"/>
      <c r="B120" s="210"/>
      <c r="C120" s="103" t="str">
        <f>IFERROR(VLOOKUP(C117,AGENT,2,0),"")</f>
        <v/>
      </c>
      <c r="D120" s="300"/>
      <c r="E120" s="301"/>
      <c r="F120" s="301"/>
      <c r="G120" s="302"/>
      <c r="H120" s="100" t="str">
        <f>IFERROR(INDEX(ART[PRIX],MATCH($D120,ART[DESIGNATION],0)),"")</f>
        <v/>
      </c>
      <c r="I120" s="178"/>
      <c r="J120" s="104"/>
      <c r="L120" s="116"/>
      <c r="M120" s="118" t="str">
        <f>IFERROR(VLOOKUP(M117,AGENT,2,0),"")</f>
        <v/>
      </c>
      <c r="N120" s="416"/>
      <c r="O120" s="417"/>
      <c r="P120" s="417"/>
      <c r="Q120" s="418"/>
      <c r="R120" s="114" t="str">
        <f>IFERROR(INDEX(ART[PRIX],MATCH($N120,ART[DESIGNATION],0)),"")</f>
        <v/>
      </c>
      <c r="S120" s="257"/>
      <c r="T120" s="119"/>
      <c r="V120" s="162"/>
      <c r="W120" s="164" t="str">
        <f>IFERROR(VLOOKUP(W117,AGENT,2,0),"")</f>
        <v/>
      </c>
      <c r="X120" s="279"/>
      <c r="Y120" s="280"/>
      <c r="Z120" s="280"/>
      <c r="AA120" s="281"/>
      <c r="AB120" s="159" t="str">
        <f>IFERROR(INDEX(ART[PRIX],MATCH($X120,ART[DESIGNATION],0)),"")</f>
        <v/>
      </c>
      <c r="AC120" s="266"/>
      <c r="AD120" s="165"/>
    </row>
    <row r="121" spans="1:30" outlineLevel="1">
      <c r="A121" s="38"/>
      <c r="B121" s="210"/>
      <c r="C121" s="99" t="s">
        <v>166</v>
      </c>
      <c r="D121" s="300"/>
      <c r="E121" s="301"/>
      <c r="F121" s="301"/>
      <c r="G121" s="302"/>
      <c r="H121" s="100" t="str">
        <f>IFERROR(INDEX(ART[PRIX],MATCH($D121,ART[DESIGNATION],0)),"")</f>
        <v/>
      </c>
      <c r="I121" s="178"/>
      <c r="J121" s="98" t="s">
        <v>139</v>
      </c>
      <c r="L121" s="116"/>
      <c r="M121" s="113" t="s">
        <v>166</v>
      </c>
      <c r="N121" s="416"/>
      <c r="O121" s="417"/>
      <c r="P121" s="417"/>
      <c r="Q121" s="418"/>
      <c r="R121" s="114" t="str">
        <f>IFERROR(INDEX(ART[PRIX],MATCH($N121,ART[DESIGNATION],0)),"")</f>
        <v/>
      </c>
      <c r="S121" s="257"/>
      <c r="T121" s="112" t="s">
        <v>139</v>
      </c>
      <c r="V121" s="162"/>
      <c r="W121" s="158" t="s">
        <v>166</v>
      </c>
      <c r="X121" s="279"/>
      <c r="Y121" s="280"/>
      <c r="Z121" s="280"/>
      <c r="AA121" s="281"/>
      <c r="AB121" s="159" t="str">
        <f>IFERROR(INDEX(ART[PRIX],MATCH($X121,ART[DESIGNATION],0)),"")</f>
        <v/>
      </c>
      <c r="AC121" s="266"/>
      <c r="AD121" s="157" t="s">
        <v>139</v>
      </c>
    </row>
    <row r="122" spans="1:30" outlineLevel="1">
      <c r="A122" s="38"/>
      <c r="B122" s="210"/>
      <c r="C122" s="103" t="str">
        <f>IFERROR(VLOOKUP(C117,AGENT,3,0),"")</f>
        <v/>
      </c>
      <c r="D122" s="300"/>
      <c r="E122" s="301"/>
      <c r="F122" s="301"/>
      <c r="G122" s="302"/>
      <c r="H122" s="100" t="str">
        <f>IFERROR(INDEX(ART[PRIX],MATCH($D122,ART[DESIGNATION],0)),"")</f>
        <v/>
      </c>
      <c r="I122" s="178"/>
      <c r="J122" s="303" t="str">
        <f>IF(AND(B118&lt;&gt;"",J118&lt;&gt;""),B118-J118,"")</f>
        <v/>
      </c>
      <c r="L122" s="116"/>
      <c r="M122" s="118" t="str">
        <f>IFERROR(VLOOKUP(M117,AGENT,3,0),"")</f>
        <v/>
      </c>
      <c r="N122" s="416"/>
      <c r="O122" s="417"/>
      <c r="P122" s="417"/>
      <c r="Q122" s="418"/>
      <c r="R122" s="114" t="str">
        <f>IFERROR(INDEX(ART[PRIX],MATCH($N122,ART[DESIGNATION],0)),"")</f>
        <v/>
      </c>
      <c r="S122" s="257"/>
      <c r="T122" s="306" t="str">
        <f>IF(AND(L118&lt;&gt;"",T118&lt;&gt;""),L118-T118,"")</f>
        <v/>
      </c>
      <c r="V122" s="162"/>
      <c r="W122" s="164" t="str">
        <f>IFERROR(VLOOKUP(W117,AGENT,3,0),"")</f>
        <v/>
      </c>
      <c r="X122" s="279"/>
      <c r="Y122" s="280"/>
      <c r="Z122" s="280"/>
      <c r="AA122" s="281"/>
      <c r="AB122" s="159" t="str">
        <f>IFERROR(INDEX(ART[PRIX],MATCH($X122,ART[DESIGNATION],0)),"")</f>
        <v/>
      </c>
      <c r="AC122" s="266"/>
      <c r="AD122" s="309" t="str">
        <f>IF(AND(V118&lt;&gt;"",AD118&lt;&gt;""),V118-AD118,"")</f>
        <v/>
      </c>
    </row>
    <row r="123" spans="1:30" outlineLevel="1">
      <c r="A123" s="38"/>
      <c r="B123" s="210"/>
      <c r="C123" s="105" t="s">
        <v>192</v>
      </c>
      <c r="D123" s="300"/>
      <c r="E123" s="301"/>
      <c r="F123" s="301"/>
      <c r="G123" s="302"/>
      <c r="H123" s="100" t="str">
        <f>IFERROR(INDEX(ART[PRIX],MATCH($D123,ART[DESIGNATION],0)),"")</f>
        <v/>
      </c>
      <c r="I123" s="178"/>
      <c r="J123" s="304"/>
      <c r="L123" s="116"/>
      <c r="M123" s="120" t="s">
        <v>192</v>
      </c>
      <c r="N123" s="416"/>
      <c r="O123" s="417"/>
      <c r="P123" s="417"/>
      <c r="Q123" s="418"/>
      <c r="R123" s="114" t="str">
        <f>IFERROR(INDEX(ART[PRIX],MATCH($N123,ART[DESIGNATION],0)),"")</f>
        <v/>
      </c>
      <c r="S123" s="257"/>
      <c r="T123" s="307"/>
      <c r="V123" s="162"/>
      <c r="W123" s="166" t="s">
        <v>192</v>
      </c>
      <c r="X123" s="279"/>
      <c r="Y123" s="280"/>
      <c r="Z123" s="280"/>
      <c r="AA123" s="281"/>
      <c r="AB123" s="159" t="str">
        <f>IFERROR(INDEX(ART[PRIX],MATCH($X123,ART[DESIGNATION],0)),"")</f>
        <v/>
      </c>
      <c r="AC123" s="266"/>
      <c r="AD123" s="310"/>
    </row>
    <row r="124" spans="1:30" outlineLevel="1">
      <c r="A124" s="38"/>
      <c r="B124" s="210"/>
      <c r="C124" s="106" t="str">
        <f>IFERROR(VLOOKUP(C117,AGENT,5,0),"")</f>
        <v/>
      </c>
      <c r="D124" s="300"/>
      <c r="E124" s="301"/>
      <c r="F124" s="301"/>
      <c r="G124" s="302"/>
      <c r="H124" s="100" t="str">
        <f>IFERROR(INDEX(ART[PRIX],MATCH($D124,ART[DESIGNATION],0)),"")</f>
        <v/>
      </c>
      <c r="I124" s="178"/>
      <c r="J124" s="304"/>
      <c r="L124" s="116"/>
      <c r="M124" s="121" t="str">
        <f>IFERROR(VLOOKUP(M117,AGENT,5,0),"")</f>
        <v/>
      </c>
      <c r="N124" s="416"/>
      <c r="O124" s="417"/>
      <c r="P124" s="417"/>
      <c r="Q124" s="418"/>
      <c r="R124" s="114" t="str">
        <f>IFERROR(INDEX(ART[PRIX],MATCH($N124,ART[DESIGNATION],0)),"")</f>
        <v/>
      </c>
      <c r="S124" s="257"/>
      <c r="T124" s="307"/>
      <c r="V124" s="162"/>
      <c r="W124" s="167" t="str">
        <f>IFERROR(VLOOKUP(W117,AGENT,5,0),"")</f>
        <v/>
      </c>
      <c r="X124" s="279"/>
      <c r="Y124" s="280"/>
      <c r="Z124" s="280"/>
      <c r="AA124" s="281"/>
      <c r="AB124" s="159" t="str">
        <f>IFERROR(INDEX(ART[PRIX],MATCH($X124,ART[DESIGNATION],0)),"")</f>
        <v/>
      </c>
      <c r="AC124" s="266"/>
      <c r="AD124" s="310"/>
    </row>
    <row r="125" spans="1:30" outlineLevel="1">
      <c r="A125" s="38"/>
      <c r="B125" s="210"/>
      <c r="C125" s="107"/>
      <c r="D125" s="300"/>
      <c r="E125" s="301"/>
      <c r="F125" s="301"/>
      <c r="G125" s="302"/>
      <c r="H125" s="100" t="str">
        <f>IFERROR(INDEX(ART[PRIX],MATCH($D125,ART[DESIGNATION],0)),"")</f>
        <v/>
      </c>
      <c r="I125" s="178"/>
      <c r="J125" s="304"/>
      <c r="L125" s="116"/>
      <c r="M125" s="122"/>
      <c r="N125" s="416"/>
      <c r="O125" s="417"/>
      <c r="P125" s="417"/>
      <c r="Q125" s="418"/>
      <c r="R125" s="114" t="str">
        <f>IFERROR(INDEX(ART[PRIX],MATCH($N125,ART[DESIGNATION],0)),"")</f>
        <v/>
      </c>
      <c r="S125" s="257"/>
      <c r="T125" s="307"/>
      <c r="V125" s="162"/>
      <c r="W125" s="168"/>
      <c r="X125" s="279"/>
      <c r="Y125" s="280"/>
      <c r="Z125" s="280"/>
      <c r="AA125" s="281"/>
      <c r="AB125" s="159" t="str">
        <f>IFERROR(INDEX(ART[PRIX],MATCH($X125,ART[DESIGNATION],0)),"")</f>
        <v/>
      </c>
      <c r="AC125" s="266"/>
      <c r="AD125" s="310"/>
    </row>
    <row r="126" spans="1:30" ht="17" outlineLevel="1" thickBot="1">
      <c r="A126" s="38"/>
      <c r="B126" s="211"/>
      <c r="C126" s="108"/>
      <c r="D126" s="312"/>
      <c r="E126" s="313"/>
      <c r="F126" s="313"/>
      <c r="G126" s="314"/>
      <c r="H126" s="100" t="str">
        <f>IFERROR(INDEX(ART[PRIX],MATCH($D126,ART[DESIGNATION],0)),"")</f>
        <v/>
      </c>
      <c r="I126" s="179"/>
      <c r="J126" s="305"/>
      <c r="L126" s="123"/>
      <c r="M126" s="124"/>
      <c r="N126" s="419"/>
      <c r="O126" s="420"/>
      <c r="P126" s="420"/>
      <c r="Q126" s="421"/>
      <c r="R126" s="140" t="str">
        <f>IFERROR(INDEX(ART[PRIX],MATCH($N126,ART[DESIGNATION],0)),"")</f>
        <v/>
      </c>
      <c r="S126" s="258"/>
      <c r="T126" s="308"/>
      <c r="V126" s="169"/>
      <c r="W126" s="170"/>
      <c r="X126" s="294"/>
      <c r="Y126" s="295"/>
      <c r="Z126" s="295"/>
      <c r="AA126" s="296"/>
      <c r="AB126" s="171" t="str">
        <f>IFERROR(INDEX(ART[PRIX],MATCH($X126,ART[DESIGNATION],0)),"")</f>
        <v/>
      </c>
      <c r="AC126" s="267"/>
      <c r="AD126" s="311"/>
    </row>
    <row r="127" spans="1:30" ht="19" customHeight="1" outlineLevel="1">
      <c r="A127" s="38"/>
      <c r="B127" s="204" t="s">
        <v>196</v>
      </c>
      <c r="C127" s="230" t="s">
        <v>169</v>
      </c>
      <c r="D127" s="276"/>
      <c r="E127" s="277"/>
      <c r="F127" s="277"/>
      <c r="G127" s="278"/>
      <c r="H127" s="84" t="str">
        <f>IFERROR(INDEX(ART[PRIX],MATCH($D127,ART[DESIGNATION],0)),"")</f>
        <v/>
      </c>
      <c r="I127" s="249"/>
      <c r="J127" s="85" t="s">
        <v>140</v>
      </c>
    </row>
    <row r="128" spans="1:30" ht="16" customHeight="1" outlineLevel="1">
      <c r="A128" s="38"/>
      <c r="B128" s="207" t="str">
        <f>IFERROR(VLOOKUP(C127,AGENT,4,0),"")</f>
        <v/>
      </c>
      <c r="C128" s="231"/>
      <c r="D128" s="315"/>
      <c r="E128" s="316"/>
      <c r="F128" s="316"/>
      <c r="G128" s="317"/>
      <c r="H128" s="87" t="str">
        <f>IFERROR(INDEX(ART[PRIX],MATCH($D128,ART[DESIGNATION],0)),"")</f>
        <v/>
      </c>
      <c r="I128" s="250"/>
      <c r="J128" s="88">
        <f>SUMPRODUCT(H127:H136,I127:I136)</f>
        <v>0</v>
      </c>
    </row>
    <row r="129" spans="1:30" outlineLevel="1">
      <c r="A129" s="38"/>
      <c r="B129" s="205"/>
      <c r="C129" s="89" t="s">
        <v>168</v>
      </c>
      <c r="D129" s="315"/>
      <c r="E129" s="316"/>
      <c r="F129" s="316"/>
      <c r="G129" s="317"/>
      <c r="H129" s="87" t="str">
        <f>IFERROR(INDEX(ART[PRIX],MATCH($D129,ART[DESIGNATION],0)),"")</f>
        <v/>
      </c>
      <c r="I129" s="250"/>
      <c r="J129" s="88"/>
    </row>
    <row r="130" spans="1:30" ht="17" outlineLevel="1" thickBot="1">
      <c r="A130" s="38"/>
      <c r="B130" s="205"/>
      <c r="C130" s="90" t="str">
        <f>IFERROR(VLOOKUP(C127,AGENT,2,0),"")</f>
        <v/>
      </c>
      <c r="D130" s="315"/>
      <c r="E130" s="316"/>
      <c r="F130" s="316"/>
      <c r="G130" s="317"/>
      <c r="H130" s="87" t="str">
        <f>IFERROR(INDEX(ART[PRIX],MATCH($D130,ART[DESIGNATION],0)),"")</f>
        <v/>
      </c>
      <c r="I130" s="250"/>
      <c r="J130" s="91"/>
    </row>
    <row r="131" spans="1:30" outlineLevel="1">
      <c r="A131" s="38"/>
      <c r="B131" s="205"/>
      <c r="C131" s="86" t="s">
        <v>166</v>
      </c>
      <c r="D131" s="315"/>
      <c r="E131" s="316"/>
      <c r="F131" s="316"/>
      <c r="G131" s="317"/>
      <c r="H131" s="87" t="str">
        <f>IFERROR(INDEX(ART[PRIX],MATCH($D131,ART[DESIGNATION],0)),"")</f>
        <v/>
      </c>
      <c r="I131" s="250"/>
      <c r="J131" s="85" t="s">
        <v>139</v>
      </c>
    </row>
    <row r="132" spans="1:30" outlineLevel="1">
      <c r="A132" s="38"/>
      <c r="B132" s="205"/>
      <c r="C132" s="90" t="str">
        <f>IFERROR(VLOOKUP(C127,AGENT,3,0),"")</f>
        <v/>
      </c>
      <c r="D132" s="315"/>
      <c r="E132" s="316"/>
      <c r="F132" s="316"/>
      <c r="G132" s="317"/>
      <c r="H132" s="87" t="str">
        <f>IFERROR(INDEX(ART[PRIX],MATCH($D132,ART[DESIGNATION],0)),"")</f>
        <v/>
      </c>
      <c r="I132" s="250"/>
      <c r="J132" s="318" t="str">
        <f>IF(AND(B128&lt;&gt;"",J128&lt;&gt;""),B128-J128,"")</f>
        <v/>
      </c>
    </row>
    <row r="133" spans="1:30" outlineLevel="1">
      <c r="A133" s="38"/>
      <c r="B133" s="205"/>
      <c r="C133" s="92" t="s">
        <v>192</v>
      </c>
      <c r="D133" s="315"/>
      <c r="E133" s="316"/>
      <c r="F133" s="316"/>
      <c r="G133" s="317"/>
      <c r="H133" s="87" t="str">
        <f>IFERROR(INDEX(ART[PRIX],MATCH($D133,ART[DESIGNATION],0)),"")</f>
        <v/>
      </c>
      <c r="I133" s="250"/>
      <c r="J133" s="319"/>
    </row>
    <row r="134" spans="1:30" outlineLevel="1">
      <c r="A134" s="38"/>
      <c r="B134" s="205"/>
      <c r="C134" s="93" t="str">
        <f>IFERROR(VLOOKUP(C127,AGENT,5,0),"")</f>
        <v/>
      </c>
      <c r="D134" s="315"/>
      <c r="E134" s="316"/>
      <c r="F134" s="316"/>
      <c r="G134" s="317"/>
      <c r="H134" s="87" t="str">
        <f>IFERROR(INDEX(ART[PRIX],MATCH($D134,ART[DESIGNATION],0)),"")</f>
        <v/>
      </c>
      <c r="I134" s="250"/>
      <c r="J134" s="319"/>
    </row>
    <row r="135" spans="1:30" outlineLevel="1">
      <c r="A135" s="38"/>
      <c r="B135" s="205"/>
      <c r="C135" s="94"/>
      <c r="D135" s="315"/>
      <c r="E135" s="316"/>
      <c r="F135" s="316"/>
      <c r="G135" s="317"/>
      <c r="H135" s="87" t="str">
        <f>IFERROR(INDEX(ART[PRIX],MATCH($D135,ART[DESIGNATION],0)),"")</f>
        <v/>
      </c>
      <c r="I135" s="250"/>
      <c r="J135" s="319"/>
    </row>
    <row r="136" spans="1:30" ht="17" outlineLevel="1" thickBot="1">
      <c r="A136" s="74"/>
      <c r="B136" s="206"/>
      <c r="C136" s="95"/>
      <c r="D136" s="327"/>
      <c r="E136" s="328"/>
      <c r="F136" s="328"/>
      <c r="G136" s="329"/>
      <c r="H136" s="109" t="str">
        <f>IFERROR(INDEX(ART[PRIX],MATCH($D136,ART[DESIGNATION],0)),"")</f>
        <v/>
      </c>
      <c r="I136" s="248"/>
      <c r="J136" s="320"/>
    </row>
    <row r="137" spans="1:30" ht="20" thickBot="1">
      <c r="B137" s="204" t="s">
        <v>196</v>
      </c>
      <c r="C137" s="83" t="s">
        <v>169</v>
      </c>
      <c r="D137" s="276"/>
      <c r="E137" s="277"/>
      <c r="F137" s="277"/>
      <c r="G137" s="278"/>
      <c r="H137" s="84" t="str">
        <f>IFERROR(INDEX(ART[PRIX],MATCH($D137,ART[DESIGNATION],0)),"")</f>
        <v/>
      </c>
      <c r="I137" s="249"/>
      <c r="J137" s="85" t="s">
        <v>140</v>
      </c>
      <c r="L137" s="212" t="s">
        <v>196</v>
      </c>
      <c r="M137" s="125" t="s">
        <v>169</v>
      </c>
      <c r="N137" s="425"/>
      <c r="O137" s="426"/>
      <c r="P137" s="426"/>
      <c r="Q137" s="427"/>
      <c r="R137" s="126" t="str">
        <f>IFERROR(INDEX(ART[PRIX],MATCH($N137,ART[DESIGNATION],0)),"")</f>
        <v/>
      </c>
      <c r="S137" s="259"/>
      <c r="T137" s="126" t="s">
        <v>140</v>
      </c>
      <c r="V137" s="216" t="s">
        <v>196</v>
      </c>
      <c r="W137" s="141" t="s">
        <v>169</v>
      </c>
      <c r="X137" s="291"/>
      <c r="Y137" s="292"/>
      <c r="Z137" s="292"/>
      <c r="AA137" s="293"/>
      <c r="AB137" s="142" t="str">
        <f>IFERROR(INDEX(ART[PRIX],MATCH($X137,ART[DESIGNATION],0)),"")</f>
        <v/>
      </c>
      <c r="AC137" s="262"/>
      <c r="AD137" s="143" t="s">
        <v>140</v>
      </c>
    </row>
    <row r="138" spans="1:30" ht="19" customHeight="1">
      <c r="A138" s="437" t="s">
        <v>137</v>
      </c>
      <c r="B138" s="207" t="str">
        <f>IFERROR(VLOOKUP(C137,AGENT,4,0),"")</f>
        <v/>
      </c>
      <c r="C138" s="86"/>
      <c r="D138" s="315"/>
      <c r="E138" s="316"/>
      <c r="F138" s="316"/>
      <c r="G138" s="317"/>
      <c r="H138" s="87" t="str">
        <f>IFERROR(INDEX(ART[PRIX],MATCH($D138,ART[DESIGNATION],0)),"")</f>
        <v/>
      </c>
      <c r="I138" s="250"/>
      <c r="J138" s="88">
        <f>SUMPRODUCT(H137:H146,I137:I146)</f>
        <v>0</v>
      </c>
      <c r="L138" s="213" t="str">
        <f>IFERROR(VLOOKUP(M137,AGENT,4,0),"")</f>
        <v/>
      </c>
      <c r="M138" s="127"/>
      <c r="N138" s="333"/>
      <c r="O138" s="334"/>
      <c r="P138" s="334"/>
      <c r="Q138" s="335"/>
      <c r="R138" s="128" t="str">
        <f>IFERROR(INDEX(ART[PRIX],MATCH($N138,ART[DESIGNATION],0)),"")</f>
        <v/>
      </c>
      <c r="S138" s="260"/>
      <c r="T138" s="129">
        <f>SUMPRODUCT(R137:R146,S137:S146)</f>
        <v>0</v>
      </c>
      <c r="V138" s="217" t="str">
        <f>IFERROR(VLOOKUP(W137,AGENT,4,0),"")</f>
        <v/>
      </c>
      <c r="W138" s="144"/>
      <c r="X138" s="288"/>
      <c r="Y138" s="289"/>
      <c r="Z138" s="289"/>
      <c r="AA138" s="290"/>
      <c r="AB138" s="145" t="str">
        <f>IFERROR(INDEX(ART[PRIX],MATCH($X138,ART[DESIGNATION],0)),"")</f>
        <v/>
      </c>
      <c r="AC138" s="263"/>
      <c r="AD138" s="146">
        <f>SUMPRODUCT(AB137:AB146,AC137:AC146)</f>
        <v>0</v>
      </c>
    </row>
    <row r="139" spans="1:30" ht="16" customHeight="1">
      <c r="A139" s="438"/>
      <c r="B139" s="205"/>
      <c r="C139" s="89" t="s">
        <v>168</v>
      </c>
      <c r="D139" s="315"/>
      <c r="E139" s="316"/>
      <c r="F139" s="316"/>
      <c r="G139" s="317"/>
      <c r="H139" s="87" t="str">
        <f>IFERROR(INDEX(ART[PRIX],MATCH($D139,ART[DESIGNATION],0)),"")</f>
        <v/>
      </c>
      <c r="I139" s="250"/>
      <c r="J139" s="88"/>
      <c r="L139" s="130"/>
      <c r="M139" s="131" t="s">
        <v>168</v>
      </c>
      <c r="N139" s="333"/>
      <c r="O139" s="334"/>
      <c r="P139" s="334"/>
      <c r="Q139" s="335"/>
      <c r="R139" s="128" t="str">
        <f>IFERROR(INDEX(ART[PRIX],MATCH($N139,ART[DESIGNATION],0)),"")</f>
        <v/>
      </c>
      <c r="S139" s="260"/>
      <c r="T139" s="129"/>
      <c r="V139" s="174"/>
      <c r="W139" s="147" t="s">
        <v>168</v>
      </c>
      <c r="X139" s="288"/>
      <c r="Y139" s="289"/>
      <c r="Z139" s="289"/>
      <c r="AA139" s="290"/>
      <c r="AB139" s="145" t="str">
        <f>IFERROR(INDEX(ART[PRIX],MATCH($X139,ART[DESIGNATION],0)),"")</f>
        <v/>
      </c>
      <c r="AC139" s="263"/>
      <c r="AD139" s="146"/>
    </row>
    <row r="140" spans="1:30" ht="17" thickBot="1">
      <c r="A140" s="39"/>
      <c r="B140" s="205"/>
      <c r="C140" s="90" t="str">
        <f>IFERROR(VLOOKUP(C137,AGENT,2,0),"")</f>
        <v/>
      </c>
      <c r="D140" s="315"/>
      <c r="E140" s="316"/>
      <c r="F140" s="316"/>
      <c r="G140" s="317"/>
      <c r="H140" s="87" t="str">
        <f>IFERROR(INDEX(ART[PRIX],MATCH($D140,ART[DESIGNATION],0)),"")</f>
        <v/>
      </c>
      <c r="I140" s="250"/>
      <c r="J140" s="91"/>
      <c r="L140" s="130"/>
      <c r="M140" s="132" t="str">
        <f>IFERROR(VLOOKUP(M137,AGENT,2,0),"")</f>
        <v/>
      </c>
      <c r="N140" s="333"/>
      <c r="O140" s="334"/>
      <c r="P140" s="334"/>
      <c r="Q140" s="335"/>
      <c r="R140" s="128" t="str">
        <f>IFERROR(INDEX(ART[PRIX],MATCH($N140,ART[DESIGNATION],0)),"")</f>
        <v/>
      </c>
      <c r="S140" s="260"/>
      <c r="T140" s="133"/>
      <c r="V140" s="174"/>
      <c r="W140" s="148" t="str">
        <f>IFERROR(VLOOKUP(W137,AGENT,2,0),"")</f>
        <v/>
      </c>
      <c r="X140" s="288"/>
      <c r="Y140" s="289"/>
      <c r="Z140" s="289"/>
      <c r="AA140" s="290"/>
      <c r="AB140" s="145" t="str">
        <f>IFERROR(INDEX(ART[PRIX],MATCH($X140,ART[DESIGNATION],0)),"")</f>
        <v/>
      </c>
      <c r="AC140" s="263"/>
      <c r="AD140" s="149"/>
    </row>
    <row r="141" spans="1:30">
      <c r="A141" s="39"/>
      <c r="B141" s="205"/>
      <c r="C141" s="86" t="s">
        <v>166</v>
      </c>
      <c r="D141" s="315"/>
      <c r="E141" s="316"/>
      <c r="F141" s="316"/>
      <c r="G141" s="317"/>
      <c r="H141" s="87" t="str">
        <f>IFERROR(INDEX(ART[PRIX],MATCH($D141,ART[DESIGNATION],0)),"")</f>
        <v/>
      </c>
      <c r="I141" s="250"/>
      <c r="J141" s="85" t="s">
        <v>139</v>
      </c>
      <c r="L141" s="130"/>
      <c r="M141" s="127" t="s">
        <v>166</v>
      </c>
      <c r="N141" s="333"/>
      <c r="O141" s="334"/>
      <c r="P141" s="334"/>
      <c r="Q141" s="335"/>
      <c r="R141" s="128" t="str">
        <f>IFERROR(INDEX(ART[PRIX],MATCH($N141,ART[DESIGNATION],0)),"")</f>
        <v/>
      </c>
      <c r="S141" s="260"/>
      <c r="T141" s="126" t="s">
        <v>139</v>
      </c>
      <c r="V141" s="174"/>
      <c r="W141" s="144" t="s">
        <v>166</v>
      </c>
      <c r="X141" s="288"/>
      <c r="Y141" s="289"/>
      <c r="Z141" s="289"/>
      <c r="AA141" s="290"/>
      <c r="AB141" s="145" t="str">
        <f>IFERROR(INDEX(ART[PRIX],MATCH($X141,ART[DESIGNATION],0)),"")</f>
        <v/>
      </c>
      <c r="AC141" s="263"/>
      <c r="AD141" s="143" t="s">
        <v>139</v>
      </c>
    </row>
    <row r="142" spans="1:30">
      <c r="A142" s="39"/>
      <c r="B142" s="205"/>
      <c r="C142" s="90" t="str">
        <f>IFERROR(VLOOKUP(C137,AGENT,3,0),"")</f>
        <v/>
      </c>
      <c r="D142" s="315"/>
      <c r="E142" s="316"/>
      <c r="F142" s="316"/>
      <c r="G142" s="317"/>
      <c r="H142" s="87" t="str">
        <f>IFERROR(INDEX(ART[PRIX],MATCH($D142,ART[DESIGNATION],0)),"")</f>
        <v/>
      </c>
      <c r="I142" s="250"/>
      <c r="J142" s="318" t="str">
        <f>IF(AND(B138&lt;&gt;"",J138&lt;&gt;""),B138-J138,"")</f>
        <v/>
      </c>
      <c r="L142" s="130"/>
      <c r="M142" s="132" t="str">
        <f>IFERROR(VLOOKUP(M137,AGENT,3,0),"")</f>
        <v/>
      </c>
      <c r="N142" s="333"/>
      <c r="O142" s="334"/>
      <c r="P142" s="334"/>
      <c r="Q142" s="335"/>
      <c r="R142" s="128" t="str">
        <f>IFERROR(INDEX(ART[PRIX],MATCH($N142,ART[DESIGNATION],0)),"")</f>
        <v/>
      </c>
      <c r="S142" s="260"/>
      <c r="T142" s="321" t="str">
        <f>IF(AND(L138&lt;&gt;"",T138&lt;&gt;""),L138-T138,"")</f>
        <v/>
      </c>
      <c r="V142" s="174"/>
      <c r="W142" s="148" t="str">
        <f>IFERROR(VLOOKUP(W137,AGENT,3,0),"")</f>
        <v/>
      </c>
      <c r="X142" s="288"/>
      <c r="Y142" s="289"/>
      <c r="Z142" s="289"/>
      <c r="AA142" s="290"/>
      <c r="AB142" s="145" t="str">
        <f>IFERROR(INDEX(ART[PRIX],MATCH($X142,ART[DESIGNATION],0)),"")</f>
        <v/>
      </c>
      <c r="AC142" s="263"/>
      <c r="AD142" s="324" t="str">
        <f>IF(AND(V138&lt;&gt;"",AD138&lt;&gt;""),V138-AD138,"")</f>
        <v/>
      </c>
    </row>
    <row r="143" spans="1:30">
      <c r="A143" s="39"/>
      <c r="B143" s="205"/>
      <c r="C143" s="92" t="s">
        <v>192</v>
      </c>
      <c r="D143" s="315"/>
      <c r="E143" s="316"/>
      <c r="F143" s="316"/>
      <c r="G143" s="317"/>
      <c r="H143" s="87" t="str">
        <f>IFERROR(INDEX(ART[PRIX],MATCH($D143,ART[DESIGNATION],0)),"")</f>
        <v/>
      </c>
      <c r="I143" s="250"/>
      <c r="J143" s="319"/>
      <c r="L143" s="130"/>
      <c r="M143" s="134" t="s">
        <v>192</v>
      </c>
      <c r="N143" s="333"/>
      <c r="O143" s="334"/>
      <c r="P143" s="334"/>
      <c r="Q143" s="335"/>
      <c r="R143" s="128" t="str">
        <f>IFERROR(INDEX(ART[PRIX],MATCH($N143,ART[DESIGNATION],0)),"")</f>
        <v/>
      </c>
      <c r="S143" s="260"/>
      <c r="T143" s="322"/>
      <c r="V143" s="174"/>
      <c r="W143" s="150" t="s">
        <v>192</v>
      </c>
      <c r="X143" s="288"/>
      <c r="Y143" s="289"/>
      <c r="Z143" s="289"/>
      <c r="AA143" s="290"/>
      <c r="AB143" s="145" t="str">
        <f>IFERROR(INDEX(ART[PRIX],MATCH($X143,ART[DESIGNATION],0)),"")</f>
        <v/>
      </c>
      <c r="AC143" s="263"/>
      <c r="AD143" s="325"/>
    </row>
    <row r="144" spans="1:30">
      <c r="A144" s="39"/>
      <c r="B144" s="205"/>
      <c r="C144" s="93" t="str">
        <f>IFERROR(VLOOKUP(C137,AGENT,5,0),"")</f>
        <v/>
      </c>
      <c r="D144" s="315"/>
      <c r="E144" s="316"/>
      <c r="F144" s="316"/>
      <c r="G144" s="317"/>
      <c r="H144" s="87" t="str">
        <f>IFERROR(INDEX(ART[PRIX],MATCH($D144,ART[DESIGNATION],0)),"")</f>
        <v/>
      </c>
      <c r="I144" s="250"/>
      <c r="J144" s="319"/>
      <c r="L144" s="130"/>
      <c r="M144" s="135" t="str">
        <f>IFERROR(VLOOKUP(M137,AGENT,5,0),"")</f>
        <v/>
      </c>
      <c r="N144" s="333"/>
      <c r="O144" s="334"/>
      <c r="P144" s="334"/>
      <c r="Q144" s="335"/>
      <c r="R144" s="128" t="str">
        <f>IFERROR(INDEX(ART[PRIX],MATCH($N144,ART[DESIGNATION],0)),"")</f>
        <v/>
      </c>
      <c r="S144" s="260"/>
      <c r="T144" s="322"/>
      <c r="V144" s="174"/>
      <c r="W144" s="151" t="str">
        <f>IFERROR(VLOOKUP(W137,AGENT,5,0),"")</f>
        <v/>
      </c>
      <c r="X144" s="288"/>
      <c r="Y144" s="289"/>
      <c r="Z144" s="289"/>
      <c r="AA144" s="290"/>
      <c r="AB144" s="145" t="str">
        <f>IFERROR(INDEX(ART[PRIX],MATCH($X144,ART[DESIGNATION],0)),"")</f>
        <v/>
      </c>
      <c r="AC144" s="263"/>
      <c r="AD144" s="325"/>
    </row>
    <row r="145" spans="1:30">
      <c r="A145" s="39"/>
      <c r="B145" s="205"/>
      <c r="C145" s="94"/>
      <c r="D145" s="315"/>
      <c r="E145" s="316"/>
      <c r="F145" s="316"/>
      <c r="G145" s="317"/>
      <c r="H145" s="87" t="str">
        <f>IFERROR(INDEX(ART[PRIX],MATCH($D145,ART[DESIGNATION],0)),"")</f>
        <v/>
      </c>
      <c r="I145" s="250"/>
      <c r="J145" s="319"/>
      <c r="L145" s="130"/>
      <c r="M145" s="136"/>
      <c r="N145" s="333"/>
      <c r="O145" s="334"/>
      <c r="P145" s="334"/>
      <c r="Q145" s="335"/>
      <c r="R145" s="128" t="str">
        <f>IFERROR(INDEX(ART[PRIX],MATCH($N145,ART[DESIGNATION],0)),"")</f>
        <v/>
      </c>
      <c r="S145" s="260"/>
      <c r="T145" s="322"/>
      <c r="V145" s="174"/>
      <c r="W145" s="152"/>
      <c r="X145" s="288"/>
      <c r="Y145" s="289"/>
      <c r="Z145" s="289"/>
      <c r="AA145" s="290"/>
      <c r="AB145" s="145" t="str">
        <f>IFERROR(INDEX(ART[PRIX],MATCH($X145,ART[DESIGNATION],0)),"")</f>
        <v/>
      </c>
      <c r="AC145" s="263"/>
      <c r="AD145" s="325"/>
    </row>
    <row r="146" spans="1:30" ht="17" thickBot="1">
      <c r="A146" s="39"/>
      <c r="B146" s="206"/>
      <c r="C146" s="95"/>
      <c r="D146" s="327"/>
      <c r="E146" s="328"/>
      <c r="F146" s="328"/>
      <c r="G146" s="329"/>
      <c r="H146" s="109" t="str">
        <f>IFERROR(INDEX(ART[PRIX],MATCH($D146,ART[DESIGNATION],0)),"")</f>
        <v/>
      </c>
      <c r="I146" s="248"/>
      <c r="J146" s="320"/>
      <c r="L146" s="137"/>
      <c r="M146" s="138"/>
      <c r="N146" s="330"/>
      <c r="O146" s="331"/>
      <c r="P146" s="331"/>
      <c r="Q146" s="332"/>
      <c r="R146" s="139" t="str">
        <f>IFERROR(INDEX(ART[PRIX],MATCH($N146,ART[DESIGNATION],0)),"")</f>
        <v/>
      </c>
      <c r="S146" s="261"/>
      <c r="T146" s="323"/>
      <c r="V146" s="175"/>
      <c r="W146" s="153"/>
      <c r="X146" s="285"/>
      <c r="Y146" s="286"/>
      <c r="Z146" s="286"/>
      <c r="AA146" s="287"/>
      <c r="AB146" s="173" t="str">
        <f>IFERROR(INDEX(ART[PRIX],MATCH($X146,ART[DESIGNATION],0)),"")</f>
        <v/>
      </c>
      <c r="AC146" s="264"/>
      <c r="AD146" s="326"/>
    </row>
    <row r="147" spans="1:30" ht="20" thickBot="1">
      <c r="A147" s="180"/>
      <c r="B147" s="208" t="s">
        <v>196</v>
      </c>
      <c r="C147" s="96" t="s">
        <v>169</v>
      </c>
      <c r="D147" s="297"/>
      <c r="E147" s="298"/>
      <c r="F147" s="298"/>
      <c r="G147" s="299"/>
      <c r="H147" s="97" t="str">
        <f>IFERROR(INDEX(ART[PRIX],MATCH($D147,ART[DESIGNATION],0)),"")</f>
        <v/>
      </c>
      <c r="I147" s="177"/>
      <c r="J147" s="98" t="s">
        <v>140</v>
      </c>
      <c r="L147" s="214" t="s">
        <v>196</v>
      </c>
      <c r="M147" s="110" t="s">
        <v>169</v>
      </c>
      <c r="N147" s="413"/>
      <c r="O147" s="414"/>
      <c r="P147" s="414"/>
      <c r="Q147" s="415"/>
      <c r="R147" s="111" t="str">
        <f>IFERROR(INDEX(ART[PRIX],MATCH($N147,ART[DESIGNATION],0)),"")</f>
        <v/>
      </c>
      <c r="S147" s="256"/>
      <c r="T147" s="112" t="s">
        <v>140</v>
      </c>
      <c r="V147" s="218" t="s">
        <v>196</v>
      </c>
      <c r="W147" s="154" t="s">
        <v>169</v>
      </c>
      <c r="X147" s="282"/>
      <c r="Y147" s="283"/>
      <c r="Z147" s="283"/>
      <c r="AA147" s="284"/>
      <c r="AB147" s="155" t="str">
        <f>IFERROR(INDEX(ART[PRIX],MATCH($X147,ART[DESIGNATION],0)),"")</f>
        <v/>
      </c>
      <c r="AC147" s="265"/>
      <c r="AD147" s="157" t="s">
        <v>140</v>
      </c>
    </row>
    <row r="148" spans="1:30" ht="19" customHeight="1" outlineLevel="1">
      <c r="A148" s="39"/>
      <c r="B148" s="209" t="str">
        <f>IFERROR(VLOOKUP(C147,AGENT,4,0),"")</f>
        <v/>
      </c>
      <c r="C148" s="99"/>
      <c r="D148" s="300"/>
      <c r="E148" s="301"/>
      <c r="F148" s="301"/>
      <c r="G148" s="302"/>
      <c r="H148" s="100" t="str">
        <f>IFERROR(INDEX(ART[PRIX],MATCH($D148,ART[DESIGNATION],0)),"")</f>
        <v/>
      </c>
      <c r="I148" s="178"/>
      <c r="J148" s="101">
        <f>SUMPRODUCT(H147:H156,I147:I156)</f>
        <v>0</v>
      </c>
      <c r="L148" s="215" t="str">
        <f>IFERROR(VLOOKUP(M147,AGENT,4,0),"")</f>
        <v/>
      </c>
      <c r="M148" s="113"/>
      <c r="N148" s="416"/>
      <c r="O148" s="417"/>
      <c r="P148" s="417"/>
      <c r="Q148" s="418"/>
      <c r="R148" s="114" t="str">
        <f>IFERROR(INDEX(ART[PRIX],MATCH($N148,ART[DESIGNATION],0)),"")</f>
        <v/>
      </c>
      <c r="S148" s="257"/>
      <c r="T148" s="115">
        <f>SUMPRODUCT(R147:R156,S147:S156)</f>
        <v>0</v>
      </c>
      <c r="V148" s="219" t="str">
        <f>IFERROR(VLOOKUP(W147,AGENT,4,0),"")</f>
        <v/>
      </c>
      <c r="W148" s="158"/>
      <c r="X148" s="279"/>
      <c r="Y148" s="280"/>
      <c r="Z148" s="280"/>
      <c r="AA148" s="281"/>
      <c r="AB148" s="159" t="str">
        <f>IFERROR(INDEX(ART[PRIX],MATCH($X148,ART[DESIGNATION],0)),"")</f>
        <v/>
      </c>
      <c r="AC148" s="266"/>
      <c r="AD148" s="161">
        <f>SUMPRODUCT(AB147:AB156,AC147:AC156)</f>
        <v>0</v>
      </c>
    </row>
    <row r="149" spans="1:30" ht="16" customHeight="1" outlineLevel="1">
      <c r="A149" s="39"/>
      <c r="B149" s="210"/>
      <c r="C149" s="102" t="s">
        <v>168</v>
      </c>
      <c r="D149" s="300"/>
      <c r="E149" s="301"/>
      <c r="F149" s="301"/>
      <c r="G149" s="302"/>
      <c r="H149" s="100" t="str">
        <f>IFERROR(INDEX(ART[PRIX],MATCH($D149,ART[DESIGNATION],0)),"")</f>
        <v/>
      </c>
      <c r="I149" s="178"/>
      <c r="J149" s="101"/>
      <c r="L149" s="116"/>
      <c r="M149" s="117" t="s">
        <v>168</v>
      </c>
      <c r="N149" s="416"/>
      <c r="O149" s="417"/>
      <c r="P149" s="417"/>
      <c r="Q149" s="418"/>
      <c r="R149" s="114" t="str">
        <f>IFERROR(INDEX(ART[PRIX],MATCH($N149,ART[DESIGNATION],0)),"")</f>
        <v/>
      </c>
      <c r="S149" s="257"/>
      <c r="T149" s="115"/>
      <c r="V149" s="162"/>
      <c r="W149" s="163" t="s">
        <v>168</v>
      </c>
      <c r="X149" s="279"/>
      <c r="Y149" s="280"/>
      <c r="Z149" s="280"/>
      <c r="AA149" s="281"/>
      <c r="AB149" s="159" t="str">
        <f>IFERROR(INDEX(ART[PRIX],MATCH($X149,ART[DESIGNATION],0)),"")</f>
        <v/>
      </c>
      <c r="AC149" s="266"/>
      <c r="AD149" s="161"/>
    </row>
    <row r="150" spans="1:30" ht="17" outlineLevel="1" thickBot="1">
      <c r="A150" s="39"/>
      <c r="B150" s="210"/>
      <c r="C150" s="103" t="str">
        <f>IFERROR(VLOOKUP(C147,AGENT,2,0),"")</f>
        <v/>
      </c>
      <c r="D150" s="300"/>
      <c r="E150" s="301"/>
      <c r="F150" s="301"/>
      <c r="G150" s="302"/>
      <c r="H150" s="100" t="str">
        <f>IFERROR(INDEX(ART[PRIX],MATCH($D150,ART[DESIGNATION],0)),"")</f>
        <v/>
      </c>
      <c r="I150" s="178"/>
      <c r="J150" s="104"/>
      <c r="L150" s="116"/>
      <c r="M150" s="118" t="str">
        <f>IFERROR(VLOOKUP(M147,AGENT,2,0),"")</f>
        <v/>
      </c>
      <c r="N150" s="416"/>
      <c r="O150" s="417"/>
      <c r="P150" s="417"/>
      <c r="Q150" s="418"/>
      <c r="R150" s="114" t="str">
        <f>IFERROR(INDEX(ART[PRIX],MATCH($N150,ART[DESIGNATION],0)),"")</f>
        <v/>
      </c>
      <c r="S150" s="257"/>
      <c r="T150" s="119"/>
      <c r="V150" s="162"/>
      <c r="W150" s="164" t="str">
        <f>IFERROR(VLOOKUP(W147,AGENT,2,0),"")</f>
        <v/>
      </c>
      <c r="X150" s="279"/>
      <c r="Y150" s="280"/>
      <c r="Z150" s="280"/>
      <c r="AA150" s="281"/>
      <c r="AB150" s="159" t="str">
        <f>IFERROR(INDEX(ART[PRIX],MATCH($X150,ART[DESIGNATION],0)),"")</f>
        <v/>
      </c>
      <c r="AC150" s="266"/>
      <c r="AD150" s="165"/>
    </row>
    <row r="151" spans="1:30" outlineLevel="1">
      <c r="A151" s="39"/>
      <c r="B151" s="210"/>
      <c r="C151" s="99" t="s">
        <v>166</v>
      </c>
      <c r="D151" s="300"/>
      <c r="E151" s="301"/>
      <c r="F151" s="301"/>
      <c r="G151" s="302"/>
      <c r="H151" s="100" t="str">
        <f>IFERROR(INDEX(ART[PRIX],MATCH($D151,ART[DESIGNATION],0)),"")</f>
        <v/>
      </c>
      <c r="I151" s="178"/>
      <c r="J151" s="98" t="s">
        <v>139</v>
      </c>
      <c r="L151" s="116"/>
      <c r="M151" s="113" t="s">
        <v>166</v>
      </c>
      <c r="N151" s="416"/>
      <c r="O151" s="417"/>
      <c r="P151" s="417"/>
      <c r="Q151" s="418"/>
      <c r="R151" s="114" t="str">
        <f>IFERROR(INDEX(ART[PRIX],MATCH($N151,ART[DESIGNATION],0)),"")</f>
        <v/>
      </c>
      <c r="S151" s="257"/>
      <c r="T151" s="112" t="s">
        <v>139</v>
      </c>
      <c r="V151" s="162"/>
      <c r="W151" s="158" t="s">
        <v>166</v>
      </c>
      <c r="X151" s="279"/>
      <c r="Y151" s="280"/>
      <c r="Z151" s="280"/>
      <c r="AA151" s="281"/>
      <c r="AB151" s="159" t="str">
        <f>IFERROR(INDEX(ART[PRIX],MATCH($X151,ART[DESIGNATION],0)),"")</f>
        <v/>
      </c>
      <c r="AC151" s="266"/>
      <c r="AD151" s="157" t="s">
        <v>139</v>
      </c>
    </row>
    <row r="152" spans="1:30" outlineLevel="1">
      <c r="A152" s="39"/>
      <c r="B152" s="210"/>
      <c r="C152" s="103" t="str">
        <f>IFERROR(VLOOKUP(C147,AGENT,3,0),"")</f>
        <v/>
      </c>
      <c r="D152" s="300"/>
      <c r="E152" s="301"/>
      <c r="F152" s="301"/>
      <c r="G152" s="302"/>
      <c r="H152" s="100" t="str">
        <f>IFERROR(INDEX(ART[PRIX],MATCH($D152,ART[DESIGNATION],0)),"")</f>
        <v/>
      </c>
      <c r="I152" s="178"/>
      <c r="J152" s="303" t="str">
        <f>IF(AND(B148&lt;&gt;"",J148&lt;&gt;""),B148-J148,"")</f>
        <v/>
      </c>
      <c r="L152" s="116"/>
      <c r="M152" s="118" t="str">
        <f>IFERROR(VLOOKUP(M147,AGENT,3,0),"")</f>
        <v/>
      </c>
      <c r="N152" s="416"/>
      <c r="O152" s="417"/>
      <c r="P152" s="417"/>
      <c r="Q152" s="418"/>
      <c r="R152" s="114" t="str">
        <f>IFERROR(INDEX(ART[PRIX],MATCH($N152,ART[DESIGNATION],0)),"")</f>
        <v/>
      </c>
      <c r="S152" s="257"/>
      <c r="T152" s="306" t="str">
        <f>IF(AND(L148&lt;&gt;"",T148&lt;&gt;""),L148-T148,"")</f>
        <v/>
      </c>
      <c r="V152" s="162"/>
      <c r="W152" s="164" t="str">
        <f>IFERROR(VLOOKUP(W147,AGENT,3,0),"")</f>
        <v/>
      </c>
      <c r="X152" s="279"/>
      <c r="Y152" s="280"/>
      <c r="Z152" s="280"/>
      <c r="AA152" s="281"/>
      <c r="AB152" s="159" t="str">
        <f>IFERROR(INDEX(ART[PRIX],MATCH($X152,ART[DESIGNATION],0)),"")</f>
        <v/>
      </c>
      <c r="AC152" s="266"/>
      <c r="AD152" s="309" t="str">
        <f>IF(AND(V148&lt;&gt;"",AD148&lt;&gt;""),V148-AD148,"")</f>
        <v/>
      </c>
    </row>
    <row r="153" spans="1:30" outlineLevel="1">
      <c r="A153" s="39"/>
      <c r="B153" s="210"/>
      <c r="C153" s="105" t="s">
        <v>192</v>
      </c>
      <c r="D153" s="300"/>
      <c r="E153" s="301"/>
      <c r="F153" s="301"/>
      <c r="G153" s="302"/>
      <c r="H153" s="100" t="str">
        <f>IFERROR(INDEX(ART[PRIX],MATCH($D153,ART[DESIGNATION],0)),"")</f>
        <v/>
      </c>
      <c r="I153" s="178"/>
      <c r="J153" s="304"/>
      <c r="L153" s="116"/>
      <c r="M153" s="120" t="s">
        <v>192</v>
      </c>
      <c r="N153" s="416"/>
      <c r="O153" s="417"/>
      <c r="P153" s="417"/>
      <c r="Q153" s="418"/>
      <c r="R153" s="114" t="str">
        <f>IFERROR(INDEX(ART[PRIX],MATCH($N153,ART[DESIGNATION],0)),"")</f>
        <v/>
      </c>
      <c r="S153" s="257"/>
      <c r="T153" s="307"/>
      <c r="V153" s="162"/>
      <c r="W153" s="166" t="s">
        <v>192</v>
      </c>
      <c r="X153" s="279"/>
      <c r="Y153" s="280"/>
      <c r="Z153" s="280"/>
      <c r="AA153" s="281"/>
      <c r="AB153" s="159" t="str">
        <f>IFERROR(INDEX(ART[PRIX],MATCH($X153,ART[DESIGNATION],0)),"")</f>
        <v/>
      </c>
      <c r="AC153" s="266"/>
      <c r="AD153" s="310"/>
    </row>
    <row r="154" spans="1:30" outlineLevel="1">
      <c r="A154" s="39"/>
      <c r="B154" s="210"/>
      <c r="C154" s="106" t="str">
        <f>IFERROR(VLOOKUP(C147,AGENT,5,0),"")</f>
        <v/>
      </c>
      <c r="D154" s="300"/>
      <c r="E154" s="301"/>
      <c r="F154" s="301"/>
      <c r="G154" s="302"/>
      <c r="H154" s="100" t="str">
        <f>IFERROR(INDEX(ART[PRIX],MATCH($D154,ART[DESIGNATION],0)),"")</f>
        <v/>
      </c>
      <c r="I154" s="178"/>
      <c r="J154" s="304"/>
      <c r="L154" s="116"/>
      <c r="M154" s="121" t="str">
        <f>IFERROR(VLOOKUP(M147,AGENT,5,0),"")</f>
        <v/>
      </c>
      <c r="N154" s="416"/>
      <c r="O154" s="417"/>
      <c r="P154" s="417"/>
      <c r="Q154" s="418"/>
      <c r="R154" s="114" t="str">
        <f>IFERROR(INDEX(ART[PRIX],MATCH($N154,ART[DESIGNATION],0)),"")</f>
        <v/>
      </c>
      <c r="S154" s="257"/>
      <c r="T154" s="307"/>
      <c r="V154" s="162"/>
      <c r="W154" s="167" t="str">
        <f>IFERROR(VLOOKUP(W147,AGENT,5,0),"")</f>
        <v/>
      </c>
      <c r="X154" s="279"/>
      <c r="Y154" s="280"/>
      <c r="Z154" s="280"/>
      <c r="AA154" s="281"/>
      <c r="AB154" s="159" t="str">
        <f>IFERROR(INDEX(ART[PRIX],MATCH($X154,ART[DESIGNATION],0)),"")</f>
        <v/>
      </c>
      <c r="AC154" s="266"/>
      <c r="AD154" s="310"/>
    </row>
    <row r="155" spans="1:30" outlineLevel="1">
      <c r="A155" s="39"/>
      <c r="B155" s="210"/>
      <c r="C155" s="107"/>
      <c r="D155" s="300"/>
      <c r="E155" s="301"/>
      <c r="F155" s="301"/>
      <c r="G155" s="302"/>
      <c r="H155" s="100" t="str">
        <f>IFERROR(INDEX(ART[PRIX],MATCH($D155,ART[DESIGNATION],0)),"")</f>
        <v/>
      </c>
      <c r="I155" s="178"/>
      <c r="J155" s="304"/>
      <c r="L155" s="116"/>
      <c r="M155" s="122"/>
      <c r="N155" s="416"/>
      <c r="O155" s="417"/>
      <c r="P155" s="417"/>
      <c r="Q155" s="418"/>
      <c r="R155" s="114" t="str">
        <f>IFERROR(INDEX(ART[PRIX],MATCH($N155,ART[DESIGNATION],0)),"")</f>
        <v/>
      </c>
      <c r="S155" s="257"/>
      <c r="T155" s="307"/>
      <c r="V155" s="162"/>
      <c r="W155" s="168"/>
      <c r="X155" s="279"/>
      <c r="Y155" s="280"/>
      <c r="Z155" s="280"/>
      <c r="AA155" s="281"/>
      <c r="AB155" s="159" t="str">
        <f>IFERROR(INDEX(ART[PRIX],MATCH($X155,ART[DESIGNATION],0)),"")</f>
        <v/>
      </c>
      <c r="AC155" s="266"/>
      <c r="AD155" s="310"/>
    </row>
    <row r="156" spans="1:30" ht="17" outlineLevel="1" thickBot="1">
      <c r="A156" s="39"/>
      <c r="B156" s="211"/>
      <c r="C156" s="108"/>
      <c r="D156" s="312"/>
      <c r="E156" s="313"/>
      <c r="F156" s="313"/>
      <c r="G156" s="314"/>
      <c r="H156" s="176" t="str">
        <f>IFERROR(INDEX(ART[PRIX],MATCH($D156,ART[DESIGNATION],0)),"")</f>
        <v/>
      </c>
      <c r="I156" s="179"/>
      <c r="J156" s="305"/>
      <c r="L156" s="123"/>
      <c r="M156" s="124"/>
      <c r="N156" s="419"/>
      <c r="O156" s="420"/>
      <c r="P156" s="420"/>
      <c r="Q156" s="421"/>
      <c r="R156" s="140" t="str">
        <f>IFERROR(INDEX(ART[PRIX],MATCH($N156,ART[DESIGNATION],0)),"")</f>
        <v/>
      </c>
      <c r="S156" s="258"/>
      <c r="T156" s="308"/>
      <c r="V156" s="169"/>
      <c r="W156" s="170"/>
      <c r="X156" s="294"/>
      <c r="Y156" s="295"/>
      <c r="Z156" s="295"/>
      <c r="AA156" s="296"/>
      <c r="AB156" s="171" t="str">
        <f>IFERROR(INDEX(ART[PRIX],MATCH($X156,ART[DESIGNATION],0)),"")</f>
        <v/>
      </c>
      <c r="AC156" s="267"/>
      <c r="AD156" s="311"/>
    </row>
    <row r="157" spans="1:30" ht="19" outlineLevel="1">
      <c r="A157" s="39"/>
      <c r="B157" s="204" t="s">
        <v>196</v>
      </c>
      <c r="C157" s="83" t="s">
        <v>169</v>
      </c>
      <c r="D157" s="276"/>
      <c r="E157" s="277"/>
      <c r="F157" s="277"/>
      <c r="G157" s="278"/>
      <c r="H157" s="84" t="str">
        <f>IFERROR(INDEX(ART[PRIX],MATCH($D157,ART[DESIGNATION],0)),"")</f>
        <v/>
      </c>
      <c r="I157" s="249"/>
      <c r="J157" s="85" t="s">
        <v>140</v>
      </c>
      <c r="L157" s="212" t="s">
        <v>196</v>
      </c>
      <c r="M157" s="125" t="s">
        <v>169</v>
      </c>
      <c r="N157" s="425"/>
      <c r="O157" s="426"/>
      <c r="P157" s="426"/>
      <c r="Q157" s="427"/>
      <c r="R157" s="126" t="str">
        <f>IFERROR(INDEX(ART[PRIX],MATCH($N157,ART[DESIGNATION],0)),"")</f>
        <v/>
      </c>
      <c r="S157" s="259"/>
      <c r="T157" s="126" t="s">
        <v>140</v>
      </c>
      <c r="V157" s="216" t="s">
        <v>196</v>
      </c>
      <c r="W157" s="141" t="s">
        <v>169</v>
      </c>
      <c r="X157" s="291"/>
      <c r="Y157" s="292"/>
      <c r="Z157" s="292"/>
      <c r="AA157" s="293"/>
      <c r="AB157" s="142" t="str">
        <f>IFERROR(INDEX(ART[PRIX],MATCH($X157,ART[DESIGNATION],0)),"")</f>
        <v/>
      </c>
      <c r="AC157" s="262"/>
      <c r="AD157" s="143" t="s">
        <v>140</v>
      </c>
    </row>
    <row r="158" spans="1:30" ht="19" customHeight="1" outlineLevel="1">
      <c r="A158" s="39"/>
      <c r="B158" s="207" t="str">
        <f>IFERROR(VLOOKUP(C157,AGENT,4,0),"")</f>
        <v/>
      </c>
      <c r="C158" s="86"/>
      <c r="D158" s="315"/>
      <c r="E158" s="316"/>
      <c r="F158" s="316"/>
      <c r="G158" s="317"/>
      <c r="H158" s="87" t="str">
        <f>IFERROR(INDEX(ART[PRIX],MATCH($D158,ART[DESIGNATION],0)),"")</f>
        <v/>
      </c>
      <c r="I158" s="250"/>
      <c r="J158" s="88">
        <f>SUMPRODUCT(H157:H166,I157:I166)</f>
        <v>0</v>
      </c>
      <c r="L158" s="213" t="str">
        <f>IFERROR(VLOOKUP(M157,AGENT,4,0),"")</f>
        <v/>
      </c>
      <c r="M158" s="127"/>
      <c r="N158" s="333"/>
      <c r="O158" s="334"/>
      <c r="P158" s="334"/>
      <c r="Q158" s="335"/>
      <c r="R158" s="128" t="str">
        <f>IFERROR(INDEX(ART[PRIX],MATCH($N158,ART[DESIGNATION],0)),"")</f>
        <v/>
      </c>
      <c r="S158" s="260"/>
      <c r="T158" s="129">
        <f>SUMPRODUCT(R157:R166,S157:S166)</f>
        <v>0</v>
      </c>
      <c r="V158" s="217" t="str">
        <f>IFERROR(VLOOKUP(W157,AGENT,4,0),"")</f>
        <v/>
      </c>
      <c r="W158" s="144"/>
      <c r="X158" s="288"/>
      <c r="Y158" s="289"/>
      <c r="Z158" s="289"/>
      <c r="AA158" s="290"/>
      <c r="AB158" s="145" t="str">
        <f>IFERROR(INDEX(ART[PRIX],MATCH($X158,ART[DESIGNATION],0)),"")</f>
        <v/>
      </c>
      <c r="AC158" s="263"/>
      <c r="AD158" s="146">
        <f>SUMPRODUCT(AB157:AB166,AC157:AC166)</f>
        <v>0</v>
      </c>
    </row>
    <row r="159" spans="1:30" ht="16" customHeight="1" outlineLevel="1">
      <c r="A159" s="39"/>
      <c r="B159" s="205"/>
      <c r="C159" s="89" t="s">
        <v>168</v>
      </c>
      <c r="D159" s="315"/>
      <c r="E159" s="316"/>
      <c r="F159" s="316"/>
      <c r="G159" s="317"/>
      <c r="H159" s="87" t="str">
        <f>IFERROR(INDEX(ART[PRIX],MATCH($D159,ART[DESIGNATION],0)),"")</f>
        <v/>
      </c>
      <c r="I159" s="250"/>
      <c r="J159" s="88"/>
      <c r="L159" s="130"/>
      <c r="M159" s="131" t="s">
        <v>168</v>
      </c>
      <c r="N159" s="333"/>
      <c r="O159" s="334"/>
      <c r="P159" s="334"/>
      <c r="Q159" s="335"/>
      <c r="R159" s="128" t="str">
        <f>IFERROR(INDEX(ART[PRIX],MATCH($N159,ART[DESIGNATION],0)),"")</f>
        <v/>
      </c>
      <c r="S159" s="260"/>
      <c r="T159" s="129"/>
      <c r="V159" s="174"/>
      <c r="W159" s="147" t="s">
        <v>168</v>
      </c>
      <c r="X159" s="288"/>
      <c r="Y159" s="289"/>
      <c r="Z159" s="289"/>
      <c r="AA159" s="290"/>
      <c r="AB159" s="145" t="str">
        <f>IFERROR(INDEX(ART[PRIX],MATCH($X159,ART[DESIGNATION],0)),"")</f>
        <v/>
      </c>
      <c r="AC159" s="263"/>
      <c r="AD159" s="146"/>
    </row>
    <row r="160" spans="1:30" ht="17" outlineLevel="1" thickBot="1">
      <c r="A160" s="39"/>
      <c r="B160" s="205"/>
      <c r="C160" s="90" t="str">
        <f>IFERROR(VLOOKUP(C157,AGENT,2,0),"")</f>
        <v/>
      </c>
      <c r="D160" s="315"/>
      <c r="E160" s="316"/>
      <c r="F160" s="316"/>
      <c r="G160" s="317"/>
      <c r="H160" s="87" t="str">
        <f>IFERROR(INDEX(ART[PRIX],MATCH($D160,ART[DESIGNATION],0)),"")</f>
        <v/>
      </c>
      <c r="I160" s="250"/>
      <c r="J160" s="91"/>
      <c r="L160" s="130"/>
      <c r="M160" s="132" t="str">
        <f>IFERROR(VLOOKUP(M157,AGENT,2,0),"")</f>
        <v/>
      </c>
      <c r="N160" s="333"/>
      <c r="O160" s="334"/>
      <c r="P160" s="334"/>
      <c r="Q160" s="335"/>
      <c r="R160" s="128" t="str">
        <f>IFERROR(INDEX(ART[PRIX],MATCH($N160,ART[DESIGNATION],0)),"")</f>
        <v/>
      </c>
      <c r="S160" s="260"/>
      <c r="T160" s="133"/>
      <c r="V160" s="174"/>
      <c r="W160" s="148" t="str">
        <f>IFERROR(VLOOKUP(W157,AGENT,2,0),"")</f>
        <v/>
      </c>
      <c r="X160" s="288"/>
      <c r="Y160" s="289"/>
      <c r="Z160" s="289"/>
      <c r="AA160" s="290"/>
      <c r="AB160" s="145" t="str">
        <f>IFERROR(INDEX(ART[PRIX],MATCH($X160,ART[DESIGNATION],0)),"")</f>
        <v/>
      </c>
      <c r="AC160" s="263"/>
      <c r="AD160" s="149"/>
    </row>
    <row r="161" spans="1:30" outlineLevel="1">
      <c r="A161" s="39"/>
      <c r="B161" s="205"/>
      <c r="C161" s="86" t="s">
        <v>166</v>
      </c>
      <c r="D161" s="315"/>
      <c r="E161" s="316"/>
      <c r="F161" s="316"/>
      <c r="G161" s="317"/>
      <c r="H161" s="87" t="str">
        <f>IFERROR(INDEX(ART[PRIX],MATCH($D161,ART[DESIGNATION],0)),"")</f>
        <v/>
      </c>
      <c r="I161" s="250"/>
      <c r="J161" s="85" t="s">
        <v>139</v>
      </c>
      <c r="L161" s="130"/>
      <c r="M161" s="127" t="s">
        <v>166</v>
      </c>
      <c r="N161" s="333"/>
      <c r="O161" s="334"/>
      <c r="P161" s="334"/>
      <c r="Q161" s="335"/>
      <c r="R161" s="128" t="str">
        <f>IFERROR(INDEX(ART[PRIX],MATCH($N161,ART[DESIGNATION],0)),"")</f>
        <v/>
      </c>
      <c r="S161" s="260"/>
      <c r="T161" s="126" t="s">
        <v>139</v>
      </c>
      <c r="V161" s="174"/>
      <c r="W161" s="144" t="s">
        <v>166</v>
      </c>
      <c r="X161" s="288"/>
      <c r="Y161" s="289"/>
      <c r="Z161" s="289"/>
      <c r="AA161" s="290"/>
      <c r="AB161" s="145" t="str">
        <f>IFERROR(INDEX(ART[PRIX],MATCH($X161,ART[DESIGNATION],0)),"")</f>
        <v/>
      </c>
      <c r="AC161" s="263"/>
      <c r="AD161" s="143" t="s">
        <v>139</v>
      </c>
    </row>
    <row r="162" spans="1:30" outlineLevel="1">
      <c r="A162" s="39"/>
      <c r="B162" s="205"/>
      <c r="C162" s="90" t="str">
        <f>IFERROR(VLOOKUP(C157,AGENT,3,0),"")</f>
        <v/>
      </c>
      <c r="D162" s="315"/>
      <c r="E162" s="316"/>
      <c r="F162" s="316"/>
      <c r="G162" s="317"/>
      <c r="H162" s="87" t="str">
        <f>IFERROR(INDEX(ART[PRIX],MATCH($D162,ART[DESIGNATION],0)),"")</f>
        <v/>
      </c>
      <c r="I162" s="250"/>
      <c r="J162" s="318" t="str">
        <f>IF(AND(B158&lt;&gt;"",J158&lt;&gt;""),B158-J158,"")</f>
        <v/>
      </c>
      <c r="L162" s="130"/>
      <c r="M162" s="132" t="str">
        <f>IFERROR(VLOOKUP(M157,AGENT,3,0),"")</f>
        <v/>
      </c>
      <c r="N162" s="333"/>
      <c r="O162" s="334"/>
      <c r="P162" s="334"/>
      <c r="Q162" s="335"/>
      <c r="R162" s="128" t="str">
        <f>IFERROR(INDEX(ART[PRIX],MATCH($N162,ART[DESIGNATION],0)),"")</f>
        <v/>
      </c>
      <c r="S162" s="260"/>
      <c r="T162" s="321" t="str">
        <f>IF(AND(L158&lt;&gt;"",T158&lt;&gt;""),L158-T158,"")</f>
        <v/>
      </c>
      <c r="V162" s="174"/>
      <c r="W162" s="148" t="str">
        <f>IFERROR(VLOOKUP(W157,AGENT,3,0),"")</f>
        <v/>
      </c>
      <c r="X162" s="288"/>
      <c r="Y162" s="289"/>
      <c r="Z162" s="289"/>
      <c r="AA162" s="290"/>
      <c r="AB162" s="145" t="str">
        <f>IFERROR(INDEX(ART[PRIX],MATCH($X162,ART[DESIGNATION],0)),"")</f>
        <v/>
      </c>
      <c r="AC162" s="263"/>
      <c r="AD162" s="324" t="str">
        <f>IF(AND(V158&lt;&gt;"",AD158&lt;&gt;""),V158-AD158,"")</f>
        <v/>
      </c>
    </row>
    <row r="163" spans="1:30" outlineLevel="1">
      <c r="A163" s="39"/>
      <c r="B163" s="205"/>
      <c r="C163" s="92" t="s">
        <v>192</v>
      </c>
      <c r="D163" s="315"/>
      <c r="E163" s="316"/>
      <c r="F163" s="316"/>
      <c r="G163" s="317"/>
      <c r="H163" s="87" t="str">
        <f>IFERROR(INDEX(ART[PRIX],MATCH($D163,ART[DESIGNATION],0)),"")</f>
        <v/>
      </c>
      <c r="I163" s="250"/>
      <c r="J163" s="319"/>
      <c r="L163" s="130"/>
      <c r="M163" s="134" t="s">
        <v>192</v>
      </c>
      <c r="N163" s="333"/>
      <c r="O163" s="334"/>
      <c r="P163" s="334"/>
      <c r="Q163" s="335"/>
      <c r="R163" s="128" t="str">
        <f>IFERROR(INDEX(ART[PRIX],MATCH($N163,ART[DESIGNATION],0)),"")</f>
        <v/>
      </c>
      <c r="S163" s="260"/>
      <c r="T163" s="322"/>
      <c r="V163" s="174"/>
      <c r="W163" s="150" t="s">
        <v>192</v>
      </c>
      <c r="X163" s="288"/>
      <c r="Y163" s="289"/>
      <c r="Z163" s="289"/>
      <c r="AA163" s="290"/>
      <c r="AB163" s="145" t="str">
        <f>IFERROR(INDEX(ART[PRIX],MATCH($X163,ART[DESIGNATION],0)),"")</f>
        <v/>
      </c>
      <c r="AC163" s="263"/>
      <c r="AD163" s="325"/>
    </row>
    <row r="164" spans="1:30" outlineLevel="1">
      <c r="A164" s="39"/>
      <c r="B164" s="205"/>
      <c r="C164" s="93" t="str">
        <f>IFERROR(VLOOKUP(C157,AGENT,5,0),"")</f>
        <v/>
      </c>
      <c r="D164" s="315"/>
      <c r="E164" s="316"/>
      <c r="F164" s="316"/>
      <c r="G164" s="317"/>
      <c r="H164" s="87" t="str">
        <f>IFERROR(INDEX(ART[PRIX],MATCH($D164,ART[DESIGNATION],0)),"")</f>
        <v/>
      </c>
      <c r="I164" s="250"/>
      <c r="J164" s="319"/>
      <c r="L164" s="130"/>
      <c r="M164" s="135" t="str">
        <f>IFERROR(VLOOKUP(M157,AGENT,5,0),"")</f>
        <v/>
      </c>
      <c r="N164" s="333"/>
      <c r="O164" s="334"/>
      <c r="P164" s="334"/>
      <c r="Q164" s="335"/>
      <c r="R164" s="128" t="str">
        <f>IFERROR(INDEX(ART[PRIX],MATCH($N164,ART[DESIGNATION],0)),"")</f>
        <v/>
      </c>
      <c r="S164" s="260"/>
      <c r="T164" s="322"/>
      <c r="V164" s="174"/>
      <c r="W164" s="151" t="str">
        <f>IFERROR(VLOOKUP(W157,AGENT,5,0),"")</f>
        <v/>
      </c>
      <c r="X164" s="288"/>
      <c r="Y164" s="289"/>
      <c r="Z164" s="289"/>
      <c r="AA164" s="290"/>
      <c r="AB164" s="145" t="str">
        <f>IFERROR(INDEX(ART[PRIX],MATCH($X164,ART[DESIGNATION],0)),"")</f>
        <v/>
      </c>
      <c r="AC164" s="263"/>
      <c r="AD164" s="325"/>
    </row>
    <row r="165" spans="1:30" outlineLevel="1">
      <c r="A165" s="39"/>
      <c r="B165" s="205"/>
      <c r="C165" s="94"/>
      <c r="D165" s="315"/>
      <c r="E165" s="316"/>
      <c r="F165" s="316"/>
      <c r="G165" s="317"/>
      <c r="H165" s="87" t="str">
        <f>IFERROR(INDEX(ART[PRIX],MATCH($D165,ART[DESIGNATION],0)),"")</f>
        <v/>
      </c>
      <c r="I165" s="250"/>
      <c r="J165" s="319"/>
      <c r="L165" s="130"/>
      <c r="M165" s="136"/>
      <c r="N165" s="333"/>
      <c r="O165" s="334"/>
      <c r="P165" s="334"/>
      <c r="Q165" s="335"/>
      <c r="R165" s="128" t="str">
        <f>IFERROR(INDEX(ART[PRIX],MATCH($N165,ART[DESIGNATION],0)),"")</f>
        <v/>
      </c>
      <c r="S165" s="260"/>
      <c r="T165" s="322"/>
      <c r="V165" s="174"/>
      <c r="W165" s="152"/>
      <c r="X165" s="288"/>
      <c r="Y165" s="289"/>
      <c r="Z165" s="289"/>
      <c r="AA165" s="290"/>
      <c r="AB165" s="145" t="str">
        <f>IFERROR(INDEX(ART[PRIX],MATCH($X165,ART[DESIGNATION],0)),"")</f>
        <v/>
      </c>
      <c r="AC165" s="263"/>
      <c r="AD165" s="325"/>
    </row>
    <row r="166" spans="1:30" ht="17" outlineLevel="1" thickBot="1">
      <c r="A166" s="39"/>
      <c r="B166" s="206"/>
      <c r="C166" s="95"/>
      <c r="D166" s="327"/>
      <c r="E166" s="328"/>
      <c r="F166" s="328"/>
      <c r="G166" s="329"/>
      <c r="H166" s="109" t="str">
        <f>IFERROR(INDEX(ART[PRIX],MATCH($D166,ART[DESIGNATION],0)),"")</f>
        <v/>
      </c>
      <c r="I166" s="248"/>
      <c r="J166" s="320"/>
      <c r="L166" s="137"/>
      <c r="M166" s="138"/>
      <c r="N166" s="330"/>
      <c r="O166" s="331"/>
      <c r="P166" s="331"/>
      <c r="Q166" s="332"/>
      <c r="R166" s="139" t="str">
        <f>IFERROR(INDEX(ART[PRIX],MATCH($N166,ART[DESIGNATION],0)),"")</f>
        <v/>
      </c>
      <c r="S166" s="261"/>
      <c r="T166" s="323"/>
      <c r="V166" s="175"/>
      <c r="W166" s="153"/>
      <c r="X166" s="285"/>
      <c r="Y166" s="286"/>
      <c r="Z166" s="286"/>
      <c r="AA166" s="287"/>
      <c r="AB166" s="173" t="str">
        <f>IFERROR(INDEX(ART[PRIX],MATCH($X166,ART[DESIGNATION],0)),"")</f>
        <v/>
      </c>
      <c r="AC166" s="264"/>
      <c r="AD166" s="326"/>
    </row>
    <row r="167" spans="1:30" ht="19" outlineLevel="1">
      <c r="A167" s="39"/>
      <c r="B167" s="208" t="s">
        <v>196</v>
      </c>
      <c r="C167" s="96" t="s">
        <v>169</v>
      </c>
      <c r="D167" s="297"/>
      <c r="E167" s="298"/>
      <c r="F167" s="298"/>
      <c r="G167" s="299"/>
      <c r="H167" s="97" t="str">
        <f>IFERROR(INDEX(ART[PRIX],MATCH($D167,ART[DESIGNATION],0)),"")</f>
        <v/>
      </c>
      <c r="I167" s="177"/>
      <c r="J167" s="98" t="s">
        <v>140</v>
      </c>
      <c r="L167" s="214" t="s">
        <v>196</v>
      </c>
      <c r="M167" s="110" t="s">
        <v>169</v>
      </c>
      <c r="N167" s="413"/>
      <c r="O167" s="414"/>
      <c r="P167" s="414"/>
      <c r="Q167" s="415"/>
      <c r="R167" s="111" t="str">
        <f>IFERROR(INDEX(ART[PRIX],MATCH($N167,ART[DESIGNATION],0)),"")</f>
        <v/>
      </c>
      <c r="S167" s="256"/>
      <c r="T167" s="112" t="s">
        <v>140</v>
      </c>
      <c r="V167" s="218" t="s">
        <v>196</v>
      </c>
      <c r="W167" s="154" t="s">
        <v>169</v>
      </c>
      <c r="X167" s="282"/>
      <c r="Y167" s="283"/>
      <c r="Z167" s="283"/>
      <c r="AA167" s="284"/>
      <c r="AB167" s="155" t="str">
        <f>IFERROR(INDEX(ART[PRIX],MATCH($X167,ART[DESIGNATION],0)),"")</f>
        <v/>
      </c>
      <c r="AC167" s="265"/>
      <c r="AD167" s="157" t="s">
        <v>140</v>
      </c>
    </row>
    <row r="168" spans="1:30" ht="19" customHeight="1" outlineLevel="1">
      <c r="A168" s="39"/>
      <c r="B168" s="209" t="str">
        <f>IFERROR(VLOOKUP(C167,AGENT,4,0),"")</f>
        <v/>
      </c>
      <c r="C168" s="99"/>
      <c r="D168" s="300"/>
      <c r="E168" s="301"/>
      <c r="F168" s="301"/>
      <c r="G168" s="302"/>
      <c r="H168" s="100" t="str">
        <f>IFERROR(INDEX(ART[PRIX],MATCH($D168,ART[DESIGNATION],0)),"")</f>
        <v/>
      </c>
      <c r="I168" s="178"/>
      <c r="J168" s="101">
        <f>SUMPRODUCT(H167:H176,I167:I176)</f>
        <v>0</v>
      </c>
      <c r="L168" s="215" t="str">
        <f>IFERROR(VLOOKUP(M167,AGENT,4,0),"")</f>
        <v/>
      </c>
      <c r="M168" s="113"/>
      <c r="N168" s="416"/>
      <c r="O168" s="417"/>
      <c r="P168" s="417"/>
      <c r="Q168" s="418"/>
      <c r="R168" s="114" t="str">
        <f>IFERROR(INDEX(ART[PRIX],MATCH($N168,ART[DESIGNATION],0)),"")</f>
        <v/>
      </c>
      <c r="S168" s="257"/>
      <c r="T168" s="115">
        <f>SUMPRODUCT(R167:R176,S167:S176)</f>
        <v>0</v>
      </c>
      <c r="V168" s="219" t="str">
        <f>IFERROR(VLOOKUP(W167,AGENT,4,0),"")</f>
        <v/>
      </c>
      <c r="W168" s="158"/>
      <c r="X168" s="279"/>
      <c r="Y168" s="280"/>
      <c r="Z168" s="280"/>
      <c r="AA168" s="281"/>
      <c r="AB168" s="159" t="str">
        <f>IFERROR(INDEX(ART[PRIX],MATCH($X168,ART[DESIGNATION],0)),"")</f>
        <v/>
      </c>
      <c r="AC168" s="266"/>
      <c r="AD168" s="161">
        <f>SUMPRODUCT(AB167:AB176,AC167:AC176)</f>
        <v>0</v>
      </c>
    </row>
    <row r="169" spans="1:30" ht="16" customHeight="1" outlineLevel="1">
      <c r="A169" s="39"/>
      <c r="B169" s="210"/>
      <c r="C169" s="102" t="s">
        <v>168</v>
      </c>
      <c r="D169" s="300"/>
      <c r="E169" s="301"/>
      <c r="F169" s="301"/>
      <c r="G169" s="302"/>
      <c r="H169" s="100" t="str">
        <f>IFERROR(INDEX(ART[PRIX],MATCH($D169,ART[DESIGNATION],0)),"")</f>
        <v/>
      </c>
      <c r="I169" s="178"/>
      <c r="J169" s="101"/>
      <c r="L169" s="116"/>
      <c r="M169" s="117" t="s">
        <v>168</v>
      </c>
      <c r="N169" s="416"/>
      <c r="O169" s="417"/>
      <c r="P169" s="417"/>
      <c r="Q169" s="418"/>
      <c r="R169" s="114" t="str">
        <f>IFERROR(INDEX(ART[PRIX],MATCH($N169,ART[DESIGNATION],0)),"")</f>
        <v/>
      </c>
      <c r="S169" s="257"/>
      <c r="T169" s="115"/>
      <c r="V169" s="162"/>
      <c r="W169" s="163" t="s">
        <v>168</v>
      </c>
      <c r="X169" s="279"/>
      <c r="Y169" s="280"/>
      <c r="Z169" s="280"/>
      <c r="AA169" s="281"/>
      <c r="AB169" s="159" t="str">
        <f>IFERROR(INDEX(ART[PRIX],MATCH($X169,ART[DESIGNATION],0)),"")</f>
        <v/>
      </c>
      <c r="AC169" s="266"/>
      <c r="AD169" s="161"/>
    </row>
    <row r="170" spans="1:30" ht="17" outlineLevel="1" thickBot="1">
      <c r="A170" s="39"/>
      <c r="B170" s="210"/>
      <c r="C170" s="103" t="str">
        <f>IFERROR(VLOOKUP(C167,AGENT,2,0),"")</f>
        <v/>
      </c>
      <c r="D170" s="300"/>
      <c r="E170" s="301"/>
      <c r="F170" s="301"/>
      <c r="G170" s="302"/>
      <c r="H170" s="100" t="str">
        <f>IFERROR(INDEX(ART[PRIX],MATCH($D170,ART[DESIGNATION],0)),"")</f>
        <v/>
      </c>
      <c r="I170" s="178"/>
      <c r="J170" s="104"/>
      <c r="L170" s="116"/>
      <c r="M170" s="118" t="str">
        <f>IFERROR(VLOOKUP(M167,AGENT,2,0),"")</f>
        <v/>
      </c>
      <c r="N170" s="416"/>
      <c r="O170" s="417"/>
      <c r="P170" s="417"/>
      <c r="Q170" s="418"/>
      <c r="R170" s="114" t="str">
        <f>IFERROR(INDEX(ART[PRIX],MATCH($N170,ART[DESIGNATION],0)),"")</f>
        <v/>
      </c>
      <c r="S170" s="257"/>
      <c r="T170" s="119"/>
      <c r="V170" s="162"/>
      <c r="W170" s="164" t="str">
        <f>IFERROR(VLOOKUP(W167,AGENT,2,0),"")</f>
        <v/>
      </c>
      <c r="X170" s="279"/>
      <c r="Y170" s="280"/>
      <c r="Z170" s="280"/>
      <c r="AA170" s="281"/>
      <c r="AB170" s="159" t="str">
        <f>IFERROR(INDEX(ART[PRIX],MATCH($X170,ART[DESIGNATION],0)),"")</f>
        <v/>
      </c>
      <c r="AC170" s="266"/>
      <c r="AD170" s="165"/>
    </row>
    <row r="171" spans="1:30" outlineLevel="1">
      <c r="A171" s="39"/>
      <c r="B171" s="210"/>
      <c r="C171" s="99" t="s">
        <v>166</v>
      </c>
      <c r="D171" s="300"/>
      <c r="E171" s="301"/>
      <c r="F171" s="301"/>
      <c r="G171" s="302"/>
      <c r="H171" s="100" t="str">
        <f>IFERROR(INDEX(ART[PRIX],MATCH($D171,ART[DESIGNATION],0)),"")</f>
        <v/>
      </c>
      <c r="I171" s="178"/>
      <c r="J171" s="98" t="s">
        <v>139</v>
      </c>
      <c r="L171" s="116"/>
      <c r="M171" s="113" t="s">
        <v>166</v>
      </c>
      <c r="N171" s="416"/>
      <c r="O171" s="417"/>
      <c r="P171" s="417"/>
      <c r="Q171" s="418"/>
      <c r="R171" s="114" t="str">
        <f>IFERROR(INDEX(ART[PRIX],MATCH($N171,ART[DESIGNATION],0)),"")</f>
        <v/>
      </c>
      <c r="S171" s="257"/>
      <c r="T171" s="112" t="s">
        <v>139</v>
      </c>
      <c r="V171" s="162"/>
      <c r="W171" s="158" t="s">
        <v>166</v>
      </c>
      <c r="X171" s="279"/>
      <c r="Y171" s="280"/>
      <c r="Z171" s="280"/>
      <c r="AA171" s="281"/>
      <c r="AB171" s="159" t="str">
        <f>IFERROR(INDEX(ART[PRIX],MATCH($X171,ART[DESIGNATION],0)),"")</f>
        <v/>
      </c>
      <c r="AC171" s="266"/>
      <c r="AD171" s="157" t="s">
        <v>139</v>
      </c>
    </row>
    <row r="172" spans="1:30" outlineLevel="1">
      <c r="A172" s="39"/>
      <c r="B172" s="210"/>
      <c r="C172" s="103" t="str">
        <f>IFERROR(VLOOKUP(C167,AGENT,3,0),"")</f>
        <v/>
      </c>
      <c r="D172" s="300"/>
      <c r="E172" s="301"/>
      <c r="F172" s="301"/>
      <c r="G172" s="302"/>
      <c r="H172" s="100" t="str">
        <f>IFERROR(INDEX(ART[PRIX],MATCH($D172,ART[DESIGNATION],0)),"")</f>
        <v/>
      </c>
      <c r="I172" s="178"/>
      <c r="J172" s="303" t="str">
        <f>IF(AND(B168&lt;&gt;"",J168&lt;&gt;""),B168-J168,"")</f>
        <v/>
      </c>
      <c r="L172" s="116"/>
      <c r="M172" s="118" t="str">
        <f>IFERROR(VLOOKUP(M167,AGENT,3,0),"")</f>
        <v/>
      </c>
      <c r="N172" s="416"/>
      <c r="O172" s="417"/>
      <c r="P172" s="417"/>
      <c r="Q172" s="418"/>
      <c r="R172" s="114" t="str">
        <f>IFERROR(INDEX(ART[PRIX],MATCH($N172,ART[DESIGNATION],0)),"")</f>
        <v/>
      </c>
      <c r="S172" s="257"/>
      <c r="T172" s="306" t="str">
        <f>IF(AND(L168&lt;&gt;"",T168&lt;&gt;""),L168-T168,"")</f>
        <v/>
      </c>
      <c r="V172" s="162"/>
      <c r="W172" s="164" t="str">
        <f>IFERROR(VLOOKUP(W167,AGENT,3,0),"")</f>
        <v/>
      </c>
      <c r="X172" s="279"/>
      <c r="Y172" s="280"/>
      <c r="Z172" s="280"/>
      <c r="AA172" s="281"/>
      <c r="AB172" s="159" t="str">
        <f>IFERROR(INDEX(ART[PRIX],MATCH($X172,ART[DESIGNATION],0)),"")</f>
        <v/>
      </c>
      <c r="AC172" s="266"/>
      <c r="AD172" s="309" t="str">
        <f>IF(AND(V168&lt;&gt;"",AD168&lt;&gt;""),V168-AD168,"")</f>
        <v/>
      </c>
    </row>
    <row r="173" spans="1:30" outlineLevel="1">
      <c r="A173" s="39"/>
      <c r="B173" s="210"/>
      <c r="C173" s="105" t="s">
        <v>192</v>
      </c>
      <c r="D173" s="300"/>
      <c r="E173" s="301"/>
      <c r="F173" s="301"/>
      <c r="G173" s="302"/>
      <c r="H173" s="100" t="str">
        <f>IFERROR(INDEX(ART[PRIX],MATCH($D173,ART[DESIGNATION],0)),"")</f>
        <v/>
      </c>
      <c r="I173" s="178"/>
      <c r="J173" s="304"/>
      <c r="L173" s="116"/>
      <c r="M173" s="120" t="s">
        <v>192</v>
      </c>
      <c r="N173" s="416"/>
      <c r="O173" s="417"/>
      <c r="P173" s="417"/>
      <c r="Q173" s="418"/>
      <c r="R173" s="114" t="str">
        <f>IFERROR(INDEX(ART[PRIX],MATCH($N173,ART[DESIGNATION],0)),"")</f>
        <v/>
      </c>
      <c r="S173" s="257"/>
      <c r="T173" s="307"/>
      <c r="V173" s="162"/>
      <c r="W173" s="166" t="s">
        <v>192</v>
      </c>
      <c r="X173" s="279"/>
      <c r="Y173" s="280"/>
      <c r="Z173" s="280"/>
      <c r="AA173" s="281"/>
      <c r="AB173" s="159" t="str">
        <f>IFERROR(INDEX(ART[PRIX],MATCH($X173,ART[DESIGNATION],0)),"")</f>
        <v/>
      </c>
      <c r="AC173" s="266"/>
      <c r="AD173" s="310"/>
    </row>
    <row r="174" spans="1:30" outlineLevel="1">
      <c r="A174" s="39"/>
      <c r="B174" s="210"/>
      <c r="C174" s="106" t="str">
        <f>IFERROR(VLOOKUP(C167,AGENT,5,0),"")</f>
        <v/>
      </c>
      <c r="D174" s="300"/>
      <c r="E174" s="301"/>
      <c r="F174" s="301"/>
      <c r="G174" s="302"/>
      <c r="H174" s="100" t="str">
        <f>IFERROR(INDEX(ART[PRIX],MATCH($D174,ART[DESIGNATION],0)),"")</f>
        <v/>
      </c>
      <c r="I174" s="178"/>
      <c r="J174" s="304"/>
      <c r="L174" s="116"/>
      <c r="M174" s="121" t="str">
        <f>IFERROR(VLOOKUP(M167,AGENT,5,0),"")</f>
        <v/>
      </c>
      <c r="N174" s="416"/>
      <c r="O174" s="417"/>
      <c r="P174" s="417"/>
      <c r="Q174" s="418"/>
      <c r="R174" s="114" t="str">
        <f>IFERROR(INDEX(ART[PRIX],MATCH($N174,ART[DESIGNATION],0)),"")</f>
        <v/>
      </c>
      <c r="S174" s="257"/>
      <c r="T174" s="307"/>
      <c r="V174" s="162"/>
      <c r="W174" s="167" t="str">
        <f>IFERROR(VLOOKUP(W167,AGENT,5,0),"")</f>
        <v/>
      </c>
      <c r="X174" s="279"/>
      <c r="Y174" s="280"/>
      <c r="Z174" s="280"/>
      <c r="AA174" s="281"/>
      <c r="AB174" s="159" t="str">
        <f>IFERROR(INDEX(ART[PRIX],MATCH($X174,ART[DESIGNATION],0)),"")</f>
        <v/>
      </c>
      <c r="AC174" s="266"/>
      <c r="AD174" s="310"/>
    </row>
    <row r="175" spans="1:30" outlineLevel="1">
      <c r="A175" s="39"/>
      <c r="B175" s="210"/>
      <c r="C175" s="107"/>
      <c r="D175" s="300"/>
      <c r="E175" s="301"/>
      <c r="F175" s="301"/>
      <c r="G175" s="302"/>
      <c r="H175" s="100" t="str">
        <f>IFERROR(INDEX(ART[PRIX],MATCH($D175,ART[DESIGNATION],0)),"")</f>
        <v/>
      </c>
      <c r="I175" s="178"/>
      <c r="J175" s="304"/>
      <c r="L175" s="116"/>
      <c r="M175" s="122"/>
      <c r="N175" s="416"/>
      <c r="O175" s="417"/>
      <c r="P175" s="417"/>
      <c r="Q175" s="418"/>
      <c r="R175" s="114" t="str">
        <f>IFERROR(INDEX(ART[PRIX],MATCH($N175,ART[DESIGNATION],0)),"")</f>
        <v/>
      </c>
      <c r="S175" s="257"/>
      <c r="T175" s="307"/>
      <c r="V175" s="162"/>
      <c r="W175" s="168"/>
      <c r="X175" s="279"/>
      <c r="Y175" s="280"/>
      <c r="Z175" s="280"/>
      <c r="AA175" s="281"/>
      <c r="AB175" s="159" t="str">
        <f>IFERROR(INDEX(ART[PRIX],MATCH($X175,ART[DESIGNATION],0)),"")</f>
        <v/>
      </c>
      <c r="AC175" s="266"/>
      <c r="AD175" s="310"/>
    </row>
    <row r="176" spans="1:30" ht="17" outlineLevel="1" thickBot="1">
      <c r="A176" s="39"/>
      <c r="B176" s="211"/>
      <c r="C176" s="108"/>
      <c r="D176" s="312"/>
      <c r="E176" s="313"/>
      <c r="F176" s="313"/>
      <c r="G176" s="314"/>
      <c r="H176" s="176" t="str">
        <f>IFERROR(INDEX(ART[PRIX],MATCH($D176,ART[DESIGNATION],0)),"")</f>
        <v/>
      </c>
      <c r="I176" s="179"/>
      <c r="J176" s="305"/>
      <c r="L176" s="123"/>
      <c r="M176" s="124"/>
      <c r="N176" s="419"/>
      <c r="O176" s="420"/>
      <c r="P176" s="420"/>
      <c r="Q176" s="421"/>
      <c r="R176" s="140" t="str">
        <f>IFERROR(INDEX(ART[PRIX],MATCH($N176,ART[DESIGNATION],0)),"")</f>
        <v/>
      </c>
      <c r="S176" s="258"/>
      <c r="T176" s="308"/>
      <c r="V176" s="169"/>
      <c r="W176" s="170"/>
      <c r="X176" s="294"/>
      <c r="Y176" s="295"/>
      <c r="Z176" s="295"/>
      <c r="AA176" s="296"/>
      <c r="AB176" s="171" t="str">
        <f>IFERROR(INDEX(ART[PRIX],MATCH($X176,ART[DESIGNATION],0)),"")</f>
        <v/>
      </c>
      <c r="AC176" s="267"/>
      <c r="AD176" s="311"/>
    </row>
    <row r="177" spans="1:30" ht="19" outlineLevel="1">
      <c r="A177" s="39"/>
      <c r="B177" s="204" t="s">
        <v>196</v>
      </c>
      <c r="C177" s="83" t="s">
        <v>169</v>
      </c>
      <c r="D177" s="276"/>
      <c r="E177" s="277"/>
      <c r="F177" s="277"/>
      <c r="G177" s="278"/>
      <c r="H177" s="84" t="str">
        <f>IFERROR(INDEX(ART[PRIX],MATCH($D177,ART[DESIGNATION],0)),"")</f>
        <v/>
      </c>
      <c r="I177" s="249"/>
      <c r="J177" s="85" t="s">
        <v>140</v>
      </c>
      <c r="L177" s="212" t="s">
        <v>196</v>
      </c>
      <c r="M177" s="125" t="s">
        <v>169</v>
      </c>
      <c r="N177" s="425"/>
      <c r="O177" s="426"/>
      <c r="P177" s="426"/>
      <c r="Q177" s="427"/>
      <c r="R177" s="126" t="str">
        <f>IFERROR(INDEX(ART[PRIX],MATCH($N177,ART[DESIGNATION],0)),"")</f>
        <v/>
      </c>
      <c r="S177" s="259"/>
      <c r="T177" s="126" t="s">
        <v>140</v>
      </c>
      <c r="V177" s="216" t="s">
        <v>196</v>
      </c>
      <c r="W177" s="141" t="s">
        <v>169</v>
      </c>
      <c r="X177" s="291"/>
      <c r="Y177" s="292"/>
      <c r="Z177" s="292"/>
      <c r="AA177" s="293"/>
      <c r="AB177" s="142" t="str">
        <f>IFERROR(INDEX(ART[PRIX],MATCH($X177,ART[DESIGNATION],0)),"")</f>
        <v/>
      </c>
      <c r="AC177" s="262"/>
      <c r="AD177" s="143" t="s">
        <v>140</v>
      </c>
    </row>
    <row r="178" spans="1:30" ht="19" customHeight="1" outlineLevel="1">
      <c r="A178" s="39"/>
      <c r="B178" s="207" t="str">
        <f>IFERROR(VLOOKUP(C177,AGENT,4,0),"")</f>
        <v/>
      </c>
      <c r="C178" s="86"/>
      <c r="D178" s="315"/>
      <c r="E178" s="316"/>
      <c r="F178" s="316"/>
      <c r="G178" s="317"/>
      <c r="H178" s="87" t="str">
        <f>IFERROR(INDEX(ART[PRIX],MATCH($D178,ART[DESIGNATION],0)),"")</f>
        <v/>
      </c>
      <c r="I178" s="250"/>
      <c r="J178" s="88">
        <f>SUMPRODUCT(H177:H186,I177:I186)</f>
        <v>0</v>
      </c>
      <c r="L178" s="213" t="str">
        <f>IFERROR(VLOOKUP(M177,AGENT,4,0),"")</f>
        <v/>
      </c>
      <c r="M178" s="127"/>
      <c r="N178" s="333"/>
      <c r="O178" s="334"/>
      <c r="P178" s="334"/>
      <c r="Q178" s="335"/>
      <c r="R178" s="128" t="str">
        <f>IFERROR(INDEX(ART[PRIX],MATCH($N178,ART[DESIGNATION],0)),"")</f>
        <v/>
      </c>
      <c r="S178" s="260"/>
      <c r="T178" s="129">
        <f>SUMPRODUCT(R177:R186,S177:S186)</f>
        <v>0</v>
      </c>
      <c r="V178" s="217" t="str">
        <f>IFERROR(VLOOKUP(W177,AGENT,4,0),"")</f>
        <v/>
      </c>
      <c r="W178" s="144"/>
      <c r="X178" s="288"/>
      <c r="Y178" s="289"/>
      <c r="Z178" s="289"/>
      <c r="AA178" s="290"/>
      <c r="AB178" s="145" t="str">
        <f>IFERROR(INDEX(ART[PRIX],MATCH($X178,ART[DESIGNATION],0)),"")</f>
        <v/>
      </c>
      <c r="AC178" s="263"/>
      <c r="AD178" s="146">
        <f>SUMPRODUCT(AB177:AB186,AC177:AC186)</f>
        <v>0</v>
      </c>
    </row>
    <row r="179" spans="1:30" ht="16" customHeight="1" outlineLevel="1">
      <c r="A179" s="39"/>
      <c r="B179" s="205"/>
      <c r="C179" s="89" t="s">
        <v>168</v>
      </c>
      <c r="D179" s="315"/>
      <c r="E179" s="316"/>
      <c r="F179" s="316"/>
      <c r="G179" s="317"/>
      <c r="H179" s="87" t="str">
        <f>IFERROR(INDEX(ART[PRIX],MATCH($D179,ART[DESIGNATION],0)),"")</f>
        <v/>
      </c>
      <c r="I179" s="250"/>
      <c r="J179" s="88"/>
      <c r="L179" s="130"/>
      <c r="M179" s="131" t="s">
        <v>168</v>
      </c>
      <c r="N179" s="333"/>
      <c r="O179" s="334"/>
      <c r="P179" s="334"/>
      <c r="Q179" s="335"/>
      <c r="R179" s="128" t="str">
        <f>IFERROR(INDEX(ART[PRIX],MATCH($N179,ART[DESIGNATION],0)),"")</f>
        <v/>
      </c>
      <c r="S179" s="260"/>
      <c r="T179" s="129"/>
      <c r="V179" s="174"/>
      <c r="W179" s="147" t="s">
        <v>168</v>
      </c>
      <c r="X179" s="288"/>
      <c r="Y179" s="289"/>
      <c r="Z179" s="289"/>
      <c r="AA179" s="290"/>
      <c r="AB179" s="145" t="str">
        <f>IFERROR(INDEX(ART[PRIX],MATCH($X179,ART[DESIGNATION],0)),"")</f>
        <v/>
      </c>
      <c r="AC179" s="263"/>
      <c r="AD179" s="146"/>
    </row>
    <row r="180" spans="1:30" ht="17" outlineLevel="1" thickBot="1">
      <c r="A180" s="39"/>
      <c r="B180" s="205"/>
      <c r="C180" s="90" t="str">
        <f>IFERROR(VLOOKUP(C177,AGENT,2,0),"")</f>
        <v/>
      </c>
      <c r="D180" s="315"/>
      <c r="E180" s="316"/>
      <c r="F180" s="316"/>
      <c r="G180" s="317"/>
      <c r="H180" s="87" t="str">
        <f>IFERROR(INDEX(ART[PRIX],MATCH($D180,ART[DESIGNATION],0)),"")</f>
        <v/>
      </c>
      <c r="I180" s="250"/>
      <c r="J180" s="91"/>
      <c r="L180" s="130"/>
      <c r="M180" s="132" t="str">
        <f>IFERROR(VLOOKUP(M177,AGENT,2,0),"")</f>
        <v/>
      </c>
      <c r="N180" s="333"/>
      <c r="O180" s="334"/>
      <c r="P180" s="334"/>
      <c r="Q180" s="335"/>
      <c r="R180" s="128" t="str">
        <f>IFERROR(INDEX(ART[PRIX],MATCH($N180,ART[DESIGNATION],0)),"")</f>
        <v/>
      </c>
      <c r="S180" s="260"/>
      <c r="T180" s="133"/>
      <c r="V180" s="174"/>
      <c r="W180" s="148" t="str">
        <f>IFERROR(VLOOKUP(W177,AGENT,2,0),"")</f>
        <v/>
      </c>
      <c r="X180" s="288"/>
      <c r="Y180" s="289"/>
      <c r="Z180" s="289"/>
      <c r="AA180" s="290"/>
      <c r="AB180" s="145" t="str">
        <f>IFERROR(INDEX(ART[PRIX],MATCH($X180,ART[DESIGNATION],0)),"")</f>
        <v/>
      </c>
      <c r="AC180" s="263"/>
      <c r="AD180" s="149"/>
    </row>
    <row r="181" spans="1:30" outlineLevel="1">
      <c r="A181" s="39"/>
      <c r="B181" s="205"/>
      <c r="C181" s="86" t="s">
        <v>166</v>
      </c>
      <c r="D181" s="315"/>
      <c r="E181" s="316"/>
      <c r="F181" s="316"/>
      <c r="G181" s="317"/>
      <c r="H181" s="87" t="str">
        <f>IFERROR(INDEX(ART[PRIX],MATCH($D181,ART[DESIGNATION],0)),"")</f>
        <v/>
      </c>
      <c r="I181" s="250"/>
      <c r="J181" s="85" t="s">
        <v>139</v>
      </c>
      <c r="L181" s="130"/>
      <c r="M181" s="127" t="s">
        <v>166</v>
      </c>
      <c r="N181" s="333"/>
      <c r="O181" s="334"/>
      <c r="P181" s="334"/>
      <c r="Q181" s="335"/>
      <c r="R181" s="128" t="str">
        <f>IFERROR(INDEX(ART[PRIX],MATCH($N181,ART[DESIGNATION],0)),"")</f>
        <v/>
      </c>
      <c r="S181" s="260"/>
      <c r="T181" s="126" t="s">
        <v>139</v>
      </c>
      <c r="V181" s="174"/>
      <c r="W181" s="144" t="s">
        <v>166</v>
      </c>
      <c r="X181" s="288"/>
      <c r="Y181" s="289"/>
      <c r="Z181" s="289"/>
      <c r="AA181" s="290"/>
      <c r="AB181" s="145" t="str">
        <f>IFERROR(INDEX(ART[PRIX],MATCH($X181,ART[DESIGNATION],0)),"")</f>
        <v/>
      </c>
      <c r="AC181" s="263"/>
      <c r="AD181" s="143" t="s">
        <v>139</v>
      </c>
    </row>
    <row r="182" spans="1:30" outlineLevel="1">
      <c r="A182" s="39"/>
      <c r="B182" s="205"/>
      <c r="C182" s="90" t="str">
        <f>IFERROR(VLOOKUP(C177,AGENT,3,0),"")</f>
        <v/>
      </c>
      <c r="D182" s="315"/>
      <c r="E182" s="316"/>
      <c r="F182" s="316"/>
      <c r="G182" s="317"/>
      <c r="H182" s="87" t="str">
        <f>IFERROR(INDEX(ART[PRIX],MATCH($D182,ART[DESIGNATION],0)),"")</f>
        <v/>
      </c>
      <c r="I182" s="250"/>
      <c r="J182" s="318" t="str">
        <f>IF(AND(B178&lt;&gt;"",J178&lt;&gt;""),B178-J178,"")</f>
        <v/>
      </c>
      <c r="L182" s="130"/>
      <c r="M182" s="132" t="str">
        <f>IFERROR(VLOOKUP(M177,AGENT,3,0),"")</f>
        <v/>
      </c>
      <c r="N182" s="333"/>
      <c r="O182" s="334"/>
      <c r="P182" s="334"/>
      <c r="Q182" s="335"/>
      <c r="R182" s="128" t="str">
        <f>IFERROR(INDEX(ART[PRIX],MATCH($N182,ART[DESIGNATION],0)),"")</f>
        <v/>
      </c>
      <c r="S182" s="260"/>
      <c r="T182" s="321" t="str">
        <f>IF(AND(L178&lt;&gt;"",T178&lt;&gt;""),L178-T178,"")</f>
        <v/>
      </c>
      <c r="V182" s="174"/>
      <c r="W182" s="148" t="str">
        <f>IFERROR(VLOOKUP(W177,AGENT,3,0),"")</f>
        <v/>
      </c>
      <c r="X182" s="288"/>
      <c r="Y182" s="289"/>
      <c r="Z182" s="289"/>
      <c r="AA182" s="290"/>
      <c r="AB182" s="145" t="str">
        <f>IFERROR(INDEX(ART[PRIX],MATCH($X182,ART[DESIGNATION],0)),"")</f>
        <v/>
      </c>
      <c r="AC182" s="263"/>
      <c r="AD182" s="324" t="str">
        <f>IF(AND(V178&lt;&gt;"",AD178&lt;&gt;""),V178-AD178,"")</f>
        <v/>
      </c>
    </row>
    <row r="183" spans="1:30" outlineLevel="1">
      <c r="A183" s="39"/>
      <c r="B183" s="205"/>
      <c r="C183" s="92" t="s">
        <v>192</v>
      </c>
      <c r="D183" s="315"/>
      <c r="E183" s="316"/>
      <c r="F183" s="316"/>
      <c r="G183" s="317"/>
      <c r="H183" s="87" t="str">
        <f>IFERROR(INDEX(ART[PRIX],MATCH($D183,ART[DESIGNATION],0)),"")</f>
        <v/>
      </c>
      <c r="I183" s="250"/>
      <c r="J183" s="319"/>
      <c r="L183" s="130"/>
      <c r="M183" s="134" t="s">
        <v>192</v>
      </c>
      <c r="N183" s="333"/>
      <c r="O183" s="334"/>
      <c r="P183" s="334"/>
      <c r="Q183" s="335"/>
      <c r="R183" s="128" t="str">
        <f>IFERROR(INDEX(ART[PRIX],MATCH($N183,ART[DESIGNATION],0)),"")</f>
        <v/>
      </c>
      <c r="S183" s="260"/>
      <c r="T183" s="322"/>
      <c r="V183" s="174"/>
      <c r="W183" s="150" t="s">
        <v>192</v>
      </c>
      <c r="X183" s="288"/>
      <c r="Y183" s="289"/>
      <c r="Z183" s="289"/>
      <c r="AA183" s="290"/>
      <c r="AB183" s="145" t="str">
        <f>IFERROR(INDEX(ART[PRIX],MATCH($X183,ART[DESIGNATION],0)),"")</f>
        <v/>
      </c>
      <c r="AC183" s="263"/>
      <c r="AD183" s="325"/>
    </row>
    <row r="184" spans="1:30" outlineLevel="1">
      <c r="A184" s="39"/>
      <c r="B184" s="205"/>
      <c r="C184" s="93" t="str">
        <f>IFERROR(VLOOKUP(C177,AGENT,5,0),"")</f>
        <v/>
      </c>
      <c r="D184" s="315"/>
      <c r="E184" s="316"/>
      <c r="F184" s="316"/>
      <c r="G184" s="317"/>
      <c r="H184" s="87" t="str">
        <f>IFERROR(INDEX(ART[PRIX],MATCH($D184,ART[DESIGNATION],0)),"")</f>
        <v/>
      </c>
      <c r="I184" s="250"/>
      <c r="J184" s="319"/>
      <c r="L184" s="130"/>
      <c r="M184" s="135" t="str">
        <f>IFERROR(VLOOKUP(M177,AGENT,5,0),"")</f>
        <v/>
      </c>
      <c r="N184" s="333"/>
      <c r="O184" s="334"/>
      <c r="P184" s="334"/>
      <c r="Q184" s="335"/>
      <c r="R184" s="128" t="str">
        <f>IFERROR(INDEX(ART[PRIX],MATCH($N184,ART[DESIGNATION],0)),"")</f>
        <v/>
      </c>
      <c r="S184" s="260"/>
      <c r="T184" s="322"/>
      <c r="V184" s="174"/>
      <c r="W184" s="151" t="str">
        <f>IFERROR(VLOOKUP(W177,AGENT,5,0),"")</f>
        <v/>
      </c>
      <c r="X184" s="288"/>
      <c r="Y184" s="289"/>
      <c r="Z184" s="289"/>
      <c r="AA184" s="290"/>
      <c r="AB184" s="145" t="str">
        <f>IFERROR(INDEX(ART[PRIX],MATCH($X184,ART[DESIGNATION],0)),"")</f>
        <v/>
      </c>
      <c r="AC184" s="263"/>
      <c r="AD184" s="325"/>
    </row>
    <row r="185" spans="1:30" outlineLevel="1">
      <c r="A185" s="39"/>
      <c r="B185" s="205"/>
      <c r="C185" s="94"/>
      <c r="D185" s="315"/>
      <c r="E185" s="316"/>
      <c r="F185" s="316"/>
      <c r="G185" s="317"/>
      <c r="H185" s="87" t="str">
        <f>IFERROR(INDEX(ART[PRIX],MATCH($D185,ART[DESIGNATION],0)),"")</f>
        <v/>
      </c>
      <c r="I185" s="250"/>
      <c r="J185" s="319"/>
      <c r="L185" s="130"/>
      <c r="M185" s="136"/>
      <c r="N185" s="333"/>
      <c r="O185" s="334"/>
      <c r="P185" s="334"/>
      <c r="Q185" s="335"/>
      <c r="R185" s="128" t="str">
        <f>IFERROR(INDEX(ART[PRIX],MATCH($N185,ART[DESIGNATION],0)),"")</f>
        <v/>
      </c>
      <c r="S185" s="260"/>
      <c r="T185" s="322"/>
      <c r="V185" s="174"/>
      <c r="W185" s="152"/>
      <c r="X185" s="288"/>
      <c r="Y185" s="289"/>
      <c r="Z185" s="289"/>
      <c r="AA185" s="290"/>
      <c r="AB185" s="145" t="str">
        <f>IFERROR(INDEX(ART[PRIX],MATCH($X185,ART[DESIGNATION],0)),"")</f>
        <v/>
      </c>
      <c r="AC185" s="263"/>
      <c r="AD185" s="325"/>
    </row>
    <row r="186" spans="1:30" ht="17" outlineLevel="1" thickBot="1">
      <c r="A186" s="39"/>
      <c r="B186" s="206"/>
      <c r="C186" s="95"/>
      <c r="D186" s="327"/>
      <c r="E186" s="328"/>
      <c r="F186" s="328"/>
      <c r="G186" s="329"/>
      <c r="H186" s="109" t="str">
        <f>IFERROR(INDEX(ART[PRIX],MATCH($D186,ART[DESIGNATION],0)),"")</f>
        <v/>
      </c>
      <c r="I186" s="248"/>
      <c r="J186" s="320"/>
      <c r="L186" s="137"/>
      <c r="M186" s="138"/>
      <c r="N186" s="330"/>
      <c r="O186" s="331"/>
      <c r="P186" s="331"/>
      <c r="Q186" s="332"/>
      <c r="R186" s="139" t="str">
        <f>IFERROR(INDEX(ART[PRIX],MATCH($N186,ART[DESIGNATION],0)),"")</f>
        <v/>
      </c>
      <c r="S186" s="261"/>
      <c r="T186" s="323"/>
      <c r="V186" s="175"/>
      <c r="W186" s="153"/>
      <c r="X186" s="285"/>
      <c r="Y186" s="286"/>
      <c r="Z186" s="286"/>
      <c r="AA186" s="287"/>
      <c r="AB186" s="173" t="str">
        <f>IFERROR(INDEX(ART[PRIX],MATCH($X186,ART[DESIGNATION],0)),"")</f>
        <v/>
      </c>
      <c r="AC186" s="264"/>
      <c r="AD186" s="326"/>
    </row>
    <row r="187" spans="1:30" ht="19" outlineLevel="1">
      <c r="A187" s="39"/>
      <c r="B187" s="208" t="s">
        <v>196</v>
      </c>
      <c r="C187" s="96" t="s">
        <v>169</v>
      </c>
      <c r="D187" s="297"/>
      <c r="E187" s="298"/>
      <c r="F187" s="298"/>
      <c r="G187" s="299"/>
      <c r="H187" s="97" t="str">
        <f>IFERROR(INDEX(ART[PRIX],MATCH($D187,ART[DESIGNATION],0)),"")</f>
        <v/>
      </c>
      <c r="I187" s="177"/>
      <c r="J187" s="98" t="s">
        <v>140</v>
      </c>
      <c r="L187" s="214" t="s">
        <v>196</v>
      </c>
      <c r="M187" s="110" t="s">
        <v>169</v>
      </c>
      <c r="N187" s="413"/>
      <c r="O187" s="414"/>
      <c r="P187" s="414"/>
      <c r="Q187" s="415"/>
      <c r="R187" s="111" t="str">
        <f>IFERROR(INDEX(ART[PRIX],MATCH($N187,ART[DESIGNATION],0)),"")</f>
        <v/>
      </c>
      <c r="S187" s="256"/>
      <c r="T187" s="112" t="s">
        <v>140</v>
      </c>
      <c r="V187" s="218" t="s">
        <v>196</v>
      </c>
      <c r="W187" s="154" t="s">
        <v>169</v>
      </c>
      <c r="X187" s="282"/>
      <c r="Y187" s="283"/>
      <c r="Z187" s="283"/>
      <c r="AA187" s="284"/>
      <c r="AB187" s="155" t="str">
        <f>IFERROR(INDEX(ART[PRIX],MATCH($X187,ART[DESIGNATION],0)),"")</f>
        <v/>
      </c>
      <c r="AC187" s="265"/>
      <c r="AD187" s="157" t="s">
        <v>140</v>
      </c>
    </row>
    <row r="188" spans="1:30" ht="19" customHeight="1" outlineLevel="1">
      <c r="A188" s="39"/>
      <c r="B188" s="209" t="str">
        <f>IFERROR(VLOOKUP(C187,AGENT,4,0),"")</f>
        <v/>
      </c>
      <c r="C188" s="99"/>
      <c r="D188" s="300"/>
      <c r="E188" s="301"/>
      <c r="F188" s="301"/>
      <c r="G188" s="302"/>
      <c r="H188" s="100" t="str">
        <f>IFERROR(INDEX(ART[PRIX],MATCH($D188,ART[DESIGNATION],0)),"")</f>
        <v/>
      </c>
      <c r="I188" s="178"/>
      <c r="J188" s="101">
        <f>SUMPRODUCT(H187:H196,I187:I196)</f>
        <v>0</v>
      </c>
      <c r="L188" s="215" t="str">
        <f>IFERROR(VLOOKUP(M187,AGENT,4,0),"")</f>
        <v/>
      </c>
      <c r="M188" s="113"/>
      <c r="N188" s="416"/>
      <c r="O188" s="417"/>
      <c r="P188" s="417"/>
      <c r="Q188" s="418"/>
      <c r="R188" s="114" t="str">
        <f>IFERROR(INDEX(ART[PRIX],MATCH($N188,ART[DESIGNATION],0)),"")</f>
        <v/>
      </c>
      <c r="S188" s="257"/>
      <c r="T188" s="115">
        <f>SUMPRODUCT(R187:R196,S187:S196)</f>
        <v>0</v>
      </c>
      <c r="V188" s="219" t="str">
        <f>IFERROR(VLOOKUP(W187,AGENT,4,0),"")</f>
        <v/>
      </c>
      <c r="W188" s="158"/>
      <c r="X188" s="279"/>
      <c r="Y188" s="280"/>
      <c r="Z188" s="280"/>
      <c r="AA188" s="281"/>
      <c r="AB188" s="159" t="str">
        <f>IFERROR(INDEX(ART[PRIX],MATCH($X188,ART[DESIGNATION],0)),"")</f>
        <v/>
      </c>
      <c r="AC188" s="266"/>
      <c r="AD188" s="161">
        <f>SUMPRODUCT(AB187:AB196,AC187:AC196)</f>
        <v>0</v>
      </c>
    </row>
    <row r="189" spans="1:30" ht="16" customHeight="1" outlineLevel="1">
      <c r="A189" s="39"/>
      <c r="B189" s="210"/>
      <c r="C189" s="102" t="s">
        <v>168</v>
      </c>
      <c r="D189" s="300"/>
      <c r="E189" s="301"/>
      <c r="F189" s="301"/>
      <c r="G189" s="302"/>
      <c r="H189" s="100" t="str">
        <f>IFERROR(INDEX(ART[PRIX],MATCH($D189,ART[DESIGNATION],0)),"")</f>
        <v/>
      </c>
      <c r="I189" s="178"/>
      <c r="J189" s="101"/>
      <c r="L189" s="116"/>
      <c r="M189" s="117" t="s">
        <v>168</v>
      </c>
      <c r="N189" s="416"/>
      <c r="O189" s="417"/>
      <c r="P189" s="417"/>
      <c r="Q189" s="418"/>
      <c r="R189" s="114" t="str">
        <f>IFERROR(INDEX(ART[PRIX],MATCH($N189,ART[DESIGNATION],0)),"")</f>
        <v/>
      </c>
      <c r="S189" s="257"/>
      <c r="T189" s="115"/>
      <c r="V189" s="162"/>
      <c r="W189" s="163" t="s">
        <v>168</v>
      </c>
      <c r="X189" s="279"/>
      <c r="Y189" s="280"/>
      <c r="Z189" s="280"/>
      <c r="AA189" s="281"/>
      <c r="AB189" s="159" t="str">
        <f>IFERROR(INDEX(ART[PRIX],MATCH($X189,ART[DESIGNATION],0)),"")</f>
        <v/>
      </c>
      <c r="AC189" s="266"/>
      <c r="AD189" s="161"/>
    </row>
    <row r="190" spans="1:30" ht="17" outlineLevel="1" thickBot="1">
      <c r="A190" s="39"/>
      <c r="B190" s="210"/>
      <c r="C190" s="103" t="str">
        <f>IFERROR(VLOOKUP(C187,AGENT,2,0),"")</f>
        <v/>
      </c>
      <c r="D190" s="300"/>
      <c r="E190" s="301"/>
      <c r="F190" s="301"/>
      <c r="G190" s="302"/>
      <c r="H190" s="100" t="str">
        <f>IFERROR(INDEX(ART[PRIX],MATCH($D190,ART[DESIGNATION],0)),"")</f>
        <v/>
      </c>
      <c r="I190" s="178"/>
      <c r="J190" s="104"/>
      <c r="L190" s="116"/>
      <c r="M190" s="118" t="str">
        <f>IFERROR(VLOOKUP(M187,AGENT,2,0),"")</f>
        <v/>
      </c>
      <c r="N190" s="416"/>
      <c r="O190" s="417"/>
      <c r="P190" s="417"/>
      <c r="Q190" s="418"/>
      <c r="R190" s="114" t="str">
        <f>IFERROR(INDEX(ART[PRIX],MATCH($N190,ART[DESIGNATION],0)),"")</f>
        <v/>
      </c>
      <c r="S190" s="257"/>
      <c r="T190" s="119"/>
      <c r="V190" s="162"/>
      <c r="W190" s="164" t="str">
        <f>IFERROR(VLOOKUP(W187,AGENT,2,0),"")</f>
        <v/>
      </c>
      <c r="X190" s="279"/>
      <c r="Y190" s="280"/>
      <c r="Z190" s="280"/>
      <c r="AA190" s="281"/>
      <c r="AB190" s="159" t="str">
        <f>IFERROR(INDEX(ART[PRIX],MATCH($X190,ART[DESIGNATION],0)),"")</f>
        <v/>
      </c>
      <c r="AC190" s="266"/>
      <c r="AD190" s="165"/>
    </row>
    <row r="191" spans="1:30" outlineLevel="1">
      <c r="A191" s="39"/>
      <c r="B191" s="210"/>
      <c r="C191" s="99" t="s">
        <v>166</v>
      </c>
      <c r="D191" s="300"/>
      <c r="E191" s="301"/>
      <c r="F191" s="301"/>
      <c r="G191" s="302"/>
      <c r="H191" s="100" t="str">
        <f>IFERROR(INDEX(ART[PRIX],MATCH($D191,ART[DESIGNATION],0)),"")</f>
        <v/>
      </c>
      <c r="I191" s="178"/>
      <c r="J191" s="98" t="s">
        <v>139</v>
      </c>
      <c r="L191" s="116"/>
      <c r="M191" s="113" t="s">
        <v>166</v>
      </c>
      <c r="N191" s="416"/>
      <c r="O191" s="417"/>
      <c r="P191" s="417"/>
      <c r="Q191" s="418"/>
      <c r="R191" s="114" t="str">
        <f>IFERROR(INDEX(ART[PRIX],MATCH($N191,ART[DESIGNATION],0)),"")</f>
        <v/>
      </c>
      <c r="S191" s="257"/>
      <c r="T191" s="112" t="s">
        <v>139</v>
      </c>
      <c r="V191" s="162"/>
      <c r="W191" s="158" t="s">
        <v>166</v>
      </c>
      <c r="X191" s="279"/>
      <c r="Y191" s="280"/>
      <c r="Z191" s="280"/>
      <c r="AA191" s="281"/>
      <c r="AB191" s="159" t="str">
        <f>IFERROR(INDEX(ART[PRIX],MATCH($X191,ART[DESIGNATION],0)),"")</f>
        <v/>
      </c>
      <c r="AC191" s="266"/>
      <c r="AD191" s="157" t="s">
        <v>139</v>
      </c>
    </row>
    <row r="192" spans="1:30" outlineLevel="1">
      <c r="A192" s="39"/>
      <c r="B192" s="210"/>
      <c r="C192" s="103" t="str">
        <f>IFERROR(VLOOKUP(C187,AGENT,3,0),"")</f>
        <v/>
      </c>
      <c r="D192" s="300"/>
      <c r="E192" s="301"/>
      <c r="F192" s="301"/>
      <c r="G192" s="302"/>
      <c r="H192" s="100" t="str">
        <f>IFERROR(INDEX(ART[PRIX],MATCH($D192,ART[DESIGNATION],0)),"")</f>
        <v/>
      </c>
      <c r="I192" s="178"/>
      <c r="J192" s="303" t="str">
        <f>IF(AND(B188&lt;&gt;"",J188&lt;&gt;""),B188-J188,"")</f>
        <v/>
      </c>
      <c r="L192" s="116"/>
      <c r="M192" s="118" t="str">
        <f>IFERROR(VLOOKUP(M187,AGENT,3,0),"")</f>
        <v/>
      </c>
      <c r="N192" s="416"/>
      <c r="O192" s="417"/>
      <c r="P192" s="417"/>
      <c r="Q192" s="418"/>
      <c r="R192" s="114" t="str">
        <f>IFERROR(INDEX(ART[PRIX],MATCH($N192,ART[DESIGNATION],0)),"")</f>
        <v/>
      </c>
      <c r="S192" s="257"/>
      <c r="T192" s="306" t="str">
        <f>IF(AND(L188&lt;&gt;"",T188&lt;&gt;""),L188-T188,"")</f>
        <v/>
      </c>
      <c r="V192" s="162"/>
      <c r="W192" s="164" t="str">
        <f>IFERROR(VLOOKUP(W187,AGENT,3,0),"")</f>
        <v/>
      </c>
      <c r="X192" s="279"/>
      <c r="Y192" s="280"/>
      <c r="Z192" s="280"/>
      <c r="AA192" s="281"/>
      <c r="AB192" s="159" t="str">
        <f>IFERROR(INDEX(ART[PRIX],MATCH($X192,ART[DESIGNATION],0)),"")</f>
        <v/>
      </c>
      <c r="AC192" s="266"/>
      <c r="AD192" s="309" t="str">
        <f>IF(AND(V188&lt;&gt;"",AD188&lt;&gt;""),V188-AD188,"")</f>
        <v/>
      </c>
    </row>
    <row r="193" spans="1:30" outlineLevel="1">
      <c r="A193" s="39"/>
      <c r="B193" s="210"/>
      <c r="C193" s="105" t="s">
        <v>192</v>
      </c>
      <c r="D193" s="300"/>
      <c r="E193" s="301"/>
      <c r="F193" s="301"/>
      <c r="G193" s="302"/>
      <c r="H193" s="100" t="str">
        <f>IFERROR(INDEX(ART[PRIX],MATCH($D193,ART[DESIGNATION],0)),"")</f>
        <v/>
      </c>
      <c r="I193" s="178"/>
      <c r="J193" s="304"/>
      <c r="L193" s="116"/>
      <c r="M193" s="120" t="s">
        <v>192</v>
      </c>
      <c r="N193" s="416"/>
      <c r="O193" s="417"/>
      <c r="P193" s="417"/>
      <c r="Q193" s="418"/>
      <c r="R193" s="114" t="str">
        <f>IFERROR(INDEX(ART[PRIX],MATCH($N193,ART[DESIGNATION],0)),"")</f>
        <v/>
      </c>
      <c r="S193" s="257"/>
      <c r="T193" s="307"/>
      <c r="V193" s="162"/>
      <c r="W193" s="166" t="s">
        <v>192</v>
      </c>
      <c r="X193" s="279"/>
      <c r="Y193" s="280"/>
      <c r="Z193" s="280"/>
      <c r="AA193" s="281"/>
      <c r="AB193" s="159" t="str">
        <f>IFERROR(INDEX(ART[PRIX],MATCH($X193,ART[DESIGNATION],0)),"")</f>
        <v/>
      </c>
      <c r="AC193" s="266"/>
      <c r="AD193" s="310"/>
    </row>
    <row r="194" spans="1:30" outlineLevel="1">
      <c r="A194" s="39"/>
      <c r="B194" s="210"/>
      <c r="C194" s="106" t="str">
        <f>IFERROR(VLOOKUP(C187,AGENT,5,0),"")</f>
        <v/>
      </c>
      <c r="D194" s="300"/>
      <c r="E194" s="301"/>
      <c r="F194" s="301"/>
      <c r="G194" s="302"/>
      <c r="H194" s="100" t="str">
        <f>IFERROR(INDEX(ART[PRIX],MATCH($D194,ART[DESIGNATION],0)),"")</f>
        <v/>
      </c>
      <c r="I194" s="178"/>
      <c r="J194" s="304"/>
      <c r="L194" s="116"/>
      <c r="M194" s="121" t="str">
        <f>IFERROR(VLOOKUP(M187,AGENT,5,0),"")</f>
        <v/>
      </c>
      <c r="N194" s="416"/>
      <c r="O194" s="417"/>
      <c r="P194" s="417"/>
      <c r="Q194" s="418"/>
      <c r="R194" s="114" t="str">
        <f>IFERROR(INDEX(ART[PRIX],MATCH($N194,ART[DESIGNATION],0)),"")</f>
        <v/>
      </c>
      <c r="S194" s="257"/>
      <c r="T194" s="307"/>
      <c r="V194" s="162"/>
      <c r="W194" s="167" t="str">
        <f>IFERROR(VLOOKUP(W187,AGENT,5,0),"")</f>
        <v/>
      </c>
      <c r="X194" s="279"/>
      <c r="Y194" s="280"/>
      <c r="Z194" s="280"/>
      <c r="AA194" s="281"/>
      <c r="AB194" s="159" t="str">
        <f>IFERROR(INDEX(ART[PRIX],MATCH($X194,ART[DESIGNATION],0)),"")</f>
        <v/>
      </c>
      <c r="AC194" s="266"/>
      <c r="AD194" s="310"/>
    </row>
    <row r="195" spans="1:30" outlineLevel="1">
      <c r="A195" s="39"/>
      <c r="B195" s="210"/>
      <c r="C195" s="107"/>
      <c r="D195" s="300"/>
      <c r="E195" s="301"/>
      <c r="F195" s="301"/>
      <c r="G195" s="302"/>
      <c r="H195" s="100" t="str">
        <f>IFERROR(INDEX(ART[PRIX],MATCH($D195,ART[DESIGNATION],0)),"")</f>
        <v/>
      </c>
      <c r="I195" s="178"/>
      <c r="J195" s="304"/>
      <c r="L195" s="116"/>
      <c r="M195" s="122"/>
      <c r="N195" s="416"/>
      <c r="O195" s="417"/>
      <c r="P195" s="417"/>
      <c r="Q195" s="418"/>
      <c r="R195" s="114" t="str">
        <f>IFERROR(INDEX(ART[PRIX],MATCH($N195,ART[DESIGNATION],0)),"")</f>
        <v/>
      </c>
      <c r="S195" s="257"/>
      <c r="T195" s="307"/>
      <c r="V195" s="162"/>
      <c r="W195" s="168"/>
      <c r="X195" s="279"/>
      <c r="Y195" s="280"/>
      <c r="Z195" s="280"/>
      <c r="AA195" s="281"/>
      <c r="AB195" s="159" t="str">
        <f>IFERROR(INDEX(ART[PRIX],MATCH($X195,ART[DESIGNATION],0)),"")</f>
        <v/>
      </c>
      <c r="AC195" s="266"/>
      <c r="AD195" s="310"/>
    </row>
    <row r="196" spans="1:30" ht="17" outlineLevel="1" thickBot="1">
      <c r="A196" s="39"/>
      <c r="B196" s="211"/>
      <c r="C196" s="108"/>
      <c r="D196" s="312"/>
      <c r="E196" s="313"/>
      <c r="F196" s="313"/>
      <c r="G196" s="314"/>
      <c r="H196" s="176" t="str">
        <f>IFERROR(INDEX(ART[PRIX],MATCH($D196,ART[DESIGNATION],0)),"")</f>
        <v/>
      </c>
      <c r="I196" s="179"/>
      <c r="J196" s="305"/>
      <c r="L196" s="123"/>
      <c r="M196" s="124"/>
      <c r="N196" s="419"/>
      <c r="O196" s="420"/>
      <c r="P196" s="420"/>
      <c r="Q196" s="421"/>
      <c r="R196" s="140" t="str">
        <f>IFERROR(INDEX(ART[PRIX],MATCH($N196,ART[DESIGNATION],0)),"")</f>
        <v/>
      </c>
      <c r="S196" s="258"/>
      <c r="T196" s="308"/>
      <c r="V196" s="169"/>
      <c r="W196" s="170"/>
      <c r="X196" s="294"/>
      <c r="Y196" s="295"/>
      <c r="Z196" s="295"/>
      <c r="AA196" s="296"/>
      <c r="AB196" s="171" t="str">
        <f>IFERROR(INDEX(ART[PRIX],MATCH($X196,ART[DESIGNATION],0)),"")</f>
        <v/>
      </c>
      <c r="AC196" s="267"/>
      <c r="AD196" s="311"/>
    </row>
    <row r="197" spans="1:30" ht="19" outlineLevel="1">
      <c r="A197" s="39"/>
      <c r="B197" s="204" t="s">
        <v>196</v>
      </c>
      <c r="C197" s="83" t="s">
        <v>169</v>
      </c>
      <c r="D197" s="276"/>
      <c r="E197" s="277"/>
      <c r="F197" s="277"/>
      <c r="G197" s="278"/>
      <c r="H197" s="84" t="str">
        <f>IFERROR(INDEX(ART[PRIX],MATCH($D197,ART[DESIGNATION],0)),"")</f>
        <v/>
      </c>
      <c r="I197" s="249"/>
      <c r="J197" s="85" t="s">
        <v>140</v>
      </c>
      <c r="L197" s="212" t="s">
        <v>196</v>
      </c>
      <c r="M197" s="125" t="s">
        <v>169</v>
      </c>
      <c r="N197" s="425"/>
      <c r="O197" s="426"/>
      <c r="P197" s="426"/>
      <c r="Q197" s="427"/>
      <c r="R197" s="126" t="str">
        <f>IFERROR(INDEX(ART[PRIX],MATCH($N197,ART[DESIGNATION],0)),"")</f>
        <v/>
      </c>
      <c r="S197" s="259"/>
      <c r="T197" s="126" t="s">
        <v>140</v>
      </c>
      <c r="V197" s="216" t="s">
        <v>196</v>
      </c>
      <c r="W197" s="141" t="s">
        <v>169</v>
      </c>
      <c r="X197" s="291"/>
      <c r="Y197" s="292"/>
      <c r="Z197" s="292"/>
      <c r="AA197" s="293"/>
      <c r="AB197" s="142" t="str">
        <f>IFERROR(INDEX(ART[PRIX],MATCH($X197,ART[DESIGNATION],0)),"")</f>
        <v/>
      </c>
      <c r="AC197" s="262"/>
      <c r="AD197" s="143" t="s">
        <v>140</v>
      </c>
    </row>
    <row r="198" spans="1:30" ht="19" customHeight="1" outlineLevel="1">
      <c r="A198" s="39"/>
      <c r="B198" s="207" t="str">
        <f>IFERROR(VLOOKUP(C197,AGENT,4,0),"")</f>
        <v/>
      </c>
      <c r="C198" s="86"/>
      <c r="D198" s="315"/>
      <c r="E198" s="316"/>
      <c r="F198" s="316"/>
      <c r="G198" s="317"/>
      <c r="H198" s="87" t="str">
        <f>IFERROR(INDEX(ART[PRIX],MATCH($D198,ART[DESIGNATION],0)),"")</f>
        <v/>
      </c>
      <c r="I198" s="250"/>
      <c r="J198" s="88">
        <f>SUMPRODUCT(H197:H206,I197:I206)</f>
        <v>0</v>
      </c>
      <c r="L198" s="213" t="str">
        <f>IFERROR(VLOOKUP(M197,AGENT,4,0),"")</f>
        <v/>
      </c>
      <c r="M198" s="127"/>
      <c r="N198" s="333"/>
      <c r="O198" s="334"/>
      <c r="P198" s="334"/>
      <c r="Q198" s="335"/>
      <c r="R198" s="128" t="str">
        <f>IFERROR(INDEX(ART[PRIX],MATCH($N198,ART[DESIGNATION],0)),"")</f>
        <v/>
      </c>
      <c r="S198" s="260"/>
      <c r="T198" s="129">
        <f>SUMPRODUCT(R197:R206,S197:S206)</f>
        <v>0</v>
      </c>
      <c r="V198" s="217" t="str">
        <f>IFERROR(VLOOKUP(W197,AGENT,4,0),"")</f>
        <v/>
      </c>
      <c r="W198" s="144"/>
      <c r="X198" s="288"/>
      <c r="Y198" s="289"/>
      <c r="Z198" s="289"/>
      <c r="AA198" s="290"/>
      <c r="AB198" s="145" t="str">
        <f>IFERROR(INDEX(ART[PRIX],MATCH($X198,ART[DESIGNATION],0)),"")</f>
        <v/>
      </c>
      <c r="AC198" s="263"/>
      <c r="AD198" s="146">
        <f>SUMPRODUCT(AB197:AB206,AC197:AC206)</f>
        <v>0</v>
      </c>
    </row>
    <row r="199" spans="1:30" ht="16" customHeight="1" outlineLevel="1">
      <c r="A199" s="39"/>
      <c r="B199" s="205"/>
      <c r="C199" s="89" t="s">
        <v>168</v>
      </c>
      <c r="D199" s="315"/>
      <c r="E199" s="316"/>
      <c r="F199" s="316"/>
      <c r="G199" s="317"/>
      <c r="H199" s="87" t="str">
        <f>IFERROR(INDEX(ART[PRIX],MATCH($D199,ART[DESIGNATION],0)),"")</f>
        <v/>
      </c>
      <c r="I199" s="250"/>
      <c r="J199" s="88"/>
      <c r="L199" s="130"/>
      <c r="M199" s="131" t="s">
        <v>168</v>
      </c>
      <c r="N199" s="333"/>
      <c r="O199" s="334"/>
      <c r="P199" s="334"/>
      <c r="Q199" s="335"/>
      <c r="R199" s="128" t="str">
        <f>IFERROR(INDEX(ART[PRIX],MATCH($N199,ART[DESIGNATION],0)),"")</f>
        <v/>
      </c>
      <c r="S199" s="260"/>
      <c r="T199" s="129"/>
      <c r="V199" s="174"/>
      <c r="W199" s="147" t="s">
        <v>168</v>
      </c>
      <c r="X199" s="288"/>
      <c r="Y199" s="289"/>
      <c r="Z199" s="289"/>
      <c r="AA199" s="290"/>
      <c r="AB199" s="145" t="str">
        <f>IFERROR(INDEX(ART[PRIX],MATCH($X199,ART[DESIGNATION],0)),"")</f>
        <v/>
      </c>
      <c r="AC199" s="263"/>
      <c r="AD199" s="146"/>
    </row>
    <row r="200" spans="1:30" ht="17" outlineLevel="1" thickBot="1">
      <c r="A200" s="39"/>
      <c r="B200" s="205"/>
      <c r="C200" s="90" t="str">
        <f>IFERROR(VLOOKUP(C197,AGENT,2,0),"")</f>
        <v/>
      </c>
      <c r="D200" s="315"/>
      <c r="E200" s="316"/>
      <c r="F200" s="316"/>
      <c r="G200" s="317"/>
      <c r="H200" s="87" t="str">
        <f>IFERROR(INDEX(ART[PRIX],MATCH($D200,ART[DESIGNATION],0)),"")</f>
        <v/>
      </c>
      <c r="I200" s="250"/>
      <c r="J200" s="91"/>
      <c r="L200" s="130"/>
      <c r="M200" s="132" t="str">
        <f>IFERROR(VLOOKUP(M197,AGENT,2,0),"")</f>
        <v/>
      </c>
      <c r="N200" s="333"/>
      <c r="O200" s="334"/>
      <c r="P200" s="334"/>
      <c r="Q200" s="335"/>
      <c r="R200" s="128" t="str">
        <f>IFERROR(INDEX(ART[PRIX],MATCH($N200,ART[DESIGNATION],0)),"")</f>
        <v/>
      </c>
      <c r="S200" s="260"/>
      <c r="T200" s="133"/>
      <c r="V200" s="174"/>
      <c r="W200" s="148" t="str">
        <f>IFERROR(VLOOKUP(W197,AGENT,2,0),"")</f>
        <v/>
      </c>
      <c r="X200" s="288"/>
      <c r="Y200" s="289"/>
      <c r="Z200" s="289"/>
      <c r="AA200" s="290"/>
      <c r="AB200" s="145" t="str">
        <f>IFERROR(INDEX(ART[PRIX],MATCH($X200,ART[DESIGNATION],0)),"")</f>
        <v/>
      </c>
      <c r="AC200" s="263"/>
      <c r="AD200" s="149"/>
    </row>
    <row r="201" spans="1:30" outlineLevel="1">
      <c r="A201" s="39"/>
      <c r="B201" s="205"/>
      <c r="C201" s="86" t="s">
        <v>166</v>
      </c>
      <c r="D201" s="315"/>
      <c r="E201" s="316"/>
      <c r="F201" s="316"/>
      <c r="G201" s="317"/>
      <c r="H201" s="87" t="str">
        <f>IFERROR(INDEX(ART[PRIX],MATCH($D201,ART[DESIGNATION],0)),"")</f>
        <v/>
      </c>
      <c r="I201" s="250"/>
      <c r="J201" s="85" t="s">
        <v>139</v>
      </c>
      <c r="L201" s="130"/>
      <c r="M201" s="127" t="s">
        <v>166</v>
      </c>
      <c r="N201" s="333"/>
      <c r="O201" s="334"/>
      <c r="P201" s="334"/>
      <c r="Q201" s="335"/>
      <c r="R201" s="128" t="str">
        <f>IFERROR(INDEX(ART[PRIX],MATCH($N201,ART[DESIGNATION],0)),"")</f>
        <v/>
      </c>
      <c r="S201" s="260"/>
      <c r="T201" s="126" t="s">
        <v>139</v>
      </c>
      <c r="V201" s="174"/>
      <c r="W201" s="144" t="s">
        <v>166</v>
      </c>
      <c r="X201" s="288"/>
      <c r="Y201" s="289"/>
      <c r="Z201" s="289"/>
      <c r="AA201" s="290"/>
      <c r="AB201" s="145" t="str">
        <f>IFERROR(INDEX(ART[PRIX],MATCH($X201,ART[DESIGNATION],0)),"")</f>
        <v/>
      </c>
      <c r="AC201" s="263"/>
      <c r="AD201" s="143" t="s">
        <v>139</v>
      </c>
    </row>
    <row r="202" spans="1:30" outlineLevel="1">
      <c r="A202" s="39"/>
      <c r="B202" s="205"/>
      <c r="C202" s="90" t="str">
        <f>IFERROR(VLOOKUP(C197,AGENT,3,0),"")</f>
        <v/>
      </c>
      <c r="D202" s="315"/>
      <c r="E202" s="316"/>
      <c r="F202" s="316"/>
      <c r="G202" s="317"/>
      <c r="H202" s="87" t="str">
        <f>IFERROR(INDEX(ART[PRIX],MATCH($D202,ART[DESIGNATION],0)),"")</f>
        <v/>
      </c>
      <c r="I202" s="250"/>
      <c r="J202" s="318" t="str">
        <f>IF(AND(B198&lt;&gt;"",J198&lt;&gt;""),B198-J198,"")</f>
        <v/>
      </c>
      <c r="L202" s="130"/>
      <c r="M202" s="132" t="str">
        <f>IFERROR(VLOOKUP(M197,AGENT,3,0),"")</f>
        <v/>
      </c>
      <c r="N202" s="333"/>
      <c r="O202" s="334"/>
      <c r="P202" s="334"/>
      <c r="Q202" s="335"/>
      <c r="R202" s="128" t="str">
        <f>IFERROR(INDEX(ART[PRIX],MATCH($N202,ART[DESIGNATION],0)),"")</f>
        <v/>
      </c>
      <c r="S202" s="260"/>
      <c r="T202" s="321" t="str">
        <f>IF(AND(L198&lt;&gt;"",T198&lt;&gt;""),L198-T198,"")</f>
        <v/>
      </c>
      <c r="V202" s="174"/>
      <c r="W202" s="148" t="str">
        <f>IFERROR(VLOOKUP(W197,AGENT,3,0),"")</f>
        <v/>
      </c>
      <c r="X202" s="288"/>
      <c r="Y202" s="289"/>
      <c r="Z202" s="289"/>
      <c r="AA202" s="290"/>
      <c r="AB202" s="145" t="str">
        <f>IFERROR(INDEX(ART[PRIX],MATCH($X202,ART[DESIGNATION],0)),"")</f>
        <v/>
      </c>
      <c r="AC202" s="263"/>
      <c r="AD202" s="324" t="str">
        <f>IF(AND(V198&lt;&gt;"",AD198&lt;&gt;""),V198-AD198,"")</f>
        <v/>
      </c>
    </row>
    <row r="203" spans="1:30" outlineLevel="1">
      <c r="A203" s="39"/>
      <c r="B203" s="205"/>
      <c r="C203" s="92" t="s">
        <v>192</v>
      </c>
      <c r="D203" s="315"/>
      <c r="E203" s="316"/>
      <c r="F203" s="316"/>
      <c r="G203" s="317"/>
      <c r="H203" s="87" t="str">
        <f>IFERROR(INDEX(ART[PRIX],MATCH($D203,ART[DESIGNATION],0)),"")</f>
        <v/>
      </c>
      <c r="I203" s="250"/>
      <c r="J203" s="319"/>
      <c r="L203" s="130"/>
      <c r="M203" s="134" t="s">
        <v>192</v>
      </c>
      <c r="N203" s="333"/>
      <c r="O203" s="334"/>
      <c r="P203" s="334"/>
      <c r="Q203" s="335"/>
      <c r="R203" s="128" t="str">
        <f>IFERROR(INDEX(ART[PRIX],MATCH($N203,ART[DESIGNATION],0)),"")</f>
        <v/>
      </c>
      <c r="S203" s="260"/>
      <c r="T203" s="322"/>
      <c r="V203" s="174"/>
      <c r="W203" s="150" t="s">
        <v>192</v>
      </c>
      <c r="X203" s="288"/>
      <c r="Y203" s="289"/>
      <c r="Z203" s="289"/>
      <c r="AA203" s="290"/>
      <c r="AB203" s="145" t="str">
        <f>IFERROR(INDEX(ART[PRIX],MATCH($X203,ART[DESIGNATION],0)),"")</f>
        <v/>
      </c>
      <c r="AC203" s="263"/>
      <c r="AD203" s="325"/>
    </row>
    <row r="204" spans="1:30" outlineLevel="1">
      <c r="A204" s="39"/>
      <c r="B204" s="205"/>
      <c r="C204" s="93" t="str">
        <f>IFERROR(VLOOKUP(C197,AGENT,5,0),"")</f>
        <v/>
      </c>
      <c r="D204" s="315"/>
      <c r="E204" s="316"/>
      <c r="F204" s="316"/>
      <c r="G204" s="317"/>
      <c r="H204" s="87" t="str">
        <f>IFERROR(INDEX(ART[PRIX],MATCH($D204,ART[DESIGNATION],0)),"")</f>
        <v/>
      </c>
      <c r="I204" s="250"/>
      <c r="J204" s="319"/>
      <c r="L204" s="130"/>
      <c r="M204" s="135" t="str">
        <f>IFERROR(VLOOKUP(M197,AGENT,5,0),"")</f>
        <v/>
      </c>
      <c r="N204" s="333"/>
      <c r="O204" s="334"/>
      <c r="P204" s="334"/>
      <c r="Q204" s="335"/>
      <c r="R204" s="128" t="str">
        <f>IFERROR(INDEX(ART[PRIX],MATCH($N204,ART[DESIGNATION],0)),"")</f>
        <v/>
      </c>
      <c r="S204" s="260"/>
      <c r="T204" s="322"/>
      <c r="V204" s="174"/>
      <c r="W204" s="151" t="str">
        <f>IFERROR(VLOOKUP(W197,AGENT,5,0),"")</f>
        <v/>
      </c>
      <c r="X204" s="288"/>
      <c r="Y204" s="289"/>
      <c r="Z204" s="289"/>
      <c r="AA204" s="290"/>
      <c r="AB204" s="145" t="str">
        <f>IFERROR(INDEX(ART[PRIX],MATCH($X204,ART[DESIGNATION],0)),"")</f>
        <v/>
      </c>
      <c r="AC204" s="263"/>
      <c r="AD204" s="325"/>
    </row>
    <row r="205" spans="1:30" outlineLevel="1">
      <c r="A205" s="39"/>
      <c r="B205" s="205"/>
      <c r="C205" s="94"/>
      <c r="D205" s="315"/>
      <c r="E205" s="316"/>
      <c r="F205" s="316"/>
      <c r="G205" s="317"/>
      <c r="H205" s="87" t="str">
        <f>IFERROR(INDEX(ART[PRIX],MATCH($D205,ART[DESIGNATION],0)),"")</f>
        <v/>
      </c>
      <c r="I205" s="250"/>
      <c r="J205" s="319"/>
      <c r="L205" s="130"/>
      <c r="M205" s="136"/>
      <c r="N205" s="333"/>
      <c r="O205" s="334"/>
      <c r="P205" s="334"/>
      <c r="Q205" s="335"/>
      <c r="R205" s="128" t="str">
        <f>IFERROR(INDEX(ART[PRIX],MATCH($N205,ART[DESIGNATION],0)),"")</f>
        <v/>
      </c>
      <c r="S205" s="260"/>
      <c r="T205" s="322"/>
      <c r="V205" s="174"/>
      <c r="W205" s="152"/>
      <c r="X205" s="288"/>
      <c r="Y205" s="289"/>
      <c r="Z205" s="289"/>
      <c r="AA205" s="290"/>
      <c r="AB205" s="145" t="str">
        <f>IFERROR(INDEX(ART[PRIX],MATCH($X205,ART[DESIGNATION],0)),"")</f>
        <v/>
      </c>
      <c r="AC205" s="263"/>
      <c r="AD205" s="325"/>
    </row>
    <row r="206" spans="1:30" ht="17" outlineLevel="1" thickBot="1">
      <c r="A206" s="39"/>
      <c r="B206" s="206"/>
      <c r="C206" s="95"/>
      <c r="D206" s="327"/>
      <c r="E206" s="328"/>
      <c r="F206" s="328"/>
      <c r="G206" s="329"/>
      <c r="H206" s="109" t="str">
        <f>IFERROR(INDEX(ART[PRIX],MATCH($D206,ART[DESIGNATION],0)),"")</f>
        <v/>
      </c>
      <c r="I206" s="248"/>
      <c r="J206" s="320"/>
      <c r="L206" s="137"/>
      <c r="M206" s="138"/>
      <c r="N206" s="330"/>
      <c r="O206" s="331"/>
      <c r="P206" s="331"/>
      <c r="Q206" s="332"/>
      <c r="R206" s="139" t="str">
        <f>IFERROR(INDEX(ART[PRIX],MATCH($N206,ART[DESIGNATION],0)),"")</f>
        <v/>
      </c>
      <c r="S206" s="261"/>
      <c r="T206" s="323"/>
      <c r="V206" s="175"/>
      <c r="W206" s="153"/>
      <c r="X206" s="285"/>
      <c r="Y206" s="286"/>
      <c r="Z206" s="286"/>
      <c r="AA206" s="287"/>
      <c r="AB206" s="173" t="str">
        <f>IFERROR(INDEX(ART[PRIX],MATCH($X206,ART[DESIGNATION],0)),"")</f>
        <v/>
      </c>
      <c r="AC206" s="264"/>
      <c r="AD206" s="326"/>
    </row>
    <row r="207" spans="1:30" ht="19" outlineLevel="1">
      <c r="A207" s="39"/>
      <c r="B207" s="208" t="s">
        <v>196</v>
      </c>
      <c r="C207" s="96" t="s">
        <v>169</v>
      </c>
      <c r="D207" s="297"/>
      <c r="E207" s="298"/>
      <c r="F207" s="298"/>
      <c r="G207" s="299"/>
      <c r="H207" s="97" t="str">
        <f>IFERROR(INDEX(ART[PRIX],MATCH($D207,ART[DESIGNATION],0)),"")</f>
        <v/>
      </c>
      <c r="I207" s="177"/>
      <c r="J207" s="98" t="s">
        <v>140</v>
      </c>
      <c r="L207" s="214" t="s">
        <v>196</v>
      </c>
      <c r="M207" s="110" t="s">
        <v>169</v>
      </c>
      <c r="N207" s="413"/>
      <c r="O207" s="414"/>
      <c r="P207" s="414"/>
      <c r="Q207" s="415"/>
      <c r="R207" s="111" t="str">
        <f>IFERROR(INDEX(ART[PRIX],MATCH($N207,ART[DESIGNATION],0)),"")</f>
        <v/>
      </c>
      <c r="S207" s="256"/>
      <c r="T207" s="112" t="s">
        <v>140</v>
      </c>
      <c r="V207" s="218" t="s">
        <v>196</v>
      </c>
      <c r="W207" s="154" t="s">
        <v>169</v>
      </c>
      <c r="X207" s="282"/>
      <c r="Y207" s="283"/>
      <c r="Z207" s="283"/>
      <c r="AA207" s="284"/>
      <c r="AB207" s="155" t="str">
        <f>IFERROR(INDEX(ART[PRIX],MATCH($X207,ART[DESIGNATION],0)),"")</f>
        <v/>
      </c>
      <c r="AC207" s="265"/>
      <c r="AD207" s="157" t="s">
        <v>140</v>
      </c>
    </row>
    <row r="208" spans="1:30" ht="19" customHeight="1" outlineLevel="1">
      <c r="A208" s="39"/>
      <c r="B208" s="209" t="str">
        <f>IFERROR(VLOOKUP(C207,AGENT,4,0),"")</f>
        <v/>
      </c>
      <c r="C208" s="99"/>
      <c r="D208" s="300"/>
      <c r="E208" s="301"/>
      <c r="F208" s="301"/>
      <c r="G208" s="302"/>
      <c r="H208" s="100" t="str">
        <f>IFERROR(INDEX(ART[PRIX],MATCH($D208,ART[DESIGNATION],0)),"")</f>
        <v/>
      </c>
      <c r="I208" s="178"/>
      <c r="J208" s="101">
        <f>SUMPRODUCT(H207:H216,I207:I216)</f>
        <v>0</v>
      </c>
      <c r="L208" s="215" t="str">
        <f>IFERROR(VLOOKUP(M207,AGENT,4,0),"")</f>
        <v/>
      </c>
      <c r="M208" s="113"/>
      <c r="N208" s="416"/>
      <c r="O208" s="417"/>
      <c r="P208" s="417"/>
      <c r="Q208" s="418"/>
      <c r="R208" s="114" t="str">
        <f>IFERROR(INDEX(ART[PRIX],MATCH($N208,ART[DESIGNATION],0)),"")</f>
        <v/>
      </c>
      <c r="S208" s="257"/>
      <c r="T208" s="115">
        <f>SUMPRODUCT(R207:R216,S207:S216)</f>
        <v>0</v>
      </c>
      <c r="V208" s="219" t="str">
        <f>IFERROR(VLOOKUP(W207,AGENT,4,0),"")</f>
        <v/>
      </c>
      <c r="W208" s="158"/>
      <c r="X208" s="279"/>
      <c r="Y208" s="280"/>
      <c r="Z208" s="280"/>
      <c r="AA208" s="281"/>
      <c r="AB208" s="159" t="str">
        <f>IFERROR(INDEX(ART[PRIX],MATCH($X208,ART[DESIGNATION],0)),"")</f>
        <v/>
      </c>
      <c r="AC208" s="266"/>
      <c r="AD208" s="161">
        <f>SUMPRODUCT(AB207:AB216,AC207:AC216)</f>
        <v>0</v>
      </c>
    </row>
    <row r="209" spans="1:30" ht="16" customHeight="1" outlineLevel="1">
      <c r="A209" s="39"/>
      <c r="B209" s="210"/>
      <c r="C209" s="102" t="s">
        <v>168</v>
      </c>
      <c r="D209" s="300"/>
      <c r="E209" s="301"/>
      <c r="F209" s="301"/>
      <c r="G209" s="302"/>
      <c r="H209" s="100" t="str">
        <f>IFERROR(INDEX(ART[PRIX],MATCH($D209,ART[DESIGNATION],0)),"")</f>
        <v/>
      </c>
      <c r="I209" s="178"/>
      <c r="J209" s="101"/>
      <c r="L209" s="116"/>
      <c r="M209" s="117" t="s">
        <v>168</v>
      </c>
      <c r="N209" s="416"/>
      <c r="O209" s="417"/>
      <c r="P209" s="417"/>
      <c r="Q209" s="418"/>
      <c r="R209" s="114" t="str">
        <f>IFERROR(INDEX(ART[PRIX],MATCH($N209,ART[DESIGNATION],0)),"")</f>
        <v/>
      </c>
      <c r="S209" s="257"/>
      <c r="T209" s="115"/>
      <c r="V209" s="162"/>
      <c r="W209" s="163" t="s">
        <v>168</v>
      </c>
      <c r="X209" s="279"/>
      <c r="Y209" s="280"/>
      <c r="Z209" s="280"/>
      <c r="AA209" s="281"/>
      <c r="AB209" s="159" t="str">
        <f>IFERROR(INDEX(ART[PRIX],MATCH($X209,ART[DESIGNATION],0)),"")</f>
        <v/>
      </c>
      <c r="AC209" s="266"/>
      <c r="AD209" s="161"/>
    </row>
    <row r="210" spans="1:30" ht="17" outlineLevel="1" thickBot="1">
      <c r="A210" s="39"/>
      <c r="B210" s="210"/>
      <c r="C210" s="103" t="str">
        <f>IFERROR(VLOOKUP(C207,AGENT,2,0),"")</f>
        <v/>
      </c>
      <c r="D210" s="300"/>
      <c r="E210" s="301"/>
      <c r="F210" s="301"/>
      <c r="G210" s="302"/>
      <c r="H210" s="100" t="str">
        <f>IFERROR(INDEX(ART[PRIX],MATCH($D210,ART[DESIGNATION],0)),"")</f>
        <v/>
      </c>
      <c r="I210" s="178"/>
      <c r="J210" s="104"/>
      <c r="L210" s="116"/>
      <c r="M210" s="118" t="str">
        <f>IFERROR(VLOOKUP(M207,AGENT,2,0),"")</f>
        <v/>
      </c>
      <c r="N210" s="416"/>
      <c r="O210" s="417"/>
      <c r="P210" s="417"/>
      <c r="Q210" s="418"/>
      <c r="R210" s="114" t="str">
        <f>IFERROR(INDEX(ART[PRIX],MATCH($N210,ART[DESIGNATION],0)),"")</f>
        <v/>
      </c>
      <c r="S210" s="257"/>
      <c r="T210" s="119"/>
      <c r="V210" s="162"/>
      <c r="W210" s="164" t="str">
        <f>IFERROR(VLOOKUP(W207,AGENT,2,0),"")</f>
        <v/>
      </c>
      <c r="X210" s="279"/>
      <c r="Y210" s="280"/>
      <c r="Z210" s="280"/>
      <c r="AA210" s="281"/>
      <c r="AB210" s="159" t="str">
        <f>IFERROR(INDEX(ART[PRIX],MATCH($X210,ART[DESIGNATION],0)),"")</f>
        <v/>
      </c>
      <c r="AC210" s="266"/>
      <c r="AD210" s="165"/>
    </row>
    <row r="211" spans="1:30" outlineLevel="1">
      <c r="A211" s="39"/>
      <c r="B211" s="210"/>
      <c r="C211" s="99" t="s">
        <v>166</v>
      </c>
      <c r="D211" s="300"/>
      <c r="E211" s="301"/>
      <c r="F211" s="301"/>
      <c r="G211" s="302"/>
      <c r="H211" s="100" t="str">
        <f>IFERROR(INDEX(ART[PRIX],MATCH($D211,ART[DESIGNATION],0)),"")</f>
        <v/>
      </c>
      <c r="I211" s="178"/>
      <c r="J211" s="98" t="s">
        <v>139</v>
      </c>
      <c r="L211" s="116"/>
      <c r="M211" s="113" t="s">
        <v>166</v>
      </c>
      <c r="N211" s="416"/>
      <c r="O211" s="417"/>
      <c r="P211" s="417"/>
      <c r="Q211" s="418"/>
      <c r="R211" s="114" t="str">
        <f>IFERROR(INDEX(ART[PRIX],MATCH($N211,ART[DESIGNATION],0)),"")</f>
        <v/>
      </c>
      <c r="S211" s="257"/>
      <c r="T211" s="112" t="s">
        <v>139</v>
      </c>
      <c r="V211" s="162"/>
      <c r="W211" s="158" t="s">
        <v>166</v>
      </c>
      <c r="X211" s="279"/>
      <c r="Y211" s="280"/>
      <c r="Z211" s="280"/>
      <c r="AA211" s="281"/>
      <c r="AB211" s="159" t="str">
        <f>IFERROR(INDEX(ART[PRIX],MATCH($X211,ART[DESIGNATION],0)),"")</f>
        <v/>
      </c>
      <c r="AC211" s="266"/>
      <c r="AD211" s="157" t="s">
        <v>139</v>
      </c>
    </row>
    <row r="212" spans="1:30" outlineLevel="1">
      <c r="A212" s="39"/>
      <c r="B212" s="210"/>
      <c r="C212" s="103" t="str">
        <f>IFERROR(VLOOKUP(C207,AGENT,3,0),"")</f>
        <v/>
      </c>
      <c r="D212" s="300"/>
      <c r="E212" s="301"/>
      <c r="F212" s="301"/>
      <c r="G212" s="302"/>
      <c r="H212" s="100" t="str">
        <f>IFERROR(INDEX(ART[PRIX],MATCH($D212,ART[DESIGNATION],0)),"")</f>
        <v/>
      </c>
      <c r="I212" s="178"/>
      <c r="J212" s="303" t="str">
        <f>IF(AND(B208&lt;&gt;"",J208&lt;&gt;""),B208-J208,"")</f>
        <v/>
      </c>
      <c r="L212" s="116"/>
      <c r="M212" s="118" t="str">
        <f>IFERROR(VLOOKUP(M207,AGENT,3,0),"")</f>
        <v/>
      </c>
      <c r="N212" s="416"/>
      <c r="O212" s="417"/>
      <c r="P212" s="417"/>
      <c r="Q212" s="418"/>
      <c r="R212" s="114" t="str">
        <f>IFERROR(INDEX(ART[PRIX],MATCH($N212,ART[DESIGNATION],0)),"")</f>
        <v/>
      </c>
      <c r="S212" s="257"/>
      <c r="T212" s="306" t="str">
        <f>IF(AND(L208&lt;&gt;"",T208&lt;&gt;""),L208-T208,"")</f>
        <v/>
      </c>
      <c r="V212" s="162"/>
      <c r="W212" s="164" t="str">
        <f>IFERROR(VLOOKUP(W207,AGENT,3,0),"")</f>
        <v/>
      </c>
      <c r="X212" s="279"/>
      <c r="Y212" s="280"/>
      <c r="Z212" s="280"/>
      <c r="AA212" s="281"/>
      <c r="AB212" s="159" t="str">
        <f>IFERROR(INDEX(ART[PRIX],MATCH($X212,ART[DESIGNATION],0)),"")</f>
        <v/>
      </c>
      <c r="AC212" s="266"/>
      <c r="AD212" s="309" t="str">
        <f>IF(AND(V208&lt;&gt;"",AD208&lt;&gt;""),V208-AD208,"")</f>
        <v/>
      </c>
    </row>
    <row r="213" spans="1:30" outlineLevel="1">
      <c r="A213" s="39"/>
      <c r="B213" s="210"/>
      <c r="C213" s="105" t="s">
        <v>192</v>
      </c>
      <c r="D213" s="300"/>
      <c r="E213" s="301"/>
      <c r="F213" s="301"/>
      <c r="G213" s="302"/>
      <c r="H213" s="100" t="str">
        <f>IFERROR(INDEX(ART[PRIX],MATCH($D213,ART[DESIGNATION],0)),"")</f>
        <v/>
      </c>
      <c r="I213" s="178"/>
      <c r="J213" s="304"/>
      <c r="L213" s="116"/>
      <c r="M213" s="120" t="s">
        <v>192</v>
      </c>
      <c r="N213" s="416"/>
      <c r="O213" s="417"/>
      <c r="P213" s="417"/>
      <c r="Q213" s="418"/>
      <c r="R213" s="114" t="str">
        <f>IFERROR(INDEX(ART[PRIX],MATCH($N213,ART[DESIGNATION],0)),"")</f>
        <v/>
      </c>
      <c r="S213" s="257"/>
      <c r="T213" s="307"/>
      <c r="V213" s="162"/>
      <c r="W213" s="166" t="s">
        <v>192</v>
      </c>
      <c r="X213" s="279"/>
      <c r="Y213" s="280"/>
      <c r="Z213" s="280"/>
      <c r="AA213" s="281"/>
      <c r="AB213" s="159" t="str">
        <f>IFERROR(INDEX(ART[PRIX],MATCH($X213,ART[DESIGNATION],0)),"")</f>
        <v/>
      </c>
      <c r="AC213" s="266"/>
      <c r="AD213" s="310"/>
    </row>
    <row r="214" spans="1:30" outlineLevel="1">
      <c r="A214" s="39"/>
      <c r="B214" s="210"/>
      <c r="C214" s="106" t="str">
        <f>IFERROR(VLOOKUP(C207,AGENT,5,0),"")</f>
        <v/>
      </c>
      <c r="D214" s="300"/>
      <c r="E214" s="301"/>
      <c r="F214" s="301"/>
      <c r="G214" s="302"/>
      <c r="H214" s="100" t="str">
        <f>IFERROR(INDEX(ART[PRIX],MATCH($D214,ART[DESIGNATION],0)),"")</f>
        <v/>
      </c>
      <c r="I214" s="178"/>
      <c r="J214" s="304"/>
      <c r="L214" s="116"/>
      <c r="M214" s="121" t="str">
        <f>IFERROR(VLOOKUP(M207,AGENT,5,0),"")</f>
        <v/>
      </c>
      <c r="N214" s="416"/>
      <c r="O214" s="417"/>
      <c r="P214" s="417"/>
      <c r="Q214" s="418"/>
      <c r="R214" s="114" t="str">
        <f>IFERROR(INDEX(ART[PRIX],MATCH($N214,ART[DESIGNATION],0)),"")</f>
        <v/>
      </c>
      <c r="S214" s="257"/>
      <c r="T214" s="307"/>
      <c r="V214" s="162"/>
      <c r="W214" s="167" t="str">
        <f>IFERROR(VLOOKUP(W207,AGENT,5,0),"")</f>
        <v/>
      </c>
      <c r="X214" s="279"/>
      <c r="Y214" s="280"/>
      <c r="Z214" s="280"/>
      <c r="AA214" s="281"/>
      <c r="AB214" s="159" t="str">
        <f>IFERROR(INDEX(ART[PRIX],MATCH($X214,ART[DESIGNATION],0)),"")</f>
        <v/>
      </c>
      <c r="AC214" s="266"/>
      <c r="AD214" s="310"/>
    </row>
    <row r="215" spans="1:30" outlineLevel="1">
      <c r="A215" s="39"/>
      <c r="B215" s="210"/>
      <c r="C215" s="107"/>
      <c r="D215" s="300"/>
      <c r="E215" s="301"/>
      <c r="F215" s="301"/>
      <c r="G215" s="302"/>
      <c r="H215" s="100" t="str">
        <f>IFERROR(INDEX(ART[PRIX],MATCH($D215,ART[DESIGNATION],0)),"")</f>
        <v/>
      </c>
      <c r="I215" s="178"/>
      <c r="J215" s="304"/>
      <c r="L215" s="116"/>
      <c r="M215" s="122"/>
      <c r="N215" s="416"/>
      <c r="O215" s="417"/>
      <c r="P215" s="417"/>
      <c r="Q215" s="418"/>
      <c r="R215" s="114" t="str">
        <f>IFERROR(INDEX(ART[PRIX],MATCH($N215,ART[DESIGNATION],0)),"")</f>
        <v/>
      </c>
      <c r="S215" s="257"/>
      <c r="T215" s="307"/>
      <c r="V215" s="162"/>
      <c r="W215" s="168"/>
      <c r="X215" s="279"/>
      <c r="Y215" s="280"/>
      <c r="Z215" s="280"/>
      <c r="AA215" s="281"/>
      <c r="AB215" s="159" t="str">
        <f>IFERROR(INDEX(ART[PRIX],MATCH($X215,ART[DESIGNATION],0)),"")</f>
        <v/>
      </c>
      <c r="AC215" s="266"/>
      <c r="AD215" s="310"/>
    </row>
    <row r="216" spans="1:30" ht="17" outlineLevel="1" thickBot="1">
      <c r="A216" s="39"/>
      <c r="B216" s="211"/>
      <c r="C216" s="108"/>
      <c r="D216" s="312"/>
      <c r="E216" s="313"/>
      <c r="F216" s="313"/>
      <c r="G216" s="314"/>
      <c r="H216" s="176" t="str">
        <f>IFERROR(INDEX(ART[PRIX],MATCH($D216,ART[DESIGNATION],0)),"")</f>
        <v/>
      </c>
      <c r="I216" s="179"/>
      <c r="J216" s="305"/>
      <c r="L216" s="123"/>
      <c r="M216" s="124"/>
      <c r="N216" s="419"/>
      <c r="O216" s="420"/>
      <c r="P216" s="420"/>
      <c r="Q216" s="421"/>
      <c r="R216" s="140" t="str">
        <f>IFERROR(INDEX(ART[PRIX],MATCH($N216,ART[DESIGNATION],0)),"")</f>
        <v/>
      </c>
      <c r="S216" s="258"/>
      <c r="T216" s="308"/>
      <c r="V216" s="169"/>
      <c r="W216" s="170"/>
      <c r="X216" s="294"/>
      <c r="Y216" s="295"/>
      <c r="Z216" s="295"/>
      <c r="AA216" s="296"/>
      <c r="AB216" s="171" t="str">
        <f>IFERROR(INDEX(ART[PRIX],MATCH($X216,ART[DESIGNATION],0)),"")</f>
        <v/>
      </c>
      <c r="AC216" s="267"/>
      <c r="AD216" s="311"/>
    </row>
    <row r="217" spans="1:30" ht="19" outlineLevel="1">
      <c r="A217" s="39"/>
      <c r="B217" s="204" t="s">
        <v>196</v>
      </c>
      <c r="C217" s="83" t="s">
        <v>169</v>
      </c>
      <c r="D217" s="276"/>
      <c r="E217" s="277"/>
      <c r="F217" s="277"/>
      <c r="G217" s="278"/>
      <c r="H217" s="84" t="str">
        <f>IFERROR(INDEX(ART[PRIX],MATCH($D217,ART[DESIGNATION],0)),"")</f>
        <v/>
      </c>
      <c r="I217" s="249"/>
      <c r="J217" s="85" t="s">
        <v>140</v>
      </c>
      <c r="L217" s="212" t="s">
        <v>196</v>
      </c>
      <c r="M217" s="125" t="s">
        <v>169</v>
      </c>
      <c r="N217" s="425"/>
      <c r="O217" s="426"/>
      <c r="P217" s="426"/>
      <c r="Q217" s="427"/>
      <c r="R217" s="126" t="str">
        <f>IFERROR(INDEX(ART[PRIX],MATCH($N217,ART[DESIGNATION],0)),"")</f>
        <v/>
      </c>
      <c r="S217" s="259"/>
      <c r="T217" s="126" t="s">
        <v>140</v>
      </c>
      <c r="V217" s="216" t="s">
        <v>196</v>
      </c>
      <c r="W217" s="141" t="s">
        <v>169</v>
      </c>
      <c r="X217" s="291"/>
      <c r="Y217" s="292"/>
      <c r="Z217" s="292"/>
      <c r="AA217" s="293"/>
      <c r="AB217" s="142" t="str">
        <f>IFERROR(INDEX(ART[PRIX],MATCH($X217,ART[DESIGNATION],0)),"")</f>
        <v/>
      </c>
      <c r="AC217" s="262"/>
      <c r="AD217" s="143" t="s">
        <v>140</v>
      </c>
    </row>
    <row r="218" spans="1:30" ht="19" customHeight="1" outlineLevel="1">
      <c r="A218" s="39"/>
      <c r="B218" s="207" t="str">
        <f>IFERROR(VLOOKUP(C217,AGENT,4,0),"")</f>
        <v/>
      </c>
      <c r="C218" s="86"/>
      <c r="D218" s="315"/>
      <c r="E218" s="316"/>
      <c r="F218" s="316"/>
      <c r="G218" s="317"/>
      <c r="H218" s="87" t="str">
        <f>IFERROR(INDEX(ART[PRIX],MATCH($D218,ART[DESIGNATION],0)),"")</f>
        <v/>
      </c>
      <c r="I218" s="250"/>
      <c r="J218" s="88">
        <f>SUMPRODUCT(H217:H226,I217:I226)</f>
        <v>0</v>
      </c>
      <c r="L218" s="213" t="str">
        <f>IFERROR(VLOOKUP(M217,AGENT,4,0),"")</f>
        <v/>
      </c>
      <c r="M218" s="127"/>
      <c r="N218" s="333"/>
      <c r="O218" s="334"/>
      <c r="P218" s="334"/>
      <c r="Q218" s="335"/>
      <c r="R218" s="128" t="str">
        <f>IFERROR(INDEX(ART[PRIX],MATCH($N218,ART[DESIGNATION],0)),"")</f>
        <v/>
      </c>
      <c r="S218" s="260"/>
      <c r="T218" s="129">
        <f>SUMPRODUCT(R217:R226,S217:S226)</f>
        <v>0</v>
      </c>
      <c r="V218" s="217" t="str">
        <f>IFERROR(VLOOKUP(W217,AGENT,4,0),"")</f>
        <v/>
      </c>
      <c r="W218" s="144"/>
      <c r="X218" s="288"/>
      <c r="Y218" s="289"/>
      <c r="Z218" s="289"/>
      <c r="AA218" s="290"/>
      <c r="AB218" s="145" t="str">
        <f>IFERROR(INDEX(ART[PRIX],MATCH($X218,ART[DESIGNATION],0)),"")</f>
        <v/>
      </c>
      <c r="AC218" s="263"/>
      <c r="AD218" s="146">
        <f>SUMPRODUCT(AB217:AB226,AC217:AC226)</f>
        <v>0</v>
      </c>
    </row>
    <row r="219" spans="1:30" ht="16" customHeight="1" outlineLevel="1">
      <c r="A219" s="39"/>
      <c r="B219" s="205"/>
      <c r="C219" s="89" t="s">
        <v>168</v>
      </c>
      <c r="D219" s="315"/>
      <c r="E219" s="316"/>
      <c r="F219" s="316"/>
      <c r="G219" s="317"/>
      <c r="H219" s="87" t="str">
        <f>IFERROR(INDEX(ART[PRIX],MATCH($D219,ART[DESIGNATION],0)),"")</f>
        <v/>
      </c>
      <c r="I219" s="250"/>
      <c r="J219" s="88"/>
      <c r="L219" s="130"/>
      <c r="M219" s="131" t="s">
        <v>168</v>
      </c>
      <c r="N219" s="333"/>
      <c r="O219" s="334"/>
      <c r="P219" s="334"/>
      <c r="Q219" s="335"/>
      <c r="R219" s="128" t="str">
        <f>IFERROR(INDEX(ART[PRIX],MATCH($N219,ART[DESIGNATION],0)),"")</f>
        <v/>
      </c>
      <c r="S219" s="260"/>
      <c r="T219" s="129"/>
      <c r="V219" s="174"/>
      <c r="W219" s="147" t="s">
        <v>168</v>
      </c>
      <c r="X219" s="288"/>
      <c r="Y219" s="289"/>
      <c r="Z219" s="289"/>
      <c r="AA219" s="290"/>
      <c r="AB219" s="145" t="str">
        <f>IFERROR(INDEX(ART[PRIX],MATCH($X219,ART[DESIGNATION],0)),"")</f>
        <v/>
      </c>
      <c r="AC219" s="263"/>
      <c r="AD219" s="146"/>
    </row>
    <row r="220" spans="1:30" ht="17" outlineLevel="1" thickBot="1">
      <c r="A220" s="39"/>
      <c r="B220" s="205"/>
      <c r="C220" s="90" t="str">
        <f>IFERROR(VLOOKUP(C217,AGENT,2,0),"")</f>
        <v/>
      </c>
      <c r="D220" s="315"/>
      <c r="E220" s="316"/>
      <c r="F220" s="316"/>
      <c r="G220" s="317"/>
      <c r="H220" s="87" t="str">
        <f>IFERROR(INDEX(ART[PRIX],MATCH($D220,ART[DESIGNATION],0)),"")</f>
        <v/>
      </c>
      <c r="I220" s="250"/>
      <c r="J220" s="91"/>
      <c r="L220" s="130"/>
      <c r="M220" s="132" t="str">
        <f>IFERROR(VLOOKUP(M217,AGENT,2,0),"")</f>
        <v/>
      </c>
      <c r="N220" s="333"/>
      <c r="O220" s="334"/>
      <c r="P220" s="334"/>
      <c r="Q220" s="335"/>
      <c r="R220" s="128" t="str">
        <f>IFERROR(INDEX(ART[PRIX],MATCH($N220,ART[DESIGNATION],0)),"")</f>
        <v/>
      </c>
      <c r="S220" s="260"/>
      <c r="T220" s="133"/>
      <c r="V220" s="174"/>
      <c r="W220" s="148" t="str">
        <f>IFERROR(VLOOKUP(W217,AGENT,2,0),"")</f>
        <v/>
      </c>
      <c r="X220" s="288"/>
      <c r="Y220" s="289"/>
      <c r="Z220" s="289"/>
      <c r="AA220" s="290"/>
      <c r="AB220" s="145" t="str">
        <f>IFERROR(INDEX(ART[PRIX],MATCH($X220,ART[DESIGNATION],0)),"")</f>
        <v/>
      </c>
      <c r="AC220" s="263"/>
      <c r="AD220" s="149"/>
    </row>
    <row r="221" spans="1:30" outlineLevel="1">
      <c r="A221" s="39"/>
      <c r="B221" s="205"/>
      <c r="C221" s="86" t="s">
        <v>166</v>
      </c>
      <c r="D221" s="315"/>
      <c r="E221" s="316"/>
      <c r="F221" s="316"/>
      <c r="G221" s="317"/>
      <c r="H221" s="87" t="str">
        <f>IFERROR(INDEX(ART[PRIX],MATCH($D221,ART[DESIGNATION],0)),"")</f>
        <v/>
      </c>
      <c r="I221" s="250"/>
      <c r="J221" s="85" t="s">
        <v>139</v>
      </c>
      <c r="L221" s="130"/>
      <c r="M221" s="127" t="s">
        <v>166</v>
      </c>
      <c r="N221" s="333"/>
      <c r="O221" s="334"/>
      <c r="P221" s="334"/>
      <c r="Q221" s="335"/>
      <c r="R221" s="128" t="str">
        <f>IFERROR(INDEX(ART[PRIX],MATCH($N221,ART[DESIGNATION],0)),"")</f>
        <v/>
      </c>
      <c r="S221" s="260"/>
      <c r="T221" s="126" t="s">
        <v>139</v>
      </c>
      <c r="V221" s="174"/>
      <c r="W221" s="144" t="s">
        <v>166</v>
      </c>
      <c r="X221" s="288"/>
      <c r="Y221" s="289"/>
      <c r="Z221" s="289"/>
      <c r="AA221" s="290"/>
      <c r="AB221" s="145" t="str">
        <f>IFERROR(INDEX(ART[PRIX],MATCH($X221,ART[DESIGNATION],0)),"")</f>
        <v/>
      </c>
      <c r="AC221" s="263"/>
      <c r="AD221" s="143" t="s">
        <v>139</v>
      </c>
    </row>
    <row r="222" spans="1:30" outlineLevel="1">
      <c r="A222" s="39"/>
      <c r="B222" s="205"/>
      <c r="C222" s="90" t="str">
        <f>IFERROR(VLOOKUP(C217,AGENT,3,0),"")</f>
        <v/>
      </c>
      <c r="D222" s="315"/>
      <c r="E222" s="316"/>
      <c r="F222" s="316"/>
      <c r="G222" s="317"/>
      <c r="H222" s="87" t="str">
        <f>IFERROR(INDEX(ART[PRIX],MATCH($D222,ART[DESIGNATION],0)),"")</f>
        <v/>
      </c>
      <c r="I222" s="250"/>
      <c r="J222" s="318" t="str">
        <f>IF(AND(B218&lt;&gt;"",J218&lt;&gt;""),B218-J218,"")</f>
        <v/>
      </c>
      <c r="L222" s="130"/>
      <c r="M222" s="132" t="str">
        <f>IFERROR(VLOOKUP(M217,AGENT,3,0),"")</f>
        <v/>
      </c>
      <c r="N222" s="333"/>
      <c r="O222" s="334"/>
      <c r="P222" s="334"/>
      <c r="Q222" s="335"/>
      <c r="R222" s="128" t="str">
        <f>IFERROR(INDEX(ART[PRIX],MATCH($N222,ART[DESIGNATION],0)),"")</f>
        <v/>
      </c>
      <c r="S222" s="260"/>
      <c r="T222" s="321" t="str">
        <f>IF(AND(L218&lt;&gt;"",T218&lt;&gt;""),L218-T218,"")</f>
        <v/>
      </c>
      <c r="V222" s="174"/>
      <c r="W222" s="148" t="str">
        <f>IFERROR(VLOOKUP(W217,AGENT,3,0),"")</f>
        <v/>
      </c>
      <c r="X222" s="288"/>
      <c r="Y222" s="289"/>
      <c r="Z222" s="289"/>
      <c r="AA222" s="290"/>
      <c r="AB222" s="145" t="str">
        <f>IFERROR(INDEX(ART[PRIX],MATCH($X222,ART[DESIGNATION],0)),"")</f>
        <v/>
      </c>
      <c r="AC222" s="263"/>
      <c r="AD222" s="324" t="str">
        <f>IF(AND(V218&lt;&gt;"",AD218&lt;&gt;""),V218-AD218,"")</f>
        <v/>
      </c>
    </row>
    <row r="223" spans="1:30" outlineLevel="1">
      <c r="A223" s="39"/>
      <c r="B223" s="205"/>
      <c r="C223" s="92" t="s">
        <v>192</v>
      </c>
      <c r="D223" s="315"/>
      <c r="E223" s="316"/>
      <c r="F223" s="316"/>
      <c r="G223" s="317"/>
      <c r="H223" s="87" t="str">
        <f>IFERROR(INDEX(ART[PRIX],MATCH($D223,ART[DESIGNATION],0)),"")</f>
        <v/>
      </c>
      <c r="I223" s="250"/>
      <c r="J223" s="319"/>
      <c r="L223" s="130"/>
      <c r="M223" s="134" t="s">
        <v>192</v>
      </c>
      <c r="N223" s="333"/>
      <c r="O223" s="334"/>
      <c r="P223" s="334"/>
      <c r="Q223" s="335"/>
      <c r="R223" s="128" t="str">
        <f>IFERROR(INDEX(ART[PRIX],MATCH($N223,ART[DESIGNATION],0)),"")</f>
        <v/>
      </c>
      <c r="S223" s="260"/>
      <c r="T223" s="322"/>
      <c r="V223" s="174"/>
      <c r="W223" s="150" t="s">
        <v>192</v>
      </c>
      <c r="X223" s="288"/>
      <c r="Y223" s="289"/>
      <c r="Z223" s="289"/>
      <c r="AA223" s="290"/>
      <c r="AB223" s="145" t="str">
        <f>IFERROR(INDEX(ART[PRIX],MATCH($X223,ART[DESIGNATION],0)),"")</f>
        <v/>
      </c>
      <c r="AC223" s="263"/>
      <c r="AD223" s="325"/>
    </row>
    <row r="224" spans="1:30" outlineLevel="1">
      <c r="A224" s="39"/>
      <c r="B224" s="205"/>
      <c r="C224" s="93" t="str">
        <f>IFERROR(VLOOKUP(C217,AGENT,5,0),"")</f>
        <v/>
      </c>
      <c r="D224" s="315"/>
      <c r="E224" s="316"/>
      <c r="F224" s="316"/>
      <c r="G224" s="317"/>
      <c r="H224" s="87" t="str">
        <f>IFERROR(INDEX(ART[PRIX],MATCH($D224,ART[DESIGNATION],0)),"")</f>
        <v/>
      </c>
      <c r="I224" s="250"/>
      <c r="J224" s="319"/>
      <c r="L224" s="130"/>
      <c r="M224" s="135" t="str">
        <f>IFERROR(VLOOKUP(M217,AGENT,5,0),"")</f>
        <v/>
      </c>
      <c r="N224" s="333"/>
      <c r="O224" s="334"/>
      <c r="P224" s="334"/>
      <c r="Q224" s="335"/>
      <c r="R224" s="128" t="str">
        <f>IFERROR(INDEX(ART[PRIX],MATCH($N224,ART[DESIGNATION],0)),"")</f>
        <v/>
      </c>
      <c r="S224" s="260"/>
      <c r="T224" s="322"/>
      <c r="V224" s="174"/>
      <c r="W224" s="151" t="str">
        <f>IFERROR(VLOOKUP(W217,AGENT,5,0),"")</f>
        <v/>
      </c>
      <c r="X224" s="288"/>
      <c r="Y224" s="289"/>
      <c r="Z224" s="289"/>
      <c r="AA224" s="290"/>
      <c r="AB224" s="145" t="str">
        <f>IFERROR(INDEX(ART[PRIX],MATCH($X224,ART[DESIGNATION],0)),"")</f>
        <v/>
      </c>
      <c r="AC224" s="263"/>
      <c r="AD224" s="325"/>
    </row>
    <row r="225" spans="1:30" outlineLevel="1">
      <c r="A225" s="39"/>
      <c r="B225" s="205"/>
      <c r="C225" s="94"/>
      <c r="D225" s="315"/>
      <c r="E225" s="316"/>
      <c r="F225" s="316"/>
      <c r="G225" s="317"/>
      <c r="H225" s="87" t="str">
        <f>IFERROR(INDEX(ART[PRIX],MATCH($D225,ART[DESIGNATION],0)),"")</f>
        <v/>
      </c>
      <c r="I225" s="250"/>
      <c r="J225" s="319"/>
      <c r="L225" s="130"/>
      <c r="M225" s="136"/>
      <c r="N225" s="333"/>
      <c r="O225" s="334"/>
      <c r="P225" s="334"/>
      <c r="Q225" s="335"/>
      <c r="R225" s="128" t="str">
        <f>IFERROR(INDEX(ART[PRIX],MATCH($N225,ART[DESIGNATION],0)),"")</f>
        <v/>
      </c>
      <c r="S225" s="260"/>
      <c r="T225" s="322"/>
      <c r="V225" s="174"/>
      <c r="W225" s="152"/>
      <c r="X225" s="288"/>
      <c r="Y225" s="289"/>
      <c r="Z225" s="289"/>
      <c r="AA225" s="290"/>
      <c r="AB225" s="145" t="str">
        <f>IFERROR(INDEX(ART[PRIX],MATCH($X225,ART[DESIGNATION],0)),"")</f>
        <v/>
      </c>
      <c r="AC225" s="263"/>
      <c r="AD225" s="325"/>
    </row>
    <row r="226" spans="1:30" ht="17" outlineLevel="1" thickBot="1">
      <c r="A226" s="39"/>
      <c r="B226" s="206"/>
      <c r="C226" s="95"/>
      <c r="D226" s="327"/>
      <c r="E226" s="328"/>
      <c r="F226" s="328"/>
      <c r="G226" s="329"/>
      <c r="H226" s="109" t="str">
        <f>IFERROR(INDEX(ART[PRIX],MATCH($D226,ART[DESIGNATION],0)),"")</f>
        <v/>
      </c>
      <c r="I226" s="248"/>
      <c r="J226" s="320"/>
      <c r="L226" s="137"/>
      <c r="M226" s="138"/>
      <c r="N226" s="330"/>
      <c r="O226" s="331"/>
      <c r="P226" s="331"/>
      <c r="Q226" s="332"/>
      <c r="R226" s="139" t="str">
        <f>IFERROR(INDEX(ART[PRIX],MATCH($N226,ART[DESIGNATION],0)),"")</f>
        <v/>
      </c>
      <c r="S226" s="261"/>
      <c r="T226" s="323"/>
      <c r="V226" s="175"/>
      <c r="W226" s="153"/>
      <c r="X226" s="285"/>
      <c r="Y226" s="286"/>
      <c r="Z226" s="286"/>
      <c r="AA226" s="287"/>
      <c r="AB226" s="173" t="str">
        <f>IFERROR(INDEX(ART[PRIX],MATCH($X226,ART[DESIGNATION],0)),"")</f>
        <v/>
      </c>
      <c r="AC226" s="264"/>
      <c r="AD226" s="326"/>
    </row>
    <row r="227" spans="1:30" outlineLevel="1">
      <c r="A227" s="39"/>
    </row>
    <row r="228" spans="1:30" ht="19" customHeight="1" outlineLevel="1">
      <c r="A228" s="39"/>
    </row>
    <row r="229" spans="1:30" ht="16" customHeight="1" outlineLevel="1">
      <c r="A229" s="39"/>
    </row>
    <row r="230" spans="1:30" outlineLevel="1">
      <c r="A230" s="39"/>
    </row>
    <row r="231" spans="1:30" outlineLevel="1">
      <c r="A231" s="39"/>
    </row>
    <row r="232" spans="1:30" outlineLevel="1">
      <c r="A232" s="39"/>
    </row>
    <row r="233" spans="1:30" outlineLevel="1">
      <c r="A233" s="39"/>
    </row>
    <row r="234" spans="1:30" outlineLevel="1">
      <c r="A234" s="39"/>
    </row>
    <row r="235" spans="1:30" outlineLevel="1">
      <c r="A235" s="39"/>
    </row>
    <row r="236" spans="1:30" outlineLevel="1">
      <c r="A236" s="39"/>
    </row>
    <row r="237" spans="1:30" outlineLevel="1">
      <c r="A237" s="39"/>
    </row>
    <row r="238" spans="1:30" ht="19" customHeight="1" outlineLevel="1">
      <c r="A238" s="39"/>
    </row>
    <row r="239" spans="1:30" ht="16" customHeight="1" outlineLevel="1">
      <c r="A239" s="39"/>
    </row>
    <row r="240" spans="1:30" outlineLevel="1">
      <c r="A240" s="39"/>
    </row>
    <row r="241" spans="1:1" outlineLevel="1">
      <c r="A241" s="39"/>
    </row>
    <row r="242" spans="1:1" outlineLevel="1">
      <c r="A242" s="39"/>
    </row>
    <row r="243" spans="1:1" outlineLevel="1">
      <c r="A243" s="39"/>
    </row>
    <row r="244" spans="1:1" outlineLevel="1">
      <c r="A244" s="39"/>
    </row>
    <row r="245" spans="1:1" outlineLevel="1">
      <c r="A245" s="39"/>
    </row>
    <row r="246" spans="1:1" outlineLevel="1">
      <c r="A246" s="39"/>
    </row>
    <row r="247" spans="1:1" outlineLevel="1">
      <c r="A247" s="39"/>
    </row>
    <row r="248" spans="1:1" ht="19" customHeight="1" outlineLevel="1">
      <c r="A248" s="39"/>
    </row>
    <row r="249" spans="1:1" ht="16" customHeight="1" outlineLevel="1">
      <c r="A249" s="39"/>
    </row>
    <row r="250" spans="1:1" outlineLevel="1">
      <c r="A250" s="39"/>
    </row>
    <row r="251" spans="1:1" outlineLevel="1">
      <c r="A251" s="39"/>
    </row>
    <row r="252" spans="1:1" outlineLevel="1">
      <c r="A252" s="39"/>
    </row>
    <row r="253" spans="1:1" outlineLevel="1">
      <c r="A253" s="39"/>
    </row>
    <row r="254" spans="1:1" outlineLevel="1">
      <c r="A254" s="39"/>
    </row>
    <row r="255" spans="1:1" outlineLevel="1">
      <c r="A255" s="39"/>
    </row>
    <row r="256" spans="1:1" outlineLevel="1">
      <c r="A256" s="39"/>
    </row>
    <row r="257" spans="1:1" outlineLevel="1">
      <c r="A257" s="39"/>
    </row>
    <row r="258" spans="1:1" ht="19" customHeight="1" outlineLevel="1">
      <c r="A258" s="39"/>
    </row>
    <row r="259" spans="1:1" ht="16" customHeight="1" outlineLevel="1">
      <c r="A259" s="39"/>
    </row>
    <row r="260" spans="1:1" outlineLevel="1">
      <c r="A260" s="39"/>
    </row>
    <row r="261" spans="1:1" outlineLevel="1">
      <c r="A261" s="39"/>
    </row>
    <row r="262" spans="1:1" outlineLevel="1">
      <c r="A262" s="39"/>
    </row>
    <row r="263" spans="1:1" outlineLevel="1">
      <c r="A263" s="39"/>
    </row>
    <row r="264" spans="1:1" outlineLevel="1">
      <c r="A264" s="39"/>
    </row>
    <row r="265" spans="1:1" outlineLevel="1">
      <c r="A265" s="39"/>
    </row>
    <row r="266" spans="1:1" outlineLevel="1">
      <c r="A266" s="39"/>
    </row>
    <row r="267" spans="1:1" outlineLevel="1">
      <c r="A267" s="39"/>
    </row>
    <row r="268" spans="1:1" ht="19" customHeight="1" outlineLevel="1">
      <c r="A268" s="39"/>
    </row>
    <row r="269" spans="1:1" ht="16" customHeight="1" outlineLevel="1">
      <c r="A269" s="39"/>
    </row>
    <row r="270" spans="1:1" outlineLevel="1">
      <c r="A270" s="39"/>
    </row>
    <row r="271" spans="1:1" outlineLevel="1">
      <c r="A271" s="39"/>
    </row>
    <row r="272" spans="1:1" outlineLevel="1">
      <c r="A272" s="39"/>
    </row>
    <row r="273" spans="1:1" outlineLevel="1">
      <c r="A273" s="39"/>
    </row>
    <row r="274" spans="1:1" outlineLevel="1">
      <c r="A274" s="39"/>
    </row>
    <row r="275" spans="1:1" outlineLevel="1">
      <c r="A275" s="39"/>
    </row>
    <row r="276" spans="1:1" outlineLevel="1">
      <c r="A276" s="39"/>
    </row>
    <row r="277" spans="1:1" outlineLevel="1">
      <c r="A277" s="39"/>
    </row>
    <row r="278" spans="1:1" ht="19" customHeight="1" outlineLevel="1">
      <c r="A278" s="39"/>
    </row>
    <row r="279" spans="1:1" ht="16" customHeight="1" outlineLevel="1">
      <c r="A279" s="39"/>
    </row>
    <row r="280" spans="1:1" outlineLevel="1">
      <c r="A280" s="39"/>
    </row>
    <row r="281" spans="1:1" outlineLevel="1">
      <c r="A281" s="39"/>
    </row>
    <row r="282" spans="1:1" outlineLevel="1">
      <c r="A282" s="39"/>
    </row>
    <row r="283" spans="1:1" outlineLevel="1">
      <c r="A283" s="39"/>
    </row>
    <row r="284" spans="1:1" outlineLevel="1">
      <c r="A284" s="39"/>
    </row>
    <row r="285" spans="1:1" outlineLevel="1">
      <c r="A285" s="39"/>
    </row>
    <row r="286" spans="1:1" outlineLevel="1">
      <c r="A286" s="39"/>
    </row>
    <row r="287" spans="1:1" outlineLevel="1">
      <c r="A287" s="39"/>
    </row>
    <row r="288" spans="1:1" ht="19" customHeight="1" outlineLevel="1">
      <c r="A288" s="39"/>
    </row>
    <row r="289" spans="1:1" ht="16" customHeight="1" outlineLevel="1">
      <c r="A289" s="39"/>
    </row>
    <row r="290" spans="1:1" outlineLevel="1">
      <c r="A290" s="39"/>
    </row>
    <row r="291" spans="1:1" outlineLevel="1">
      <c r="A291" s="39"/>
    </row>
    <row r="292" spans="1:1" outlineLevel="1">
      <c r="A292" s="39"/>
    </row>
    <row r="293" spans="1:1" outlineLevel="1">
      <c r="A293" s="39"/>
    </row>
    <row r="294" spans="1:1" outlineLevel="1">
      <c r="A294" s="39"/>
    </row>
    <row r="295" spans="1:1" outlineLevel="1">
      <c r="A295" s="39"/>
    </row>
    <row r="296" spans="1:1" outlineLevel="1">
      <c r="A296" s="39"/>
    </row>
    <row r="297" spans="1:1" outlineLevel="1">
      <c r="A297" s="39"/>
    </row>
    <row r="298" spans="1:1" ht="19" customHeight="1" outlineLevel="1">
      <c r="A298" s="39"/>
    </row>
    <row r="299" spans="1:1" ht="16" customHeight="1" outlineLevel="1">
      <c r="A299" s="39"/>
    </row>
    <row r="300" spans="1:1" outlineLevel="1">
      <c r="A300" s="39"/>
    </row>
    <row r="301" spans="1:1" outlineLevel="1">
      <c r="A301" s="39"/>
    </row>
    <row r="302" spans="1:1" outlineLevel="1">
      <c r="A302" s="39"/>
    </row>
    <row r="303" spans="1:1" outlineLevel="1">
      <c r="A303" s="39"/>
    </row>
    <row r="304" spans="1:1" outlineLevel="1">
      <c r="A304" s="39"/>
    </row>
    <row r="305" spans="1:1" outlineLevel="1">
      <c r="A305" s="39"/>
    </row>
    <row r="306" spans="1:1" outlineLevel="1">
      <c r="A306" s="39"/>
    </row>
    <row r="307" spans="1:1" outlineLevel="1">
      <c r="A307" s="39"/>
    </row>
    <row r="308" spans="1:1" ht="19" customHeight="1" outlineLevel="1">
      <c r="A308" s="39"/>
    </row>
    <row r="309" spans="1:1" ht="16" customHeight="1" outlineLevel="1">
      <c r="A309" s="39"/>
    </row>
    <row r="310" spans="1:1" outlineLevel="1">
      <c r="A310" s="39"/>
    </row>
    <row r="311" spans="1:1" outlineLevel="1">
      <c r="A311" s="39"/>
    </row>
    <row r="312" spans="1:1" outlineLevel="1">
      <c r="A312" s="39"/>
    </row>
    <row r="313" spans="1:1" outlineLevel="1">
      <c r="A313" s="39"/>
    </row>
    <row r="314" spans="1:1" outlineLevel="1">
      <c r="A314" s="39"/>
    </row>
    <row r="315" spans="1:1" outlineLevel="1">
      <c r="A315" s="39"/>
    </row>
    <row r="316" spans="1:1" outlineLevel="1">
      <c r="A316" s="39"/>
    </row>
    <row r="317" spans="1:1" outlineLevel="1">
      <c r="A317" s="39"/>
    </row>
    <row r="318" spans="1:1" ht="19" customHeight="1" outlineLevel="1">
      <c r="A318" s="39"/>
    </row>
    <row r="319" spans="1:1" ht="16" customHeight="1" outlineLevel="1">
      <c r="A319" s="39"/>
    </row>
    <row r="320" spans="1:1" outlineLevel="1">
      <c r="A320" s="39"/>
    </row>
    <row r="321" spans="1:1" outlineLevel="1">
      <c r="A321" s="39"/>
    </row>
    <row r="322" spans="1:1" outlineLevel="1">
      <c r="A322" s="39"/>
    </row>
    <row r="323" spans="1:1" outlineLevel="1">
      <c r="A323" s="39"/>
    </row>
    <row r="324" spans="1:1" outlineLevel="1">
      <c r="A324" s="39"/>
    </row>
    <row r="325" spans="1:1" outlineLevel="1">
      <c r="A325" s="39"/>
    </row>
    <row r="326" spans="1:1" outlineLevel="1">
      <c r="A326" s="39"/>
    </row>
    <row r="327" spans="1:1" outlineLevel="1">
      <c r="A327" s="39"/>
    </row>
    <row r="328" spans="1:1" ht="19" customHeight="1" outlineLevel="1">
      <c r="A328" s="39"/>
    </row>
    <row r="329" spans="1:1" ht="16" customHeight="1" outlineLevel="1">
      <c r="A329" s="39"/>
    </row>
    <row r="330" spans="1:1" outlineLevel="1">
      <c r="A330" s="39"/>
    </row>
    <row r="331" spans="1:1" outlineLevel="1">
      <c r="A331" s="39"/>
    </row>
    <row r="332" spans="1:1" outlineLevel="1">
      <c r="A332" s="39"/>
    </row>
    <row r="333" spans="1:1" outlineLevel="1">
      <c r="A333" s="39"/>
    </row>
    <row r="334" spans="1:1" outlineLevel="1">
      <c r="A334" s="39"/>
    </row>
    <row r="335" spans="1:1" outlineLevel="1">
      <c r="A335" s="39"/>
    </row>
    <row r="336" spans="1:1" outlineLevel="1">
      <c r="A336" s="39"/>
    </row>
    <row r="337" spans="1:1" outlineLevel="1">
      <c r="A337" s="39"/>
    </row>
    <row r="338" spans="1:1" ht="19" customHeight="1" outlineLevel="1">
      <c r="A338" s="39"/>
    </row>
    <row r="339" spans="1:1" ht="16" customHeight="1" outlineLevel="1">
      <c r="A339" s="39"/>
    </row>
    <row r="340" spans="1:1" outlineLevel="1">
      <c r="A340" s="39"/>
    </row>
    <row r="341" spans="1:1" outlineLevel="1">
      <c r="A341" s="39"/>
    </row>
    <row r="342" spans="1:1" outlineLevel="1">
      <c r="A342" s="39"/>
    </row>
    <row r="343" spans="1:1" outlineLevel="1">
      <c r="A343" s="39"/>
    </row>
    <row r="344" spans="1:1" outlineLevel="1">
      <c r="A344" s="39"/>
    </row>
    <row r="345" spans="1:1" outlineLevel="1">
      <c r="A345" s="39"/>
    </row>
    <row r="346" spans="1:1" outlineLevel="1">
      <c r="A346" s="39"/>
    </row>
    <row r="347" spans="1:1" outlineLevel="1">
      <c r="A347" s="39"/>
    </row>
    <row r="348" spans="1:1" ht="19" customHeight="1" outlineLevel="1">
      <c r="A348" s="39"/>
    </row>
    <row r="349" spans="1:1" ht="16" customHeight="1" outlineLevel="1">
      <c r="A349" s="39"/>
    </row>
    <row r="350" spans="1:1" outlineLevel="1">
      <c r="A350" s="39"/>
    </row>
    <row r="351" spans="1:1" outlineLevel="1">
      <c r="A351" s="39"/>
    </row>
    <row r="352" spans="1:1" outlineLevel="1">
      <c r="A352" s="39"/>
    </row>
    <row r="353" spans="1:1" outlineLevel="1">
      <c r="A353" s="39"/>
    </row>
    <row r="354" spans="1:1" outlineLevel="1">
      <c r="A354" s="39"/>
    </row>
    <row r="355" spans="1:1" outlineLevel="1">
      <c r="A355" s="39"/>
    </row>
    <row r="356" spans="1:1" outlineLevel="1">
      <c r="A356" s="39"/>
    </row>
    <row r="357" spans="1:1" outlineLevel="1">
      <c r="A357" s="39"/>
    </row>
    <row r="358" spans="1:1" ht="19" customHeight="1" outlineLevel="1">
      <c r="A358" s="39"/>
    </row>
    <row r="359" spans="1:1" ht="16" customHeight="1" outlineLevel="1">
      <c r="A359" s="39"/>
    </row>
    <row r="360" spans="1:1" outlineLevel="1">
      <c r="A360" s="39"/>
    </row>
    <row r="361" spans="1:1" outlineLevel="1">
      <c r="A361" s="39"/>
    </row>
    <row r="362" spans="1:1" outlineLevel="1">
      <c r="A362" s="39"/>
    </row>
    <row r="363" spans="1:1" outlineLevel="1">
      <c r="A363" s="39"/>
    </row>
    <row r="364" spans="1:1" outlineLevel="1">
      <c r="A364" s="39"/>
    </row>
    <row r="365" spans="1:1" outlineLevel="1">
      <c r="A365" s="39"/>
    </row>
    <row r="366" spans="1:1" outlineLevel="1">
      <c r="A366" s="39"/>
    </row>
    <row r="367" spans="1:1" outlineLevel="1">
      <c r="A367" s="39"/>
    </row>
    <row r="368" spans="1:1" ht="19" customHeight="1" outlineLevel="1">
      <c r="A368" s="39"/>
    </row>
    <row r="369" spans="1:1" ht="16" customHeight="1" outlineLevel="1">
      <c r="A369" s="39"/>
    </row>
    <row r="370" spans="1:1" outlineLevel="1">
      <c r="A370" s="39"/>
    </row>
    <row r="371" spans="1:1" outlineLevel="1">
      <c r="A371" s="39"/>
    </row>
    <row r="372" spans="1:1" outlineLevel="1">
      <c r="A372" s="39"/>
    </row>
    <row r="373" spans="1:1" outlineLevel="1">
      <c r="A373" s="39"/>
    </row>
    <row r="374" spans="1:1" outlineLevel="1">
      <c r="A374" s="39"/>
    </row>
    <row r="375" spans="1:1" outlineLevel="1">
      <c r="A375" s="39"/>
    </row>
    <row r="376" spans="1:1" outlineLevel="1">
      <c r="A376" s="39"/>
    </row>
    <row r="377" spans="1:1" outlineLevel="1">
      <c r="A377" s="39"/>
    </row>
    <row r="378" spans="1:1" ht="19" customHeight="1" outlineLevel="1">
      <c r="A378" s="39"/>
    </row>
    <row r="379" spans="1:1" ht="16" customHeight="1" outlineLevel="1">
      <c r="A379" s="39"/>
    </row>
    <row r="380" spans="1:1" outlineLevel="1">
      <c r="A380" s="39"/>
    </row>
    <row r="381" spans="1:1" outlineLevel="1">
      <c r="A381" s="39"/>
    </row>
    <row r="382" spans="1:1" outlineLevel="1">
      <c r="A382" s="39"/>
    </row>
    <row r="383" spans="1:1" outlineLevel="1">
      <c r="A383" s="39"/>
    </row>
    <row r="384" spans="1:1" outlineLevel="1">
      <c r="A384" s="39"/>
    </row>
    <row r="385" spans="1:1" outlineLevel="1">
      <c r="A385" s="39"/>
    </row>
    <row r="386" spans="1:1" outlineLevel="1">
      <c r="A386" s="39"/>
    </row>
    <row r="387" spans="1:1" outlineLevel="1">
      <c r="A387" s="39"/>
    </row>
    <row r="388" spans="1:1" ht="19" customHeight="1" outlineLevel="1">
      <c r="A388" s="39"/>
    </row>
    <row r="389" spans="1:1" ht="16" customHeight="1" outlineLevel="1">
      <c r="A389" s="39"/>
    </row>
    <row r="390" spans="1:1" outlineLevel="1">
      <c r="A390" s="39"/>
    </row>
    <row r="391" spans="1:1" outlineLevel="1">
      <c r="A391" s="39"/>
    </row>
    <row r="392" spans="1:1" outlineLevel="1">
      <c r="A392" s="39"/>
    </row>
    <row r="393" spans="1:1" outlineLevel="1">
      <c r="A393" s="39"/>
    </row>
    <row r="394" spans="1:1" outlineLevel="1">
      <c r="A394" s="39"/>
    </row>
    <row r="395" spans="1:1" outlineLevel="1">
      <c r="A395" s="39"/>
    </row>
    <row r="396" spans="1:1" outlineLevel="1">
      <c r="A396" s="39"/>
    </row>
    <row r="397" spans="1:1" outlineLevel="1">
      <c r="A397" s="39"/>
    </row>
    <row r="398" spans="1:1" ht="19" customHeight="1" outlineLevel="1">
      <c r="A398" s="39"/>
    </row>
    <row r="399" spans="1:1" ht="16" customHeight="1" outlineLevel="1">
      <c r="A399" s="39"/>
    </row>
    <row r="400" spans="1:1" outlineLevel="1">
      <c r="A400" s="39"/>
    </row>
    <row r="401" spans="1:1" outlineLevel="1">
      <c r="A401" s="39"/>
    </row>
    <row r="402" spans="1:1" outlineLevel="1">
      <c r="A402" s="39"/>
    </row>
    <row r="403" spans="1:1" outlineLevel="1">
      <c r="A403" s="39"/>
    </row>
    <row r="404" spans="1:1" outlineLevel="1">
      <c r="A404" s="39"/>
    </row>
    <row r="405" spans="1:1" outlineLevel="1">
      <c r="A405" s="39"/>
    </row>
    <row r="406" spans="1:1" outlineLevel="1">
      <c r="A406" s="39"/>
    </row>
    <row r="407" spans="1:1" outlineLevel="1">
      <c r="A407" s="39"/>
    </row>
    <row r="408" spans="1:1" ht="17" customHeight="1" outlineLevel="1">
      <c r="A408" s="39"/>
    </row>
    <row r="409" spans="1:1" ht="17" customHeight="1" outlineLevel="1">
      <c r="A409" s="39"/>
    </row>
    <row r="410" spans="1:1" outlineLevel="1">
      <c r="A410" s="39"/>
    </row>
    <row r="411" spans="1:1" outlineLevel="1">
      <c r="A411" s="39"/>
    </row>
    <row r="412" spans="1:1" outlineLevel="1">
      <c r="A412" s="39"/>
    </row>
    <row r="413" spans="1:1" outlineLevel="1">
      <c r="A413" s="39"/>
    </row>
    <row r="414" spans="1:1" outlineLevel="1">
      <c r="A414" s="39"/>
    </row>
    <row r="415" spans="1:1" outlineLevel="1">
      <c r="A415" s="39"/>
    </row>
    <row r="416" spans="1:1" outlineLevel="1">
      <c r="A416" s="39"/>
    </row>
    <row r="417" spans="1:1" outlineLevel="1">
      <c r="A417" s="39"/>
    </row>
    <row r="418" spans="1:1" ht="19" customHeight="1" outlineLevel="1">
      <c r="A418" s="39"/>
    </row>
    <row r="419" spans="1:1" ht="16" customHeight="1" outlineLevel="1">
      <c r="A419" s="39"/>
    </row>
    <row r="420" spans="1:1" outlineLevel="1">
      <c r="A420" s="39"/>
    </row>
    <row r="421" spans="1:1" outlineLevel="1">
      <c r="A421" s="39"/>
    </row>
    <row r="422" spans="1:1" outlineLevel="1">
      <c r="A422" s="39"/>
    </row>
    <row r="423" spans="1:1" outlineLevel="1">
      <c r="A423" s="39"/>
    </row>
    <row r="424" spans="1:1" outlineLevel="1">
      <c r="A424" s="39"/>
    </row>
    <row r="425" spans="1:1" outlineLevel="1">
      <c r="A425" s="39"/>
    </row>
    <row r="426" spans="1:1" outlineLevel="1">
      <c r="A426" s="39"/>
    </row>
    <row r="427" spans="1:1" outlineLevel="1">
      <c r="A427" s="39"/>
    </row>
    <row r="428" spans="1:1" ht="17" customHeight="1" outlineLevel="1">
      <c r="A428" s="39"/>
    </row>
    <row r="429" spans="1:1" ht="17" customHeight="1" outlineLevel="1">
      <c r="A429" s="39"/>
    </row>
    <row r="430" spans="1:1" outlineLevel="1">
      <c r="A430" s="39"/>
    </row>
    <row r="431" spans="1:1" outlineLevel="1">
      <c r="A431" s="39"/>
    </row>
    <row r="432" spans="1:1" outlineLevel="1">
      <c r="A432" s="39"/>
    </row>
    <row r="433" spans="1:1" outlineLevel="1">
      <c r="A433" s="39"/>
    </row>
    <row r="434" spans="1:1" outlineLevel="1">
      <c r="A434" s="39"/>
    </row>
    <row r="435" spans="1:1" outlineLevel="1">
      <c r="A435" s="39"/>
    </row>
    <row r="436" spans="1:1" outlineLevel="1">
      <c r="A436" s="39"/>
    </row>
    <row r="437" spans="1:1" outlineLevel="1">
      <c r="A437" s="39"/>
    </row>
    <row r="438" spans="1:1" ht="19" customHeight="1" outlineLevel="1">
      <c r="A438" s="39"/>
    </row>
    <row r="439" spans="1:1" ht="16" customHeight="1" outlineLevel="1">
      <c r="A439" s="39"/>
    </row>
    <row r="440" spans="1:1" outlineLevel="1">
      <c r="A440" s="39"/>
    </row>
    <row r="441" spans="1:1" outlineLevel="1">
      <c r="A441" s="39"/>
    </row>
    <row r="442" spans="1:1" outlineLevel="1">
      <c r="A442" s="39"/>
    </row>
    <row r="443" spans="1:1" outlineLevel="1">
      <c r="A443" s="39"/>
    </row>
    <row r="444" spans="1:1" outlineLevel="1">
      <c r="A444" s="39"/>
    </row>
    <row r="445" spans="1:1" outlineLevel="1">
      <c r="A445" s="39"/>
    </row>
    <row r="446" spans="1:1" outlineLevel="1">
      <c r="A446" s="39"/>
    </row>
    <row r="447" spans="1:1" outlineLevel="1">
      <c r="A447" s="39"/>
    </row>
    <row r="448" spans="1:1" ht="19" customHeight="1" outlineLevel="1">
      <c r="A448" s="39"/>
    </row>
    <row r="449" spans="1:1" ht="16" customHeight="1" outlineLevel="1">
      <c r="A449" s="39"/>
    </row>
    <row r="450" spans="1:1" outlineLevel="1">
      <c r="A450" s="39"/>
    </row>
    <row r="451" spans="1:1" outlineLevel="1">
      <c r="A451" s="39"/>
    </row>
    <row r="452" spans="1:1" outlineLevel="1">
      <c r="A452" s="39"/>
    </row>
    <row r="453" spans="1:1" outlineLevel="1">
      <c r="A453" s="39"/>
    </row>
    <row r="454" spans="1:1" outlineLevel="1">
      <c r="A454" s="39"/>
    </row>
    <row r="455" spans="1:1" outlineLevel="1">
      <c r="A455" s="39"/>
    </row>
    <row r="456" spans="1:1" outlineLevel="1">
      <c r="A456" s="39"/>
    </row>
    <row r="457" spans="1:1" outlineLevel="1">
      <c r="A457" s="39"/>
    </row>
    <row r="458" spans="1:1" ht="19" customHeight="1" outlineLevel="1">
      <c r="A458" s="39"/>
    </row>
    <row r="459" spans="1:1" ht="16" customHeight="1" outlineLevel="1">
      <c r="A459" s="39"/>
    </row>
    <row r="460" spans="1:1" outlineLevel="1">
      <c r="A460" s="39"/>
    </row>
    <row r="461" spans="1:1" outlineLevel="1">
      <c r="A461" s="39"/>
    </row>
    <row r="462" spans="1:1" outlineLevel="1">
      <c r="A462" s="39"/>
    </row>
    <row r="463" spans="1:1" outlineLevel="1">
      <c r="A463" s="39"/>
    </row>
    <row r="464" spans="1:1" outlineLevel="1">
      <c r="A464" s="39"/>
    </row>
    <row r="465" spans="1:1" outlineLevel="1">
      <c r="A465" s="39"/>
    </row>
    <row r="466" spans="1:1" outlineLevel="1">
      <c r="A466" s="39"/>
    </row>
    <row r="467" spans="1:1" outlineLevel="1">
      <c r="A467" s="39"/>
    </row>
    <row r="468" spans="1:1" ht="19" customHeight="1" outlineLevel="1">
      <c r="A468" s="39"/>
    </row>
    <row r="469" spans="1:1" ht="16" customHeight="1" outlineLevel="1">
      <c r="A469" s="39"/>
    </row>
    <row r="470" spans="1:1" outlineLevel="1">
      <c r="A470" s="39"/>
    </row>
    <row r="471" spans="1:1" outlineLevel="1">
      <c r="A471" s="39"/>
    </row>
    <row r="472" spans="1:1" outlineLevel="1">
      <c r="A472" s="39"/>
    </row>
    <row r="473" spans="1:1" outlineLevel="1">
      <c r="A473" s="39"/>
    </row>
    <row r="474" spans="1:1" outlineLevel="1">
      <c r="A474" s="39"/>
    </row>
    <row r="475" spans="1:1" outlineLevel="1">
      <c r="A475" s="39"/>
    </row>
    <row r="476" spans="1:1" outlineLevel="1">
      <c r="A476" s="39"/>
    </row>
    <row r="477" spans="1:1" outlineLevel="1">
      <c r="A477" s="39"/>
    </row>
    <row r="478" spans="1:1" ht="19" customHeight="1" outlineLevel="1">
      <c r="A478" s="39"/>
    </row>
    <row r="479" spans="1:1" ht="16" customHeight="1" outlineLevel="1">
      <c r="A479" s="39"/>
    </row>
    <row r="480" spans="1:1" outlineLevel="1">
      <c r="A480" s="39"/>
    </row>
    <row r="481" spans="1:1" outlineLevel="1">
      <c r="A481" s="39"/>
    </row>
    <row r="482" spans="1:1" outlineLevel="1">
      <c r="A482" s="39"/>
    </row>
    <row r="483" spans="1:1" outlineLevel="1">
      <c r="A483" s="39"/>
    </row>
    <row r="484" spans="1:1" outlineLevel="1">
      <c r="A484" s="39"/>
    </row>
    <row r="485" spans="1:1" outlineLevel="1">
      <c r="A485" s="39"/>
    </row>
    <row r="486" spans="1:1" outlineLevel="1">
      <c r="A486" s="39"/>
    </row>
    <row r="487" spans="1:1" ht="17" outlineLevel="1" thickBot="1">
      <c r="A487" s="50"/>
    </row>
    <row r="488" spans="1:1" ht="17" thickBot="1"/>
    <row r="489" spans="1:1">
      <c r="A489" s="376" t="s">
        <v>141</v>
      </c>
    </row>
    <row r="490" spans="1:1">
      <c r="A490" s="377"/>
    </row>
    <row r="491" spans="1:1">
      <c r="A491" s="40"/>
    </row>
    <row r="492" spans="1:1">
      <c r="A492" s="40"/>
    </row>
    <row r="493" spans="1:1">
      <c r="A493" s="40"/>
    </row>
    <row r="494" spans="1:1">
      <c r="A494" s="40"/>
    </row>
    <row r="495" spans="1:1">
      <c r="A495" s="40"/>
    </row>
    <row r="496" spans="1:1">
      <c r="A496" s="40"/>
    </row>
    <row r="497" spans="1:1">
      <c r="A497" s="40"/>
    </row>
    <row r="498" spans="1:1" ht="17" thickBot="1">
      <c r="A498" s="41"/>
    </row>
    <row r="499" spans="1:1" hidden="1" outlineLevel="1">
      <c r="A499" s="40"/>
    </row>
    <row r="500" spans="1:1" hidden="1" outlineLevel="1">
      <c r="A500" s="40"/>
    </row>
    <row r="501" spans="1:1" hidden="1" outlineLevel="1">
      <c r="A501" s="40"/>
    </row>
    <row r="502" spans="1:1" hidden="1" outlineLevel="1">
      <c r="A502" s="40"/>
    </row>
    <row r="503" spans="1:1" hidden="1" outlineLevel="1">
      <c r="A503" s="40"/>
    </row>
    <row r="504" spans="1:1" hidden="1" outlineLevel="1">
      <c r="A504" s="40"/>
    </row>
    <row r="505" spans="1:1" hidden="1" outlineLevel="1">
      <c r="A505" s="40"/>
    </row>
    <row r="506" spans="1:1" hidden="1" outlineLevel="1">
      <c r="A506" s="40"/>
    </row>
    <row r="507" spans="1:1" hidden="1" outlineLevel="1">
      <c r="A507" s="40"/>
    </row>
    <row r="508" spans="1:1" hidden="1" outlineLevel="1">
      <c r="A508" s="40"/>
    </row>
    <row r="509" spans="1:1" hidden="1" outlineLevel="1">
      <c r="A509" s="40"/>
    </row>
    <row r="510" spans="1:1" hidden="1" outlineLevel="1">
      <c r="A510" s="40"/>
    </row>
    <row r="511" spans="1:1" hidden="1" outlineLevel="1">
      <c r="A511" s="40"/>
    </row>
    <row r="512" spans="1:1" hidden="1" outlineLevel="1">
      <c r="A512" s="40"/>
    </row>
    <row r="513" spans="1:1" hidden="1" outlineLevel="1">
      <c r="A513" s="40"/>
    </row>
    <row r="514" spans="1:1" hidden="1" outlineLevel="1">
      <c r="A514" s="40"/>
    </row>
    <row r="515" spans="1:1" hidden="1" outlineLevel="1">
      <c r="A515" s="40"/>
    </row>
    <row r="516" spans="1:1" hidden="1" outlineLevel="1">
      <c r="A516" s="40"/>
    </row>
    <row r="517" spans="1:1" hidden="1" outlineLevel="1">
      <c r="A517" s="40"/>
    </row>
    <row r="518" spans="1:1" hidden="1" outlineLevel="1">
      <c r="A518" s="40"/>
    </row>
    <row r="519" spans="1:1" hidden="1" outlineLevel="1">
      <c r="A519" s="40"/>
    </row>
    <row r="520" spans="1:1" hidden="1" outlineLevel="1">
      <c r="A520" s="40"/>
    </row>
    <row r="521" spans="1:1" hidden="1" outlineLevel="1">
      <c r="A521" s="40"/>
    </row>
    <row r="522" spans="1:1" hidden="1" outlineLevel="1">
      <c r="A522" s="40"/>
    </row>
    <row r="523" spans="1:1" hidden="1" outlineLevel="1">
      <c r="A523" s="40"/>
    </row>
    <row r="524" spans="1:1" hidden="1" outlineLevel="1">
      <c r="A524" s="40"/>
    </row>
    <row r="525" spans="1:1" hidden="1" outlineLevel="1">
      <c r="A525" s="40"/>
    </row>
    <row r="526" spans="1:1" hidden="1" outlineLevel="1">
      <c r="A526" s="40"/>
    </row>
    <row r="527" spans="1:1" hidden="1" outlineLevel="1">
      <c r="A527" s="40"/>
    </row>
    <row r="528" spans="1:1" hidden="1" outlineLevel="1">
      <c r="A528" s="40"/>
    </row>
    <row r="529" spans="1:1" hidden="1" outlineLevel="1">
      <c r="A529" s="40"/>
    </row>
    <row r="530" spans="1:1" hidden="1" outlineLevel="1">
      <c r="A530" s="40"/>
    </row>
    <row r="531" spans="1:1" hidden="1" outlineLevel="1">
      <c r="A531" s="40"/>
    </row>
    <row r="532" spans="1:1" hidden="1" outlineLevel="1">
      <c r="A532" s="40"/>
    </row>
    <row r="533" spans="1:1" hidden="1" outlineLevel="1">
      <c r="A533" s="40"/>
    </row>
    <row r="534" spans="1:1" hidden="1" outlineLevel="1">
      <c r="A534" s="40"/>
    </row>
    <row r="535" spans="1:1" hidden="1" outlineLevel="1">
      <c r="A535" s="40"/>
    </row>
    <row r="536" spans="1:1" hidden="1" outlineLevel="1">
      <c r="A536" s="40"/>
    </row>
    <row r="537" spans="1:1" hidden="1" outlineLevel="1">
      <c r="A537" s="40"/>
    </row>
    <row r="538" spans="1:1" hidden="1" outlineLevel="1">
      <c r="A538" s="40"/>
    </row>
    <row r="539" spans="1:1" ht="19" hidden="1" customHeight="1" outlineLevel="1">
      <c r="A539" s="40"/>
    </row>
    <row r="540" spans="1:1" ht="16" hidden="1" customHeight="1" outlineLevel="1" thickBot="1">
      <c r="A540" s="40"/>
    </row>
    <row r="541" spans="1:1" hidden="1" outlineLevel="1">
      <c r="A541" s="40"/>
    </row>
    <row r="542" spans="1:1" hidden="1" outlineLevel="1">
      <c r="A542" s="40"/>
    </row>
    <row r="543" spans="1:1" hidden="1" outlineLevel="1">
      <c r="A543" s="40"/>
    </row>
    <row r="544" spans="1:1" hidden="1" outlineLevel="1">
      <c r="A544" s="40"/>
    </row>
    <row r="545" spans="1:1" hidden="1" outlineLevel="1">
      <c r="A545" s="40"/>
    </row>
    <row r="546" spans="1:1" hidden="1" outlineLevel="1">
      <c r="A546" s="40"/>
    </row>
    <row r="547" spans="1:1" hidden="1" outlineLevel="1">
      <c r="A547" s="40"/>
    </row>
    <row r="548" spans="1:1" hidden="1" outlineLevel="1">
      <c r="A548" s="40"/>
    </row>
    <row r="549" spans="1:1" hidden="1" outlineLevel="1">
      <c r="A549" s="40"/>
    </row>
    <row r="550" spans="1:1" hidden="1" outlineLevel="1">
      <c r="A550" s="40"/>
    </row>
    <row r="551" spans="1:1" hidden="1" outlineLevel="1">
      <c r="A551" s="40"/>
    </row>
    <row r="552" spans="1:1" hidden="1" outlineLevel="1">
      <c r="A552" s="40"/>
    </row>
    <row r="553" spans="1:1" hidden="1" outlineLevel="1">
      <c r="A553" s="40"/>
    </row>
    <row r="554" spans="1:1" hidden="1" outlineLevel="1">
      <c r="A554" s="40"/>
    </row>
    <row r="555" spans="1:1" hidden="1" outlineLevel="1">
      <c r="A555" s="40"/>
    </row>
    <row r="556" spans="1:1" hidden="1" outlineLevel="1">
      <c r="A556" s="40"/>
    </row>
    <row r="557" spans="1:1" hidden="1" outlineLevel="1">
      <c r="A557" s="40"/>
    </row>
    <row r="558" spans="1:1" hidden="1" outlineLevel="1">
      <c r="A558" s="40"/>
    </row>
    <row r="559" spans="1:1" hidden="1" outlineLevel="1">
      <c r="A559" s="40"/>
    </row>
    <row r="560" spans="1:1" hidden="1" outlineLevel="1">
      <c r="A560" s="40"/>
    </row>
    <row r="561" spans="1:1" hidden="1" outlineLevel="1">
      <c r="A561" s="40"/>
    </row>
    <row r="562" spans="1:1" hidden="1" outlineLevel="1">
      <c r="A562" s="40"/>
    </row>
    <row r="563" spans="1:1" hidden="1" outlineLevel="1">
      <c r="A563" s="40"/>
    </row>
    <row r="564" spans="1:1" hidden="1" outlineLevel="1">
      <c r="A564" s="40"/>
    </row>
    <row r="565" spans="1:1" hidden="1" outlineLevel="1">
      <c r="A565" s="40"/>
    </row>
    <row r="566" spans="1:1" hidden="1" outlineLevel="1">
      <c r="A566" s="40"/>
    </row>
    <row r="567" spans="1:1" hidden="1" outlineLevel="1">
      <c r="A567" s="40"/>
    </row>
    <row r="568" spans="1:1" hidden="1" outlineLevel="1">
      <c r="A568" s="40"/>
    </row>
    <row r="569" spans="1:1" hidden="1" outlineLevel="1">
      <c r="A569" s="40"/>
    </row>
    <row r="570" spans="1:1" hidden="1" outlineLevel="1">
      <c r="A570" s="40"/>
    </row>
    <row r="571" spans="1:1" hidden="1" outlineLevel="1">
      <c r="A571" s="40"/>
    </row>
    <row r="572" spans="1:1" hidden="1" outlineLevel="1">
      <c r="A572" s="40"/>
    </row>
    <row r="573" spans="1:1" hidden="1" outlineLevel="1">
      <c r="A573" s="40"/>
    </row>
    <row r="574" spans="1:1" hidden="1" outlineLevel="1">
      <c r="A574" s="40"/>
    </row>
    <row r="575" spans="1:1" hidden="1" outlineLevel="1">
      <c r="A575" s="40"/>
    </row>
    <row r="576" spans="1:1" hidden="1" outlineLevel="1">
      <c r="A576" s="40"/>
    </row>
    <row r="577" spans="1:1" hidden="1" outlineLevel="1">
      <c r="A577" s="40"/>
    </row>
    <row r="578" spans="1:1" hidden="1" outlineLevel="1">
      <c r="A578" s="40"/>
    </row>
    <row r="579" spans="1:1" hidden="1" outlineLevel="1">
      <c r="A579" s="40"/>
    </row>
    <row r="580" spans="1:1" hidden="1" outlineLevel="1">
      <c r="A580" s="40"/>
    </row>
    <row r="581" spans="1:1" hidden="1" outlineLevel="1">
      <c r="A581" s="40"/>
    </row>
    <row r="582" spans="1:1" hidden="1" outlineLevel="1">
      <c r="A582" s="40"/>
    </row>
    <row r="583" spans="1:1" hidden="1" outlineLevel="1">
      <c r="A583" s="40"/>
    </row>
    <row r="584" spans="1:1" hidden="1" outlineLevel="1">
      <c r="A584" s="40"/>
    </row>
    <row r="585" spans="1:1" hidden="1" outlineLevel="1">
      <c r="A585" s="40"/>
    </row>
    <row r="586" spans="1:1" hidden="1" outlineLevel="1">
      <c r="A586" s="40"/>
    </row>
    <row r="587" spans="1:1" hidden="1" outlineLevel="1">
      <c r="A587" s="40"/>
    </row>
    <row r="588" spans="1:1" hidden="1" outlineLevel="1">
      <c r="A588" s="40"/>
    </row>
    <row r="589" spans="1:1" hidden="1" outlineLevel="1">
      <c r="A589" s="40"/>
    </row>
    <row r="590" spans="1:1" hidden="1" outlineLevel="1">
      <c r="A590" s="40"/>
    </row>
    <row r="591" spans="1:1" hidden="1" outlineLevel="1">
      <c r="A591" s="40"/>
    </row>
    <row r="592" spans="1:1" hidden="1" outlineLevel="1">
      <c r="A592" s="40"/>
    </row>
    <row r="593" spans="1:1" hidden="1" outlineLevel="1">
      <c r="A593" s="40"/>
    </row>
    <row r="594" spans="1:1" hidden="1" outlineLevel="1">
      <c r="A594" s="40"/>
    </row>
    <row r="595" spans="1:1" hidden="1" outlineLevel="1">
      <c r="A595" s="40"/>
    </row>
    <row r="596" spans="1:1" hidden="1" outlineLevel="1">
      <c r="A596" s="40"/>
    </row>
    <row r="597" spans="1:1" hidden="1" outlineLevel="1">
      <c r="A597" s="40"/>
    </row>
    <row r="598" spans="1:1" hidden="1" outlineLevel="1">
      <c r="A598" s="40"/>
    </row>
    <row r="599" spans="1:1" hidden="1" outlineLevel="1">
      <c r="A599" s="40"/>
    </row>
    <row r="600" spans="1:1" hidden="1" outlineLevel="1">
      <c r="A600" s="40"/>
    </row>
    <row r="601" spans="1:1" hidden="1" outlineLevel="1">
      <c r="A601" s="40"/>
    </row>
    <row r="602" spans="1:1" hidden="1" outlineLevel="1">
      <c r="A602" s="40"/>
    </row>
    <row r="603" spans="1:1" hidden="1" outlineLevel="1">
      <c r="A603" s="40"/>
    </row>
    <row r="604" spans="1:1" hidden="1" outlineLevel="1">
      <c r="A604" s="40"/>
    </row>
    <row r="605" spans="1:1" hidden="1" outlineLevel="1">
      <c r="A605" s="40"/>
    </row>
    <row r="606" spans="1:1" hidden="1" outlineLevel="1">
      <c r="A606" s="40"/>
    </row>
    <row r="607" spans="1:1" hidden="1" outlineLevel="1">
      <c r="A607" s="40"/>
    </row>
    <row r="608" spans="1:1" hidden="1" outlineLevel="1">
      <c r="A608" s="40"/>
    </row>
    <row r="609" spans="1:1" hidden="1" outlineLevel="1">
      <c r="A609" s="40"/>
    </row>
    <row r="610" spans="1:1" hidden="1" outlineLevel="1">
      <c r="A610" s="40"/>
    </row>
    <row r="611" spans="1:1" hidden="1" outlineLevel="1">
      <c r="A611" s="40"/>
    </row>
    <row r="612" spans="1:1" hidden="1" outlineLevel="1">
      <c r="A612" s="40"/>
    </row>
    <row r="613" spans="1:1" hidden="1" outlineLevel="1">
      <c r="A613" s="40"/>
    </row>
    <row r="614" spans="1:1" hidden="1" outlineLevel="1">
      <c r="A614" s="40"/>
    </row>
    <row r="615" spans="1:1" hidden="1" outlineLevel="1">
      <c r="A615" s="40"/>
    </row>
    <row r="616" spans="1:1" hidden="1" outlineLevel="1">
      <c r="A616" s="40"/>
    </row>
    <row r="617" spans="1:1" hidden="1" outlineLevel="1">
      <c r="A617" s="40"/>
    </row>
    <row r="618" spans="1:1" hidden="1" outlineLevel="1">
      <c r="A618" s="40"/>
    </row>
    <row r="619" spans="1:1" hidden="1" outlineLevel="1">
      <c r="A619" s="40"/>
    </row>
    <row r="620" spans="1:1" hidden="1" outlineLevel="1">
      <c r="A620" s="40"/>
    </row>
    <row r="621" spans="1:1" hidden="1" outlineLevel="1">
      <c r="A621" s="40"/>
    </row>
    <row r="622" spans="1:1" hidden="1" outlineLevel="1">
      <c r="A622" s="40"/>
    </row>
    <row r="623" spans="1:1" hidden="1" outlineLevel="1">
      <c r="A623" s="40"/>
    </row>
    <row r="624" spans="1:1" hidden="1" outlineLevel="1">
      <c r="A624" s="40"/>
    </row>
    <row r="625" spans="1:1" hidden="1" outlineLevel="1">
      <c r="A625" s="40"/>
    </row>
    <row r="626" spans="1:1" hidden="1" outlineLevel="1">
      <c r="A626" s="40"/>
    </row>
    <row r="627" spans="1:1" hidden="1" outlineLevel="1">
      <c r="A627" s="40"/>
    </row>
    <row r="628" spans="1:1" hidden="1" outlineLevel="1">
      <c r="A628" s="40"/>
    </row>
    <row r="629" spans="1:1" hidden="1" outlineLevel="1">
      <c r="A629" s="40"/>
    </row>
    <row r="630" spans="1:1" hidden="1" outlineLevel="1">
      <c r="A630" s="40"/>
    </row>
    <row r="631" spans="1:1" hidden="1" outlineLevel="1">
      <c r="A631" s="40"/>
    </row>
    <row r="632" spans="1:1" hidden="1" outlineLevel="1">
      <c r="A632" s="40"/>
    </row>
    <row r="633" spans="1:1" hidden="1" outlineLevel="1">
      <c r="A633" s="40"/>
    </row>
    <row r="634" spans="1:1" hidden="1" outlineLevel="1">
      <c r="A634" s="40"/>
    </row>
    <row r="635" spans="1:1" hidden="1" outlineLevel="1">
      <c r="A635" s="40"/>
    </row>
    <row r="636" spans="1:1" hidden="1" outlineLevel="1">
      <c r="A636" s="40"/>
    </row>
    <row r="637" spans="1:1" hidden="1" outlineLevel="1">
      <c r="A637" s="40"/>
    </row>
    <row r="638" spans="1:1" hidden="1" outlineLevel="1">
      <c r="A638" s="40"/>
    </row>
    <row r="639" spans="1:1" hidden="1" outlineLevel="1">
      <c r="A639" s="40"/>
    </row>
    <row r="640" spans="1:1" hidden="1" outlineLevel="1">
      <c r="A640" s="40"/>
    </row>
    <row r="641" spans="1:1" hidden="1" outlineLevel="1">
      <c r="A641" s="40"/>
    </row>
    <row r="642" spans="1:1" hidden="1" outlineLevel="1">
      <c r="A642" s="40"/>
    </row>
    <row r="643" spans="1:1" hidden="1" outlineLevel="1">
      <c r="A643" s="40"/>
    </row>
    <row r="644" spans="1:1" hidden="1" outlineLevel="1">
      <c r="A644" s="40"/>
    </row>
    <row r="645" spans="1:1" hidden="1" outlineLevel="1">
      <c r="A645" s="40"/>
    </row>
    <row r="646" spans="1:1" hidden="1" outlineLevel="1">
      <c r="A646" s="40"/>
    </row>
    <row r="647" spans="1:1" hidden="1" outlineLevel="1">
      <c r="A647" s="40"/>
    </row>
    <row r="648" spans="1:1" hidden="1" outlineLevel="1">
      <c r="A648" s="40"/>
    </row>
    <row r="649" spans="1:1" hidden="1" outlineLevel="1">
      <c r="A649" s="40"/>
    </row>
    <row r="650" spans="1:1" hidden="1" outlineLevel="1">
      <c r="A650" s="40"/>
    </row>
    <row r="651" spans="1:1" hidden="1" outlineLevel="1">
      <c r="A651" s="40"/>
    </row>
    <row r="652" spans="1:1" hidden="1" outlineLevel="1">
      <c r="A652" s="40"/>
    </row>
    <row r="653" spans="1:1" hidden="1" outlineLevel="1">
      <c r="A653" s="40"/>
    </row>
    <row r="654" spans="1:1" hidden="1" outlineLevel="1">
      <c r="A654" s="40"/>
    </row>
    <row r="655" spans="1:1" hidden="1" outlineLevel="1">
      <c r="A655" s="40"/>
    </row>
    <row r="656" spans="1:1" hidden="1" outlineLevel="1">
      <c r="A656" s="40"/>
    </row>
    <row r="657" spans="1:1" hidden="1" outlineLevel="1">
      <c r="A657" s="40"/>
    </row>
    <row r="658" spans="1:1" hidden="1" outlineLevel="1">
      <c r="A658" s="40"/>
    </row>
    <row r="659" spans="1:1" hidden="1" outlineLevel="1">
      <c r="A659" s="40"/>
    </row>
    <row r="660" spans="1:1" hidden="1" outlineLevel="1">
      <c r="A660" s="40"/>
    </row>
    <row r="661" spans="1:1" hidden="1" outlineLevel="1">
      <c r="A661" s="40"/>
    </row>
    <row r="662" spans="1:1" hidden="1" outlineLevel="1">
      <c r="A662" s="40"/>
    </row>
    <row r="663" spans="1:1" hidden="1" outlineLevel="1">
      <c r="A663" s="40"/>
    </row>
    <row r="664" spans="1:1" hidden="1" outlineLevel="1">
      <c r="A664" s="40"/>
    </row>
    <row r="665" spans="1:1" hidden="1" outlineLevel="1">
      <c r="A665" s="40"/>
    </row>
    <row r="666" spans="1:1" hidden="1" outlineLevel="1">
      <c r="A666" s="40"/>
    </row>
    <row r="667" spans="1:1" hidden="1" outlineLevel="1">
      <c r="A667" s="40"/>
    </row>
    <row r="668" spans="1:1" hidden="1" outlineLevel="1">
      <c r="A668" s="40"/>
    </row>
    <row r="669" spans="1:1" hidden="1" outlineLevel="1">
      <c r="A669" s="40"/>
    </row>
    <row r="670" spans="1:1" hidden="1" outlineLevel="1">
      <c r="A670" s="40"/>
    </row>
    <row r="671" spans="1:1" hidden="1" outlineLevel="1">
      <c r="A671" s="40"/>
    </row>
    <row r="672" spans="1:1" hidden="1" outlineLevel="1">
      <c r="A672" s="40"/>
    </row>
    <row r="673" spans="1:1" hidden="1" outlineLevel="1">
      <c r="A673" s="40"/>
    </row>
    <row r="674" spans="1:1" hidden="1" outlineLevel="1">
      <c r="A674" s="40"/>
    </row>
    <row r="675" spans="1:1" hidden="1" outlineLevel="1">
      <c r="A675" s="40"/>
    </row>
    <row r="676" spans="1:1" hidden="1" outlineLevel="1">
      <c r="A676" s="40"/>
    </row>
    <row r="677" spans="1:1" hidden="1" outlineLevel="1">
      <c r="A677" s="40"/>
    </row>
    <row r="678" spans="1:1" hidden="1" outlineLevel="1">
      <c r="A678" s="40"/>
    </row>
    <row r="679" spans="1:1" hidden="1" outlineLevel="1">
      <c r="A679" s="40"/>
    </row>
    <row r="680" spans="1:1" hidden="1" outlineLevel="1">
      <c r="A680" s="40"/>
    </row>
    <row r="681" spans="1:1" hidden="1" outlineLevel="1">
      <c r="A681" s="40"/>
    </row>
    <row r="682" spans="1:1" hidden="1" outlineLevel="1">
      <c r="A682" s="40"/>
    </row>
    <row r="683" spans="1:1" hidden="1" outlineLevel="1">
      <c r="A683" s="40"/>
    </row>
    <row r="684" spans="1:1" hidden="1" outlineLevel="1">
      <c r="A684" s="40"/>
    </row>
    <row r="685" spans="1:1" hidden="1" outlineLevel="1">
      <c r="A685" s="40"/>
    </row>
    <row r="686" spans="1:1" hidden="1" outlineLevel="1">
      <c r="A686" s="40"/>
    </row>
    <row r="687" spans="1:1" hidden="1" outlineLevel="1">
      <c r="A687" s="40"/>
    </row>
    <row r="688" spans="1:1" hidden="1" outlineLevel="1">
      <c r="A688" s="40"/>
    </row>
    <row r="689" spans="1:1" hidden="1" outlineLevel="1">
      <c r="A689" s="40"/>
    </row>
    <row r="690" spans="1:1" hidden="1" outlineLevel="1">
      <c r="A690" s="40"/>
    </row>
    <row r="691" spans="1:1" hidden="1" outlineLevel="1">
      <c r="A691" s="40"/>
    </row>
    <row r="692" spans="1:1" hidden="1" outlineLevel="1">
      <c r="A692" s="40"/>
    </row>
    <row r="693" spans="1:1" hidden="1" outlineLevel="1">
      <c r="A693" s="40"/>
    </row>
    <row r="694" spans="1:1" hidden="1" outlineLevel="1">
      <c r="A694" s="40"/>
    </row>
    <row r="695" spans="1:1" hidden="1" outlineLevel="1">
      <c r="A695" s="40"/>
    </row>
    <row r="696" spans="1:1" hidden="1" outlineLevel="1">
      <c r="A696" s="40"/>
    </row>
    <row r="697" spans="1:1" hidden="1" outlineLevel="1">
      <c r="A697" s="40"/>
    </row>
    <row r="698" spans="1:1" hidden="1" outlineLevel="1">
      <c r="A698" s="40"/>
    </row>
    <row r="699" spans="1:1" hidden="1" outlineLevel="1">
      <c r="A699" s="40"/>
    </row>
    <row r="700" spans="1:1" hidden="1" outlineLevel="1">
      <c r="A700" s="40"/>
    </row>
    <row r="701" spans="1:1" hidden="1" outlineLevel="1">
      <c r="A701" s="40"/>
    </row>
    <row r="702" spans="1:1" hidden="1" outlineLevel="1">
      <c r="A702" s="40"/>
    </row>
    <row r="703" spans="1:1" hidden="1" outlineLevel="1">
      <c r="A703" s="40"/>
    </row>
    <row r="704" spans="1:1" hidden="1" outlineLevel="1">
      <c r="A704" s="40"/>
    </row>
    <row r="705" spans="1:1" hidden="1" outlineLevel="1">
      <c r="A705" s="40"/>
    </row>
    <row r="706" spans="1:1" hidden="1" outlineLevel="1">
      <c r="A706" s="40"/>
    </row>
    <row r="707" spans="1:1" hidden="1" outlineLevel="1">
      <c r="A707" s="40"/>
    </row>
    <row r="708" spans="1:1" hidden="1" outlineLevel="1">
      <c r="A708" s="40"/>
    </row>
    <row r="709" spans="1:1" hidden="1" outlineLevel="1">
      <c r="A709" s="40"/>
    </row>
    <row r="710" spans="1:1" hidden="1" outlineLevel="1">
      <c r="A710" s="40"/>
    </row>
    <row r="711" spans="1:1" hidden="1" outlineLevel="1">
      <c r="A711" s="40"/>
    </row>
    <row r="712" spans="1:1" hidden="1" outlineLevel="1">
      <c r="A712" s="40"/>
    </row>
    <row r="713" spans="1:1" hidden="1" outlineLevel="1">
      <c r="A713" s="40"/>
    </row>
    <row r="714" spans="1:1" hidden="1" outlineLevel="1">
      <c r="A714" s="40"/>
    </row>
    <row r="715" spans="1:1" hidden="1" outlineLevel="1">
      <c r="A715" s="40"/>
    </row>
    <row r="716" spans="1:1" hidden="1" outlineLevel="1">
      <c r="A716" s="40"/>
    </row>
    <row r="717" spans="1:1" hidden="1" outlineLevel="1">
      <c r="A717" s="40"/>
    </row>
    <row r="718" spans="1:1" ht="17" hidden="1" outlineLevel="1" thickBot="1">
      <c r="A718" s="41"/>
    </row>
    <row r="719" spans="1:1" ht="17" collapsed="1" thickBot="1"/>
    <row r="720" spans="1:1">
      <c r="A720" s="378" t="s">
        <v>142</v>
      </c>
    </row>
    <row r="721" spans="1:1">
      <c r="A721" s="379"/>
    </row>
    <row r="722" spans="1:1">
      <c r="A722" s="42"/>
    </row>
    <row r="723" spans="1:1">
      <c r="A723" s="42"/>
    </row>
    <row r="724" spans="1:1">
      <c r="A724" s="42"/>
    </row>
    <row r="725" spans="1:1">
      <c r="A725" s="42"/>
    </row>
    <row r="726" spans="1:1">
      <c r="A726" s="42"/>
    </row>
    <row r="727" spans="1:1">
      <c r="A727" s="42"/>
    </row>
    <row r="728" spans="1:1">
      <c r="A728" s="42"/>
    </row>
    <row r="729" spans="1:1" ht="17" thickBot="1">
      <c r="A729" s="43"/>
    </row>
    <row r="730" spans="1:1" hidden="1" outlineLevel="1">
      <c r="A730" s="42"/>
    </row>
    <row r="731" spans="1:1" hidden="1" outlineLevel="1">
      <c r="A731" s="42"/>
    </row>
    <row r="732" spans="1:1" hidden="1" outlineLevel="1">
      <c r="A732" s="42"/>
    </row>
    <row r="733" spans="1:1" hidden="1" outlineLevel="1">
      <c r="A733" s="42"/>
    </row>
    <row r="734" spans="1:1" hidden="1" outlineLevel="1">
      <c r="A734" s="42"/>
    </row>
    <row r="735" spans="1:1" hidden="1" outlineLevel="1">
      <c r="A735" s="42"/>
    </row>
    <row r="736" spans="1:1" hidden="1" outlineLevel="1">
      <c r="A736" s="42"/>
    </row>
    <row r="737" spans="1:1" hidden="1" outlineLevel="1">
      <c r="A737" s="42"/>
    </row>
    <row r="738" spans="1:1" hidden="1" outlineLevel="1">
      <c r="A738" s="42"/>
    </row>
    <row r="739" spans="1:1" hidden="1" outlineLevel="1">
      <c r="A739" s="42"/>
    </row>
    <row r="740" spans="1:1" hidden="1" outlineLevel="1">
      <c r="A740" s="42"/>
    </row>
    <row r="741" spans="1:1" hidden="1" outlineLevel="1">
      <c r="A741" s="42"/>
    </row>
    <row r="742" spans="1:1" hidden="1" outlineLevel="1">
      <c r="A742" s="42"/>
    </row>
    <row r="743" spans="1:1" hidden="1" outlineLevel="1">
      <c r="A743" s="42"/>
    </row>
    <row r="744" spans="1:1" hidden="1" outlineLevel="1">
      <c r="A744" s="42"/>
    </row>
    <row r="745" spans="1:1" hidden="1" outlineLevel="1">
      <c r="A745" s="42"/>
    </row>
    <row r="746" spans="1:1" hidden="1" outlineLevel="1">
      <c r="A746" s="42"/>
    </row>
    <row r="747" spans="1:1" hidden="1" outlineLevel="1">
      <c r="A747" s="42"/>
    </row>
    <row r="748" spans="1:1" hidden="1" outlineLevel="1">
      <c r="A748" s="42"/>
    </row>
    <row r="749" spans="1:1" hidden="1" outlineLevel="1">
      <c r="A749" s="42"/>
    </row>
    <row r="750" spans="1:1" hidden="1" outlineLevel="1">
      <c r="A750" s="42"/>
    </row>
    <row r="751" spans="1:1" hidden="1" outlineLevel="1">
      <c r="A751" s="42"/>
    </row>
    <row r="752" spans="1:1" hidden="1" outlineLevel="1">
      <c r="A752" s="42"/>
    </row>
    <row r="753" spans="1:1" hidden="1" outlineLevel="1">
      <c r="A753" s="42"/>
    </row>
    <row r="754" spans="1:1" hidden="1" outlineLevel="1">
      <c r="A754" s="42"/>
    </row>
    <row r="755" spans="1:1" hidden="1" outlineLevel="1">
      <c r="A755" s="42"/>
    </row>
    <row r="756" spans="1:1" hidden="1" outlineLevel="1">
      <c r="A756" s="42"/>
    </row>
    <row r="757" spans="1:1" hidden="1" outlineLevel="1">
      <c r="A757" s="42"/>
    </row>
    <row r="758" spans="1:1" hidden="1" outlineLevel="1">
      <c r="A758" s="42"/>
    </row>
    <row r="759" spans="1:1" hidden="1" outlineLevel="1">
      <c r="A759" s="42"/>
    </row>
    <row r="760" spans="1:1" hidden="1" outlineLevel="1">
      <c r="A760" s="42"/>
    </row>
    <row r="761" spans="1:1" hidden="1" outlineLevel="1">
      <c r="A761" s="42"/>
    </row>
    <row r="762" spans="1:1" hidden="1" outlineLevel="1">
      <c r="A762" s="42"/>
    </row>
    <row r="763" spans="1:1" hidden="1" outlineLevel="1">
      <c r="A763" s="42"/>
    </row>
    <row r="764" spans="1:1" hidden="1" outlineLevel="1">
      <c r="A764" s="42"/>
    </row>
    <row r="765" spans="1:1" hidden="1" outlineLevel="1">
      <c r="A765" s="42"/>
    </row>
    <row r="766" spans="1:1" hidden="1" outlineLevel="1">
      <c r="A766" s="42"/>
    </row>
    <row r="767" spans="1:1" hidden="1" outlineLevel="1">
      <c r="A767" s="42"/>
    </row>
    <row r="768" spans="1:1" hidden="1" outlineLevel="1">
      <c r="A768" s="42"/>
    </row>
    <row r="769" spans="1:1" hidden="1" outlineLevel="1">
      <c r="A769" s="42"/>
    </row>
    <row r="770" spans="1:1" hidden="1" outlineLevel="1">
      <c r="A770" s="42"/>
    </row>
    <row r="771" spans="1:1" hidden="1" outlineLevel="1">
      <c r="A771" s="42"/>
    </row>
    <row r="772" spans="1:1" hidden="1" outlineLevel="1">
      <c r="A772" s="42"/>
    </row>
    <row r="773" spans="1:1" hidden="1" outlineLevel="1">
      <c r="A773" s="42"/>
    </row>
    <row r="774" spans="1:1" hidden="1" outlineLevel="1">
      <c r="A774" s="42"/>
    </row>
    <row r="775" spans="1:1" hidden="1" outlineLevel="1">
      <c r="A775" s="42"/>
    </row>
    <row r="776" spans="1:1" hidden="1" outlineLevel="1">
      <c r="A776" s="42"/>
    </row>
    <row r="777" spans="1:1" hidden="1" outlineLevel="1">
      <c r="A777" s="42"/>
    </row>
    <row r="778" spans="1:1" hidden="1" outlineLevel="1">
      <c r="A778" s="42"/>
    </row>
    <row r="779" spans="1:1" hidden="1" outlineLevel="1">
      <c r="A779" s="42"/>
    </row>
    <row r="780" spans="1:1" hidden="1" outlineLevel="1">
      <c r="A780" s="42"/>
    </row>
    <row r="781" spans="1:1" hidden="1" outlineLevel="1">
      <c r="A781" s="42"/>
    </row>
    <row r="782" spans="1:1" hidden="1" outlineLevel="1">
      <c r="A782" s="42"/>
    </row>
    <row r="783" spans="1:1" hidden="1" outlineLevel="1">
      <c r="A783" s="42"/>
    </row>
    <row r="784" spans="1:1" hidden="1" outlineLevel="1">
      <c r="A784" s="42"/>
    </row>
    <row r="785" spans="1:1" hidden="1" outlineLevel="1">
      <c r="A785" s="42"/>
    </row>
    <row r="786" spans="1:1" hidden="1" outlineLevel="1">
      <c r="A786" s="42"/>
    </row>
    <row r="787" spans="1:1" hidden="1" outlineLevel="1">
      <c r="A787" s="42"/>
    </row>
    <row r="788" spans="1:1" hidden="1" outlineLevel="1">
      <c r="A788" s="42"/>
    </row>
    <row r="789" spans="1:1" hidden="1" outlineLevel="1">
      <c r="A789" s="42"/>
    </row>
    <row r="790" spans="1:1" hidden="1" outlineLevel="1">
      <c r="A790" s="42"/>
    </row>
    <row r="791" spans="1:1" hidden="1" outlineLevel="1">
      <c r="A791" s="42"/>
    </row>
    <row r="792" spans="1:1" hidden="1" outlineLevel="1">
      <c r="A792" s="42"/>
    </row>
    <row r="793" spans="1:1" hidden="1" outlineLevel="1">
      <c r="A793" s="42"/>
    </row>
    <row r="794" spans="1:1" hidden="1" outlineLevel="1">
      <c r="A794" s="42"/>
    </row>
    <row r="795" spans="1:1" hidden="1" outlineLevel="1">
      <c r="A795" s="42"/>
    </row>
    <row r="796" spans="1:1" hidden="1" outlineLevel="1">
      <c r="A796" s="42"/>
    </row>
    <row r="797" spans="1:1" hidden="1" outlineLevel="1">
      <c r="A797" s="42"/>
    </row>
    <row r="798" spans="1:1" hidden="1" outlineLevel="1">
      <c r="A798" s="42"/>
    </row>
    <row r="799" spans="1:1" hidden="1" outlineLevel="1">
      <c r="A799" s="42"/>
    </row>
    <row r="800" spans="1:1" hidden="1" outlineLevel="1">
      <c r="A800" s="42"/>
    </row>
    <row r="801" spans="1:1" hidden="1" outlineLevel="1">
      <c r="A801" s="42"/>
    </row>
    <row r="802" spans="1:1" hidden="1" outlineLevel="1">
      <c r="A802" s="42"/>
    </row>
    <row r="803" spans="1:1" hidden="1" outlineLevel="1">
      <c r="A803" s="42"/>
    </row>
    <row r="804" spans="1:1" hidden="1" outlineLevel="1">
      <c r="A804" s="42"/>
    </row>
    <row r="805" spans="1:1" hidden="1" outlineLevel="1">
      <c r="A805" s="42"/>
    </row>
    <row r="806" spans="1:1" hidden="1" outlineLevel="1">
      <c r="A806" s="42"/>
    </row>
    <row r="807" spans="1:1" hidden="1" outlineLevel="1">
      <c r="A807" s="42"/>
    </row>
    <row r="808" spans="1:1" hidden="1" outlineLevel="1">
      <c r="A808" s="42"/>
    </row>
    <row r="809" spans="1:1" hidden="1" outlineLevel="1">
      <c r="A809" s="42"/>
    </row>
    <row r="810" spans="1:1" hidden="1" outlineLevel="1">
      <c r="A810" s="42"/>
    </row>
    <row r="811" spans="1:1" hidden="1" outlineLevel="1">
      <c r="A811" s="42"/>
    </row>
    <row r="812" spans="1:1" hidden="1" outlineLevel="1">
      <c r="A812" s="42"/>
    </row>
    <row r="813" spans="1:1" hidden="1" outlineLevel="1">
      <c r="A813" s="42"/>
    </row>
    <row r="814" spans="1:1" hidden="1" outlineLevel="1">
      <c r="A814" s="42"/>
    </row>
    <row r="815" spans="1:1" hidden="1" outlineLevel="1">
      <c r="A815" s="42"/>
    </row>
    <row r="816" spans="1:1" hidden="1" outlineLevel="1">
      <c r="A816" s="42"/>
    </row>
    <row r="817" spans="1:1" hidden="1" outlineLevel="1">
      <c r="A817" s="42"/>
    </row>
    <row r="818" spans="1:1" hidden="1" outlineLevel="1">
      <c r="A818" s="42"/>
    </row>
    <row r="819" spans="1:1" hidden="1" outlineLevel="1">
      <c r="A819" s="42"/>
    </row>
    <row r="820" spans="1:1" hidden="1" outlineLevel="1">
      <c r="A820" s="42"/>
    </row>
    <row r="821" spans="1:1" hidden="1" outlineLevel="1">
      <c r="A821" s="42"/>
    </row>
    <row r="822" spans="1:1" hidden="1" outlineLevel="1">
      <c r="A822" s="42"/>
    </row>
    <row r="823" spans="1:1" hidden="1" outlineLevel="1">
      <c r="A823" s="42"/>
    </row>
    <row r="824" spans="1:1" hidden="1" outlineLevel="1">
      <c r="A824" s="42"/>
    </row>
    <row r="825" spans="1:1" hidden="1" outlineLevel="1">
      <c r="A825" s="42"/>
    </row>
    <row r="826" spans="1:1" hidden="1" outlineLevel="1">
      <c r="A826" s="42"/>
    </row>
    <row r="827" spans="1:1" hidden="1" outlineLevel="1">
      <c r="A827" s="42"/>
    </row>
    <row r="828" spans="1:1" hidden="1" outlineLevel="1">
      <c r="A828" s="42"/>
    </row>
    <row r="829" spans="1:1" hidden="1" outlineLevel="1">
      <c r="A829" s="42"/>
    </row>
    <row r="830" spans="1:1" hidden="1" outlineLevel="1">
      <c r="A830" s="42"/>
    </row>
    <row r="831" spans="1:1" hidden="1" outlineLevel="1">
      <c r="A831" s="42"/>
    </row>
    <row r="832" spans="1:1" hidden="1" outlineLevel="1">
      <c r="A832" s="42"/>
    </row>
    <row r="833" spans="1:1" hidden="1" outlineLevel="1">
      <c r="A833" s="42"/>
    </row>
    <row r="834" spans="1:1" hidden="1" outlineLevel="1">
      <c r="A834" s="42"/>
    </row>
    <row r="835" spans="1:1" hidden="1" outlineLevel="1">
      <c r="A835" s="42"/>
    </row>
    <row r="836" spans="1:1" hidden="1" outlineLevel="1">
      <c r="A836" s="42"/>
    </row>
    <row r="837" spans="1:1" hidden="1" outlineLevel="1">
      <c r="A837" s="42"/>
    </row>
    <row r="838" spans="1:1" hidden="1" outlineLevel="1">
      <c r="A838" s="42"/>
    </row>
    <row r="839" spans="1:1" hidden="1" outlineLevel="1">
      <c r="A839" s="42"/>
    </row>
    <row r="840" spans="1:1" hidden="1" outlineLevel="1">
      <c r="A840" s="42"/>
    </row>
    <row r="841" spans="1:1" hidden="1" outlineLevel="1">
      <c r="A841" s="42"/>
    </row>
    <row r="842" spans="1:1" hidden="1" outlineLevel="1">
      <c r="A842" s="42"/>
    </row>
    <row r="843" spans="1:1" hidden="1" outlineLevel="1">
      <c r="A843" s="42"/>
    </row>
    <row r="844" spans="1:1" hidden="1" outlineLevel="1">
      <c r="A844" s="42"/>
    </row>
    <row r="845" spans="1:1" hidden="1" outlineLevel="1">
      <c r="A845" s="42"/>
    </row>
    <row r="846" spans="1:1" hidden="1" outlineLevel="1">
      <c r="A846" s="42"/>
    </row>
    <row r="847" spans="1:1" hidden="1" outlineLevel="1">
      <c r="A847" s="42"/>
    </row>
    <row r="848" spans="1:1" hidden="1" outlineLevel="1">
      <c r="A848" s="42"/>
    </row>
    <row r="849" spans="1:1" hidden="1" outlineLevel="1">
      <c r="A849" s="42"/>
    </row>
    <row r="850" spans="1:1" hidden="1" outlineLevel="1">
      <c r="A850" s="42"/>
    </row>
    <row r="851" spans="1:1" hidden="1" outlineLevel="1">
      <c r="A851" s="42"/>
    </row>
    <row r="852" spans="1:1" hidden="1" outlineLevel="1">
      <c r="A852" s="42"/>
    </row>
    <row r="853" spans="1:1" hidden="1" outlineLevel="1">
      <c r="A853" s="42"/>
    </row>
    <row r="854" spans="1:1" hidden="1" outlineLevel="1">
      <c r="A854" s="42"/>
    </row>
    <row r="855" spans="1:1" hidden="1" outlineLevel="1">
      <c r="A855" s="42"/>
    </row>
    <row r="856" spans="1:1" hidden="1" outlineLevel="1">
      <c r="A856" s="42"/>
    </row>
    <row r="857" spans="1:1" hidden="1" outlineLevel="1">
      <c r="A857" s="42"/>
    </row>
    <row r="858" spans="1:1" hidden="1" outlineLevel="1">
      <c r="A858" s="42"/>
    </row>
    <row r="859" spans="1:1" hidden="1" outlineLevel="1">
      <c r="A859" s="42"/>
    </row>
    <row r="860" spans="1:1" hidden="1" outlineLevel="1">
      <c r="A860" s="42"/>
    </row>
    <row r="861" spans="1:1" hidden="1" outlineLevel="1">
      <c r="A861" s="42"/>
    </row>
    <row r="862" spans="1:1" hidden="1" outlineLevel="1">
      <c r="A862" s="42"/>
    </row>
    <row r="863" spans="1:1" hidden="1" outlineLevel="1">
      <c r="A863" s="42"/>
    </row>
    <row r="864" spans="1:1" hidden="1" outlineLevel="1">
      <c r="A864" s="42"/>
    </row>
    <row r="865" spans="1:1" hidden="1" outlineLevel="1">
      <c r="A865" s="42"/>
    </row>
    <row r="866" spans="1:1" hidden="1" outlineLevel="1">
      <c r="A866" s="42"/>
    </row>
    <row r="867" spans="1:1" hidden="1" outlineLevel="1">
      <c r="A867" s="42"/>
    </row>
    <row r="868" spans="1:1" hidden="1" outlineLevel="1">
      <c r="A868" s="42"/>
    </row>
    <row r="869" spans="1:1" hidden="1" outlineLevel="1">
      <c r="A869" s="42"/>
    </row>
    <row r="870" spans="1:1" hidden="1" outlineLevel="1">
      <c r="A870" s="42"/>
    </row>
    <row r="871" spans="1:1" hidden="1" outlineLevel="1">
      <c r="A871" s="42"/>
    </row>
    <row r="872" spans="1:1" hidden="1" outlineLevel="1">
      <c r="A872" s="42"/>
    </row>
    <row r="873" spans="1:1" hidden="1" outlineLevel="1">
      <c r="A873" s="42"/>
    </row>
    <row r="874" spans="1:1" hidden="1" outlineLevel="1">
      <c r="A874" s="42"/>
    </row>
    <row r="875" spans="1:1" hidden="1" outlineLevel="1">
      <c r="A875" s="42"/>
    </row>
    <row r="876" spans="1:1" hidden="1" outlineLevel="1">
      <c r="A876" s="42"/>
    </row>
    <row r="877" spans="1:1" hidden="1" outlineLevel="1">
      <c r="A877" s="42"/>
    </row>
    <row r="878" spans="1:1" hidden="1" outlineLevel="1">
      <c r="A878" s="42"/>
    </row>
    <row r="879" spans="1:1" hidden="1" outlineLevel="1">
      <c r="A879" s="42"/>
    </row>
    <row r="880" spans="1:1" hidden="1" outlineLevel="1">
      <c r="A880" s="42"/>
    </row>
    <row r="881" spans="1:1" hidden="1" outlineLevel="1">
      <c r="A881" s="42"/>
    </row>
    <row r="882" spans="1:1" hidden="1" outlineLevel="1">
      <c r="A882" s="42"/>
    </row>
    <row r="883" spans="1:1" hidden="1" outlineLevel="1">
      <c r="A883" s="42"/>
    </row>
    <row r="884" spans="1:1" hidden="1" outlineLevel="1">
      <c r="A884" s="42"/>
    </row>
    <row r="885" spans="1:1" hidden="1" outlineLevel="1">
      <c r="A885" s="42"/>
    </row>
    <row r="886" spans="1:1" hidden="1" outlineLevel="1">
      <c r="A886" s="42"/>
    </row>
    <row r="887" spans="1:1" hidden="1" outlineLevel="1">
      <c r="A887" s="42"/>
    </row>
    <row r="888" spans="1:1" hidden="1" outlineLevel="1">
      <c r="A888" s="42"/>
    </row>
    <row r="889" spans="1:1" hidden="1" outlineLevel="1">
      <c r="A889" s="42"/>
    </row>
    <row r="890" spans="1:1" hidden="1" outlineLevel="1">
      <c r="A890" s="42"/>
    </row>
    <row r="891" spans="1:1" hidden="1" outlineLevel="1">
      <c r="A891" s="42"/>
    </row>
    <row r="892" spans="1:1" hidden="1" outlineLevel="1">
      <c r="A892" s="42"/>
    </row>
    <row r="893" spans="1:1" hidden="1" outlineLevel="1">
      <c r="A893" s="42"/>
    </row>
    <row r="894" spans="1:1" hidden="1" outlineLevel="1">
      <c r="A894" s="42"/>
    </row>
    <row r="895" spans="1:1" hidden="1" outlineLevel="1">
      <c r="A895" s="42"/>
    </row>
    <row r="896" spans="1:1" hidden="1" outlineLevel="1">
      <c r="A896" s="42"/>
    </row>
    <row r="897" spans="1:1" hidden="1" outlineLevel="1">
      <c r="A897" s="42"/>
    </row>
    <row r="898" spans="1:1" hidden="1" outlineLevel="1">
      <c r="A898" s="42"/>
    </row>
    <row r="899" spans="1:1" hidden="1" outlineLevel="1">
      <c r="A899" s="42"/>
    </row>
    <row r="900" spans="1:1" hidden="1" outlineLevel="1">
      <c r="A900" s="42"/>
    </row>
    <row r="901" spans="1:1" hidden="1" outlineLevel="1">
      <c r="A901" s="42"/>
    </row>
    <row r="902" spans="1:1" hidden="1" outlineLevel="1">
      <c r="A902" s="42"/>
    </row>
    <row r="903" spans="1:1" hidden="1" outlineLevel="1">
      <c r="A903" s="42"/>
    </row>
    <row r="904" spans="1:1" hidden="1" outlineLevel="1">
      <c r="A904" s="42"/>
    </row>
    <row r="905" spans="1:1" hidden="1" outlineLevel="1">
      <c r="A905" s="42"/>
    </row>
    <row r="906" spans="1:1" hidden="1" outlineLevel="1">
      <c r="A906" s="42"/>
    </row>
    <row r="907" spans="1:1" hidden="1" outlineLevel="1">
      <c r="A907" s="42"/>
    </row>
    <row r="908" spans="1:1" hidden="1" outlineLevel="1">
      <c r="A908" s="42"/>
    </row>
    <row r="909" spans="1:1" hidden="1" outlineLevel="1">
      <c r="A909" s="42"/>
    </row>
    <row r="910" spans="1:1" hidden="1" outlineLevel="1">
      <c r="A910" s="42"/>
    </row>
    <row r="911" spans="1:1" hidden="1" outlineLevel="1">
      <c r="A911" s="42"/>
    </row>
    <row r="912" spans="1:1" hidden="1" outlineLevel="1">
      <c r="A912" s="42"/>
    </row>
    <row r="913" spans="1:1" hidden="1" outlineLevel="1">
      <c r="A913" s="42"/>
    </row>
    <row r="914" spans="1:1" hidden="1" outlineLevel="1">
      <c r="A914" s="42"/>
    </row>
    <row r="915" spans="1:1" hidden="1" outlineLevel="1">
      <c r="A915" s="42"/>
    </row>
    <row r="916" spans="1:1" hidden="1" outlineLevel="1">
      <c r="A916" s="42"/>
    </row>
    <row r="917" spans="1:1" hidden="1" outlineLevel="1">
      <c r="A917" s="42"/>
    </row>
    <row r="918" spans="1:1" hidden="1" outlineLevel="1">
      <c r="A918" s="42"/>
    </row>
    <row r="919" spans="1:1" hidden="1" outlineLevel="1">
      <c r="A919" s="42"/>
    </row>
    <row r="920" spans="1:1" hidden="1" outlineLevel="1">
      <c r="A920" s="42"/>
    </row>
    <row r="921" spans="1:1" hidden="1" outlineLevel="1">
      <c r="A921" s="42"/>
    </row>
    <row r="922" spans="1:1" hidden="1" outlineLevel="1">
      <c r="A922" s="42"/>
    </row>
    <row r="923" spans="1:1" hidden="1" outlineLevel="1">
      <c r="A923" s="42"/>
    </row>
    <row r="924" spans="1:1" hidden="1" outlineLevel="1">
      <c r="A924" s="42"/>
    </row>
    <row r="925" spans="1:1" hidden="1" outlineLevel="1">
      <c r="A925" s="42"/>
    </row>
    <row r="926" spans="1:1" hidden="1" outlineLevel="1">
      <c r="A926" s="42"/>
    </row>
    <row r="927" spans="1:1" hidden="1" outlineLevel="1">
      <c r="A927" s="42"/>
    </row>
    <row r="928" spans="1:1" hidden="1" outlineLevel="1">
      <c r="A928" s="42"/>
    </row>
    <row r="929" spans="1:1" hidden="1" outlineLevel="1">
      <c r="A929" s="42"/>
    </row>
    <row r="930" spans="1:1" hidden="1" outlineLevel="1">
      <c r="A930" s="42"/>
    </row>
    <row r="931" spans="1:1" hidden="1" outlineLevel="1">
      <c r="A931" s="42"/>
    </row>
    <row r="932" spans="1:1" hidden="1" outlineLevel="1">
      <c r="A932" s="42"/>
    </row>
    <row r="933" spans="1:1" hidden="1" outlineLevel="1">
      <c r="A933" s="42"/>
    </row>
    <row r="934" spans="1:1" hidden="1" outlineLevel="1">
      <c r="A934" s="42"/>
    </row>
    <row r="935" spans="1:1" hidden="1" outlineLevel="1">
      <c r="A935" s="42"/>
    </row>
    <row r="936" spans="1:1" hidden="1" outlineLevel="1">
      <c r="A936" s="42"/>
    </row>
    <row r="937" spans="1:1" hidden="1" outlineLevel="1">
      <c r="A937" s="42"/>
    </row>
    <row r="938" spans="1:1" hidden="1" outlineLevel="1">
      <c r="A938" s="42"/>
    </row>
    <row r="939" spans="1:1" hidden="1" outlineLevel="1">
      <c r="A939" s="42"/>
    </row>
    <row r="940" spans="1:1" hidden="1" outlineLevel="1">
      <c r="A940" s="42"/>
    </row>
    <row r="941" spans="1:1" hidden="1" outlineLevel="1">
      <c r="A941" s="42"/>
    </row>
    <row r="942" spans="1:1" hidden="1" outlineLevel="1">
      <c r="A942" s="42"/>
    </row>
    <row r="943" spans="1:1" hidden="1" outlineLevel="1">
      <c r="A943" s="42"/>
    </row>
    <row r="944" spans="1:1" hidden="1" outlineLevel="1">
      <c r="A944" s="42"/>
    </row>
    <row r="945" spans="1:1" hidden="1" outlineLevel="1">
      <c r="A945" s="42"/>
    </row>
    <row r="946" spans="1:1" hidden="1" outlineLevel="1">
      <c r="A946" s="42"/>
    </row>
    <row r="947" spans="1:1" hidden="1" outlineLevel="1">
      <c r="A947" s="42"/>
    </row>
    <row r="948" spans="1:1" hidden="1" outlineLevel="1">
      <c r="A948" s="42"/>
    </row>
    <row r="949" spans="1:1" hidden="1" outlineLevel="1">
      <c r="A949" s="42"/>
    </row>
    <row r="950" spans="1:1" hidden="1" outlineLevel="1">
      <c r="A950" s="42"/>
    </row>
    <row r="951" spans="1:1" hidden="1" outlineLevel="1">
      <c r="A951" s="42"/>
    </row>
    <row r="952" spans="1:1" hidden="1" outlineLevel="1">
      <c r="A952" s="42"/>
    </row>
    <row r="953" spans="1:1" hidden="1" outlineLevel="1">
      <c r="A953" s="42"/>
    </row>
    <row r="954" spans="1:1" hidden="1" outlineLevel="1">
      <c r="A954" s="42"/>
    </row>
    <row r="955" spans="1:1" hidden="1" outlineLevel="1">
      <c r="A955" s="42"/>
    </row>
    <row r="956" spans="1:1" hidden="1" outlineLevel="1">
      <c r="A956" s="42"/>
    </row>
    <row r="957" spans="1:1" hidden="1" outlineLevel="1">
      <c r="A957" s="42"/>
    </row>
    <row r="958" spans="1:1" hidden="1" outlineLevel="1">
      <c r="A958" s="42"/>
    </row>
    <row r="959" spans="1:1" hidden="1" outlineLevel="1">
      <c r="A959" s="42"/>
    </row>
    <row r="960" spans="1:1" hidden="1" outlineLevel="1">
      <c r="A960" s="42"/>
    </row>
    <row r="961" spans="1:1" hidden="1" outlineLevel="1">
      <c r="A961" s="42"/>
    </row>
    <row r="962" spans="1:1" hidden="1" outlineLevel="1">
      <c r="A962" s="42"/>
    </row>
    <row r="963" spans="1:1" hidden="1" outlineLevel="1">
      <c r="A963" s="42"/>
    </row>
    <row r="964" spans="1:1" hidden="1" outlineLevel="1">
      <c r="A964" s="42"/>
    </row>
    <row r="965" spans="1:1" hidden="1" outlineLevel="1">
      <c r="A965" s="42"/>
    </row>
    <row r="966" spans="1:1" hidden="1" outlineLevel="1">
      <c r="A966" s="42"/>
    </row>
    <row r="967" spans="1:1" hidden="1" outlineLevel="1">
      <c r="A967" s="42"/>
    </row>
    <row r="968" spans="1:1" hidden="1" outlineLevel="1">
      <c r="A968" s="42"/>
    </row>
    <row r="969" spans="1:1" ht="17" hidden="1" outlineLevel="1" thickBot="1">
      <c r="A969" s="43"/>
    </row>
    <row r="970" spans="1:1" ht="17" collapsed="1" thickBot="1"/>
    <row r="971" spans="1:1">
      <c r="A971" s="380" t="s">
        <v>143</v>
      </c>
    </row>
    <row r="972" spans="1:1">
      <c r="A972" s="381"/>
    </row>
    <row r="973" spans="1:1">
      <c r="A973" s="44"/>
    </row>
    <row r="974" spans="1:1">
      <c r="A974" s="44"/>
    </row>
    <row r="975" spans="1:1">
      <c r="A975" s="44"/>
    </row>
    <row r="976" spans="1:1">
      <c r="A976" s="44"/>
    </row>
    <row r="977" spans="1:1">
      <c r="A977" s="44"/>
    </row>
    <row r="978" spans="1:1">
      <c r="A978" s="44"/>
    </row>
    <row r="979" spans="1:1">
      <c r="A979" s="44"/>
    </row>
    <row r="980" spans="1:1">
      <c r="A980" s="44"/>
    </row>
    <row r="981" spans="1:1" hidden="1" outlineLevel="1">
      <c r="A981" s="44"/>
    </row>
    <row r="982" spans="1:1" hidden="1" outlineLevel="1">
      <c r="A982" s="44"/>
    </row>
    <row r="983" spans="1:1" hidden="1" outlineLevel="1">
      <c r="A983" s="44"/>
    </row>
    <row r="984" spans="1:1" hidden="1" outlineLevel="1">
      <c r="A984" s="44"/>
    </row>
    <row r="985" spans="1:1" hidden="1" outlineLevel="1">
      <c r="A985" s="44"/>
    </row>
    <row r="986" spans="1:1" hidden="1" outlineLevel="1">
      <c r="A986" s="44"/>
    </row>
    <row r="987" spans="1:1" hidden="1" outlineLevel="1">
      <c r="A987" s="44"/>
    </row>
    <row r="988" spans="1:1" hidden="1" outlineLevel="1">
      <c r="A988" s="44"/>
    </row>
    <row r="989" spans="1:1" hidden="1" outlineLevel="1">
      <c r="A989" s="44"/>
    </row>
    <row r="990" spans="1:1" hidden="1" outlineLevel="1">
      <c r="A990" s="44"/>
    </row>
    <row r="991" spans="1:1" hidden="1" outlineLevel="1">
      <c r="A991" s="44"/>
    </row>
    <row r="992" spans="1:1" hidden="1" outlineLevel="1">
      <c r="A992" s="44"/>
    </row>
    <row r="993" spans="1:1" hidden="1" outlineLevel="1">
      <c r="A993" s="44"/>
    </row>
    <row r="994" spans="1:1" hidden="1" outlineLevel="1">
      <c r="A994" s="44"/>
    </row>
    <row r="995" spans="1:1" hidden="1" outlineLevel="1">
      <c r="A995" s="44"/>
    </row>
    <row r="996" spans="1:1" hidden="1" outlineLevel="1">
      <c r="A996" s="44"/>
    </row>
    <row r="997" spans="1:1" hidden="1" outlineLevel="1">
      <c r="A997" s="44"/>
    </row>
    <row r="998" spans="1:1" hidden="1" outlineLevel="1">
      <c r="A998" s="44"/>
    </row>
    <row r="999" spans="1:1" hidden="1" outlineLevel="1">
      <c r="A999" s="44"/>
    </row>
    <row r="1000" spans="1:1" hidden="1" outlineLevel="1">
      <c r="A1000" s="44"/>
    </row>
    <row r="1001" spans="1:1" hidden="1" outlineLevel="1">
      <c r="A1001" s="44"/>
    </row>
    <row r="1002" spans="1:1" hidden="1" outlineLevel="1">
      <c r="A1002" s="44"/>
    </row>
    <row r="1003" spans="1:1" hidden="1" outlineLevel="1">
      <c r="A1003" s="44"/>
    </row>
    <row r="1004" spans="1:1" hidden="1" outlineLevel="1">
      <c r="A1004" s="44"/>
    </row>
    <row r="1005" spans="1:1" hidden="1" outlineLevel="1">
      <c r="A1005" s="44"/>
    </row>
    <row r="1006" spans="1:1" hidden="1" outlineLevel="1">
      <c r="A1006" s="44"/>
    </row>
    <row r="1007" spans="1:1" hidden="1" outlineLevel="1">
      <c r="A1007" s="44"/>
    </row>
    <row r="1008" spans="1:1" hidden="1" outlineLevel="1">
      <c r="A1008" s="44"/>
    </row>
    <row r="1009" spans="1:1" hidden="1" outlineLevel="1">
      <c r="A1009" s="44"/>
    </row>
    <row r="1010" spans="1:1" hidden="1" outlineLevel="1">
      <c r="A1010" s="44"/>
    </row>
    <row r="1011" spans="1:1" hidden="1" outlineLevel="1">
      <c r="A1011" s="44"/>
    </row>
    <row r="1012" spans="1:1" hidden="1" outlineLevel="1">
      <c r="A1012" s="44"/>
    </row>
    <row r="1013" spans="1:1" hidden="1" outlineLevel="1">
      <c r="A1013" s="44"/>
    </row>
    <row r="1014" spans="1:1" hidden="1" outlineLevel="1">
      <c r="A1014" s="44"/>
    </row>
    <row r="1015" spans="1:1" hidden="1" outlineLevel="1">
      <c r="A1015" s="44"/>
    </row>
    <row r="1016" spans="1:1" hidden="1" outlineLevel="1">
      <c r="A1016" s="44"/>
    </row>
    <row r="1017" spans="1:1" hidden="1" outlineLevel="1">
      <c r="A1017" s="44"/>
    </row>
    <row r="1018" spans="1:1" hidden="1" outlineLevel="1">
      <c r="A1018" s="44"/>
    </row>
    <row r="1019" spans="1:1" hidden="1" outlineLevel="1">
      <c r="A1019" s="44"/>
    </row>
    <row r="1020" spans="1:1" hidden="1" outlineLevel="1">
      <c r="A1020" s="44"/>
    </row>
    <row r="1021" spans="1:1" hidden="1" outlineLevel="1">
      <c r="A1021" s="44"/>
    </row>
    <row r="1022" spans="1:1" hidden="1" outlineLevel="1">
      <c r="A1022" s="44"/>
    </row>
    <row r="1023" spans="1:1" hidden="1" outlineLevel="1">
      <c r="A1023" s="44"/>
    </row>
    <row r="1024" spans="1:1" hidden="1" outlineLevel="1">
      <c r="A1024" s="44"/>
    </row>
    <row r="1025" spans="1:1" hidden="1" outlineLevel="1">
      <c r="A1025" s="44"/>
    </row>
    <row r="1026" spans="1:1" hidden="1" outlineLevel="1">
      <c r="A1026" s="44"/>
    </row>
    <row r="1027" spans="1:1" hidden="1" outlineLevel="1">
      <c r="A1027" s="44"/>
    </row>
    <row r="1028" spans="1:1" hidden="1" outlineLevel="1">
      <c r="A1028" s="44"/>
    </row>
    <row r="1029" spans="1:1" hidden="1" outlineLevel="1">
      <c r="A1029" s="44"/>
    </row>
    <row r="1030" spans="1:1" hidden="1" outlineLevel="1">
      <c r="A1030" s="44"/>
    </row>
    <row r="1031" spans="1:1" hidden="1" outlineLevel="1">
      <c r="A1031" s="44"/>
    </row>
    <row r="1032" spans="1:1" hidden="1" outlineLevel="1">
      <c r="A1032" s="44"/>
    </row>
    <row r="1033" spans="1:1" hidden="1" outlineLevel="1">
      <c r="A1033" s="44"/>
    </row>
    <row r="1034" spans="1:1" hidden="1" outlineLevel="1">
      <c r="A1034" s="44"/>
    </row>
    <row r="1035" spans="1:1" hidden="1" outlineLevel="1">
      <c r="A1035" s="44"/>
    </row>
    <row r="1036" spans="1:1" hidden="1" outlineLevel="1">
      <c r="A1036" s="44"/>
    </row>
    <row r="1037" spans="1:1" hidden="1" outlineLevel="1">
      <c r="A1037" s="44"/>
    </row>
    <row r="1038" spans="1:1" hidden="1" outlineLevel="1">
      <c r="A1038" s="44"/>
    </row>
    <row r="1039" spans="1:1" hidden="1" outlineLevel="1">
      <c r="A1039" s="44"/>
    </row>
    <row r="1040" spans="1:1" hidden="1" outlineLevel="1">
      <c r="A1040" s="44"/>
    </row>
    <row r="1041" spans="1:1" hidden="1" outlineLevel="1">
      <c r="A1041" s="44"/>
    </row>
    <row r="1042" spans="1:1" hidden="1" outlineLevel="1">
      <c r="A1042" s="44"/>
    </row>
    <row r="1043" spans="1:1" hidden="1" outlineLevel="1">
      <c r="A1043" s="44"/>
    </row>
    <row r="1044" spans="1:1" hidden="1" outlineLevel="1">
      <c r="A1044" s="44"/>
    </row>
    <row r="1045" spans="1:1" hidden="1" outlineLevel="1">
      <c r="A1045" s="44"/>
    </row>
    <row r="1046" spans="1:1" hidden="1" outlineLevel="1">
      <c r="A1046" s="44"/>
    </row>
    <row r="1047" spans="1:1" hidden="1" outlineLevel="1">
      <c r="A1047" s="44"/>
    </row>
    <row r="1048" spans="1:1" hidden="1" outlineLevel="1">
      <c r="A1048" s="44"/>
    </row>
    <row r="1049" spans="1:1" hidden="1" outlineLevel="1">
      <c r="A1049" s="44"/>
    </row>
    <row r="1050" spans="1:1" hidden="1" outlineLevel="1">
      <c r="A1050" s="44"/>
    </row>
    <row r="1051" spans="1:1" hidden="1" outlineLevel="1">
      <c r="A1051" s="44"/>
    </row>
    <row r="1052" spans="1:1" hidden="1" outlineLevel="1">
      <c r="A1052" s="44"/>
    </row>
    <row r="1053" spans="1:1" hidden="1" outlineLevel="1">
      <c r="A1053" s="44"/>
    </row>
    <row r="1054" spans="1:1" hidden="1" outlineLevel="1">
      <c r="A1054" s="44"/>
    </row>
    <row r="1055" spans="1:1" hidden="1" outlineLevel="1">
      <c r="A1055" s="44"/>
    </row>
    <row r="1056" spans="1:1" hidden="1" outlineLevel="1">
      <c r="A1056" s="44"/>
    </row>
    <row r="1057" spans="1:1" hidden="1" outlineLevel="1">
      <c r="A1057" s="44"/>
    </row>
    <row r="1058" spans="1:1" hidden="1" outlineLevel="1">
      <c r="A1058" s="44"/>
    </row>
    <row r="1059" spans="1:1" hidden="1" outlineLevel="1">
      <c r="A1059" s="44"/>
    </row>
    <row r="1060" spans="1:1" hidden="1" outlineLevel="1">
      <c r="A1060" s="44"/>
    </row>
    <row r="1061" spans="1:1" hidden="1" outlineLevel="1">
      <c r="A1061" s="44"/>
    </row>
    <row r="1062" spans="1:1" hidden="1" outlineLevel="1">
      <c r="A1062" s="44"/>
    </row>
    <row r="1063" spans="1:1" hidden="1" outlineLevel="1">
      <c r="A1063" s="44"/>
    </row>
    <row r="1064" spans="1:1" hidden="1" outlineLevel="1">
      <c r="A1064" s="44"/>
    </row>
    <row r="1065" spans="1:1" hidden="1" outlineLevel="1">
      <c r="A1065" s="44"/>
    </row>
    <row r="1066" spans="1:1" hidden="1" outlineLevel="1">
      <c r="A1066" s="44"/>
    </row>
    <row r="1067" spans="1:1" hidden="1" outlineLevel="1">
      <c r="A1067" s="44"/>
    </row>
    <row r="1068" spans="1:1" hidden="1" outlineLevel="1">
      <c r="A1068" s="44"/>
    </row>
    <row r="1069" spans="1:1" hidden="1" outlineLevel="1">
      <c r="A1069" s="44"/>
    </row>
    <row r="1070" spans="1:1" hidden="1" outlineLevel="1">
      <c r="A1070" s="44"/>
    </row>
    <row r="1071" spans="1:1" hidden="1" outlineLevel="1">
      <c r="A1071" s="44"/>
    </row>
    <row r="1072" spans="1:1" hidden="1" outlineLevel="1">
      <c r="A1072" s="44"/>
    </row>
    <row r="1073" spans="1:1" hidden="1" outlineLevel="1">
      <c r="A1073" s="44"/>
    </row>
    <row r="1074" spans="1:1" hidden="1" outlineLevel="1">
      <c r="A1074" s="44"/>
    </row>
    <row r="1075" spans="1:1" hidden="1" outlineLevel="1">
      <c r="A1075" s="44"/>
    </row>
    <row r="1076" spans="1:1" hidden="1" outlineLevel="1">
      <c r="A1076" s="44"/>
    </row>
    <row r="1077" spans="1:1" hidden="1" outlineLevel="1">
      <c r="A1077" s="44"/>
    </row>
    <row r="1078" spans="1:1" hidden="1" outlineLevel="1">
      <c r="A1078" s="44"/>
    </row>
    <row r="1079" spans="1:1" hidden="1" outlineLevel="1">
      <c r="A1079" s="44"/>
    </row>
    <row r="1080" spans="1:1" ht="17" hidden="1" outlineLevel="1" thickBot="1">
      <c r="A1080" s="45"/>
    </row>
    <row r="1081" spans="1:1" ht="17" collapsed="1" thickBot="1"/>
    <row r="1082" spans="1:1">
      <c r="A1082" s="382" t="s">
        <v>144</v>
      </c>
    </row>
    <row r="1083" spans="1:1">
      <c r="A1083" s="383"/>
    </row>
    <row r="1084" spans="1:1">
      <c r="A1084" s="46"/>
    </row>
    <row r="1085" spans="1:1">
      <c r="A1085" s="46"/>
    </row>
    <row r="1086" spans="1:1">
      <c r="A1086" s="46"/>
    </row>
    <row r="1087" spans="1:1">
      <c r="A1087" s="46"/>
    </row>
    <row r="1088" spans="1:1">
      <c r="A1088" s="46"/>
    </row>
    <row r="1089" spans="1:1">
      <c r="A1089" s="46"/>
    </row>
    <row r="1090" spans="1:1">
      <c r="A1090" s="46"/>
    </row>
    <row r="1091" spans="1:1" ht="17" thickBot="1">
      <c r="A1091" s="47"/>
    </row>
    <row r="1092" spans="1:1" hidden="1" outlineLevel="1">
      <c r="A1092" s="46"/>
    </row>
    <row r="1093" spans="1:1" hidden="1" outlineLevel="1">
      <c r="A1093" s="46"/>
    </row>
    <row r="1094" spans="1:1" hidden="1" outlineLevel="1">
      <c r="A1094" s="46"/>
    </row>
    <row r="1095" spans="1:1" hidden="1" outlineLevel="1">
      <c r="A1095" s="46"/>
    </row>
    <row r="1096" spans="1:1" hidden="1" outlineLevel="1">
      <c r="A1096" s="46"/>
    </row>
    <row r="1097" spans="1:1" hidden="1" outlineLevel="1">
      <c r="A1097" s="46"/>
    </row>
    <row r="1098" spans="1:1" hidden="1" outlineLevel="1">
      <c r="A1098" s="46"/>
    </row>
    <row r="1099" spans="1:1" hidden="1" outlineLevel="1">
      <c r="A1099" s="46"/>
    </row>
    <row r="1100" spans="1:1" hidden="1" outlineLevel="1">
      <c r="A1100" s="46"/>
    </row>
    <row r="1101" spans="1:1" hidden="1" outlineLevel="1">
      <c r="A1101" s="46"/>
    </row>
    <row r="1102" spans="1:1" hidden="1" outlineLevel="1">
      <c r="A1102" s="46"/>
    </row>
    <row r="1103" spans="1:1" hidden="1" outlineLevel="1">
      <c r="A1103" s="46"/>
    </row>
    <row r="1104" spans="1:1" hidden="1" outlineLevel="1">
      <c r="A1104" s="46"/>
    </row>
    <row r="1105" spans="1:1" hidden="1" outlineLevel="1">
      <c r="A1105" s="46"/>
    </row>
    <row r="1106" spans="1:1" hidden="1" outlineLevel="1">
      <c r="A1106" s="46"/>
    </row>
    <row r="1107" spans="1:1" hidden="1" outlineLevel="1">
      <c r="A1107" s="46"/>
    </row>
    <row r="1108" spans="1:1" hidden="1" outlineLevel="1">
      <c r="A1108" s="46"/>
    </row>
    <row r="1109" spans="1:1" hidden="1" outlineLevel="1">
      <c r="A1109" s="46"/>
    </row>
    <row r="1110" spans="1:1" hidden="1" outlineLevel="1">
      <c r="A1110" s="46"/>
    </row>
    <row r="1111" spans="1:1" hidden="1" outlineLevel="1">
      <c r="A1111" s="46"/>
    </row>
    <row r="1112" spans="1:1" hidden="1" outlineLevel="1">
      <c r="A1112" s="46"/>
    </row>
    <row r="1113" spans="1:1" hidden="1" outlineLevel="1">
      <c r="A1113" s="46"/>
    </row>
    <row r="1114" spans="1:1" hidden="1" outlineLevel="1">
      <c r="A1114" s="46"/>
    </row>
    <row r="1115" spans="1:1" hidden="1" outlineLevel="1">
      <c r="A1115" s="46"/>
    </row>
    <row r="1116" spans="1:1" hidden="1" outlineLevel="1">
      <c r="A1116" s="46"/>
    </row>
    <row r="1117" spans="1:1" hidden="1" outlineLevel="1">
      <c r="A1117" s="46"/>
    </row>
    <row r="1118" spans="1:1" hidden="1" outlineLevel="1">
      <c r="A1118" s="46"/>
    </row>
    <row r="1119" spans="1:1" hidden="1" outlineLevel="1">
      <c r="A1119" s="46"/>
    </row>
    <row r="1120" spans="1:1" hidden="1" outlineLevel="1">
      <c r="A1120" s="46"/>
    </row>
    <row r="1121" spans="1:1" hidden="1" outlineLevel="1">
      <c r="A1121" s="46"/>
    </row>
    <row r="1122" spans="1:1" hidden="1" outlineLevel="1">
      <c r="A1122" s="46"/>
    </row>
    <row r="1123" spans="1:1" hidden="1" outlineLevel="1">
      <c r="A1123" s="46"/>
    </row>
    <row r="1124" spans="1:1" hidden="1" outlineLevel="1">
      <c r="A1124" s="46"/>
    </row>
    <row r="1125" spans="1:1" hidden="1" outlineLevel="1">
      <c r="A1125" s="46"/>
    </row>
    <row r="1126" spans="1:1" hidden="1" outlineLevel="1">
      <c r="A1126" s="46"/>
    </row>
    <row r="1127" spans="1:1" hidden="1" outlineLevel="1">
      <c r="A1127" s="46"/>
    </row>
    <row r="1128" spans="1:1" hidden="1" outlineLevel="1">
      <c r="A1128" s="46"/>
    </row>
    <row r="1129" spans="1:1" hidden="1" outlineLevel="1">
      <c r="A1129" s="46"/>
    </row>
    <row r="1130" spans="1:1" hidden="1" outlineLevel="1">
      <c r="A1130" s="46"/>
    </row>
    <row r="1131" spans="1:1" hidden="1" outlineLevel="1">
      <c r="A1131" s="46"/>
    </row>
    <row r="1132" spans="1:1" hidden="1" outlineLevel="1">
      <c r="A1132" s="46"/>
    </row>
    <row r="1133" spans="1:1" hidden="1" outlineLevel="1">
      <c r="A1133" s="46"/>
    </row>
    <row r="1134" spans="1:1" hidden="1" outlineLevel="1">
      <c r="A1134" s="46"/>
    </row>
    <row r="1135" spans="1:1" hidden="1" outlineLevel="1">
      <c r="A1135" s="46"/>
    </row>
    <row r="1136" spans="1:1" hidden="1" outlineLevel="1">
      <c r="A1136" s="46"/>
    </row>
    <row r="1137" spans="1:1" hidden="1" outlineLevel="1">
      <c r="A1137" s="46"/>
    </row>
    <row r="1138" spans="1:1" hidden="1" outlineLevel="1">
      <c r="A1138" s="46"/>
    </row>
    <row r="1139" spans="1:1" hidden="1" outlineLevel="1">
      <c r="A1139" s="46"/>
    </row>
    <row r="1140" spans="1:1" hidden="1" outlineLevel="1">
      <c r="A1140" s="46"/>
    </row>
    <row r="1141" spans="1:1" hidden="1" outlineLevel="1">
      <c r="A1141" s="46"/>
    </row>
    <row r="1142" spans="1:1" hidden="1" outlineLevel="1">
      <c r="A1142" s="46"/>
    </row>
    <row r="1143" spans="1:1" hidden="1" outlineLevel="1">
      <c r="A1143" s="46"/>
    </row>
    <row r="1144" spans="1:1" hidden="1" outlineLevel="1">
      <c r="A1144" s="46"/>
    </row>
    <row r="1145" spans="1:1" hidden="1" outlineLevel="1">
      <c r="A1145" s="46"/>
    </row>
    <row r="1146" spans="1:1" hidden="1" outlineLevel="1">
      <c r="A1146" s="46"/>
    </row>
    <row r="1147" spans="1:1" hidden="1" outlineLevel="1">
      <c r="A1147" s="46"/>
    </row>
    <row r="1148" spans="1:1" hidden="1" outlineLevel="1">
      <c r="A1148" s="46"/>
    </row>
    <row r="1149" spans="1:1" hidden="1" outlineLevel="1">
      <c r="A1149" s="46"/>
    </row>
    <row r="1150" spans="1:1" hidden="1" outlineLevel="1">
      <c r="A1150" s="46"/>
    </row>
    <row r="1151" spans="1:1" hidden="1" outlineLevel="1">
      <c r="A1151" s="46"/>
    </row>
    <row r="1152" spans="1:1" hidden="1" outlineLevel="1">
      <c r="A1152" s="46"/>
    </row>
    <row r="1153" spans="1:1" hidden="1" outlineLevel="1">
      <c r="A1153" s="46"/>
    </row>
    <row r="1154" spans="1:1" hidden="1" outlineLevel="1">
      <c r="A1154" s="46"/>
    </row>
    <row r="1155" spans="1:1" hidden="1" outlineLevel="1">
      <c r="A1155" s="46"/>
    </row>
    <row r="1156" spans="1:1" hidden="1" outlineLevel="1">
      <c r="A1156" s="46"/>
    </row>
    <row r="1157" spans="1:1" hidden="1" outlineLevel="1">
      <c r="A1157" s="46"/>
    </row>
    <row r="1158" spans="1:1" hidden="1" outlineLevel="1">
      <c r="A1158" s="46"/>
    </row>
    <row r="1159" spans="1:1" hidden="1" outlineLevel="1">
      <c r="A1159" s="46"/>
    </row>
    <row r="1160" spans="1:1" hidden="1" outlineLevel="1">
      <c r="A1160" s="46"/>
    </row>
    <row r="1161" spans="1:1" hidden="1" outlineLevel="1">
      <c r="A1161" s="46"/>
    </row>
    <row r="1162" spans="1:1" hidden="1" outlineLevel="1">
      <c r="A1162" s="46"/>
    </row>
    <row r="1163" spans="1:1" hidden="1" outlineLevel="1">
      <c r="A1163" s="46"/>
    </row>
    <row r="1164" spans="1:1" hidden="1" outlineLevel="1">
      <c r="A1164" s="46"/>
    </row>
    <row r="1165" spans="1:1" hidden="1" outlineLevel="1">
      <c r="A1165" s="46"/>
    </row>
    <row r="1166" spans="1:1" hidden="1" outlineLevel="1">
      <c r="A1166" s="46"/>
    </row>
    <row r="1167" spans="1:1" hidden="1" outlineLevel="1">
      <c r="A1167" s="46"/>
    </row>
    <row r="1168" spans="1:1" hidden="1" outlineLevel="1">
      <c r="A1168" s="46"/>
    </row>
    <row r="1169" spans="1:1" hidden="1" outlineLevel="1">
      <c r="A1169" s="46"/>
    </row>
    <row r="1170" spans="1:1" hidden="1" outlineLevel="1">
      <c r="A1170" s="46"/>
    </row>
    <row r="1171" spans="1:1" hidden="1" outlineLevel="1">
      <c r="A1171" s="46"/>
    </row>
    <row r="1172" spans="1:1" hidden="1" outlineLevel="1">
      <c r="A1172" s="46"/>
    </row>
    <row r="1173" spans="1:1" hidden="1" outlineLevel="1">
      <c r="A1173" s="46"/>
    </row>
    <row r="1174" spans="1:1" hidden="1" outlineLevel="1">
      <c r="A1174" s="46"/>
    </row>
    <row r="1175" spans="1:1" hidden="1" outlineLevel="1">
      <c r="A1175" s="46"/>
    </row>
    <row r="1176" spans="1:1" hidden="1" outlineLevel="1">
      <c r="A1176" s="46"/>
    </row>
    <row r="1177" spans="1:1" hidden="1" outlineLevel="1">
      <c r="A1177" s="46"/>
    </row>
    <row r="1178" spans="1:1" hidden="1" outlineLevel="1">
      <c r="A1178" s="46"/>
    </row>
    <row r="1179" spans="1:1" hidden="1" outlineLevel="1">
      <c r="A1179" s="46"/>
    </row>
    <row r="1180" spans="1:1" hidden="1" outlineLevel="1">
      <c r="A1180" s="46"/>
    </row>
    <row r="1181" spans="1:1" hidden="1" outlineLevel="1">
      <c r="A1181" s="46"/>
    </row>
    <row r="1182" spans="1:1" hidden="1" outlineLevel="1">
      <c r="A1182" s="46"/>
    </row>
    <row r="1183" spans="1:1" hidden="1" outlineLevel="1">
      <c r="A1183" s="46"/>
    </row>
    <row r="1184" spans="1:1" hidden="1" outlineLevel="1">
      <c r="A1184" s="46"/>
    </row>
    <row r="1185" spans="1:1" hidden="1" outlineLevel="1">
      <c r="A1185" s="46"/>
    </row>
    <row r="1186" spans="1:1" hidden="1" outlineLevel="1">
      <c r="A1186" s="46"/>
    </row>
    <row r="1187" spans="1:1" hidden="1" outlineLevel="1">
      <c r="A1187" s="46"/>
    </row>
    <row r="1188" spans="1:1" hidden="1" outlineLevel="1">
      <c r="A1188" s="46"/>
    </row>
    <row r="1189" spans="1:1" hidden="1" outlineLevel="1">
      <c r="A1189" s="46"/>
    </row>
    <row r="1190" spans="1:1" hidden="1" outlineLevel="1">
      <c r="A1190" s="46"/>
    </row>
    <row r="1191" spans="1:1" hidden="1" outlineLevel="1">
      <c r="A1191" s="46"/>
    </row>
    <row r="1192" spans="1:1" hidden="1" outlineLevel="1">
      <c r="A1192" s="46"/>
    </row>
    <row r="1193" spans="1:1" hidden="1" outlineLevel="1">
      <c r="A1193" s="46"/>
    </row>
    <row r="1194" spans="1:1" hidden="1" outlineLevel="1">
      <c r="A1194" s="46"/>
    </row>
    <row r="1195" spans="1:1" hidden="1" outlineLevel="1">
      <c r="A1195" s="46"/>
    </row>
    <row r="1196" spans="1:1" hidden="1" outlineLevel="1">
      <c r="A1196" s="46"/>
    </row>
    <row r="1197" spans="1:1" hidden="1" outlineLevel="1">
      <c r="A1197" s="46"/>
    </row>
    <row r="1198" spans="1:1" hidden="1" outlineLevel="1">
      <c r="A1198" s="46"/>
    </row>
    <row r="1199" spans="1:1" hidden="1" outlineLevel="1">
      <c r="A1199" s="46"/>
    </row>
    <row r="1200" spans="1:1" hidden="1" outlineLevel="1">
      <c r="A1200" s="46"/>
    </row>
    <row r="1201" spans="1:1" hidden="1" outlineLevel="1">
      <c r="A1201" s="46"/>
    </row>
    <row r="1202" spans="1:1" hidden="1" outlineLevel="1">
      <c r="A1202" s="46"/>
    </row>
    <row r="1203" spans="1:1" hidden="1" outlineLevel="1">
      <c r="A1203" s="46"/>
    </row>
    <row r="1204" spans="1:1" hidden="1" outlineLevel="1">
      <c r="A1204" s="46"/>
    </row>
    <row r="1205" spans="1:1" hidden="1" outlineLevel="1">
      <c r="A1205" s="46"/>
    </row>
    <row r="1206" spans="1:1" hidden="1" outlineLevel="1">
      <c r="A1206" s="46"/>
    </row>
    <row r="1207" spans="1:1" hidden="1" outlineLevel="1">
      <c r="A1207" s="46"/>
    </row>
    <row r="1208" spans="1:1" hidden="1" outlineLevel="1">
      <c r="A1208" s="46"/>
    </row>
    <row r="1209" spans="1:1" hidden="1" outlineLevel="1">
      <c r="A1209" s="46"/>
    </row>
    <row r="1210" spans="1:1" hidden="1" outlineLevel="1">
      <c r="A1210" s="46"/>
    </row>
    <row r="1211" spans="1:1" hidden="1" outlineLevel="1">
      <c r="A1211" s="46"/>
    </row>
    <row r="1212" spans="1:1" hidden="1" outlineLevel="1">
      <c r="A1212" s="46"/>
    </row>
    <row r="1213" spans="1:1" hidden="1" outlineLevel="1">
      <c r="A1213" s="46"/>
    </row>
    <row r="1214" spans="1:1" hidden="1" outlineLevel="1">
      <c r="A1214" s="46"/>
    </row>
    <row r="1215" spans="1:1" hidden="1" outlineLevel="1">
      <c r="A1215" s="46"/>
    </row>
    <row r="1216" spans="1:1" hidden="1" outlineLevel="1">
      <c r="A1216" s="46"/>
    </row>
    <row r="1217" spans="1:1" hidden="1" outlineLevel="1">
      <c r="A1217" s="46"/>
    </row>
    <row r="1218" spans="1:1" hidden="1" outlineLevel="1">
      <c r="A1218" s="46"/>
    </row>
    <row r="1219" spans="1:1" hidden="1" outlineLevel="1">
      <c r="A1219" s="46"/>
    </row>
    <row r="1220" spans="1:1" hidden="1" outlineLevel="1">
      <c r="A1220" s="46"/>
    </row>
    <row r="1221" spans="1:1" hidden="1" outlineLevel="1">
      <c r="A1221" s="46"/>
    </row>
    <row r="1222" spans="1:1" hidden="1" outlineLevel="1">
      <c r="A1222" s="46"/>
    </row>
    <row r="1223" spans="1:1" ht="16" hidden="1" customHeight="1" outlineLevel="1" thickBot="1">
      <c r="A1223" s="46"/>
    </row>
    <row r="1224" spans="1:1" ht="16" hidden="1" customHeight="1" outlineLevel="1" thickBot="1">
      <c r="A1224" s="46"/>
    </row>
    <row r="1225" spans="1:1" hidden="1" outlineLevel="1">
      <c r="A1225" s="46"/>
    </row>
    <row r="1226" spans="1:1" hidden="1" outlineLevel="1">
      <c r="A1226" s="46"/>
    </row>
    <row r="1227" spans="1:1" hidden="1" outlineLevel="1">
      <c r="A1227" s="46"/>
    </row>
    <row r="1228" spans="1:1" hidden="1" outlineLevel="1">
      <c r="A1228" s="46"/>
    </row>
    <row r="1229" spans="1:1" hidden="1" outlineLevel="1">
      <c r="A1229" s="46"/>
    </row>
    <row r="1230" spans="1:1" hidden="1" outlineLevel="1">
      <c r="A1230" s="46"/>
    </row>
    <row r="1231" spans="1:1" hidden="1" outlineLevel="1">
      <c r="A1231" s="46"/>
    </row>
    <row r="1232" spans="1:1" hidden="1" outlineLevel="1">
      <c r="A1232" s="46"/>
    </row>
    <row r="1233" spans="1:1" hidden="1" outlineLevel="1">
      <c r="A1233" s="46"/>
    </row>
    <row r="1234" spans="1:1" hidden="1" outlineLevel="1">
      <c r="A1234" s="46"/>
    </row>
    <row r="1235" spans="1:1" hidden="1" outlineLevel="1">
      <c r="A1235" s="46"/>
    </row>
    <row r="1236" spans="1:1" hidden="1" outlineLevel="1">
      <c r="A1236" s="46"/>
    </row>
    <row r="1237" spans="1:1" hidden="1" outlineLevel="1">
      <c r="A1237" s="46"/>
    </row>
    <row r="1238" spans="1:1" hidden="1" outlineLevel="1">
      <c r="A1238" s="46"/>
    </row>
    <row r="1239" spans="1:1" hidden="1" outlineLevel="1">
      <c r="A1239" s="46"/>
    </row>
    <row r="1240" spans="1:1" hidden="1" outlineLevel="1">
      <c r="A1240" s="46"/>
    </row>
    <row r="1241" spans="1:1" hidden="1" outlineLevel="1">
      <c r="A1241" s="46"/>
    </row>
    <row r="1242" spans="1:1" hidden="1" outlineLevel="1">
      <c r="A1242" s="46"/>
    </row>
    <row r="1243" spans="1:1" hidden="1" outlineLevel="1">
      <c r="A1243" s="46"/>
    </row>
    <row r="1244" spans="1:1" hidden="1" outlineLevel="1">
      <c r="A1244" s="46"/>
    </row>
    <row r="1245" spans="1:1" hidden="1" outlineLevel="1">
      <c r="A1245" s="46"/>
    </row>
    <row r="1246" spans="1:1" hidden="1" outlineLevel="1">
      <c r="A1246" s="46"/>
    </row>
    <row r="1247" spans="1:1" hidden="1" outlineLevel="1">
      <c r="A1247" s="46"/>
    </row>
    <row r="1248" spans="1:1" hidden="1" outlineLevel="1">
      <c r="A1248" s="46"/>
    </row>
    <row r="1249" spans="1:1" hidden="1" outlineLevel="1">
      <c r="A1249" s="46"/>
    </row>
    <row r="1250" spans="1:1" hidden="1" outlineLevel="1">
      <c r="A1250" s="46"/>
    </row>
    <row r="1251" spans="1:1" ht="17" hidden="1" outlineLevel="1" thickBot="1">
      <c r="A1251" s="47"/>
    </row>
    <row r="1252" spans="1:1" ht="17" collapsed="1" thickBot="1"/>
    <row r="1253" spans="1:1">
      <c r="A1253" s="360" t="s">
        <v>145</v>
      </c>
    </row>
    <row r="1254" spans="1:1">
      <c r="A1254" s="361"/>
    </row>
    <row r="1255" spans="1:1">
      <c r="A1255" s="11"/>
    </row>
    <row r="1256" spans="1:1">
      <c r="A1256" s="11"/>
    </row>
    <row r="1257" spans="1:1">
      <c r="A1257" s="11"/>
    </row>
    <row r="1258" spans="1:1">
      <c r="A1258" s="11"/>
    </row>
    <row r="1259" spans="1:1">
      <c r="A1259" s="11"/>
    </row>
    <row r="1260" spans="1:1">
      <c r="A1260" s="11"/>
    </row>
    <row r="1261" spans="1:1">
      <c r="A1261" s="11"/>
    </row>
    <row r="1262" spans="1:1" ht="17" thickBot="1">
      <c r="A1262" s="12"/>
    </row>
    <row r="1263" spans="1:1" hidden="1" outlineLevel="1">
      <c r="A1263" s="11"/>
    </row>
    <row r="1264" spans="1:1" hidden="1" outlineLevel="1">
      <c r="A1264" s="11"/>
    </row>
    <row r="1265" spans="1:1" hidden="1" outlineLevel="1">
      <c r="A1265" s="11"/>
    </row>
    <row r="1266" spans="1:1" hidden="1" outlineLevel="1">
      <c r="A1266" s="11"/>
    </row>
    <row r="1267" spans="1:1" hidden="1" outlineLevel="1">
      <c r="A1267" s="11"/>
    </row>
    <row r="1268" spans="1:1" hidden="1" outlineLevel="1">
      <c r="A1268" s="11"/>
    </row>
    <row r="1269" spans="1:1" hidden="1" outlineLevel="1">
      <c r="A1269" s="11"/>
    </row>
    <row r="1270" spans="1:1" hidden="1" outlineLevel="1">
      <c r="A1270" s="11"/>
    </row>
    <row r="1271" spans="1:1" hidden="1" outlineLevel="1">
      <c r="A1271" s="11"/>
    </row>
    <row r="1272" spans="1:1" hidden="1" outlineLevel="1">
      <c r="A1272" s="11"/>
    </row>
    <row r="1273" spans="1:1" hidden="1" outlineLevel="1">
      <c r="A1273" s="11"/>
    </row>
    <row r="1274" spans="1:1" hidden="1" outlineLevel="1">
      <c r="A1274" s="11"/>
    </row>
    <row r="1275" spans="1:1" hidden="1" outlineLevel="1">
      <c r="A1275" s="11"/>
    </row>
    <row r="1276" spans="1:1" hidden="1" outlineLevel="1">
      <c r="A1276" s="11"/>
    </row>
    <row r="1277" spans="1:1" hidden="1" outlineLevel="1">
      <c r="A1277" s="11"/>
    </row>
    <row r="1278" spans="1:1" hidden="1" outlineLevel="1">
      <c r="A1278" s="11"/>
    </row>
    <row r="1279" spans="1:1" hidden="1" outlineLevel="1">
      <c r="A1279" s="11"/>
    </row>
    <row r="1280" spans="1:1" hidden="1" outlineLevel="1">
      <c r="A1280" s="11"/>
    </row>
    <row r="1281" spans="1:1" hidden="1" outlineLevel="1">
      <c r="A1281" s="11"/>
    </row>
    <row r="1282" spans="1:1" hidden="1" outlineLevel="1">
      <c r="A1282" s="11"/>
    </row>
    <row r="1283" spans="1:1" hidden="1" outlineLevel="1">
      <c r="A1283" s="11"/>
    </row>
    <row r="1284" spans="1:1" hidden="1" outlineLevel="1">
      <c r="A1284" s="11"/>
    </row>
    <row r="1285" spans="1:1" hidden="1" outlineLevel="1">
      <c r="A1285" s="11"/>
    </row>
    <row r="1286" spans="1:1" hidden="1" outlineLevel="1">
      <c r="A1286" s="11"/>
    </row>
    <row r="1287" spans="1:1" hidden="1" outlineLevel="1">
      <c r="A1287" s="11"/>
    </row>
    <row r="1288" spans="1:1" hidden="1" outlineLevel="1">
      <c r="A1288" s="11"/>
    </row>
    <row r="1289" spans="1:1" hidden="1" outlineLevel="1">
      <c r="A1289" s="11"/>
    </row>
    <row r="1290" spans="1:1" hidden="1" outlineLevel="1">
      <c r="A1290" s="11"/>
    </row>
    <row r="1291" spans="1:1" hidden="1" outlineLevel="1">
      <c r="A1291" s="11"/>
    </row>
    <row r="1292" spans="1:1" hidden="1" outlineLevel="1">
      <c r="A1292" s="11"/>
    </row>
    <row r="1293" spans="1:1" hidden="1" outlineLevel="1">
      <c r="A1293" s="11"/>
    </row>
    <row r="1294" spans="1:1" hidden="1" outlineLevel="1">
      <c r="A1294" s="11"/>
    </row>
    <row r="1295" spans="1:1" hidden="1" outlineLevel="1">
      <c r="A1295" s="11"/>
    </row>
    <row r="1296" spans="1:1" hidden="1" outlineLevel="1">
      <c r="A1296" s="11"/>
    </row>
    <row r="1297" spans="1:1" hidden="1" outlineLevel="1">
      <c r="A1297" s="11"/>
    </row>
    <row r="1298" spans="1:1" hidden="1" outlineLevel="1">
      <c r="A1298" s="11"/>
    </row>
    <row r="1299" spans="1:1" hidden="1" outlineLevel="1">
      <c r="A1299" s="11"/>
    </row>
    <row r="1300" spans="1:1" hidden="1" outlineLevel="1">
      <c r="A1300" s="11"/>
    </row>
    <row r="1301" spans="1:1" hidden="1" outlineLevel="1">
      <c r="A1301" s="11"/>
    </row>
    <row r="1302" spans="1:1" hidden="1" outlineLevel="1">
      <c r="A1302" s="11"/>
    </row>
    <row r="1303" spans="1:1" hidden="1" outlineLevel="1">
      <c r="A1303" s="11"/>
    </row>
    <row r="1304" spans="1:1" hidden="1" outlineLevel="1">
      <c r="A1304" s="11"/>
    </row>
    <row r="1305" spans="1:1" hidden="1" outlineLevel="1">
      <c r="A1305" s="11"/>
    </row>
    <row r="1306" spans="1:1" hidden="1" outlineLevel="1">
      <c r="A1306" s="11"/>
    </row>
    <row r="1307" spans="1:1" hidden="1" outlineLevel="1">
      <c r="A1307" s="11"/>
    </row>
    <row r="1308" spans="1:1" hidden="1" outlineLevel="1">
      <c r="A1308" s="11"/>
    </row>
    <row r="1309" spans="1:1" hidden="1" outlineLevel="1">
      <c r="A1309" s="11"/>
    </row>
    <row r="1310" spans="1:1" hidden="1" outlineLevel="1">
      <c r="A1310" s="11"/>
    </row>
    <row r="1311" spans="1:1" hidden="1" outlineLevel="1">
      <c r="A1311" s="11"/>
    </row>
    <row r="1312" spans="1:1" hidden="1" outlineLevel="1">
      <c r="A1312" s="11"/>
    </row>
    <row r="1313" spans="1:1" hidden="1" outlineLevel="1">
      <c r="A1313" s="11"/>
    </row>
    <row r="1314" spans="1:1" hidden="1" outlineLevel="1">
      <c r="A1314" s="11"/>
    </row>
    <row r="1315" spans="1:1" hidden="1" outlineLevel="1">
      <c r="A1315" s="11"/>
    </row>
    <row r="1316" spans="1:1" hidden="1" outlineLevel="1">
      <c r="A1316" s="11"/>
    </row>
    <row r="1317" spans="1:1" hidden="1" outlineLevel="1">
      <c r="A1317" s="11"/>
    </row>
    <row r="1318" spans="1:1" hidden="1" outlineLevel="1">
      <c r="A1318" s="11"/>
    </row>
    <row r="1319" spans="1:1" hidden="1" outlineLevel="1">
      <c r="A1319" s="11"/>
    </row>
    <row r="1320" spans="1:1" hidden="1" outlineLevel="1">
      <c r="A1320" s="11"/>
    </row>
    <row r="1321" spans="1:1" hidden="1" outlineLevel="1">
      <c r="A1321" s="11"/>
    </row>
    <row r="1322" spans="1:1" hidden="1" outlineLevel="1">
      <c r="A1322" s="11"/>
    </row>
    <row r="1323" spans="1:1" hidden="1" outlineLevel="1">
      <c r="A1323" s="11"/>
    </row>
    <row r="1324" spans="1:1" hidden="1" outlineLevel="1">
      <c r="A1324" s="11"/>
    </row>
    <row r="1325" spans="1:1" hidden="1" outlineLevel="1">
      <c r="A1325" s="11"/>
    </row>
    <row r="1326" spans="1:1" hidden="1" outlineLevel="1">
      <c r="A1326" s="11"/>
    </row>
    <row r="1327" spans="1:1" hidden="1" outlineLevel="1">
      <c r="A1327" s="11"/>
    </row>
    <row r="1328" spans="1:1" hidden="1" outlineLevel="1">
      <c r="A1328" s="11"/>
    </row>
    <row r="1329" spans="1:1" hidden="1" outlineLevel="1">
      <c r="A1329" s="11"/>
    </row>
    <row r="1330" spans="1:1" hidden="1" outlineLevel="1">
      <c r="A1330" s="11"/>
    </row>
    <row r="1331" spans="1:1" hidden="1" outlineLevel="1">
      <c r="A1331" s="11"/>
    </row>
    <row r="1332" spans="1:1" hidden="1" outlineLevel="1">
      <c r="A1332" s="11"/>
    </row>
    <row r="1333" spans="1:1" hidden="1" outlineLevel="1">
      <c r="A1333" s="11"/>
    </row>
    <row r="1334" spans="1:1" hidden="1" outlineLevel="1">
      <c r="A1334" s="11"/>
    </row>
    <row r="1335" spans="1:1" hidden="1" outlineLevel="1">
      <c r="A1335" s="11"/>
    </row>
    <row r="1336" spans="1:1" hidden="1" outlineLevel="1">
      <c r="A1336" s="11"/>
    </row>
    <row r="1337" spans="1:1" hidden="1" outlineLevel="1">
      <c r="A1337" s="11"/>
    </row>
    <row r="1338" spans="1:1" hidden="1" outlineLevel="1">
      <c r="A1338" s="11"/>
    </row>
    <row r="1339" spans="1:1" hidden="1" outlineLevel="1">
      <c r="A1339" s="11"/>
    </row>
    <row r="1340" spans="1:1" hidden="1" outlineLevel="1">
      <c r="A1340" s="11"/>
    </row>
    <row r="1341" spans="1:1" hidden="1" outlineLevel="1">
      <c r="A1341" s="11"/>
    </row>
    <row r="1342" spans="1:1" hidden="1" outlineLevel="1">
      <c r="A1342" s="11"/>
    </row>
    <row r="1343" spans="1:1" hidden="1" outlineLevel="1">
      <c r="A1343" s="11"/>
    </row>
    <row r="1344" spans="1:1" hidden="1" outlineLevel="1">
      <c r="A1344" s="11"/>
    </row>
    <row r="1345" spans="1:1" hidden="1" outlineLevel="1">
      <c r="A1345" s="11"/>
    </row>
    <row r="1346" spans="1:1" hidden="1" outlineLevel="1">
      <c r="A1346" s="11"/>
    </row>
    <row r="1347" spans="1:1" hidden="1" outlineLevel="1">
      <c r="A1347" s="11"/>
    </row>
    <row r="1348" spans="1:1" hidden="1" outlineLevel="1">
      <c r="A1348" s="11"/>
    </row>
    <row r="1349" spans="1:1" hidden="1" outlineLevel="1">
      <c r="A1349" s="11"/>
    </row>
    <row r="1350" spans="1:1" hidden="1" outlineLevel="1">
      <c r="A1350" s="11"/>
    </row>
    <row r="1351" spans="1:1" hidden="1" outlineLevel="1">
      <c r="A1351" s="11"/>
    </row>
    <row r="1352" spans="1:1" hidden="1" outlineLevel="1">
      <c r="A1352" s="11"/>
    </row>
    <row r="1353" spans="1:1" hidden="1" outlineLevel="1">
      <c r="A1353" s="11"/>
    </row>
    <row r="1354" spans="1:1" hidden="1" outlineLevel="1">
      <c r="A1354" s="11"/>
    </row>
    <row r="1355" spans="1:1" hidden="1" outlineLevel="1">
      <c r="A1355" s="11"/>
    </row>
    <row r="1356" spans="1:1" hidden="1" outlineLevel="1">
      <c r="A1356" s="11"/>
    </row>
    <row r="1357" spans="1:1" hidden="1" outlineLevel="1">
      <c r="A1357" s="11"/>
    </row>
    <row r="1358" spans="1:1" hidden="1" outlineLevel="1">
      <c r="A1358" s="11"/>
    </row>
    <row r="1359" spans="1:1" hidden="1" outlineLevel="1">
      <c r="A1359" s="11"/>
    </row>
    <row r="1360" spans="1:1" hidden="1" outlineLevel="1">
      <c r="A1360" s="11"/>
    </row>
    <row r="1361" spans="1:1" hidden="1" outlineLevel="1">
      <c r="A1361" s="11"/>
    </row>
    <row r="1362" spans="1:1" hidden="1" outlineLevel="1">
      <c r="A1362" s="11"/>
    </row>
    <row r="1363" spans="1:1" hidden="1" outlineLevel="1">
      <c r="A1363" s="11"/>
    </row>
    <row r="1364" spans="1:1" hidden="1" outlineLevel="1">
      <c r="A1364" s="11"/>
    </row>
    <row r="1365" spans="1:1" hidden="1" outlineLevel="1">
      <c r="A1365" s="11"/>
    </row>
    <row r="1366" spans="1:1" hidden="1" outlineLevel="1">
      <c r="A1366" s="11"/>
    </row>
    <row r="1367" spans="1:1" hidden="1" outlineLevel="1">
      <c r="A1367" s="11"/>
    </row>
    <row r="1368" spans="1:1" hidden="1" outlineLevel="1">
      <c r="A1368" s="11"/>
    </row>
    <row r="1369" spans="1:1" hidden="1" outlineLevel="1">
      <c r="A1369" s="11"/>
    </row>
    <row r="1370" spans="1:1" hidden="1" outlineLevel="1">
      <c r="A1370" s="11"/>
    </row>
    <row r="1371" spans="1:1" hidden="1" outlineLevel="1">
      <c r="A1371" s="11"/>
    </row>
    <row r="1372" spans="1:1" hidden="1" outlineLevel="1">
      <c r="A1372" s="11"/>
    </row>
    <row r="1373" spans="1:1" hidden="1" outlineLevel="1">
      <c r="A1373" s="11"/>
    </row>
    <row r="1374" spans="1:1" hidden="1" outlineLevel="1">
      <c r="A1374" s="11"/>
    </row>
    <row r="1375" spans="1:1" hidden="1" outlineLevel="1">
      <c r="A1375" s="11"/>
    </row>
    <row r="1376" spans="1:1" hidden="1" outlineLevel="1">
      <c r="A1376" s="11"/>
    </row>
    <row r="1377" spans="1:1" hidden="1" outlineLevel="1">
      <c r="A1377" s="11"/>
    </row>
    <row r="1378" spans="1:1" hidden="1" outlineLevel="1">
      <c r="A1378" s="11"/>
    </row>
    <row r="1379" spans="1:1" hidden="1" outlineLevel="1">
      <c r="A1379" s="11"/>
    </row>
    <row r="1380" spans="1:1" hidden="1" outlineLevel="1">
      <c r="A1380" s="11"/>
    </row>
    <row r="1381" spans="1:1" hidden="1" outlineLevel="1">
      <c r="A1381" s="11"/>
    </row>
    <row r="1382" spans="1:1" hidden="1" outlineLevel="1">
      <c r="A1382" s="11"/>
    </row>
    <row r="1383" spans="1:1" hidden="1" outlineLevel="1">
      <c r="A1383" s="11"/>
    </row>
    <row r="1384" spans="1:1" hidden="1" outlineLevel="1">
      <c r="A1384" s="11"/>
    </row>
    <row r="1385" spans="1:1" hidden="1" outlineLevel="1">
      <c r="A1385" s="11"/>
    </row>
    <row r="1386" spans="1:1" hidden="1" outlineLevel="1">
      <c r="A1386" s="11"/>
    </row>
    <row r="1387" spans="1:1" hidden="1" outlineLevel="1">
      <c r="A1387" s="11"/>
    </row>
    <row r="1388" spans="1:1" hidden="1" outlineLevel="1">
      <c r="A1388" s="11"/>
    </row>
    <row r="1389" spans="1:1" hidden="1" outlineLevel="1">
      <c r="A1389" s="11"/>
    </row>
    <row r="1390" spans="1:1" hidden="1" outlineLevel="1">
      <c r="A1390" s="11"/>
    </row>
    <row r="1391" spans="1:1" hidden="1" outlineLevel="1">
      <c r="A1391" s="11"/>
    </row>
    <row r="1392" spans="1:1" hidden="1" outlineLevel="1">
      <c r="A1392" s="11"/>
    </row>
    <row r="1393" spans="1:1" hidden="1" outlineLevel="1">
      <c r="A1393" s="11"/>
    </row>
    <row r="1394" spans="1:1" hidden="1" outlineLevel="1">
      <c r="A1394" s="11"/>
    </row>
    <row r="1395" spans="1:1" hidden="1" outlineLevel="1">
      <c r="A1395" s="11"/>
    </row>
    <row r="1396" spans="1:1" hidden="1" outlineLevel="1">
      <c r="A1396" s="11"/>
    </row>
    <row r="1397" spans="1:1" hidden="1" outlineLevel="1">
      <c r="A1397" s="11"/>
    </row>
    <row r="1398" spans="1:1" hidden="1" outlineLevel="1">
      <c r="A1398" s="11"/>
    </row>
    <row r="1399" spans="1:1" hidden="1" outlineLevel="1">
      <c r="A1399" s="11"/>
    </row>
    <row r="1400" spans="1:1" hidden="1" outlineLevel="1">
      <c r="A1400" s="11"/>
    </row>
    <row r="1401" spans="1:1" hidden="1" outlineLevel="1">
      <c r="A1401" s="11"/>
    </row>
    <row r="1402" spans="1:1" hidden="1" outlineLevel="1">
      <c r="A1402" s="11"/>
    </row>
    <row r="1403" spans="1:1" hidden="1" outlineLevel="1">
      <c r="A1403" s="11"/>
    </row>
    <row r="1404" spans="1:1" hidden="1" outlineLevel="1">
      <c r="A1404" s="11"/>
    </row>
    <row r="1405" spans="1:1" hidden="1" outlineLevel="1">
      <c r="A1405" s="11"/>
    </row>
    <row r="1406" spans="1:1" hidden="1" outlineLevel="1">
      <c r="A1406" s="11"/>
    </row>
    <row r="1407" spans="1:1" hidden="1" outlineLevel="1">
      <c r="A1407" s="11"/>
    </row>
    <row r="1408" spans="1:1" hidden="1" outlineLevel="1">
      <c r="A1408" s="11"/>
    </row>
    <row r="1409" spans="1:1" hidden="1" outlineLevel="1">
      <c r="A1409" s="11"/>
    </row>
    <row r="1410" spans="1:1" hidden="1" outlineLevel="1">
      <c r="A1410" s="11"/>
    </row>
    <row r="1411" spans="1:1" hidden="1" outlineLevel="1">
      <c r="A1411" s="11"/>
    </row>
    <row r="1412" spans="1:1" hidden="1" outlineLevel="1">
      <c r="A1412" s="11"/>
    </row>
    <row r="1413" spans="1:1" hidden="1" outlineLevel="1">
      <c r="A1413" s="11"/>
    </row>
    <row r="1414" spans="1:1" hidden="1" outlineLevel="1">
      <c r="A1414" s="11"/>
    </row>
    <row r="1415" spans="1:1" hidden="1" outlineLevel="1">
      <c r="A1415" s="11"/>
    </row>
    <row r="1416" spans="1:1" hidden="1" outlineLevel="1">
      <c r="A1416" s="11"/>
    </row>
    <row r="1417" spans="1:1" hidden="1" outlineLevel="1">
      <c r="A1417" s="11"/>
    </row>
    <row r="1418" spans="1:1" hidden="1" outlineLevel="1">
      <c r="A1418" s="11"/>
    </row>
    <row r="1419" spans="1:1" hidden="1" outlineLevel="1">
      <c r="A1419" s="11"/>
    </row>
    <row r="1420" spans="1:1" hidden="1" outlineLevel="1">
      <c r="A1420" s="11"/>
    </row>
    <row r="1421" spans="1:1" hidden="1" outlineLevel="1">
      <c r="A1421" s="11"/>
    </row>
    <row r="1422" spans="1:1" hidden="1" outlineLevel="1">
      <c r="A1422" s="11"/>
    </row>
    <row r="1423" spans="1:1" hidden="1" outlineLevel="1">
      <c r="A1423" s="11"/>
    </row>
    <row r="1424" spans="1:1" hidden="1" outlineLevel="1">
      <c r="A1424" s="11"/>
    </row>
    <row r="1425" spans="1:1" hidden="1" outlineLevel="1">
      <c r="A1425" s="11"/>
    </row>
    <row r="1426" spans="1:1" hidden="1" outlineLevel="1">
      <c r="A1426" s="11"/>
    </row>
    <row r="1427" spans="1:1" hidden="1" outlineLevel="1">
      <c r="A1427" s="11"/>
    </row>
    <row r="1428" spans="1:1" hidden="1" outlineLevel="1">
      <c r="A1428" s="11"/>
    </row>
    <row r="1429" spans="1:1" hidden="1" outlineLevel="1">
      <c r="A1429" s="11"/>
    </row>
    <row r="1430" spans="1:1" hidden="1" outlineLevel="1">
      <c r="A1430" s="11"/>
    </row>
    <row r="1431" spans="1:1" hidden="1" outlineLevel="1">
      <c r="A1431" s="11"/>
    </row>
    <row r="1432" spans="1:1" hidden="1" outlineLevel="1">
      <c r="A1432" s="11"/>
    </row>
    <row r="1433" spans="1:1" hidden="1" outlineLevel="1">
      <c r="A1433" s="11"/>
    </row>
    <row r="1434" spans="1:1" hidden="1" outlineLevel="1">
      <c r="A1434" s="11"/>
    </row>
    <row r="1435" spans="1:1" hidden="1" outlineLevel="1">
      <c r="A1435" s="11"/>
    </row>
    <row r="1436" spans="1:1" hidden="1" outlineLevel="1">
      <c r="A1436" s="11"/>
    </row>
    <row r="1437" spans="1:1" hidden="1" outlineLevel="1">
      <c r="A1437" s="11"/>
    </row>
    <row r="1438" spans="1:1" hidden="1" outlineLevel="1">
      <c r="A1438" s="11"/>
    </row>
    <row r="1439" spans="1:1" hidden="1" outlineLevel="1">
      <c r="A1439" s="11"/>
    </row>
    <row r="1440" spans="1:1" hidden="1" outlineLevel="1">
      <c r="A1440" s="11"/>
    </row>
    <row r="1441" spans="1:1" hidden="1" outlineLevel="1">
      <c r="A1441" s="11"/>
    </row>
    <row r="1442" spans="1:1" hidden="1" outlineLevel="1">
      <c r="A1442" s="11"/>
    </row>
    <row r="1443" spans="1:1" hidden="1" outlineLevel="1">
      <c r="A1443" s="11"/>
    </row>
    <row r="1444" spans="1:1" hidden="1" outlineLevel="1">
      <c r="A1444" s="11"/>
    </row>
    <row r="1445" spans="1:1" hidden="1" outlineLevel="1">
      <c r="A1445" s="11"/>
    </row>
    <row r="1446" spans="1:1" hidden="1" outlineLevel="1">
      <c r="A1446" s="11"/>
    </row>
    <row r="1447" spans="1:1" hidden="1" outlineLevel="1">
      <c r="A1447" s="11"/>
    </row>
    <row r="1448" spans="1:1" hidden="1" outlineLevel="1">
      <c r="A1448" s="11"/>
    </row>
    <row r="1449" spans="1:1" hidden="1" outlineLevel="1">
      <c r="A1449" s="11"/>
    </row>
    <row r="1450" spans="1:1" hidden="1" outlineLevel="1">
      <c r="A1450" s="11"/>
    </row>
    <row r="1451" spans="1:1" hidden="1" outlineLevel="1">
      <c r="A1451" s="11"/>
    </row>
    <row r="1452" spans="1:1" ht="17" hidden="1" outlineLevel="1" thickBot="1">
      <c r="A1452" s="12"/>
    </row>
    <row r="1453" spans="1:1" ht="17" collapsed="1" thickBot="1"/>
    <row r="1454" spans="1:1">
      <c r="A1454" s="362" t="s">
        <v>146</v>
      </c>
    </row>
    <row r="1455" spans="1:1">
      <c r="A1455" s="363"/>
    </row>
    <row r="1456" spans="1:1">
      <c r="A1456" s="13"/>
    </row>
    <row r="1457" spans="1:1">
      <c r="A1457" s="13"/>
    </row>
    <row r="1458" spans="1:1">
      <c r="A1458" s="13"/>
    </row>
    <row r="1459" spans="1:1">
      <c r="A1459" s="13"/>
    </row>
    <row r="1460" spans="1:1">
      <c r="A1460" s="13"/>
    </row>
    <row r="1461" spans="1:1">
      <c r="A1461" s="13"/>
    </row>
    <row r="1462" spans="1:1">
      <c r="A1462" s="13"/>
    </row>
    <row r="1463" spans="1:1" ht="17" thickBot="1">
      <c r="A1463" s="14"/>
    </row>
    <row r="1464" spans="1:1" hidden="1" outlineLevel="1">
      <c r="A1464" s="13"/>
    </row>
    <row r="1465" spans="1:1" hidden="1" outlineLevel="1">
      <c r="A1465" s="13"/>
    </row>
    <row r="1466" spans="1:1" hidden="1" outlineLevel="1">
      <c r="A1466" s="13"/>
    </row>
    <row r="1467" spans="1:1" hidden="1" outlineLevel="1">
      <c r="A1467" s="13"/>
    </row>
    <row r="1468" spans="1:1" hidden="1" outlineLevel="1">
      <c r="A1468" s="13"/>
    </row>
    <row r="1469" spans="1:1" hidden="1" outlineLevel="1">
      <c r="A1469" s="13"/>
    </row>
    <row r="1470" spans="1:1" hidden="1" outlineLevel="1">
      <c r="A1470" s="13"/>
    </row>
    <row r="1471" spans="1:1" hidden="1" outlineLevel="1">
      <c r="A1471" s="13"/>
    </row>
    <row r="1472" spans="1:1" hidden="1" outlineLevel="1">
      <c r="A1472" s="13"/>
    </row>
    <row r="1473" spans="1:1" hidden="1" outlineLevel="1">
      <c r="A1473" s="13"/>
    </row>
    <row r="1474" spans="1:1" hidden="1" outlineLevel="1">
      <c r="A1474" s="13"/>
    </row>
    <row r="1475" spans="1:1" hidden="1" outlineLevel="1">
      <c r="A1475" s="13"/>
    </row>
    <row r="1476" spans="1:1" hidden="1" outlineLevel="1">
      <c r="A1476" s="13"/>
    </row>
    <row r="1477" spans="1:1" hidden="1" outlineLevel="1">
      <c r="A1477" s="13"/>
    </row>
    <row r="1478" spans="1:1" hidden="1" outlineLevel="1">
      <c r="A1478" s="13"/>
    </row>
    <row r="1479" spans="1:1" hidden="1" outlineLevel="1">
      <c r="A1479" s="13"/>
    </row>
    <row r="1480" spans="1:1" hidden="1" outlineLevel="1">
      <c r="A1480" s="13"/>
    </row>
    <row r="1481" spans="1:1" hidden="1" outlineLevel="1">
      <c r="A1481" s="13"/>
    </row>
    <row r="1482" spans="1:1" hidden="1" outlineLevel="1">
      <c r="A1482" s="13"/>
    </row>
    <row r="1483" spans="1:1" hidden="1" outlineLevel="1">
      <c r="A1483" s="13"/>
    </row>
    <row r="1484" spans="1:1" hidden="1" outlineLevel="1">
      <c r="A1484" s="13"/>
    </row>
    <row r="1485" spans="1:1" hidden="1" outlineLevel="1">
      <c r="A1485" s="13"/>
    </row>
    <row r="1486" spans="1:1" hidden="1" outlineLevel="1">
      <c r="A1486" s="13"/>
    </row>
    <row r="1487" spans="1:1" hidden="1" outlineLevel="1">
      <c r="A1487" s="13"/>
    </row>
    <row r="1488" spans="1:1" hidden="1" outlineLevel="1">
      <c r="A1488" s="13"/>
    </row>
    <row r="1489" spans="1:1" hidden="1" outlineLevel="1">
      <c r="A1489" s="13"/>
    </row>
    <row r="1490" spans="1:1" hidden="1" outlineLevel="1">
      <c r="A1490" s="13"/>
    </row>
    <row r="1491" spans="1:1" hidden="1" outlineLevel="1">
      <c r="A1491" s="13"/>
    </row>
    <row r="1492" spans="1:1" hidden="1" outlineLevel="1">
      <c r="A1492" s="13"/>
    </row>
    <row r="1493" spans="1:1" hidden="1" outlineLevel="1">
      <c r="A1493" s="13"/>
    </row>
    <row r="1494" spans="1:1" hidden="1" outlineLevel="1">
      <c r="A1494" s="13"/>
    </row>
    <row r="1495" spans="1:1" hidden="1" outlineLevel="1">
      <c r="A1495" s="13"/>
    </row>
    <row r="1496" spans="1:1" hidden="1" outlineLevel="1">
      <c r="A1496" s="13"/>
    </row>
    <row r="1497" spans="1:1" hidden="1" outlineLevel="1">
      <c r="A1497" s="13"/>
    </row>
    <row r="1498" spans="1:1" hidden="1" outlineLevel="1">
      <c r="A1498" s="13"/>
    </row>
    <row r="1499" spans="1:1" hidden="1" outlineLevel="1">
      <c r="A1499" s="13"/>
    </row>
    <row r="1500" spans="1:1" hidden="1" outlineLevel="1">
      <c r="A1500" s="13"/>
    </row>
    <row r="1501" spans="1:1" hidden="1" outlineLevel="1">
      <c r="A1501" s="13"/>
    </row>
    <row r="1502" spans="1:1" hidden="1" outlineLevel="1">
      <c r="A1502" s="13"/>
    </row>
    <row r="1503" spans="1:1" hidden="1" outlineLevel="1">
      <c r="A1503" s="13"/>
    </row>
    <row r="1504" spans="1:1" hidden="1" outlineLevel="1">
      <c r="A1504" s="13"/>
    </row>
    <row r="1505" spans="1:1" hidden="1" outlineLevel="1">
      <c r="A1505" s="13"/>
    </row>
    <row r="1506" spans="1:1" hidden="1" outlineLevel="1">
      <c r="A1506" s="13"/>
    </row>
    <row r="1507" spans="1:1" hidden="1" outlineLevel="1">
      <c r="A1507" s="13"/>
    </row>
    <row r="1508" spans="1:1" hidden="1" outlineLevel="1">
      <c r="A1508" s="13"/>
    </row>
    <row r="1509" spans="1:1" hidden="1" outlineLevel="1">
      <c r="A1509" s="13"/>
    </row>
    <row r="1510" spans="1:1" hidden="1" outlineLevel="1">
      <c r="A1510" s="13"/>
    </row>
    <row r="1511" spans="1:1" hidden="1" outlineLevel="1">
      <c r="A1511" s="13"/>
    </row>
    <row r="1512" spans="1:1" hidden="1" outlineLevel="1">
      <c r="A1512" s="13"/>
    </row>
    <row r="1513" spans="1:1" hidden="1" outlineLevel="1">
      <c r="A1513" s="13"/>
    </row>
    <row r="1514" spans="1:1" hidden="1" outlineLevel="1">
      <c r="A1514" s="13"/>
    </row>
    <row r="1515" spans="1:1" hidden="1" outlineLevel="1">
      <c r="A1515" s="13"/>
    </row>
    <row r="1516" spans="1:1" hidden="1" outlineLevel="1">
      <c r="A1516" s="13"/>
    </row>
    <row r="1517" spans="1:1" hidden="1" outlineLevel="1">
      <c r="A1517" s="13"/>
    </row>
    <row r="1518" spans="1:1" hidden="1" outlineLevel="1">
      <c r="A1518" s="13"/>
    </row>
    <row r="1519" spans="1:1" hidden="1" outlineLevel="1">
      <c r="A1519" s="13"/>
    </row>
    <row r="1520" spans="1:1" hidden="1" outlineLevel="1">
      <c r="A1520" s="13"/>
    </row>
    <row r="1521" spans="1:1" hidden="1" outlineLevel="1">
      <c r="A1521" s="13"/>
    </row>
    <row r="1522" spans="1:1" hidden="1" outlineLevel="1">
      <c r="A1522" s="13"/>
    </row>
    <row r="1523" spans="1:1" hidden="1" outlineLevel="1">
      <c r="A1523" s="13"/>
    </row>
    <row r="1524" spans="1:1" hidden="1" outlineLevel="1">
      <c r="A1524" s="13"/>
    </row>
    <row r="1525" spans="1:1" hidden="1" outlineLevel="1">
      <c r="A1525" s="13"/>
    </row>
    <row r="1526" spans="1:1" hidden="1" outlineLevel="1">
      <c r="A1526" s="13"/>
    </row>
    <row r="1527" spans="1:1" hidden="1" outlineLevel="1">
      <c r="A1527" s="13"/>
    </row>
    <row r="1528" spans="1:1" hidden="1" outlineLevel="1">
      <c r="A1528" s="13"/>
    </row>
    <row r="1529" spans="1:1" hidden="1" outlineLevel="1">
      <c r="A1529" s="13"/>
    </row>
    <row r="1530" spans="1:1" hidden="1" outlineLevel="1">
      <c r="A1530" s="13"/>
    </row>
    <row r="1531" spans="1:1" hidden="1" outlineLevel="1">
      <c r="A1531" s="13"/>
    </row>
    <row r="1532" spans="1:1" hidden="1" outlineLevel="1">
      <c r="A1532" s="13"/>
    </row>
    <row r="1533" spans="1:1" hidden="1" outlineLevel="1">
      <c r="A1533" s="13"/>
    </row>
    <row r="1534" spans="1:1" hidden="1" outlineLevel="1">
      <c r="A1534" s="13"/>
    </row>
    <row r="1535" spans="1:1" hidden="1" outlineLevel="1">
      <c r="A1535" s="13"/>
    </row>
    <row r="1536" spans="1:1" hidden="1" outlineLevel="1">
      <c r="A1536" s="13"/>
    </row>
    <row r="1537" spans="1:1" hidden="1" outlineLevel="1">
      <c r="A1537" s="13"/>
    </row>
    <row r="1538" spans="1:1" hidden="1" outlineLevel="1">
      <c r="A1538" s="13"/>
    </row>
    <row r="1539" spans="1:1" hidden="1" outlineLevel="1">
      <c r="A1539" s="13"/>
    </row>
    <row r="1540" spans="1:1" hidden="1" outlineLevel="1">
      <c r="A1540" s="13"/>
    </row>
    <row r="1541" spans="1:1" hidden="1" outlineLevel="1">
      <c r="A1541" s="13"/>
    </row>
    <row r="1542" spans="1:1" hidden="1" outlineLevel="1">
      <c r="A1542" s="13"/>
    </row>
    <row r="1543" spans="1:1" hidden="1" outlineLevel="1">
      <c r="A1543" s="13"/>
    </row>
    <row r="1544" spans="1:1" hidden="1" outlineLevel="1">
      <c r="A1544" s="13"/>
    </row>
    <row r="1545" spans="1:1" hidden="1" outlineLevel="1">
      <c r="A1545" s="13"/>
    </row>
    <row r="1546" spans="1:1" hidden="1" outlineLevel="1">
      <c r="A1546" s="13"/>
    </row>
    <row r="1547" spans="1:1" hidden="1" outlineLevel="1">
      <c r="A1547" s="13"/>
    </row>
    <row r="1548" spans="1:1" hidden="1" outlineLevel="1">
      <c r="A1548" s="13"/>
    </row>
    <row r="1549" spans="1:1" hidden="1" outlineLevel="1">
      <c r="A1549" s="13"/>
    </row>
    <row r="1550" spans="1:1" hidden="1" outlineLevel="1">
      <c r="A1550" s="13"/>
    </row>
    <row r="1551" spans="1:1" hidden="1" outlineLevel="1">
      <c r="A1551" s="13"/>
    </row>
    <row r="1552" spans="1:1" hidden="1" outlineLevel="1">
      <c r="A1552" s="13"/>
    </row>
    <row r="1553" spans="1:1" hidden="1" outlineLevel="1">
      <c r="A1553" s="13"/>
    </row>
    <row r="1554" spans="1:1" hidden="1" outlineLevel="1">
      <c r="A1554" s="13"/>
    </row>
    <row r="1555" spans="1:1" hidden="1" outlineLevel="1">
      <c r="A1555" s="13"/>
    </row>
    <row r="1556" spans="1:1" hidden="1" outlineLevel="1">
      <c r="A1556" s="13"/>
    </row>
    <row r="1557" spans="1:1" hidden="1" outlineLevel="1">
      <c r="A1557" s="13"/>
    </row>
    <row r="1558" spans="1:1" hidden="1" outlineLevel="1">
      <c r="A1558" s="13"/>
    </row>
    <row r="1559" spans="1:1" hidden="1" outlineLevel="1">
      <c r="A1559" s="13"/>
    </row>
    <row r="1560" spans="1:1" hidden="1" outlineLevel="1">
      <c r="A1560" s="13"/>
    </row>
    <row r="1561" spans="1:1" hidden="1" outlineLevel="1">
      <c r="A1561" s="13"/>
    </row>
    <row r="1562" spans="1:1" hidden="1" outlineLevel="1">
      <c r="A1562" s="13"/>
    </row>
    <row r="1563" spans="1:1" hidden="1" outlineLevel="1">
      <c r="A1563" s="13"/>
    </row>
    <row r="1564" spans="1:1" hidden="1" outlineLevel="1">
      <c r="A1564" s="13"/>
    </row>
    <row r="1565" spans="1:1" hidden="1" outlineLevel="1">
      <c r="A1565" s="13"/>
    </row>
    <row r="1566" spans="1:1" hidden="1" outlineLevel="1">
      <c r="A1566" s="13"/>
    </row>
    <row r="1567" spans="1:1" hidden="1" outlineLevel="1">
      <c r="A1567" s="13"/>
    </row>
    <row r="1568" spans="1:1" hidden="1" outlineLevel="1">
      <c r="A1568" s="13"/>
    </row>
    <row r="1569" spans="1:1" hidden="1" outlineLevel="1">
      <c r="A1569" s="13"/>
    </row>
    <row r="1570" spans="1:1" hidden="1" outlineLevel="1">
      <c r="A1570" s="13"/>
    </row>
    <row r="1571" spans="1:1" hidden="1" outlineLevel="1">
      <c r="A1571" s="13"/>
    </row>
    <row r="1572" spans="1:1" hidden="1" outlineLevel="1">
      <c r="A1572" s="13"/>
    </row>
    <row r="1573" spans="1:1" hidden="1" outlineLevel="1">
      <c r="A1573" s="13"/>
    </row>
    <row r="1574" spans="1:1" hidden="1" outlineLevel="1">
      <c r="A1574" s="13"/>
    </row>
    <row r="1575" spans="1:1" hidden="1" outlineLevel="1">
      <c r="A1575" s="13"/>
    </row>
    <row r="1576" spans="1:1" hidden="1" outlineLevel="1">
      <c r="A1576" s="13"/>
    </row>
    <row r="1577" spans="1:1" hidden="1" outlineLevel="1">
      <c r="A1577" s="13"/>
    </row>
    <row r="1578" spans="1:1" hidden="1" outlineLevel="1">
      <c r="A1578" s="13"/>
    </row>
    <row r="1579" spans="1:1" hidden="1" outlineLevel="1">
      <c r="A1579" s="13"/>
    </row>
    <row r="1580" spans="1:1" hidden="1" outlineLevel="1">
      <c r="A1580" s="13"/>
    </row>
    <row r="1581" spans="1:1" hidden="1" outlineLevel="1">
      <c r="A1581" s="13"/>
    </row>
    <row r="1582" spans="1:1" hidden="1" outlineLevel="1">
      <c r="A1582" s="13"/>
    </row>
    <row r="1583" spans="1:1" hidden="1" outlineLevel="1">
      <c r="A1583" s="13"/>
    </row>
    <row r="1584" spans="1:1" hidden="1" outlineLevel="1">
      <c r="A1584" s="13"/>
    </row>
    <row r="1585" spans="1:1" hidden="1" outlineLevel="1">
      <c r="A1585" s="13"/>
    </row>
    <row r="1586" spans="1:1" hidden="1" outlineLevel="1">
      <c r="A1586" s="13"/>
    </row>
    <row r="1587" spans="1:1" hidden="1" outlineLevel="1">
      <c r="A1587" s="13"/>
    </row>
    <row r="1588" spans="1:1" hidden="1" outlineLevel="1">
      <c r="A1588" s="13"/>
    </row>
    <row r="1589" spans="1:1" hidden="1" outlineLevel="1">
      <c r="A1589" s="13"/>
    </row>
    <row r="1590" spans="1:1" hidden="1" outlineLevel="1">
      <c r="A1590" s="13"/>
    </row>
    <row r="1591" spans="1:1" hidden="1" outlineLevel="1">
      <c r="A1591" s="13"/>
    </row>
    <row r="1592" spans="1:1" hidden="1" outlineLevel="1">
      <c r="A1592" s="13"/>
    </row>
    <row r="1593" spans="1:1" ht="17" hidden="1" outlineLevel="1" thickBot="1">
      <c r="A1593" s="14"/>
    </row>
    <row r="1594" spans="1:1" ht="17" collapsed="1" thickBot="1"/>
    <row r="1595" spans="1:1">
      <c r="A1595" s="364" t="s">
        <v>147</v>
      </c>
    </row>
    <row r="1596" spans="1:1">
      <c r="A1596" s="365"/>
    </row>
    <row r="1597" spans="1:1">
      <c r="A1597" s="15"/>
    </row>
    <row r="1598" spans="1:1">
      <c r="A1598" s="15"/>
    </row>
    <row r="1599" spans="1:1">
      <c r="A1599" s="15"/>
    </row>
    <row r="1600" spans="1:1">
      <c r="A1600" s="15"/>
    </row>
    <row r="1601" spans="1:1">
      <c r="A1601" s="15"/>
    </row>
    <row r="1602" spans="1:1">
      <c r="A1602" s="15"/>
    </row>
    <row r="1603" spans="1:1">
      <c r="A1603" s="15"/>
    </row>
    <row r="1604" spans="1:1" ht="17" thickBot="1">
      <c r="A1604" s="16"/>
    </row>
    <row r="1605" spans="1:1" hidden="1" outlineLevel="1">
      <c r="A1605" s="15"/>
    </row>
    <row r="1606" spans="1:1" hidden="1" outlineLevel="1">
      <c r="A1606" s="15"/>
    </row>
    <row r="1607" spans="1:1" hidden="1" outlineLevel="1">
      <c r="A1607" s="15"/>
    </row>
    <row r="1608" spans="1:1" hidden="1" outlineLevel="1">
      <c r="A1608" s="15"/>
    </row>
    <row r="1609" spans="1:1" hidden="1" outlineLevel="1">
      <c r="A1609" s="15"/>
    </row>
    <row r="1610" spans="1:1" hidden="1" outlineLevel="1">
      <c r="A1610" s="15"/>
    </row>
    <row r="1611" spans="1:1" hidden="1" outlineLevel="1">
      <c r="A1611" s="15"/>
    </row>
    <row r="1612" spans="1:1" hidden="1" outlineLevel="1">
      <c r="A1612" s="15"/>
    </row>
    <row r="1613" spans="1:1" hidden="1" outlineLevel="1">
      <c r="A1613" s="15"/>
    </row>
    <row r="1614" spans="1:1" hidden="1" outlineLevel="1">
      <c r="A1614" s="15"/>
    </row>
    <row r="1615" spans="1:1" hidden="1" outlineLevel="1">
      <c r="A1615" s="15"/>
    </row>
    <row r="1616" spans="1:1" hidden="1" outlineLevel="1">
      <c r="A1616" s="15"/>
    </row>
    <row r="1617" spans="1:1" hidden="1" outlineLevel="1">
      <c r="A1617" s="15"/>
    </row>
    <row r="1618" spans="1:1" hidden="1" outlineLevel="1">
      <c r="A1618" s="15"/>
    </row>
    <row r="1619" spans="1:1" hidden="1" outlineLevel="1">
      <c r="A1619" s="15"/>
    </row>
    <row r="1620" spans="1:1" hidden="1" outlineLevel="1">
      <c r="A1620" s="15"/>
    </row>
    <row r="1621" spans="1:1" hidden="1" outlineLevel="1">
      <c r="A1621" s="15"/>
    </row>
    <row r="1622" spans="1:1" hidden="1" outlineLevel="1">
      <c r="A1622" s="15"/>
    </row>
    <row r="1623" spans="1:1" hidden="1" outlineLevel="1">
      <c r="A1623" s="15"/>
    </row>
    <row r="1624" spans="1:1" hidden="1" outlineLevel="1">
      <c r="A1624" s="15"/>
    </row>
    <row r="1625" spans="1:1" hidden="1" outlineLevel="1">
      <c r="A1625" s="15"/>
    </row>
    <row r="1626" spans="1:1" hidden="1" outlineLevel="1">
      <c r="A1626" s="15"/>
    </row>
    <row r="1627" spans="1:1" hidden="1" outlineLevel="1">
      <c r="A1627" s="15"/>
    </row>
    <row r="1628" spans="1:1" hidden="1" outlineLevel="1">
      <c r="A1628" s="15"/>
    </row>
    <row r="1629" spans="1:1" hidden="1" outlineLevel="1">
      <c r="A1629" s="15"/>
    </row>
    <row r="1630" spans="1:1" hidden="1" outlineLevel="1">
      <c r="A1630" s="15"/>
    </row>
    <row r="1631" spans="1:1" hidden="1" outlineLevel="1">
      <c r="A1631" s="15"/>
    </row>
    <row r="1632" spans="1:1" hidden="1" outlineLevel="1">
      <c r="A1632" s="15"/>
    </row>
    <row r="1633" spans="1:1" hidden="1" outlineLevel="1">
      <c r="A1633" s="15"/>
    </row>
    <row r="1634" spans="1:1" hidden="1" outlineLevel="1">
      <c r="A1634" s="15"/>
    </row>
    <row r="1635" spans="1:1" hidden="1" outlineLevel="1">
      <c r="A1635" s="15"/>
    </row>
    <row r="1636" spans="1:1" hidden="1" outlineLevel="1">
      <c r="A1636" s="15"/>
    </row>
    <row r="1637" spans="1:1" hidden="1" outlineLevel="1">
      <c r="A1637" s="15"/>
    </row>
    <row r="1638" spans="1:1" hidden="1" outlineLevel="1">
      <c r="A1638" s="15"/>
    </row>
    <row r="1639" spans="1:1" hidden="1" outlineLevel="1">
      <c r="A1639" s="15"/>
    </row>
    <row r="1640" spans="1:1" hidden="1" outlineLevel="1">
      <c r="A1640" s="15"/>
    </row>
    <row r="1641" spans="1:1" hidden="1" outlineLevel="1">
      <c r="A1641" s="15"/>
    </row>
    <row r="1642" spans="1:1" hidden="1" outlineLevel="1">
      <c r="A1642" s="15"/>
    </row>
    <row r="1643" spans="1:1" hidden="1" outlineLevel="1">
      <c r="A1643" s="15"/>
    </row>
    <row r="1644" spans="1:1" hidden="1" outlineLevel="1">
      <c r="A1644" s="15"/>
    </row>
    <row r="1645" spans="1:1" hidden="1" outlineLevel="1">
      <c r="A1645" s="15"/>
    </row>
    <row r="1646" spans="1:1" hidden="1" outlineLevel="1">
      <c r="A1646" s="15"/>
    </row>
    <row r="1647" spans="1:1" hidden="1" outlineLevel="1">
      <c r="A1647" s="15"/>
    </row>
    <row r="1648" spans="1:1" hidden="1" outlineLevel="1">
      <c r="A1648" s="15"/>
    </row>
    <row r="1649" spans="1:1" hidden="1" outlineLevel="1">
      <c r="A1649" s="15"/>
    </row>
    <row r="1650" spans="1:1" hidden="1" outlineLevel="1">
      <c r="A1650" s="15"/>
    </row>
    <row r="1651" spans="1:1" hidden="1" outlineLevel="1">
      <c r="A1651" s="15"/>
    </row>
    <row r="1652" spans="1:1" hidden="1" outlineLevel="1">
      <c r="A1652" s="15"/>
    </row>
    <row r="1653" spans="1:1" hidden="1" outlineLevel="1">
      <c r="A1653" s="15"/>
    </row>
    <row r="1654" spans="1:1" hidden="1" outlineLevel="1">
      <c r="A1654" s="15"/>
    </row>
    <row r="1655" spans="1:1" hidden="1" outlineLevel="1">
      <c r="A1655" s="15"/>
    </row>
    <row r="1656" spans="1:1" hidden="1" outlineLevel="1">
      <c r="A1656" s="15"/>
    </row>
    <row r="1657" spans="1:1" hidden="1" outlineLevel="1">
      <c r="A1657" s="15"/>
    </row>
    <row r="1658" spans="1:1" hidden="1" outlineLevel="1">
      <c r="A1658" s="15"/>
    </row>
    <row r="1659" spans="1:1" hidden="1" outlineLevel="1">
      <c r="A1659" s="15"/>
    </row>
    <row r="1660" spans="1:1" hidden="1" outlineLevel="1">
      <c r="A1660" s="15"/>
    </row>
    <row r="1661" spans="1:1" hidden="1" outlineLevel="1">
      <c r="A1661" s="15"/>
    </row>
    <row r="1662" spans="1:1" hidden="1" outlineLevel="1">
      <c r="A1662" s="15"/>
    </row>
    <row r="1663" spans="1:1" hidden="1" outlineLevel="1">
      <c r="A1663" s="15"/>
    </row>
    <row r="1664" spans="1:1" hidden="1" outlineLevel="1">
      <c r="A1664" s="15"/>
    </row>
    <row r="1665" spans="1:1" hidden="1" outlineLevel="1">
      <c r="A1665" s="15"/>
    </row>
    <row r="1666" spans="1:1" hidden="1" outlineLevel="1">
      <c r="A1666" s="15"/>
    </row>
    <row r="1667" spans="1:1" hidden="1" outlineLevel="1">
      <c r="A1667" s="15"/>
    </row>
    <row r="1668" spans="1:1" hidden="1" outlineLevel="1">
      <c r="A1668" s="15"/>
    </row>
    <row r="1669" spans="1:1" hidden="1" outlineLevel="1">
      <c r="A1669" s="15"/>
    </row>
    <row r="1670" spans="1:1" hidden="1" outlineLevel="1">
      <c r="A1670" s="15"/>
    </row>
    <row r="1671" spans="1:1" hidden="1" outlineLevel="1">
      <c r="A1671" s="15"/>
    </row>
    <row r="1672" spans="1:1" hidden="1" outlineLevel="1">
      <c r="A1672" s="15"/>
    </row>
    <row r="1673" spans="1:1" hidden="1" outlineLevel="1">
      <c r="A1673" s="15"/>
    </row>
    <row r="1674" spans="1:1" hidden="1" outlineLevel="1">
      <c r="A1674" s="15"/>
    </row>
    <row r="1675" spans="1:1" hidden="1" outlineLevel="1">
      <c r="A1675" s="15"/>
    </row>
    <row r="1676" spans="1:1" hidden="1" outlineLevel="1">
      <c r="A1676" s="15"/>
    </row>
    <row r="1677" spans="1:1" hidden="1" outlineLevel="1">
      <c r="A1677" s="15"/>
    </row>
    <row r="1678" spans="1:1" hidden="1" outlineLevel="1">
      <c r="A1678" s="15"/>
    </row>
    <row r="1679" spans="1:1" hidden="1" outlineLevel="1">
      <c r="A1679" s="15"/>
    </row>
    <row r="1680" spans="1:1" hidden="1" outlineLevel="1">
      <c r="A1680" s="15"/>
    </row>
    <row r="1681" spans="1:1" hidden="1" outlineLevel="1">
      <c r="A1681" s="15"/>
    </row>
    <row r="1682" spans="1:1" hidden="1" outlineLevel="1">
      <c r="A1682" s="15"/>
    </row>
    <row r="1683" spans="1:1" hidden="1" outlineLevel="1">
      <c r="A1683" s="15"/>
    </row>
    <row r="1684" spans="1:1" hidden="1" outlineLevel="1">
      <c r="A1684" s="15"/>
    </row>
    <row r="1685" spans="1:1" hidden="1" outlineLevel="1">
      <c r="A1685" s="15"/>
    </row>
    <row r="1686" spans="1:1" hidden="1" outlineLevel="1">
      <c r="A1686" s="15"/>
    </row>
    <row r="1687" spans="1:1" hidden="1" outlineLevel="1">
      <c r="A1687" s="15"/>
    </row>
    <row r="1688" spans="1:1" hidden="1" outlineLevel="1">
      <c r="A1688" s="15"/>
    </row>
    <row r="1689" spans="1:1" hidden="1" outlineLevel="1">
      <c r="A1689" s="15"/>
    </row>
    <row r="1690" spans="1:1" hidden="1" outlineLevel="1">
      <c r="A1690" s="15"/>
    </row>
    <row r="1691" spans="1:1" hidden="1" outlineLevel="1">
      <c r="A1691" s="15"/>
    </row>
    <row r="1692" spans="1:1" hidden="1" outlineLevel="1">
      <c r="A1692" s="15"/>
    </row>
    <row r="1693" spans="1:1" hidden="1" outlineLevel="1">
      <c r="A1693" s="15"/>
    </row>
    <row r="1694" spans="1:1" ht="17" hidden="1" outlineLevel="1" thickBot="1">
      <c r="A1694" s="16"/>
    </row>
    <row r="1695" spans="1:1" ht="17" collapsed="1" thickBot="1"/>
    <row r="1696" spans="1:1">
      <c r="A1696" s="358" t="s">
        <v>148</v>
      </c>
    </row>
    <row r="1697" spans="1:1">
      <c r="A1697" s="359"/>
    </row>
    <row r="1698" spans="1:1">
      <c r="A1698" s="17"/>
    </row>
    <row r="1699" spans="1:1">
      <c r="A1699" s="17"/>
    </row>
    <row r="1700" spans="1:1">
      <c r="A1700" s="17"/>
    </row>
    <row r="1701" spans="1:1">
      <c r="A1701" s="17"/>
    </row>
    <row r="1702" spans="1:1">
      <c r="A1702" s="17"/>
    </row>
    <row r="1703" spans="1:1">
      <c r="A1703" s="17"/>
    </row>
    <row r="1704" spans="1:1">
      <c r="A1704" s="17"/>
    </row>
    <row r="1705" spans="1:1" ht="17" thickBot="1">
      <c r="A1705" s="18"/>
    </row>
    <row r="1706" spans="1:1" hidden="1" outlineLevel="1">
      <c r="A1706" s="17"/>
    </row>
    <row r="1707" spans="1:1" hidden="1" outlineLevel="1">
      <c r="A1707" s="17"/>
    </row>
    <row r="1708" spans="1:1" hidden="1" outlineLevel="1">
      <c r="A1708" s="17"/>
    </row>
    <row r="1709" spans="1:1" hidden="1" outlineLevel="1">
      <c r="A1709" s="17"/>
    </row>
    <row r="1710" spans="1:1" hidden="1" outlineLevel="1">
      <c r="A1710" s="17"/>
    </row>
    <row r="1711" spans="1:1" hidden="1" outlineLevel="1">
      <c r="A1711" s="17"/>
    </row>
    <row r="1712" spans="1:1" hidden="1" outlineLevel="1">
      <c r="A1712" s="17"/>
    </row>
    <row r="1713" spans="1:1" hidden="1" outlineLevel="1">
      <c r="A1713" s="17"/>
    </row>
    <row r="1714" spans="1:1" hidden="1" outlineLevel="1">
      <c r="A1714" s="17"/>
    </row>
    <row r="1715" spans="1:1" hidden="1" outlineLevel="1">
      <c r="A1715" s="17"/>
    </row>
    <row r="1716" spans="1:1" hidden="1" outlineLevel="1">
      <c r="A1716" s="17"/>
    </row>
    <row r="1717" spans="1:1" hidden="1" outlineLevel="1">
      <c r="A1717" s="17"/>
    </row>
    <row r="1718" spans="1:1" hidden="1" outlineLevel="1">
      <c r="A1718" s="17"/>
    </row>
    <row r="1719" spans="1:1" hidden="1" outlineLevel="1">
      <c r="A1719" s="17"/>
    </row>
    <row r="1720" spans="1:1" hidden="1" outlineLevel="1">
      <c r="A1720" s="17"/>
    </row>
    <row r="1721" spans="1:1" hidden="1" outlineLevel="1">
      <c r="A1721" s="17"/>
    </row>
    <row r="1722" spans="1:1" hidden="1" outlineLevel="1">
      <c r="A1722" s="17"/>
    </row>
    <row r="1723" spans="1:1" hidden="1" outlineLevel="1">
      <c r="A1723" s="17"/>
    </row>
    <row r="1724" spans="1:1" hidden="1" outlineLevel="1">
      <c r="A1724" s="17"/>
    </row>
    <row r="1725" spans="1:1" hidden="1" outlineLevel="1">
      <c r="A1725" s="17"/>
    </row>
    <row r="1726" spans="1:1" hidden="1" outlineLevel="1">
      <c r="A1726" s="17"/>
    </row>
    <row r="1727" spans="1:1" hidden="1" outlineLevel="1">
      <c r="A1727" s="17"/>
    </row>
    <row r="1728" spans="1:1" hidden="1" outlineLevel="1">
      <c r="A1728" s="17"/>
    </row>
    <row r="1729" spans="1:1" hidden="1" outlineLevel="1">
      <c r="A1729" s="17"/>
    </row>
    <row r="1730" spans="1:1" hidden="1" outlineLevel="1">
      <c r="A1730" s="17"/>
    </row>
    <row r="1731" spans="1:1" hidden="1" outlineLevel="1">
      <c r="A1731" s="17"/>
    </row>
    <row r="1732" spans="1:1" hidden="1" outlineLevel="1">
      <c r="A1732" s="17"/>
    </row>
    <row r="1733" spans="1:1" hidden="1" outlineLevel="1">
      <c r="A1733" s="17"/>
    </row>
    <row r="1734" spans="1:1" hidden="1" outlineLevel="1">
      <c r="A1734" s="17"/>
    </row>
    <row r="1735" spans="1:1" hidden="1" outlineLevel="1">
      <c r="A1735" s="17"/>
    </row>
    <row r="1736" spans="1:1" hidden="1" outlineLevel="1">
      <c r="A1736" s="17"/>
    </row>
    <row r="1737" spans="1:1" hidden="1" outlineLevel="1">
      <c r="A1737" s="17"/>
    </row>
    <row r="1738" spans="1:1" hidden="1" outlineLevel="1">
      <c r="A1738" s="17"/>
    </row>
    <row r="1739" spans="1:1" hidden="1" outlineLevel="1">
      <c r="A1739" s="17"/>
    </row>
    <row r="1740" spans="1:1" hidden="1" outlineLevel="1">
      <c r="A1740" s="17"/>
    </row>
    <row r="1741" spans="1:1" hidden="1" outlineLevel="1">
      <c r="A1741" s="17"/>
    </row>
    <row r="1742" spans="1:1" hidden="1" outlineLevel="1">
      <c r="A1742" s="17"/>
    </row>
    <row r="1743" spans="1:1" hidden="1" outlineLevel="1">
      <c r="A1743" s="17"/>
    </row>
    <row r="1744" spans="1:1" hidden="1" outlineLevel="1">
      <c r="A1744" s="17"/>
    </row>
    <row r="1745" spans="1:1" hidden="1" outlineLevel="1">
      <c r="A1745" s="17"/>
    </row>
    <row r="1746" spans="1:1" hidden="1" outlineLevel="1">
      <c r="A1746" s="17"/>
    </row>
    <row r="1747" spans="1:1" hidden="1" outlineLevel="1">
      <c r="A1747" s="17"/>
    </row>
    <row r="1748" spans="1:1" hidden="1" outlineLevel="1">
      <c r="A1748" s="17"/>
    </row>
    <row r="1749" spans="1:1" hidden="1" outlineLevel="1">
      <c r="A1749" s="17"/>
    </row>
    <row r="1750" spans="1:1" hidden="1" outlineLevel="1">
      <c r="A1750" s="17"/>
    </row>
    <row r="1751" spans="1:1" hidden="1" outlineLevel="1">
      <c r="A1751" s="17"/>
    </row>
    <row r="1752" spans="1:1" hidden="1" outlineLevel="1">
      <c r="A1752" s="17"/>
    </row>
    <row r="1753" spans="1:1" hidden="1" outlineLevel="1">
      <c r="A1753" s="17"/>
    </row>
    <row r="1754" spans="1:1" hidden="1" outlineLevel="1">
      <c r="A1754" s="17"/>
    </row>
    <row r="1755" spans="1:1" hidden="1" outlineLevel="1">
      <c r="A1755" s="17"/>
    </row>
    <row r="1756" spans="1:1" hidden="1" outlineLevel="1">
      <c r="A1756" s="17"/>
    </row>
    <row r="1757" spans="1:1" hidden="1" outlineLevel="1">
      <c r="A1757" s="17"/>
    </row>
    <row r="1758" spans="1:1" hidden="1" outlineLevel="1">
      <c r="A1758" s="17"/>
    </row>
    <row r="1759" spans="1:1" hidden="1" outlineLevel="1">
      <c r="A1759" s="17"/>
    </row>
    <row r="1760" spans="1:1" hidden="1" outlineLevel="1">
      <c r="A1760" s="17"/>
    </row>
    <row r="1761" spans="1:1" hidden="1" outlineLevel="1">
      <c r="A1761" s="17"/>
    </row>
    <row r="1762" spans="1:1" hidden="1" outlineLevel="1">
      <c r="A1762" s="17"/>
    </row>
    <row r="1763" spans="1:1" hidden="1" outlineLevel="1">
      <c r="A1763" s="17"/>
    </row>
    <row r="1764" spans="1:1" hidden="1" outlineLevel="1">
      <c r="A1764" s="17"/>
    </row>
    <row r="1765" spans="1:1" hidden="1" outlineLevel="1">
      <c r="A1765" s="17"/>
    </row>
    <row r="1766" spans="1:1" hidden="1" outlineLevel="1">
      <c r="A1766" s="17"/>
    </row>
    <row r="1767" spans="1:1" hidden="1" outlineLevel="1">
      <c r="A1767" s="17"/>
    </row>
    <row r="1768" spans="1:1" hidden="1" outlineLevel="1">
      <c r="A1768" s="17"/>
    </row>
    <row r="1769" spans="1:1" hidden="1" outlineLevel="1">
      <c r="A1769" s="17"/>
    </row>
    <row r="1770" spans="1:1" hidden="1" outlineLevel="1">
      <c r="A1770" s="17"/>
    </row>
    <row r="1771" spans="1:1" hidden="1" outlineLevel="1">
      <c r="A1771" s="17"/>
    </row>
    <row r="1772" spans="1:1" hidden="1" outlineLevel="1">
      <c r="A1772" s="17"/>
    </row>
    <row r="1773" spans="1:1" hidden="1" outlineLevel="1">
      <c r="A1773" s="17"/>
    </row>
    <row r="1774" spans="1:1" hidden="1" outlineLevel="1">
      <c r="A1774" s="17"/>
    </row>
    <row r="1775" spans="1:1" hidden="1" outlineLevel="1">
      <c r="A1775" s="17"/>
    </row>
    <row r="1776" spans="1:1" hidden="1" outlineLevel="1">
      <c r="A1776" s="17"/>
    </row>
    <row r="1777" spans="1:1" hidden="1" outlineLevel="1">
      <c r="A1777" s="17"/>
    </row>
    <row r="1778" spans="1:1" hidden="1" outlineLevel="1">
      <c r="A1778" s="17"/>
    </row>
    <row r="1779" spans="1:1" hidden="1" outlineLevel="1">
      <c r="A1779" s="17"/>
    </row>
    <row r="1780" spans="1:1" hidden="1" outlineLevel="1">
      <c r="A1780" s="17"/>
    </row>
    <row r="1781" spans="1:1" hidden="1" outlineLevel="1">
      <c r="A1781" s="17"/>
    </row>
    <row r="1782" spans="1:1" hidden="1" outlineLevel="1">
      <c r="A1782" s="17"/>
    </row>
    <row r="1783" spans="1:1" hidden="1" outlineLevel="1">
      <c r="A1783" s="17"/>
    </row>
    <row r="1784" spans="1:1" hidden="1" outlineLevel="1">
      <c r="A1784" s="17"/>
    </row>
    <row r="1785" spans="1:1" hidden="1" outlineLevel="1">
      <c r="A1785" s="17"/>
    </row>
    <row r="1786" spans="1:1" hidden="1" outlineLevel="1">
      <c r="A1786" s="17"/>
    </row>
    <row r="1787" spans="1:1" hidden="1" outlineLevel="1">
      <c r="A1787" s="17"/>
    </row>
    <row r="1788" spans="1:1" hidden="1" outlineLevel="1">
      <c r="A1788" s="17"/>
    </row>
    <row r="1789" spans="1:1" hidden="1" outlineLevel="1">
      <c r="A1789" s="17"/>
    </row>
    <row r="1790" spans="1:1" hidden="1" outlineLevel="1">
      <c r="A1790" s="17"/>
    </row>
    <row r="1791" spans="1:1" hidden="1" outlineLevel="1">
      <c r="A1791" s="17"/>
    </row>
    <row r="1792" spans="1:1" hidden="1" outlineLevel="1">
      <c r="A1792" s="17"/>
    </row>
    <row r="1793" spans="1:1" hidden="1" outlineLevel="1">
      <c r="A1793" s="17"/>
    </row>
    <row r="1794" spans="1:1" hidden="1" outlineLevel="1">
      <c r="A1794" s="17"/>
    </row>
    <row r="1795" spans="1:1" hidden="1" outlineLevel="1">
      <c r="A1795" s="17"/>
    </row>
    <row r="1796" spans="1:1" hidden="1" outlineLevel="1">
      <c r="A1796" s="17"/>
    </row>
    <row r="1797" spans="1:1" hidden="1" outlineLevel="1">
      <c r="A1797" s="17"/>
    </row>
    <row r="1798" spans="1:1" hidden="1" outlineLevel="1">
      <c r="A1798" s="17"/>
    </row>
    <row r="1799" spans="1:1" hidden="1" outlineLevel="1">
      <c r="A1799" s="17"/>
    </row>
    <row r="1800" spans="1:1" hidden="1" outlineLevel="1">
      <c r="A1800" s="17"/>
    </row>
    <row r="1801" spans="1:1" hidden="1" outlineLevel="1">
      <c r="A1801" s="17"/>
    </row>
    <row r="1802" spans="1:1" hidden="1" outlineLevel="1">
      <c r="A1802" s="17"/>
    </row>
    <row r="1803" spans="1:1" hidden="1" outlineLevel="1">
      <c r="A1803" s="17"/>
    </row>
    <row r="1804" spans="1:1" hidden="1" outlineLevel="1">
      <c r="A1804" s="17"/>
    </row>
    <row r="1805" spans="1:1" hidden="1" outlineLevel="1">
      <c r="A1805" s="17"/>
    </row>
    <row r="1806" spans="1:1" hidden="1" outlineLevel="1">
      <c r="A1806" s="17"/>
    </row>
    <row r="1807" spans="1:1" hidden="1" outlineLevel="1">
      <c r="A1807" s="17"/>
    </row>
    <row r="1808" spans="1:1" hidden="1" outlineLevel="1">
      <c r="A1808" s="17"/>
    </row>
    <row r="1809" spans="1:1" hidden="1" outlineLevel="1">
      <c r="A1809" s="17"/>
    </row>
    <row r="1810" spans="1:1" hidden="1" outlineLevel="1">
      <c r="A1810" s="17"/>
    </row>
    <row r="1811" spans="1:1" hidden="1" outlineLevel="1">
      <c r="A1811" s="17"/>
    </row>
    <row r="1812" spans="1:1" hidden="1" outlineLevel="1">
      <c r="A1812" s="17"/>
    </row>
    <row r="1813" spans="1:1" hidden="1" outlineLevel="1">
      <c r="A1813" s="17"/>
    </row>
    <row r="1814" spans="1:1" hidden="1" outlineLevel="1">
      <c r="A1814" s="17"/>
    </row>
    <row r="1815" spans="1:1" hidden="1" outlineLevel="1">
      <c r="A1815" s="17"/>
    </row>
    <row r="1816" spans="1:1" hidden="1" outlineLevel="1">
      <c r="A1816" s="17"/>
    </row>
    <row r="1817" spans="1:1" hidden="1" outlineLevel="1">
      <c r="A1817" s="17"/>
    </row>
    <row r="1818" spans="1:1" hidden="1" outlineLevel="1">
      <c r="A1818" s="17"/>
    </row>
    <row r="1819" spans="1:1" hidden="1" outlineLevel="1">
      <c r="A1819" s="17"/>
    </row>
    <row r="1820" spans="1:1" hidden="1" outlineLevel="1">
      <c r="A1820" s="17"/>
    </row>
    <row r="1821" spans="1:1" hidden="1" outlineLevel="1">
      <c r="A1821" s="17"/>
    </row>
    <row r="1822" spans="1:1" hidden="1" outlineLevel="1">
      <c r="A1822" s="17"/>
    </row>
    <row r="1823" spans="1:1" hidden="1" outlineLevel="1">
      <c r="A1823" s="17"/>
    </row>
    <row r="1824" spans="1:1" hidden="1" outlineLevel="1">
      <c r="A1824" s="17"/>
    </row>
    <row r="1825" spans="1:1" hidden="1" outlineLevel="1">
      <c r="A1825" s="17"/>
    </row>
    <row r="1826" spans="1:1" hidden="1" outlineLevel="1">
      <c r="A1826" s="17"/>
    </row>
    <row r="1827" spans="1:1" hidden="1" outlineLevel="1">
      <c r="A1827" s="17"/>
    </row>
    <row r="1828" spans="1:1" hidden="1" outlineLevel="1">
      <c r="A1828" s="17"/>
    </row>
    <row r="1829" spans="1:1" hidden="1" outlineLevel="1">
      <c r="A1829" s="17"/>
    </row>
    <row r="1830" spans="1:1" hidden="1" outlineLevel="1">
      <c r="A1830" s="17"/>
    </row>
    <row r="1831" spans="1:1" hidden="1" outlineLevel="1">
      <c r="A1831" s="17"/>
    </row>
    <row r="1832" spans="1:1" hidden="1" outlineLevel="1">
      <c r="A1832" s="17"/>
    </row>
    <row r="1833" spans="1:1" hidden="1" outlineLevel="1">
      <c r="A1833" s="17"/>
    </row>
    <row r="1834" spans="1:1" hidden="1" outlineLevel="1">
      <c r="A1834" s="17"/>
    </row>
    <row r="1835" spans="1:1" ht="17" hidden="1" outlineLevel="1" thickBot="1">
      <c r="A1835" s="18"/>
    </row>
    <row r="1836" spans="1:1" ht="17" collapsed="1" thickBot="1"/>
    <row r="1837" spans="1:1">
      <c r="A1837" s="366" t="s">
        <v>149</v>
      </c>
    </row>
    <row r="1838" spans="1:1">
      <c r="A1838" s="367"/>
    </row>
    <row r="1839" spans="1:1">
      <c r="A1839" s="19"/>
    </row>
    <row r="1840" spans="1:1">
      <c r="A1840" s="19"/>
    </row>
    <row r="1841" spans="1:1">
      <c r="A1841" s="19"/>
    </row>
    <row r="1842" spans="1:1">
      <c r="A1842" s="19"/>
    </row>
    <row r="1843" spans="1:1">
      <c r="A1843" s="19"/>
    </row>
    <row r="1844" spans="1:1">
      <c r="A1844" s="19"/>
    </row>
    <row r="1845" spans="1:1">
      <c r="A1845" s="19"/>
    </row>
    <row r="1846" spans="1:1" ht="17" thickBot="1">
      <c r="A1846" s="20"/>
    </row>
    <row r="1847" spans="1:1" hidden="1" outlineLevel="1">
      <c r="A1847" s="19"/>
    </row>
    <row r="1848" spans="1:1" hidden="1" outlineLevel="1">
      <c r="A1848" s="19"/>
    </row>
    <row r="1849" spans="1:1" hidden="1" outlineLevel="1">
      <c r="A1849" s="19"/>
    </row>
    <row r="1850" spans="1:1" hidden="1" outlineLevel="1">
      <c r="A1850" s="19"/>
    </row>
    <row r="1851" spans="1:1" hidden="1" outlineLevel="1">
      <c r="A1851" s="19"/>
    </row>
    <row r="1852" spans="1:1" hidden="1" outlineLevel="1">
      <c r="A1852" s="19"/>
    </row>
    <row r="1853" spans="1:1" hidden="1" outlineLevel="1">
      <c r="A1853" s="19"/>
    </row>
    <row r="1854" spans="1:1" hidden="1" outlineLevel="1">
      <c r="A1854" s="19"/>
    </row>
    <row r="1855" spans="1:1" hidden="1" outlineLevel="1">
      <c r="A1855" s="19"/>
    </row>
    <row r="1856" spans="1:1" hidden="1" outlineLevel="1">
      <c r="A1856" s="19"/>
    </row>
    <row r="1857" spans="1:1" hidden="1" outlineLevel="1">
      <c r="A1857" s="19"/>
    </row>
    <row r="1858" spans="1:1" hidden="1" outlineLevel="1">
      <c r="A1858" s="19"/>
    </row>
    <row r="1859" spans="1:1" hidden="1" outlineLevel="1">
      <c r="A1859" s="19"/>
    </row>
    <row r="1860" spans="1:1" hidden="1" outlineLevel="1">
      <c r="A1860" s="19"/>
    </row>
    <row r="1861" spans="1:1" hidden="1" outlineLevel="1">
      <c r="A1861" s="19"/>
    </row>
    <row r="1862" spans="1:1" hidden="1" outlineLevel="1">
      <c r="A1862" s="19"/>
    </row>
    <row r="1863" spans="1:1" hidden="1" outlineLevel="1">
      <c r="A1863" s="19"/>
    </row>
    <row r="1864" spans="1:1" hidden="1" outlineLevel="1">
      <c r="A1864" s="19"/>
    </row>
    <row r="1865" spans="1:1" hidden="1" outlineLevel="1">
      <c r="A1865" s="19"/>
    </row>
    <row r="1866" spans="1:1" hidden="1" outlineLevel="1">
      <c r="A1866" s="19"/>
    </row>
    <row r="1867" spans="1:1" hidden="1" outlineLevel="1">
      <c r="A1867" s="19"/>
    </row>
    <row r="1868" spans="1:1" hidden="1" outlineLevel="1">
      <c r="A1868" s="19"/>
    </row>
    <row r="1869" spans="1:1" hidden="1" outlineLevel="1">
      <c r="A1869" s="19"/>
    </row>
    <row r="1870" spans="1:1" hidden="1" outlineLevel="1">
      <c r="A1870" s="19"/>
    </row>
    <row r="1871" spans="1:1" hidden="1" outlineLevel="1">
      <c r="A1871" s="19"/>
    </row>
    <row r="1872" spans="1:1" hidden="1" outlineLevel="1">
      <c r="A1872" s="19"/>
    </row>
    <row r="1873" spans="1:1" hidden="1" outlineLevel="1">
      <c r="A1873" s="19"/>
    </row>
    <row r="1874" spans="1:1" hidden="1" outlineLevel="1">
      <c r="A1874" s="19"/>
    </row>
    <row r="1875" spans="1:1" hidden="1" outlineLevel="1">
      <c r="A1875" s="19"/>
    </row>
    <row r="1876" spans="1:1" hidden="1" outlineLevel="1">
      <c r="A1876" s="19"/>
    </row>
    <row r="1877" spans="1:1" hidden="1" outlineLevel="1">
      <c r="A1877" s="19"/>
    </row>
    <row r="1878" spans="1:1" hidden="1" outlineLevel="1">
      <c r="A1878" s="19"/>
    </row>
    <row r="1879" spans="1:1" hidden="1" outlineLevel="1">
      <c r="A1879" s="19"/>
    </row>
    <row r="1880" spans="1:1" hidden="1" outlineLevel="1">
      <c r="A1880" s="19"/>
    </row>
    <row r="1881" spans="1:1" hidden="1" outlineLevel="1">
      <c r="A1881" s="19"/>
    </row>
    <row r="1882" spans="1:1" hidden="1" outlineLevel="1">
      <c r="A1882" s="19"/>
    </row>
    <row r="1883" spans="1:1" hidden="1" outlineLevel="1">
      <c r="A1883" s="19"/>
    </row>
    <row r="1884" spans="1:1" hidden="1" outlineLevel="1">
      <c r="A1884" s="19"/>
    </row>
    <row r="1885" spans="1:1" hidden="1" outlineLevel="1">
      <c r="A1885" s="19"/>
    </row>
    <row r="1886" spans="1:1" hidden="1" outlineLevel="1">
      <c r="A1886" s="19"/>
    </row>
    <row r="1887" spans="1:1" hidden="1" outlineLevel="1">
      <c r="A1887" s="19"/>
    </row>
    <row r="1888" spans="1:1" hidden="1" outlineLevel="1">
      <c r="A1888" s="19"/>
    </row>
    <row r="1889" spans="1:1" hidden="1" outlineLevel="1">
      <c r="A1889" s="19"/>
    </row>
    <row r="1890" spans="1:1" hidden="1" outlineLevel="1">
      <c r="A1890" s="19"/>
    </row>
    <row r="1891" spans="1:1" hidden="1" outlineLevel="1">
      <c r="A1891" s="19"/>
    </row>
    <row r="1892" spans="1:1" hidden="1" outlineLevel="1">
      <c r="A1892" s="19"/>
    </row>
    <row r="1893" spans="1:1" hidden="1" outlineLevel="1">
      <c r="A1893" s="19"/>
    </row>
    <row r="1894" spans="1:1" hidden="1" outlineLevel="1">
      <c r="A1894" s="19"/>
    </row>
    <row r="1895" spans="1:1" hidden="1" outlineLevel="1">
      <c r="A1895" s="19"/>
    </row>
    <row r="1896" spans="1:1" hidden="1" outlineLevel="1">
      <c r="A1896" s="19"/>
    </row>
    <row r="1897" spans="1:1" hidden="1" outlineLevel="1">
      <c r="A1897" s="19"/>
    </row>
    <row r="1898" spans="1:1" hidden="1" outlineLevel="1">
      <c r="A1898" s="19"/>
    </row>
    <row r="1899" spans="1:1" hidden="1" outlineLevel="1">
      <c r="A1899" s="19"/>
    </row>
    <row r="1900" spans="1:1" hidden="1" outlineLevel="1">
      <c r="A1900" s="19"/>
    </row>
    <row r="1901" spans="1:1" hidden="1" outlineLevel="1">
      <c r="A1901" s="19"/>
    </row>
    <row r="1902" spans="1:1" hidden="1" outlineLevel="1">
      <c r="A1902" s="19"/>
    </row>
    <row r="1903" spans="1:1" hidden="1" outlineLevel="1">
      <c r="A1903" s="19"/>
    </row>
    <row r="1904" spans="1:1" hidden="1" outlineLevel="1">
      <c r="A1904" s="19"/>
    </row>
    <row r="1905" spans="1:1" hidden="1" outlineLevel="1">
      <c r="A1905" s="19"/>
    </row>
    <row r="1906" spans="1:1" hidden="1" outlineLevel="1">
      <c r="A1906" s="19"/>
    </row>
    <row r="1907" spans="1:1" hidden="1" outlineLevel="1">
      <c r="A1907" s="19"/>
    </row>
    <row r="1908" spans="1:1" hidden="1" outlineLevel="1">
      <c r="A1908" s="19"/>
    </row>
    <row r="1909" spans="1:1" hidden="1" outlineLevel="1">
      <c r="A1909" s="19"/>
    </row>
    <row r="1910" spans="1:1" hidden="1" outlineLevel="1">
      <c r="A1910" s="19"/>
    </row>
    <row r="1911" spans="1:1" hidden="1" outlineLevel="1">
      <c r="A1911" s="19"/>
    </row>
    <row r="1912" spans="1:1" hidden="1" outlineLevel="1">
      <c r="A1912" s="19"/>
    </row>
    <row r="1913" spans="1:1" hidden="1" outlineLevel="1">
      <c r="A1913" s="19"/>
    </row>
    <row r="1914" spans="1:1" hidden="1" outlineLevel="1">
      <c r="A1914" s="19"/>
    </row>
    <row r="1915" spans="1:1" hidden="1" outlineLevel="1">
      <c r="A1915" s="19"/>
    </row>
    <row r="1916" spans="1:1" hidden="1" outlineLevel="1">
      <c r="A1916" s="19"/>
    </row>
    <row r="1917" spans="1:1" hidden="1" outlineLevel="1">
      <c r="A1917" s="19"/>
    </row>
    <row r="1918" spans="1:1" hidden="1" outlineLevel="1">
      <c r="A1918" s="19"/>
    </row>
    <row r="1919" spans="1:1" hidden="1" outlineLevel="1">
      <c r="A1919" s="19"/>
    </row>
    <row r="1920" spans="1:1" hidden="1" outlineLevel="1">
      <c r="A1920" s="19"/>
    </row>
    <row r="1921" spans="1:1" hidden="1" outlineLevel="1">
      <c r="A1921" s="19"/>
    </row>
    <row r="1922" spans="1:1" hidden="1" outlineLevel="1">
      <c r="A1922" s="19"/>
    </row>
    <row r="1923" spans="1:1" hidden="1" outlineLevel="1">
      <c r="A1923" s="19"/>
    </row>
    <row r="1924" spans="1:1" hidden="1" outlineLevel="1">
      <c r="A1924" s="19"/>
    </row>
    <row r="1925" spans="1:1" hidden="1" outlineLevel="1">
      <c r="A1925" s="19"/>
    </row>
    <row r="1926" spans="1:1" hidden="1" outlineLevel="1">
      <c r="A1926" s="19"/>
    </row>
    <row r="1927" spans="1:1" hidden="1" outlineLevel="1">
      <c r="A1927" s="19"/>
    </row>
    <row r="1928" spans="1:1" hidden="1" outlineLevel="1">
      <c r="A1928" s="19"/>
    </row>
    <row r="1929" spans="1:1" hidden="1" outlineLevel="1">
      <c r="A1929" s="19"/>
    </row>
    <row r="1930" spans="1:1" hidden="1" outlineLevel="1">
      <c r="A1930" s="19"/>
    </row>
    <row r="1931" spans="1:1" hidden="1" outlineLevel="1">
      <c r="A1931" s="19"/>
    </row>
    <row r="1932" spans="1:1" hidden="1" outlineLevel="1">
      <c r="A1932" s="19"/>
    </row>
    <row r="1933" spans="1:1" hidden="1" outlineLevel="1">
      <c r="A1933" s="19"/>
    </row>
    <row r="1934" spans="1:1" hidden="1" outlineLevel="1">
      <c r="A1934" s="19"/>
    </row>
    <row r="1935" spans="1:1" hidden="1" outlineLevel="1">
      <c r="A1935" s="19"/>
    </row>
    <row r="1936" spans="1:1" hidden="1" outlineLevel="1">
      <c r="A1936" s="19"/>
    </row>
    <row r="1937" spans="1:1" hidden="1" outlineLevel="1">
      <c r="A1937" s="19"/>
    </row>
    <row r="1938" spans="1:1" hidden="1" outlineLevel="1">
      <c r="A1938" s="19"/>
    </row>
    <row r="1939" spans="1:1" hidden="1" outlineLevel="1">
      <c r="A1939" s="19"/>
    </row>
    <row r="1940" spans="1:1" hidden="1" outlineLevel="1">
      <c r="A1940" s="19"/>
    </row>
    <row r="1941" spans="1:1" hidden="1" outlineLevel="1">
      <c r="A1941" s="19"/>
    </row>
    <row r="1942" spans="1:1" hidden="1" outlineLevel="1">
      <c r="A1942" s="19"/>
    </row>
    <row r="1943" spans="1:1" hidden="1" outlineLevel="1">
      <c r="A1943" s="19"/>
    </row>
    <row r="1944" spans="1:1" hidden="1" outlineLevel="1">
      <c r="A1944" s="19"/>
    </row>
    <row r="1945" spans="1:1" hidden="1" outlineLevel="1">
      <c r="A1945" s="19"/>
    </row>
    <row r="1946" spans="1:1" ht="17" hidden="1" outlineLevel="1" thickBot="1">
      <c r="A1946" s="20"/>
    </row>
    <row r="1947" spans="1:1" ht="17" collapsed="1" thickBot="1"/>
    <row r="1948" spans="1:1">
      <c r="A1948" s="368" t="s">
        <v>150</v>
      </c>
    </row>
    <row r="1949" spans="1:1">
      <c r="A1949" s="369"/>
    </row>
    <row r="1950" spans="1:1">
      <c r="A1950" s="21"/>
    </row>
    <row r="1951" spans="1:1">
      <c r="A1951" s="21"/>
    </row>
    <row r="1952" spans="1:1">
      <c r="A1952" s="21"/>
    </row>
    <row r="1953" spans="1:1">
      <c r="A1953" s="21"/>
    </row>
    <row r="1954" spans="1:1">
      <c r="A1954" s="21"/>
    </row>
    <row r="1955" spans="1:1">
      <c r="A1955" s="21"/>
    </row>
    <row r="1956" spans="1:1">
      <c r="A1956" s="21"/>
    </row>
    <row r="1957" spans="1:1" ht="17" thickBot="1">
      <c r="A1957" s="186"/>
    </row>
    <row r="1958" spans="1:1" hidden="1" outlineLevel="1">
      <c r="A1958" s="21"/>
    </row>
    <row r="1959" spans="1:1" hidden="1" outlineLevel="1">
      <c r="A1959" s="21"/>
    </row>
    <row r="1960" spans="1:1" hidden="1" outlineLevel="1">
      <c r="A1960" s="21"/>
    </row>
    <row r="1961" spans="1:1" hidden="1" outlineLevel="1">
      <c r="A1961" s="21"/>
    </row>
    <row r="1962" spans="1:1" hidden="1" outlineLevel="1">
      <c r="A1962" s="21"/>
    </row>
    <row r="1963" spans="1:1" hidden="1" outlineLevel="1">
      <c r="A1963" s="21"/>
    </row>
    <row r="1964" spans="1:1" hidden="1" outlineLevel="1">
      <c r="A1964" s="21"/>
    </row>
    <row r="1965" spans="1:1" hidden="1" outlineLevel="1">
      <c r="A1965" s="21"/>
    </row>
    <row r="1966" spans="1:1" hidden="1" outlineLevel="1">
      <c r="A1966" s="21"/>
    </row>
    <row r="1967" spans="1:1" hidden="1" outlineLevel="1">
      <c r="A1967" s="21"/>
    </row>
    <row r="1968" spans="1:1" hidden="1" outlineLevel="1">
      <c r="A1968" s="21"/>
    </row>
    <row r="1969" spans="1:1" hidden="1" outlineLevel="1">
      <c r="A1969" s="21"/>
    </row>
    <row r="1970" spans="1:1" hidden="1" outlineLevel="1">
      <c r="A1970" s="21"/>
    </row>
    <row r="1971" spans="1:1" hidden="1" outlineLevel="1">
      <c r="A1971" s="21"/>
    </row>
    <row r="1972" spans="1:1" hidden="1" outlineLevel="1">
      <c r="A1972" s="21"/>
    </row>
    <row r="1973" spans="1:1" hidden="1" outlineLevel="1">
      <c r="A1973" s="21"/>
    </row>
    <row r="1974" spans="1:1" hidden="1" outlineLevel="1">
      <c r="A1974" s="21"/>
    </row>
    <row r="1975" spans="1:1" hidden="1" outlineLevel="1">
      <c r="A1975" s="21"/>
    </row>
    <row r="1976" spans="1:1" hidden="1" outlineLevel="1">
      <c r="A1976" s="21"/>
    </row>
    <row r="1977" spans="1:1" hidden="1" outlineLevel="1">
      <c r="A1977" s="21"/>
    </row>
    <row r="1978" spans="1:1" hidden="1" outlineLevel="1">
      <c r="A1978" s="21"/>
    </row>
    <row r="1979" spans="1:1" hidden="1" outlineLevel="1">
      <c r="A1979" s="21"/>
    </row>
    <row r="1980" spans="1:1" hidden="1" outlineLevel="1">
      <c r="A1980" s="21"/>
    </row>
    <row r="1981" spans="1:1" hidden="1" outlineLevel="1">
      <c r="A1981" s="21"/>
    </row>
    <row r="1982" spans="1:1" hidden="1" outlineLevel="1">
      <c r="A1982" s="21"/>
    </row>
    <row r="1983" spans="1:1" hidden="1" outlineLevel="1">
      <c r="A1983" s="21"/>
    </row>
    <row r="1984" spans="1:1" hidden="1" outlineLevel="1">
      <c r="A1984" s="21"/>
    </row>
    <row r="1985" spans="1:1" hidden="1" outlineLevel="1">
      <c r="A1985" s="21"/>
    </row>
    <row r="1986" spans="1:1" hidden="1" outlineLevel="1">
      <c r="A1986" s="21"/>
    </row>
    <row r="1987" spans="1:1" hidden="1" outlineLevel="1">
      <c r="A1987" s="21"/>
    </row>
    <row r="1988" spans="1:1" hidden="1" outlineLevel="1">
      <c r="A1988" s="21"/>
    </row>
    <row r="1989" spans="1:1" hidden="1" outlineLevel="1">
      <c r="A1989" s="21"/>
    </row>
    <row r="1990" spans="1:1" hidden="1" outlineLevel="1">
      <c r="A1990" s="21"/>
    </row>
    <row r="1991" spans="1:1" hidden="1" outlineLevel="1">
      <c r="A1991" s="21"/>
    </row>
    <row r="1992" spans="1:1" hidden="1" outlineLevel="1">
      <c r="A1992" s="21"/>
    </row>
    <row r="1993" spans="1:1" hidden="1" outlineLevel="1">
      <c r="A1993" s="21"/>
    </row>
    <row r="1994" spans="1:1" hidden="1" outlineLevel="1">
      <c r="A1994" s="21"/>
    </row>
    <row r="1995" spans="1:1" hidden="1" outlineLevel="1">
      <c r="A1995" s="21"/>
    </row>
    <row r="1996" spans="1:1" hidden="1" outlineLevel="1">
      <c r="A1996" s="21"/>
    </row>
    <row r="1997" spans="1:1" hidden="1" outlineLevel="1">
      <c r="A1997" s="21"/>
    </row>
    <row r="1998" spans="1:1" hidden="1" outlineLevel="1">
      <c r="A1998" s="21"/>
    </row>
    <row r="1999" spans="1:1" hidden="1" outlineLevel="1">
      <c r="A1999" s="21"/>
    </row>
    <row r="2000" spans="1:1" hidden="1" outlineLevel="1">
      <c r="A2000" s="21"/>
    </row>
    <row r="2001" spans="1:1" hidden="1" outlineLevel="1">
      <c r="A2001" s="21"/>
    </row>
    <row r="2002" spans="1:1" hidden="1" outlineLevel="1">
      <c r="A2002" s="21"/>
    </row>
    <row r="2003" spans="1:1" hidden="1" outlineLevel="1">
      <c r="A2003" s="21"/>
    </row>
    <row r="2004" spans="1:1" hidden="1" outlineLevel="1">
      <c r="A2004" s="21"/>
    </row>
    <row r="2005" spans="1:1" hidden="1" outlineLevel="1">
      <c r="A2005" s="21"/>
    </row>
    <row r="2006" spans="1:1" hidden="1" outlineLevel="1">
      <c r="A2006" s="21"/>
    </row>
    <row r="2007" spans="1:1" hidden="1" outlineLevel="1">
      <c r="A2007" s="21"/>
    </row>
    <row r="2008" spans="1:1" hidden="1" outlineLevel="1">
      <c r="A2008" s="21"/>
    </row>
    <row r="2009" spans="1:1" hidden="1" outlineLevel="1">
      <c r="A2009" s="21"/>
    </row>
    <row r="2010" spans="1:1" hidden="1" outlineLevel="1">
      <c r="A2010" s="21"/>
    </row>
    <row r="2011" spans="1:1" hidden="1" outlineLevel="1">
      <c r="A2011" s="21"/>
    </row>
    <row r="2012" spans="1:1" hidden="1" outlineLevel="1">
      <c r="A2012" s="21"/>
    </row>
    <row r="2013" spans="1:1" hidden="1" outlineLevel="1">
      <c r="A2013" s="21"/>
    </row>
    <row r="2014" spans="1:1" hidden="1" outlineLevel="1">
      <c r="A2014" s="21"/>
    </row>
    <row r="2015" spans="1:1" hidden="1" outlineLevel="1">
      <c r="A2015" s="21"/>
    </row>
    <row r="2016" spans="1:1" hidden="1" outlineLevel="1">
      <c r="A2016" s="21"/>
    </row>
    <row r="2017" spans="1:1" hidden="1" outlineLevel="1">
      <c r="A2017" s="21"/>
    </row>
    <row r="2018" spans="1:1" hidden="1" outlineLevel="1">
      <c r="A2018" s="21"/>
    </row>
    <row r="2019" spans="1:1" hidden="1" outlineLevel="1">
      <c r="A2019" s="21"/>
    </row>
    <row r="2020" spans="1:1" hidden="1" outlineLevel="1">
      <c r="A2020" s="21"/>
    </row>
    <row r="2021" spans="1:1" hidden="1" outlineLevel="1">
      <c r="A2021" s="21"/>
    </row>
    <row r="2022" spans="1:1" hidden="1" outlineLevel="1">
      <c r="A2022" s="21"/>
    </row>
    <row r="2023" spans="1:1" hidden="1" outlineLevel="1">
      <c r="A2023" s="21"/>
    </row>
    <row r="2024" spans="1:1" hidden="1" outlineLevel="1">
      <c r="A2024" s="21"/>
    </row>
    <row r="2025" spans="1:1" hidden="1" outlineLevel="1">
      <c r="A2025" s="21"/>
    </row>
    <row r="2026" spans="1:1" hidden="1" outlineLevel="1">
      <c r="A2026" s="21"/>
    </row>
    <row r="2027" spans="1:1" hidden="1" outlineLevel="1">
      <c r="A2027" s="21"/>
    </row>
    <row r="2028" spans="1:1" hidden="1" outlineLevel="1">
      <c r="A2028" s="21"/>
    </row>
    <row r="2029" spans="1:1" hidden="1" outlineLevel="1">
      <c r="A2029" s="21"/>
    </row>
    <row r="2030" spans="1:1" hidden="1" outlineLevel="1">
      <c r="A2030" s="21"/>
    </row>
    <row r="2031" spans="1:1" hidden="1" outlineLevel="1">
      <c r="A2031" s="21"/>
    </row>
    <row r="2032" spans="1:1" hidden="1" outlineLevel="1">
      <c r="A2032" s="21"/>
    </row>
    <row r="2033" spans="1:1" hidden="1" outlineLevel="1">
      <c r="A2033" s="21"/>
    </row>
    <row r="2034" spans="1:1" hidden="1" outlineLevel="1">
      <c r="A2034" s="21"/>
    </row>
    <row r="2035" spans="1:1" hidden="1" outlineLevel="1">
      <c r="A2035" s="21"/>
    </row>
    <row r="2036" spans="1:1" hidden="1" outlineLevel="1">
      <c r="A2036" s="21"/>
    </row>
    <row r="2037" spans="1:1" hidden="1" outlineLevel="1">
      <c r="A2037" s="21"/>
    </row>
    <row r="2038" spans="1:1" hidden="1" outlineLevel="1">
      <c r="A2038" s="21"/>
    </row>
    <row r="2039" spans="1:1" hidden="1" outlineLevel="1">
      <c r="A2039" s="21"/>
    </row>
    <row r="2040" spans="1:1" hidden="1" outlineLevel="1">
      <c r="A2040" s="21"/>
    </row>
    <row r="2041" spans="1:1" hidden="1" outlineLevel="1">
      <c r="A2041" s="21"/>
    </row>
    <row r="2042" spans="1:1" hidden="1" outlineLevel="1">
      <c r="A2042" s="21"/>
    </row>
    <row r="2043" spans="1:1" hidden="1" outlineLevel="1">
      <c r="A2043" s="21"/>
    </row>
    <row r="2044" spans="1:1" hidden="1" outlineLevel="1">
      <c r="A2044" s="21"/>
    </row>
    <row r="2045" spans="1:1" hidden="1" outlineLevel="1">
      <c r="A2045" s="21"/>
    </row>
    <row r="2046" spans="1:1" hidden="1" outlineLevel="1">
      <c r="A2046" s="21"/>
    </row>
    <row r="2047" spans="1:1" hidden="1" outlineLevel="1">
      <c r="A2047" s="21"/>
    </row>
    <row r="2048" spans="1:1" hidden="1" outlineLevel="1">
      <c r="A2048" s="21"/>
    </row>
    <row r="2049" spans="1:1" hidden="1" outlineLevel="1">
      <c r="A2049" s="21"/>
    </row>
    <row r="2050" spans="1:1" hidden="1" outlineLevel="1">
      <c r="A2050" s="21"/>
    </row>
    <row r="2051" spans="1:1" hidden="1" outlineLevel="1">
      <c r="A2051" s="21"/>
    </row>
    <row r="2052" spans="1:1" hidden="1" outlineLevel="1">
      <c r="A2052" s="21"/>
    </row>
    <row r="2053" spans="1:1" hidden="1" outlineLevel="1">
      <c r="A2053" s="21"/>
    </row>
    <row r="2054" spans="1:1" hidden="1" outlineLevel="1">
      <c r="A2054" s="21"/>
    </row>
    <row r="2055" spans="1:1" hidden="1" outlineLevel="1">
      <c r="A2055" s="21"/>
    </row>
    <row r="2056" spans="1:1" hidden="1" outlineLevel="1">
      <c r="A2056" s="21"/>
    </row>
    <row r="2057" spans="1:1" hidden="1" outlineLevel="1">
      <c r="A2057" s="21"/>
    </row>
    <row r="2058" spans="1:1" hidden="1" outlineLevel="1">
      <c r="A2058" s="21"/>
    </row>
    <row r="2059" spans="1:1" hidden="1" outlineLevel="1">
      <c r="A2059" s="21"/>
    </row>
    <row r="2060" spans="1:1" hidden="1" outlineLevel="1">
      <c r="A2060" s="21"/>
    </row>
    <row r="2061" spans="1:1" hidden="1" outlineLevel="1">
      <c r="A2061" s="21"/>
    </row>
    <row r="2062" spans="1:1" hidden="1" outlineLevel="1">
      <c r="A2062" s="21"/>
    </row>
    <row r="2063" spans="1:1" hidden="1" outlineLevel="1">
      <c r="A2063" s="21"/>
    </row>
    <row r="2064" spans="1:1" hidden="1" outlineLevel="1">
      <c r="A2064" s="21"/>
    </row>
    <row r="2065" spans="1:1" hidden="1" outlineLevel="1">
      <c r="A2065" s="21"/>
    </row>
    <row r="2066" spans="1:1" hidden="1" outlineLevel="1">
      <c r="A2066" s="21"/>
    </row>
    <row r="2067" spans="1:1" hidden="1" outlineLevel="1">
      <c r="A2067" s="21"/>
    </row>
    <row r="2068" spans="1:1" hidden="1" outlineLevel="1">
      <c r="A2068" s="21"/>
    </row>
    <row r="2069" spans="1:1" hidden="1" outlineLevel="1">
      <c r="A2069" s="21"/>
    </row>
    <row r="2070" spans="1:1" hidden="1" outlineLevel="1">
      <c r="A2070" s="21"/>
    </row>
    <row r="2071" spans="1:1" hidden="1" outlineLevel="1">
      <c r="A2071" s="21"/>
    </row>
    <row r="2072" spans="1:1" hidden="1" outlineLevel="1">
      <c r="A2072" s="21"/>
    </row>
    <row r="2073" spans="1:1" hidden="1" outlineLevel="1">
      <c r="A2073" s="21"/>
    </row>
    <row r="2074" spans="1:1" hidden="1" outlineLevel="1">
      <c r="A2074" s="21"/>
    </row>
    <row r="2075" spans="1:1" hidden="1" outlineLevel="1">
      <c r="A2075" s="21"/>
    </row>
    <row r="2076" spans="1:1" hidden="1" outlineLevel="1">
      <c r="A2076" s="21"/>
    </row>
    <row r="2077" spans="1:1" hidden="1" outlineLevel="1">
      <c r="A2077" s="21"/>
    </row>
    <row r="2078" spans="1:1" hidden="1" outlineLevel="1">
      <c r="A2078" s="21"/>
    </row>
    <row r="2079" spans="1:1" hidden="1" outlineLevel="1">
      <c r="A2079" s="21"/>
    </row>
    <row r="2080" spans="1:1" hidden="1" outlineLevel="1">
      <c r="A2080" s="21"/>
    </row>
    <row r="2081" spans="1:1" hidden="1" outlineLevel="1">
      <c r="A2081" s="21"/>
    </row>
    <row r="2082" spans="1:1" hidden="1" outlineLevel="1">
      <c r="A2082" s="21"/>
    </row>
    <row r="2083" spans="1:1" hidden="1" outlineLevel="1">
      <c r="A2083" s="21"/>
    </row>
    <row r="2084" spans="1:1" hidden="1" outlineLevel="1">
      <c r="A2084" s="21"/>
    </row>
    <row r="2085" spans="1:1" hidden="1" outlineLevel="1">
      <c r="A2085" s="21"/>
    </row>
    <row r="2086" spans="1:1" hidden="1" outlineLevel="1">
      <c r="A2086" s="21"/>
    </row>
    <row r="2087" spans="1:1" hidden="1" outlineLevel="1">
      <c r="A2087" s="21"/>
    </row>
    <row r="2088" spans="1:1" hidden="1" outlineLevel="1">
      <c r="A2088" s="21"/>
    </row>
    <row r="2089" spans="1:1" hidden="1" outlineLevel="1">
      <c r="A2089" s="21"/>
    </row>
    <row r="2090" spans="1:1" hidden="1" outlineLevel="1">
      <c r="A2090" s="21"/>
    </row>
    <row r="2091" spans="1:1" hidden="1" outlineLevel="1">
      <c r="A2091" s="21"/>
    </row>
    <row r="2092" spans="1:1" hidden="1" outlineLevel="1">
      <c r="A2092" s="21"/>
    </row>
    <row r="2093" spans="1:1" hidden="1" outlineLevel="1">
      <c r="A2093" s="21"/>
    </row>
    <row r="2094" spans="1:1" hidden="1" outlineLevel="1">
      <c r="A2094" s="21"/>
    </row>
    <row r="2095" spans="1:1" hidden="1" outlineLevel="1">
      <c r="A2095" s="21"/>
    </row>
    <row r="2096" spans="1:1" hidden="1" outlineLevel="1">
      <c r="A2096" s="21"/>
    </row>
    <row r="2097" spans="1:1" hidden="1" outlineLevel="1">
      <c r="A2097" s="21"/>
    </row>
    <row r="2098" spans="1:1" hidden="1" outlineLevel="1">
      <c r="A2098" s="21"/>
    </row>
    <row r="2099" spans="1:1" hidden="1" outlineLevel="1">
      <c r="A2099" s="21"/>
    </row>
    <row r="2100" spans="1:1" hidden="1" outlineLevel="1">
      <c r="A2100" s="21"/>
    </row>
    <row r="2101" spans="1:1" hidden="1" outlineLevel="1">
      <c r="A2101" s="21"/>
    </row>
    <row r="2102" spans="1:1" hidden="1" outlineLevel="1">
      <c r="A2102" s="21"/>
    </row>
    <row r="2103" spans="1:1" hidden="1" outlineLevel="1">
      <c r="A2103" s="21"/>
    </row>
    <row r="2104" spans="1:1" hidden="1" outlineLevel="1">
      <c r="A2104" s="21"/>
    </row>
    <row r="2105" spans="1:1" hidden="1" outlineLevel="1">
      <c r="A2105" s="21"/>
    </row>
    <row r="2106" spans="1:1" hidden="1" outlineLevel="1">
      <c r="A2106" s="21"/>
    </row>
    <row r="2107" spans="1:1" hidden="1" outlineLevel="1">
      <c r="A2107" s="21"/>
    </row>
    <row r="2108" spans="1:1" hidden="1" outlineLevel="1">
      <c r="A2108" s="21"/>
    </row>
    <row r="2109" spans="1:1" hidden="1" outlineLevel="1">
      <c r="A2109" s="21"/>
    </row>
    <row r="2110" spans="1:1" hidden="1" outlineLevel="1">
      <c r="A2110" s="21"/>
    </row>
    <row r="2111" spans="1:1" hidden="1" outlineLevel="1">
      <c r="A2111" s="21"/>
    </row>
    <row r="2112" spans="1:1" hidden="1" outlineLevel="1">
      <c r="A2112" s="21"/>
    </row>
    <row r="2113" spans="1:1" hidden="1" outlineLevel="1">
      <c r="A2113" s="21"/>
    </row>
    <row r="2114" spans="1:1" hidden="1" outlineLevel="1">
      <c r="A2114" s="21"/>
    </row>
    <row r="2115" spans="1:1" hidden="1" outlineLevel="1">
      <c r="A2115" s="21"/>
    </row>
    <row r="2116" spans="1:1" hidden="1" outlineLevel="1">
      <c r="A2116" s="21"/>
    </row>
    <row r="2117" spans="1:1" hidden="1" outlineLevel="1">
      <c r="A2117" s="21"/>
    </row>
    <row r="2118" spans="1:1" hidden="1" outlineLevel="1">
      <c r="A2118" s="21"/>
    </row>
    <row r="2119" spans="1:1" hidden="1" outlineLevel="1">
      <c r="A2119" s="21"/>
    </row>
    <row r="2120" spans="1:1" hidden="1" outlineLevel="1">
      <c r="A2120" s="21"/>
    </row>
    <row r="2121" spans="1:1" hidden="1" outlineLevel="1">
      <c r="A2121" s="21"/>
    </row>
    <row r="2122" spans="1:1" hidden="1" outlineLevel="1">
      <c r="A2122" s="21"/>
    </row>
    <row r="2123" spans="1:1" hidden="1" outlineLevel="1">
      <c r="A2123" s="21"/>
    </row>
    <row r="2124" spans="1:1" hidden="1" outlineLevel="1">
      <c r="A2124" s="21"/>
    </row>
    <row r="2125" spans="1:1" hidden="1" outlineLevel="1">
      <c r="A2125" s="21"/>
    </row>
    <row r="2126" spans="1:1" hidden="1" outlineLevel="1">
      <c r="A2126" s="21"/>
    </row>
    <row r="2127" spans="1:1" hidden="1" outlineLevel="1">
      <c r="A2127" s="21"/>
    </row>
    <row r="2128" spans="1:1" hidden="1" outlineLevel="1">
      <c r="A2128" s="21"/>
    </row>
    <row r="2129" spans="1:1" hidden="1" outlineLevel="1">
      <c r="A2129" s="21"/>
    </row>
    <row r="2130" spans="1:1" hidden="1" outlineLevel="1">
      <c r="A2130" s="21"/>
    </row>
    <row r="2131" spans="1:1" hidden="1" outlineLevel="1">
      <c r="A2131" s="21"/>
    </row>
    <row r="2132" spans="1:1" hidden="1" outlineLevel="1">
      <c r="A2132" s="21"/>
    </row>
    <row r="2133" spans="1:1" hidden="1" outlineLevel="1">
      <c r="A2133" s="21"/>
    </row>
    <row r="2134" spans="1:1" hidden="1" outlineLevel="1">
      <c r="A2134" s="21"/>
    </row>
    <row r="2135" spans="1:1" hidden="1" outlineLevel="1">
      <c r="A2135" s="21"/>
    </row>
    <row r="2136" spans="1:1" hidden="1" outlineLevel="1">
      <c r="A2136" s="21"/>
    </row>
    <row r="2137" spans="1:1" hidden="1" outlineLevel="1">
      <c r="A2137" s="21"/>
    </row>
    <row r="2138" spans="1:1" hidden="1" outlineLevel="1">
      <c r="A2138" s="21"/>
    </row>
    <row r="2139" spans="1:1" hidden="1" outlineLevel="1">
      <c r="A2139" s="21"/>
    </row>
    <row r="2140" spans="1:1" hidden="1" outlineLevel="1">
      <c r="A2140" s="21"/>
    </row>
    <row r="2141" spans="1:1" hidden="1" outlineLevel="1">
      <c r="A2141" s="21"/>
    </row>
    <row r="2142" spans="1:1" hidden="1" outlineLevel="1">
      <c r="A2142" s="21"/>
    </row>
    <row r="2143" spans="1:1" hidden="1" outlineLevel="1">
      <c r="A2143" s="21"/>
    </row>
    <row r="2144" spans="1:1" hidden="1" outlineLevel="1">
      <c r="A2144" s="21"/>
    </row>
    <row r="2145" spans="1:1" hidden="1" outlineLevel="1">
      <c r="A2145" s="21"/>
    </row>
    <row r="2146" spans="1:1" hidden="1" outlineLevel="1">
      <c r="A2146" s="21"/>
    </row>
    <row r="2147" spans="1:1" hidden="1" outlineLevel="1">
      <c r="A2147" s="21"/>
    </row>
    <row r="2148" spans="1:1" hidden="1" outlineLevel="1">
      <c r="A2148" s="21"/>
    </row>
    <row r="2149" spans="1:1" hidden="1" outlineLevel="1">
      <c r="A2149" s="21"/>
    </row>
    <row r="2150" spans="1:1" hidden="1" outlineLevel="1">
      <c r="A2150" s="21"/>
    </row>
    <row r="2151" spans="1:1" hidden="1" outlineLevel="1">
      <c r="A2151" s="21"/>
    </row>
    <row r="2152" spans="1:1" hidden="1" outlineLevel="1">
      <c r="A2152" s="21"/>
    </row>
    <row r="2153" spans="1:1" hidden="1" outlineLevel="1">
      <c r="A2153" s="21"/>
    </row>
    <row r="2154" spans="1:1" hidden="1" outlineLevel="1">
      <c r="A2154" s="21"/>
    </row>
    <row r="2155" spans="1:1" hidden="1" outlineLevel="1">
      <c r="A2155" s="21"/>
    </row>
    <row r="2156" spans="1:1" hidden="1" outlineLevel="1">
      <c r="A2156" s="21"/>
    </row>
    <row r="2157" spans="1:1" hidden="1" outlineLevel="1">
      <c r="A2157" s="21"/>
    </row>
    <row r="2158" spans="1:1" ht="17" collapsed="1" thickBot="1"/>
    <row r="2159" spans="1:1">
      <c r="A2159" s="370" t="s">
        <v>151</v>
      </c>
    </row>
    <row r="2160" spans="1:1">
      <c r="A2160" s="371"/>
    </row>
    <row r="2161" spans="1:1">
      <c r="A2161" s="22"/>
    </row>
    <row r="2162" spans="1:1">
      <c r="A2162" s="22"/>
    </row>
    <row r="2163" spans="1:1">
      <c r="A2163" s="22"/>
    </row>
    <row r="2164" spans="1:1">
      <c r="A2164" s="22"/>
    </row>
    <row r="2165" spans="1:1">
      <c r="A2165" s="22"/>
    </row>
    <row r="2166" spans="1:1">
      <c r="A2166" s="22"/>
    </row>
    <row r="2167" spans="1:1">
      <c r="A2167" s="22"/>
    </row>
    <row r="2168" spans="1:1" ht="17" thickBot="1">
      <c r="A2168" s="181"/>
    </row>
    <row r="2169" spans="1:1" hidden="1" outlineLevel="1">
      <c r="A2169" s="22"/>
    </row>
    <row r="2170" spans="1:1" hidden="1" outlineLevel="1">
      <c r="A2170" s="22"/>
    </row>
    <row r="2171" spans="1:1" hidden="1" outlineLevel="1">
      <c r="A2171" s="22"/>
    </row>
    <row r="2172" spans="1:1" hidden="1" outlineLevel="1">
      <c r="A2172" s="22"/>
    </row>
    <row r="2173" spans="1:1" hidden="1" outlineLevel="1">
      <c r="A2173" s="22"/>
    </row>
    <row r="2174" spans="1:1" hidden="1" outlineLevel="1">
      <c r="A2174" s="22"/>
    </row>
    <row r="2175" spans="1:1" hidden="1" outlineLevel="1">
      <c r="A2175" s="22"/>
    </row>
    <row r="2176" spans="1:1" hidden="1" outlineLevel="1">
      <c r="A2176" s="22"/>
    </row>
    <row r="2177" spans="1:1" hidden="1" outlineLevel="1">
      <c r="A2177" s="22"/>
    </row>
    <row r="2178" spans="1:1" hidden="1" outlineLevel="1">
      <c r="A2178" s="22"/>
    </row>
    <row r="2179" spans="1:1" hidden="1" outlineLevel="1">
      <c r="A2179" s="22"/>
    </row>
    <row r="2180" spans="1:1" hidden="1" outlineLevel="1">
      <c r="A2180" s="22"/>
    </row>
    <row r="2181" spans="1:1" hidden="1" outlineLevel="1">
      <c r="A2181" s="22"/>
    </row>
    <row r="2182" spans="1:1" hidden="1" outlineLevel="1">
      <c r="A2182" s="22"/>
    </row>
    <row r="2183" spans="1:1" hidden="1" outlineLevel="1">
      <c r="A2183" s="22"/>
    </row>
    <row r="2184" spans="1:1" hidden="1" outlineLevel="1">
      <c r="A2184" s="22"/>
    </row>
    <row r="2185" spans="1:1" hidden="1" outlineLevel="1">
      <c r="A2185" s="22"/>
    </row>
    <row r="2186" spans="1:1" hidden="1" outlineLevel="1">
      <c r="A2186" s="22"/>
    </row>
    <row r="2187" spans="1:1" hidden="1" outlineLevel="1">
      <c r="A2187" s="22"/>
    </row>
    <row r="2188" spans="1:1" hidden="1" outlineLevel="1">
      <c r="A2188" s="22"/>
    </row>
    <row r="2189" spans="1:1" hidden="1" outlineLevel="1">
      <c r="A2189" s="22"/>
    </row>
    <row r="2190" spans="1:1" hidden="1" outlineLevel="1">
      <c r="A2190" s="22"/>
    </row>
    <row r="2191" spans="1:1" hidden="1" outlineLevel="1">
      <c r="A2191" s="22"/>
    </row>
    <row r="2192" spans="1:1" hidden="1" outlineLevel="1">
      <c r="A2192" s="22"/>
    </row>
    <row r="2193" spans="1:1" hidden="1" outlineLevel="1">
      <c r="A2193" s="22"/>
    </row>
    <row r="2194" spans="1:1" hidden="1" outlineLevel="1">
      <c r="A2194" s="22"/>
    </row>
    <row r="2195" spans="1:1" hidden="1" outlineLevel="1">
      <c r="A2195" s="22"/>
    </row>
    <row r="2196" spans="1:1" hidden="1" outlineLevel="1">
      <c r="A2196" s="22"/>
    </row>
    <row r="2197" spans="1:1" hidden="1" outlineLevel="1">
      <c r="A2197" s="22"/>
    </row>
    <row r="2198" spans="1:1" hidden="1" outlineLevel="1">
      <c r="A2198" s="22"/>
    </row>
    <row r="2199" spans="1:1" hidden="1" outlineLevel="1">
      <c r="A2199" s="22"/>
    </row>
    <row r="2200" spans="1:1" hidden="1" outlineLevel="1">
      <c r="A2200" s="22"/>
    </row>
    <row r="2201" spans="1:1" hidden="1" outlineLevel="1">
      <c r="A2201" s="22"/>
    </row>
    <row r="2202" spans="1:1" hidden="1" outlineLevel="1">
      <c r="A2202" s="22"/>
    </row>
    <row r="2203" spans="1:1" hidden="1" outlineLevel="1">
      <c r="A2203" s="22"/>
    </row>
    <row r="2204" spans="1:1" hidden="1" outlineLevel="1">
      <c r="A2204" s="22"/>
    </row>
    <row r="2205" spans="1:1" hidden="1" outlineLevel="1">
      <c r="A2205" s="22"/>
    </row>
    <row r="2206" spans="1:1" hidden="1" outlineLevel="1">
      <c r="A2206" s="22"/>
    </row>
    <row r="2207" spans="1:1" hidden="1" outlineLevel="1">
      <c r="A2207" s="22"/>
    </row>
    <row r="2208" spans="1:1" hidden="1" outlineLevel="1">
      <c r="A2208" s="22"/>
    </row>
    <row r="2209" spans="1:1" hidden="1" outlineLevel="1">
      <c r="A2209" s="22"/>
    </row>
    <row r="2210" spans="1:1" hidden="1" outlineLevel="1">
      <c r="A2210" s="22"/>
    </row>
    <row r="2211" spans="1:1" hidden="1" outlineLevel="1">
      <c r="A2211" s="22"/>
    </row>
    <row r="2212" spans="1:1" hidden="1" outlineLevel="1">
      <c r="A2212" s="22"/>
    </row>
    <row r="2213" spans="1:1" hidden="1" outlineLevel="1">
      <c r="A2213" s="22"/>
    </row>
    <row r="2214" spans="1:1" hidden="1" outlineLevel="1">
      <c r="A2214" s="22"/>
    </row>
    <row r="2215" spans="1:1" hidden="1" outlineLevel="1">
      <c r="A2215" s="22"/>
    </row>
    <row r="2216" spans="1:1" hidden="1" outlineLevel="1">
      <c r="A2216" s="22"/>
    </row>
    <row r="2217" spans="1:1" hidden="1" outlineLevel="1">
      <c r="A2217" s="22"/>
    </row>
    <row r="2218" spans="1:1" hidden="1" outlineLevel="1">
      <c r="A2218" s="22"/>
    </row>
    <row r="2219" spans="1:1" hidden="1" outlineLevel="1">
      <c r="A2219" s="22"/>
    </row>
    <row r="2220" spans="1:1" hidden="1" outlineLevel="1">
      <c r="A2220" s="22"/>
    </row>
    <row r="2221" spans="1:1" hidden="1" outlineLevel="1">
      <c r="A2221" s="22"/>
    </row>
    <row r="2222" spans="1:1" hidden="1" outlineLevel="1">
      <c r="A2222" s="22"/>
    </row>
    <row r="2223" spans="1:1" hidden="1" outlineLevel="1">
      <c r="A2223" s="22"/>
    </row>
    <row r="2224" spans="1:1" hidden="1" outlineLevel="1">
      <c r="A2224" s="22"/>
    </row>
    <row r="2225" spans="1:1" hidden="1" outlineLevel="1">
      <c r="A2225" s="22"/>
    </row>
    <row r="2226" spans="1:1" hidden="1" outlineLevel="1">
      <c r="A2226" s="22"/>
    </row>
    <row r="2227" spans="1:1" hidden="1" outlineLevel="1">
      <c r="A2227" s="22"/>
    </row>
    <row r="2228" spans="1:1" hidden="1" outlineLevel="1">
      <c r="A2228" s="22"/>
    </row>
    <row r="2229" spans="1:1" hidden="1" outlineLevel="1">
      <c r="A2229" s="22"/>
    </row>
    <row r="2230" spans="1:1" hidden="1" outlineLevel="1">
      <c r="A2230" s="22"/>
    </row>
    <row r="2231" spans="1:1" hidden="1" outlineLevel="1">
      <c r="A2231" s="22"/>
    </row>
    <row r="2232" spans="1:1" hidden="1" outlineLevel="1">
      <c r="A2232" s="22"/>
    </row>
    <row r="2233" spans="1:1" hidden="1" outlineLevel="1">
      <c r="A2233" s="22"/>
    </row>
    <row r="2234" spans="1:1" hidden="1" outlineLevel="1">
      <c r="A2234" s="22"/>
    </row>
    <row r="2235" spans="1:1" hidden="1" outlineLevel="1">
      <c r="A2235" s="22"/>
    </row>
    <row r="2236" spans="1:1" hidden="1" outlineLevel="1">
      <c r="A2236" s="22"/>
    </row>
    <row r="2237" spans="1:1" hidden="1" outlineLevel="1">
      <c r="A2237" s="22"/>
    </row>
    <row r="2238" spans="1:1" hidden="1" outlineLevel="1">
      <c r="A2238" s="22"/>
    </row>
    <row r="2239" spans="1:1" hidden="1" outlineLevel="1">
      <c r="A2239" s="22"/>
    </row>
    <row r="2240" spans="1:1" hidden="1" outlineLevel="1">
      <c r="A2240" s="22"/>
    </row>
    <row r="2241" spans="1:1" hidden="1" outlineLevel="1">
      <c r="A2241" s="22"/>
    </row>
    <row r="2242" spans="1:1" hidden="1" outlineLevel="1">
      <c r="A2242" s="22"/>
    </row>
    <row r="2243" spans="1:1" hidden="1" outlineLevel="1">
      <c r="A2243" s="22"/>
    </row>
    <row r="2244" spans="1:1" hidden="1" outlineLevel="1">
      <c r="A2244" s="22"/>
    </row>
    <row r="2245" spans="1:1" hidden="1" outlineLevel="1">
      <c r="A2245" s="22"/>
    </row>
    <row r="2246" spans="1:1" hidden="1" outlineLevel="1">
      <c r="A2246" s="22"/>
    </row>
    <row r="2247" spans="1:1" hidden="1" outlineLevel="1">
      <c r="A2247" s="22"/>
    </row>
    <row r="2248" spans="1:1" hidden="1" outlineLevel="1">
      <c r="A2248" s="22"/>
    </row>
    <row r="2249" spans="1:1" hidden="1" outlineLevel="1">
      <c r="A2249" s="22"/>
    </row>
    <row r="2250" spans="1:1" hidden="1" outlineLevel="1">
      <c r="A2250" s="22"/>
    </row>
    <row r="2251" spans="1:1" hidden="1" outlineLevel="1">
      <c r="A2251" s="22"/>
    </row>
    <row r="2252" spans="1:1" hidden="1" outlineLevel="1">
      <c r="A2252" s="22"/>
    </row>
    <row r="2253" spans="1:1" hidden="1" outlineLevel="1">
      <c r="A2253" s="22"/>
    </row>
    <row r="2254" spans="1:1" hidden="1" outlineLevel="1">
      <c r="A2254" s="22"/>
    </row>
    <row r="2255" spans="1:1" hidden="1" outlineLevel="1">
      <c r="A2255" s="22"/>
    </row>
    <row r="2256" spans="1:1" hidden="1" outlineLevel="1">
      <c r="A2256" s="22"/>
    </row>
    <row r="2257" spans="1:1" hidden="1" outlineLevel="1">
      <c r="A2257" s="22"/>
    </row>
    <row r="2258" spans="1:1" hidden="1" outlineLevel="1">
      <c r="A2258" s="22"/>
    </row>
    <row r="2259" spans="1:1" hidden="1" outlineLevel="1">
      <c r="A2259" s="22"/>
    </row>
    <row r="2260" spans="1:1" hidden="1" outlineLevel="1">
      <c r="A2260" s="22"/>
    </row>
    <row r="2261" spans="1:1" hidden="1" outlineLevel="1">
      <c r="A2261" s="22"/>
    </row>
    <row r="2262" spans="1:1" hidden="1" outlineLevel="1">
      <c r="A2262" s="22"/>
    </row>
    <row r="2263" spans="1:1" hidden="1" outlineLevel="1">
      <c r="A2263" s="22"/>
    </row>
    <row r="2264" spans="1:1" hidden="1" outlineLevel="1">
      <c r="A2264" s="22"/>
    </row>
    <row r="2265" spans="1:1" hidden="1" outlineLevel="1">
      <c r="A2265" s="22"/>
    </row>
    <row r="2266" spans="1:1" hidden="1" outlineLevel="1">
      <c r="A2266" s="22"/>
    </row>
    <row r="2267" spans="1:1" hidden="1" outlineLevel="1">
      <c r="A2267" s="22"/>
    </row>
    <row r="2268" spans="1:1" hidden="1" outlineLevel="1">
      <c r="A2268" s="22"/>
    </row>
    <row r="2269" spans="1:1" hidden="1" outlineLevel="1">
      <c r="A2269" s="22"/>
    </row>
    <row r="2270" spans="1:1" hidden="1" outlineLevel="1">
      <c r="A2270" s="22"/>
    </row>
    <row r="2271" spans="1:1" hidden="1" outlineLevel="1">
      <c r="A2271" s="22"/>
    </row>
    <row r="2272" spans="1:1" hidden="1" outlineLevel="1">
      <c r="A2272" s="22"/>
    </row>
    <row r="2273" spans="1:1" hidden="1" outlineLevel="1">
      <c r="A2273" s="22"/>
    </row>
    <row r="2274" spans="1:1" hidden="1" outlineLevel="1">
      <c r="A2274" s="22"/>
    </row>
    <row r="2275" spans="1:1" hidden="1" outlineLevel="1">
      <c r="A2275" s="22"/>
    </row>
    <row r="2276" spans="1:1" hidden="1" outlineLevel="1">
      <c r="A2276" s="22"/>
    </row>
    <row r="2277" spans="1:1" hidden="1" outlineLevel="1">
      <c r="A2277" s="22"/>
    </row>
    <row r="2278" spans="1:1" hidden="1" outlineLevel="1">
      <c r="A2278" s="22"/>
    </row>
    <row r="2279" spans="1:1" hidden="1" outlineLevel="1">
      <c r="A2279" s="22"/>
    </row>
    <row r="2280" spans="1:1" hidden="1" outlineLevel="1">
      <c r="A2280" s="22"/>
    </row>
    <row r="2281" spans="1:1" hidden="1" outlineLevel="1">
      <c r="A2281" s="22"/>
    </row>
    <row r="2282" spans="1:1" hidden="1" outlineLevel="1">
      <c r="A2282" s="22"/>
    </row>
    <row r="2283" spans="1:1" hidden="1" outlineLevel="1">
      <c r="A2283" s="22"/>
    </row>
    <row r="2284" spans="1:1" hidden="1" outlineLevel="1">
      <c r="A2284" s="22"/>
    </row>
    <row r="2285" spans="1:1" hidden="1" outlineLevel="1">
      <c r="A2285" s="22"/>
    </row>
    <row r="2286" spans="1:1" hidden="1" outlineLevel="1">
      <c r="A2286" s="22"/>
    </row>
    <row r="2287" spans="1:1" hidden="1" outlineLevel="1">
      <c r="A2287" s="22"/>
    </row>
    <row r="2288" spans="1:1" hidden="1" outlineLevel="1">
      <c r="A2288" s="22"/>
    </row>
    <row r="2289" spans="1:1" hidden="1" outlineLevel="1">
      <c r="A2289" s="22"/>
    </row>
    <row r="2290" spans="1:1" hidden="1" outlineLevel="1">
      <c r="A2290" s="22"/>
    </row>
    <row r="2291" spans="1:1" hidden="1" outlineLevel="1">
      <c r="A2291" s="22"/>
    </row>
    <row r="2292" spans="1:1" hidden="1" outlineLevel="1">
      <c r="A2292" s="22"/>
    </row>
    <row r="2293" spans="1:1" hidden="1" outlineLevel="1">
      <c r="A2293" s="22"/>
    </row>
    <row r="2294" spans="1:1" hidden="1" outlineLevel="1">
      <c r="A2294" s="22"/>
    </row>
    <row r="2295" spans="1:1" hidden="1" outlineLevel="1">
      <c r="A2295" s="22"/>
    </row>
    <row r="2296" spans="1:1" hidden="1" outlineLevel="1">
      <c r="A2296" s="22"/>
    </row>
    <row r="2297" spans="1:1" hidden="1" outlineLevel="1">
      <c r="A2297" s="22"/>
    </row>
    <row r="2298" spans="1:1" hidden="1" outlineLevel="1">
      <c r="A2298" s="22"/>
    </row>
    <row r="2299" spans="1:1" hidden="1" outlineLevel="1">
      <c r="A2299" s="22"/>
    </row>
    <row r="2300" spans="1:1" hidden="1" outlineLevel="1">
      <c r="A2300" s="22"/>
    </row>
    <row r="2301" spans="1:1" hidden="1" outlineLevel="1">
      <c r="A2301" s="22"/>
    </row>
    <row r="2302" spans="1:1" hidden="1" outlineLevel="1">
      <c r="A2302" s="22"/>
    </row>
    <row r="2303" spans="1:1" hidden="1" outlineLevel="1">
      <c r="A2303" s="22"/>
    </row>
    <row r="2304" spans="1:1" hidden="1" outlineLevel="1">
      <c r="A2304" s="22"/>
    </row>
    <row r="2305" spans="1:1" hidden="1" outlineLevel="1">
      <c r="A2305" s="22"/>
    </row>
    <row r="2306" spans="1:1" hidden="1" outlineLevel="1">
      <c r="A2306" s="22"/>
    </row>
    <row r="2307" spans="1:1" hidden="1" outlineLevel="1">
      <c r="A2307" s="22"/>
    </row>
    <row r="2308" spans="1:1" hidden="1" outlineLevel="1">
      <c r="A2308" s="22"/>
    </row>
    <row r="2309" spans="1:1" hidden="1" outlineLevel="1">
      <c r="A2309" s="22"/>
    </row>
    <row r="2310" spans="1:1" hidden="1" outlineLevel="1">
      <c r="A2310" s="22"/>
    </row>
    <row r="2311" spans="1:1" hidden="1" outlineLevel="1">
      <c r="A2311" s="22"/>
    </row>
    <row r="2312" spans="1:1" hidden="1" outlineLevel="1">
      <c r="A2312" s="22"/>
    </row>
    <row r="2313" spans="1:1" hidden="1" outlineLevel="1">
      <c r="A2313" s="22"/>
    </row>
    <row r="2314" spans="1:1" hidden="1" outlineLevel="1">
      <c r="A2314" s="22"/>
    </row>
    <row r="2315" spans="1:1" hidden="1" outlineLevel="1">
      <c r="A2315" s="22"/>
    </row>
    <row r="2316" spans="1:1" hidden="1" outlineLevel="1">
      <c r="A2316" s="22"/>
    </row>
    <row r="2317" spans="1:1" hidden="1" outlineLevel="1">
      <c r="A2317" s="22"/>
    </row>
    <row r="2318" spans="1:1" hidden="1" outlineLevel="1">
      <c r="A2318" s="22"/>
    </row>
    <row r="2319" spans="1:1" hidden="1" outlineLevel="1">
      <c r="A2319" s="22"/>
    </row>
    <row r="2320" spans="1:1" hidden="1" outlineLevel="1">
      <c r="A2320" s="22"/>
    </row>
    <row r="2321" spans="1:1" hidden="1" outlineLevel="1">
      <c r="A2321" s="22"/>
    </row>
    <row r="2322" spans="1:1" hidden="1" outlineLevel="1">
      <c r="A2322" s="22"/>
    </row>
    <row r="2323" spans="1:1" hidden="1" outlineLevel="1">
      <c r="A2323" s="22"/>
    </row>
    <row r="2324" spans="1:1" hidden="1" outlineLevel="1">
      <c r="A2324" s="22"/>
    </row>
    <row r="2325" spans="1:1" hidden="1" outlineLevel="1">
      <c r="A2325" s="22"/>
    </row>
    <row r="2326" spans="1:1" hidden="1" outlineLevel="1">
      <c r="A2326" s="22"/>
    </row>
    <row r="2327" spans="1:1" hidden="1" outlineLevel="1">
      <c r="A2327" s="22"/>
    </row>
    <row r="2328" spans="1:1" hidden="1" outlineLevel="1">
      <c r="A2328" s="22"/>
    </row>
    <row r="2329" spans="1:1" hidden="1" outlineLevel="1">
      <c r="A2329" s="22"/>
    </row>
    <row r="2330" spans="1:1" hidden="1" outlineLevel="1">
      <c r="A2330" s="22"/>
    </row>
    <row r="2331" spans="1:1" hidden="1" outlineLevel="1">
      <c r="A2331" s="22"/>
    </row>
    <row r="2332" spans="1:1" hidden="1" outlineLevel="1">
      <c r="A2332" s="22"/>
    </row>
    <row r="2333" spans="1:1" hidden="1" outlineLevel="1">
      <c r="A2333" s="22"/>
    </row>
    <row r="2334" spans="1:1" hidden="1" outlineLevel="1">
      <c r="A2334" s="22"/>
    </row>
    <row r="2335" spans="1:1" hidden="1" outlineLevel="1">
      <c r="A2335" s="22"/>
    </row>
    <row r="2336" spans="1:1" hidden="1" outlineLevel="1">
      <c r="A2336" s="22"/>
    </row>
    <row r="2337" spans="1:1" hidden="1" outlineLevel="1">
      <c r="A2337" s="22"/>
    </row>
    <row r="2338" spans="1:1" hidden="1" outlineLevel="1">
      <c r="A2338" s="22"/>
    </row>
    <row r="2339" spans="1:1" hidden="1" outlineLevel="1">
      <c r="A2339" s="22"/>
    </row>
    <row r="2340" spans="1:1" hidden="1" outlineLevel="1">
      <c r="A2340" s="22"/>
    </row>
    <row r="2341" spans="1:1" hidden="1" outlineLevel="1">
      <c r="A2341" s="22"/>
    </row>
    <row r="2342" spans="1:1" hidden="1" outlineLevel="1">
      <c r="A2342" s="22"/>
    </row>
    <row r="2343" spans="1:1" hidden="1" outlineLevel="1">
      <c r="A2343" s="22"/>
    </row>
    <row r="2344" spans="1:1" hidden="1" outlineLevel="1">
      <c r="A2344" s="22"/>
    </row>
    <row r="2345" spans="1:1" hidden="1" outlineLevel="1">
      <c r="A2345" s="22"/>
    </row>
    <row r="2346" spans="1:1" hidden="1" outlineLevel="1">
      <c r="A2346" s="22"/>
    </row>
    <row r="2347" spans="1:1" hidden="1" outlineLevel="1">
      <c r="A2347" s="22"/>
    </row>
    <row r="2348" spans="1:1" hidden="1" outlineLevel="1">
      <c r="A2348" s="22"/>
    </row>
    <row r="2349" spans="1:1" hidden="1" outlineLevel="1">
      <c r="A2349" s="22"/>
    </row>
    <row r="2350" spans="1:1" hidden="1" outlineLevel="1">
      <c r="A2350" s="22"/>
    </row>
    <row r="2351" spans="1:1" hidden="1" outlineLevel="1">
      <c r="A2351" s="22"/>
    </row>
    <row r="2352" spans="1:1" hidden="1" outlineLevel="1">
      <c r="A2352" s="22"/>
    </row>
    <row r="2353" spans="1:1" hidden="1" outlineLevel="1">
      <c r="A2353" s="22"/>
    </row>
    <row r="2354" spans="1:1" hidden="1" outlineLevel="1">
      <c r="A2354" s="22"/>
    </row>
    <row r="2355" spans="1:1" hidden="1" outlineLevel="1">
      <c r="A2355" s="22"/>
    </row>
    <row r="2356" spans="1:1" hidden="1" outlineLevel="1">
      <c r="A2356" s="22"/>
    </row>
    <row r="2357" spans="1:1" hidden="1" outlineLevel="1">
      <c r="A2357" s="22"/>
    </row>
    <row r="2358" spans="1:1" ht="17" hidden="1" outlineLevel="1" thickBot="1">
      <c r="A2358" s="181"/>
    </row>
    <row r="2359" spans="1:1" ht="17" collapsed="1" thickBot="1"/>
    <row r="2360" spans="1:1">
      <c r="A2360" s="372" t="s">
        <v>152</v>
      </c>
    </row>
    <row r="2361" spans="1:1">
      <c r="A2361" s="373"/>
    </row>
    <row r="2362" spans="1:1">
      <c r="A2362" s="23"/>
    </row>
    <row r="2363" spans="1:1">
      <c r="A2363" s="23"/>
    </row>
    <row r="2364" spans="1:1">
      <c r="A2364" s="23"/>
    </row>
    <row r="2365" spans="1:1">
      <c r="A2365" s="23"/>
    </row>
    <row r="2366" spans="1:1">
      <c r="A2366" s="23"/>
    </row>
    <row r="2367" spans="1:1">
      <c r="A2367" s="23"/>
    </row>
    <row r="2368" spans="1:1">
      <c r="A2368" s="23"/>
    </row>
    <row r="2369" spans="1:1" ht="17" thickBot="1">
      <c r="A2369" s="184"/>
    </row>
    <row r="2370" spans="1:1" hidden="1" outlineLevel="1">
      <c r="A2370" s="23"/>
    </row>
    <row r="2371" spans="1:1" hidden="1" outlineLevel="1">
      <c r="A2371" s="23"/>
    </row>
    <row r="2372" spans="1:1" hidden="1" outlineLevel="1">
      <c r="A2372" s="23"/>
    </row>
    <row r="2373" spans="1:1" hidden="1" outlineLevel="1">
      <c r="A2373" s="23"/>
    </row>
    <row r="2374" spans="1:1" hidden="1" outlineLevel="1">
      <c r="A2374" s="23"/>
    </row>
    <row r="2375" spans="1:1" hidden="1" outlineLevel="1">
      <c r="A2375" s="23"/>
    </row>
    <row r="2376" spans="1:1" hidden="1" outlineLevel="1">
      <c r="A2376" s="23"/>
    </row>
    <row r="2377" spans="1:1" hidden="1" outlineLevel="1">
      <c r="A2377" s="23"/>
    </row>
    <row r="2378" spans="1:1" hidden="1" outlineLevel="1">
      <c r="A2378" s="23"/>
    </row>
    <row r="2379" spans="1:1" hidden="1" outlineLevel="1">
      <c r="A2379" s="23"/>
    </row>
    <row r="2380" spans="1:1" hidden="1" outlineLevel="1">
      <c r="A2380" s="23"/>
    </row>
    <row r="2381" spans="1:1" hidden="1" outlineLevel="1">
      <c r="A2381" s="23"/>
    </row>
    <row r="2382" spans="1:1" hidden="1" outlineLevel="1">
      <c r="A2382" s="23"/>
    </row>
    <row r="2383" spans="1:1" hidden="1" outlineLevel="1">
      <c r="A2383" s="23"/>
    </row>
    <row r="2384" spans="1:1" hidden="1" outlineLevel="1">
      <c r="A2384" s="23"/>
    </row>
    <row r="2385" spans="1:1" hidden="1" outlineLevel="1">
      <c r="A2385" s="23"/>
    </row>
    <row r="2386" spans="1:1" hidden="1" outlineLevel="1">
      <c r="A2386" s="23"/>
    </row>
    <row r="2387" spans="1:1" hidden="1" outlineLevel="1">
      <c r="A2387" s="23"/>
    </row>
    <row r="2388" spans="1:1" hidden="1" outlineLevel="1">
      <c r="A2388" s="23"/>
    </row>
    <row r="2389" spans="1:1" hidden="1" outlineLevel="1">
      <c r="A2389" s="23"/>
    </row>
    <row r="2390" spans="1:1" hidden="1" outlineLevel="1">
      <c r="A2390" s="23"/>
    </row>
    <row r="2391" spans="1:1" hidden="1" outlineLevel="1">
      <c r="A2391" s="23"/>
    </row>
    <row r="2392" spans="1:1" hidden="1" outlineLevel="1">
      <c r="A2392" s="23"/>
    </row>
    <row r="2393" spans="1:1" hidden="1" outlineLevel="1">
      <c r="A2393" s="23"/>
    </row>
    <row r="2394" spans="1:1" hidden="1" outlineLevel="1">
      <c r="A2394" s="23"/>
    </row>
    <row r="2395" spans="1:1" hidden="1" outlineLevel="1">
      <c r="A2395" s="23"/>
    </row>
    <row r="2396" spans="1:1" hidden="1" outlineLevel="1">
      <c r="A2396" s="23"/>
    </row>
    <row r="2397" spans="1:1" hidden="1" outlineLevel="1">
      <c r="A2397" s="23"/>
    </row>
    <row r="2398" spans="1:1" hidden="1" outlineLevel="1">
      <c r="A2398" s="23"/>
    </row>
    <row r="2399" spans="1:1" hidden="1" outlineLevel="1">
      <c r="A2399" s="23"/>
    </row>
    <row r="2400" spans="1:1" hidden="1" outlineLevel="1">
      <c r="A2400" s="23"/>
    </row>
    <row r="2401" spans="1:1" hidden="1" outlineLevel="1">
      <c r="A2401" s="23"/>
    </row>
    <row r="2402" spans="1:1" hidden="1" outlineLevel="1">
      <c r="A2402" s="23"/>
    </row>
    <row r="2403" spans="1:1" hidden="1" outlineLevel="1">
      <c r="A2403" s="23"/>
    </row>
    <row r="2404" spans="1:1" hidden="1" outlineLevel="1">
      <c r="A2404" s="23"/>
    </row>
    <row r="2405" spans="1:1" hidden="1" outlineLevel="1">
      <c r="A2405" s="23"/>
    </row>
    <row r="2406" spans="1:1" hidden="1" outlineLevel="1">
      <c r="A2406" s="23"/>
    </row>
    <row r="2407" spans="1:1" hidden="1" outlineLevel="1">
      <c r="A2407" s="23"/>
    </row>
    <row r="2408" spans="1:1" hidden="1" outlineLevel="1">
      <c r="A2408" s="23"/>
    </row>
    <row r="2409" spans="1:1" hidden="1" outlineLevel="1">
      <c r="A2409" s="23"/>
    </row>
    <row r="2410" spans="1:1" hidden="1" outlineLevel="1">
      <c r="A2410" s="23"/>
    </row>
    <row r="2411" spans="1:1" hidden="1" outlineLevel="1">
      <c r="A2411" s="23"/>
    </row>
    <row r="2412" spans="1:1" hidden="1" outlineLevel="1">
      <c r="A2412" s="23"/>
    </row>
    <row r="2413" spans="1:1" hidden="1" outlineLevel="1">
      <c r="A2413" s="23"/>
    </row>
    <row r="2414" spans="1:1" hidden="1" outlineLevel="1">
      <c r="A2414" s="23"/>
    </row>
    <row r="2415" spans="1:1" hidden="1" outlineLevel="1">
      <c r="A2415" s="23"/>
    </row>
    <row r="2416" spans="1:1" hidden="1" outlineLevel="1">
      <c r="A2416" s="23"/>
    </row>
    <row r="2417" spans="1:1" hidden="1" outlineLevel="1">
      <c r="A2417" s="23"/>
    </row>
    <row r="2418" spans="1:1" hidden="1" outlineLevel="1">
      <c r="A2418" s="23"/>
    </row>
    <row r="2419" spans="1:1" hidden="1" outlineLevel="1">
      <c r="A2419" s="23"/>
    </row>
    <row r="2420" spans="1:1" hidden="1" outlineLevel="1">
      <c r="A2420" s="23"/>
    </row>
    <row r="2421" spans="1:1" hidden="1" outlineLevel="1">
      <c r="A2421" s="23"/>
    </row>
    <row r="2422" spans="1:1" hidden="1" outlineLevel="1">
      <c r="A2422" s="23"/>
    </row>
    <row r="2423" spans="1:1" hidden="1" outlineLevel="1">
      <c r="A2423" s="23"/>
    </row>
    <row r="2424" spans="1:1" hidden="1" outlineLevel="1">
      <c r="A2424" s="23"/>
    </row>
    <row r="2425" spans="1:1" hidden="1" outlineLevel="1">
      <c r="A2425" s="23"/>
    </row>
    <row r="2426" spans="1:1" hidden="1" outlineLevel="1">
      <c r="A2426" s="23"/>
    </row>
    <row r="2427" spans="1:1" hidden="1" outlineLevel="1">
      <c r="A2427" s="23"/>
    </row>
    <row r="2428" spans="1:1" hidden="1" outlineLevel="1">
      <c r="A2428" s="23"/>
    </row>
    <row r="2429" spans="1:1" hidden="1" outlineLevel="1">
      <c r="A2429" s="23"/>
    </row>
    <row r="2430" spans="1:1" hidden="1" outlineLevel="1">
      <c r="A2430" s="23"/>
    </row>
    <row r="2431" spans="1:1" hidden="1" outlineLevel="1">
      <c r="A2431" s="23"/>
    </row>
    <row r="2432" spans="1:1" hidden="1" outlineLevel="1">
      <c r="A2432" s="23"/>
    </row>
    <row r="2433" spans="1:1" hidden="1" outlineLevel="1">
      <c r="A2433" s="23"/>
    </row>
    <row r="2434" spans="1:1" hidden="1" outlineLevel="1">
      <c r="A2434" s="23"/>
    </row>
    <row r="2435" spans="1:1" hidden="1" outlineLevel="1">
      <c r="A2435" s="23"/>
    </row>
    <row r="2436" spans="1:1" hidden="1" outlineLevel="1">
      <c r="A2436" s="23"/>
    </row>
    <row r="2437" spans="1:1" hidden="1" outlineLevel="1">
      <c r="A2437" s="23"/>
    </row>
    <row r="2438" spans="1:1" hidden="1" outlineLevel="1">
      <c r="A2438" s="23"/>
    </row>
    <row r="2439" spans="1:1" hidden="1" outlineLevel="1">
      <c r="A2439" s="23"/>
    </row>
    <row r="2440" spans="1:1" hidden="1" outlineLevel="1">
      <c r="A2440" s="23"/>
    </row>
    <row r="2441" spans="1:1" hidden="1" outlineLevel="1">
      <c r="A2441" s="23"/>
    </row>
    <row r="2442" spans="1:1" hidden="1" outlineLevel="1">
      <c r="A2442" s="23"/>
    </row>
    <row r="2443" spans="1:1" hidden="1" outlineLevel="1">
      <c r="A2443" s="23"/>
    </row>
    <row r="2444" spans="1:1" hidden="1" outlineLevel="1">
      <c r="A2444" s="23"/>
    </row>
    <row r="2445" spans="1:1" hidden="1" outlineLevel="1">
      <c r="A2445" s="23"/>
    </row>
    <row r="2446" spans="1:1" hidden="1" outlineLevel="1">
      <c r="A2446" s="23"/>
    </row>
    <row r="2447" spans="1:1" hidden="1" outlineLevel="1">
      <c r="A2447" s="23"/>
    </row>
    <row r="2448" spans="1:1" hidden="1" outlineLevel="1">
      <c r="A2448" s="23"/>
    </row>
    <row r="2449" spans="1:1" hidden="1" outlineLevel="1">
      <c r="A2449" s="23"/>
    </row>
    <row r="2450" spans="1:1" hidden="1" outlineLevel="1">
      <c r="A2450" s="23"/>
    </row>
    <row r="2451" spans="1:1" hidden="1" outlineLevel="1">
      <c r="A2451" s="23"/>
    </row>
    <row r="2452" spans="1:1" hidden="1" outlineLevel="1">
      <c r="A2452" s="23"/>
    </row>
    <row r="2453" spans="1:1" hidden="1" outlineLevel="1">
      <c r="A2453" s="23"/>
    </row>
    <row r="2454" spans="1:1" hidden="1" outlineLevel="1">
      <c r="A2454" s="23"/>
    </row>
    <row r="2455" spans="1:1" hidden="1" outlineLevel="1">
      <c r="A2455" s="23"/>
    </row>
    <row r="2456" spans="1:1" hidden="1" outlineLevel="1">
      <c r="A2456" s="23"/>
    </row>
    <row r="2457" spans="1:1" hidden="1" outlineLevel="1">
      <c r="A2457" s="23"/>
    </row>
    <row r="2458" spans="1:1" hidden="1" outlineLevel="1">
      <c r="A2458" s="23"/>
    </row>
    <row r="2459" spans="1:1" hidden="1" outlineLevel="1">
      <c r="A2459" s="23"/>
    </row>
    <row r="2460" spans="1:1" hidden="1" outlineLevel="1">
      <c r="A2460" s="23"/>
    </row>
    <row r="2461" spans="1:1" hidden="1" outlineLevel="1">
      <c r="A2461" s="23"/>
    </row>
    <row r="2462" spans="1:1" hidden="1" outlineLevel="1">
      <c r="A2462" s="23"/>
    </row>
    <row r="2463" spans="1:1" hidden="1" outlineLevel="1">
      <c r="A2463" s="23"/>
    </row>
    <row r="2464" spans="1:1" hidden="1" outlineLevel="1">
      <c r="A2464" s="23"/>
    </row>
    <row r="2465" spans="1:1" hidden="1" outlineLevel="1">
      <c r="A2465" s="23"/>
    </row>
    <row r="2466" spans="1:1" hidden="1" outlineLevel="1">
      <c r="A2466" s="23"/>
    </row>
    <row r="2467" spans="1:1" hidden="1" outlineLevel="1">
      <c r="A2467" s="23"/>
    </row>
    <row r="2468" spans="1:1" hidden="1" outlineLevel="1">
      <c r="A2468" s="23"/>
    </row>
    <row r="2469" spans="1:1" hidden="1" outlineLevel="1">
      <c r="A2469" s="23"/>
    </row>
    <row r="2470" spans="1:1" hidden="1" outlineLevel="1">
      <c r="A2470" s="23"/>
    </row>
    <row r="2471" spans="1:1" hidden="1" outlineLevel="1">
      <c r="A2471" s="23"/>
    </row>
    <row r="2472" spans="1:1" hidden="1" outlineLevel="1">
      <c r="A2472" s="23"/>
    </row>
    <row r="2473" spans="1:1" hidden="1" outlineLevel="1">
      <c r="A2473" s="23"/>
    </row>
    <row r="2474" spans="1:1" hidden="1" outlineLevel="1">
      <c r="A2474" s="23"/>
    </row>
    <row r="2475" spans="1:1" hidden="1" outlineLevel="1">
      <c r="A2475" s="23"/>
    </row>
    <row r="2476" spans="1:1" hidden="1" outlineLevel="1">
      <c r="A2476" s="23"/>
    </row>
    <row r="2477" spans="1:1" hidden="1" outlineLevel="1">
      <c r="A2477" s="23"/>
    </row>
    <row r="2478" spans="1:1" hidden="1" outlineLevel="1">
      <c r="A2478" s="23"/>
    </row>
    <row r="2479" spans="1:1" hidden="1" outlineLevel="1">
      <c r="A2479" s="23"/>
    </row>
    <row r="2480" spans="1:1" hidden="1" outlineLevel="1">
      <c r="A2480" s="23"/>
    </row>
    <row r="2481" spans="1:1" hidden="1" outlineLevel="1">
      <c r="A2481" s="23"/>
    </row>
    <row r="2482" spans="1:1" hidden="1" outlineLevel="1">
      <c r="A2482" s="23"/>
    </row>
    <row r="2483" spans="1:1" hidden="1" outlineLevel="1">
      <c r="A2483" s="23"/>
    </row>
    <row r="2484" spans="1:1" hidden="1" outlineLevel="1">
      <c r="A2484" s="23"/>
    </row>
    <row r="2485" spans="1:1" hidden="1" outlineLevel="1">
      <c r="A2485" s="23"/>
    </row>
    <row r="2486" spans="1:1" hidden="1" outlineLevel="1">
      <c r="A2486" s="23"/>
    </row>
    <row r="2487" spans="1:1" hidden="1" outlineLevel="1">
      <c r="A2487" s="23"/>
    </row>
    <row r="2488" spans="1:1" hidden="1" outlineLevel="1">
      <c r="A2488" s="23"/>
    </row>
    <row r="2489" spans="1:1" ht="17" hidden="1" outlineLevel="1" thickBot="1">
      <c r="A2489" s="184"/>
    </row>
    <row r="2490" spans="1:1" ht="17" collapsed="1" thickBot="1"/>
    <row r="2491" spans="1:1">
      <c r="A2491" s="374" t="s">
        <v>153</v>
      </c>
    </row>
    <row r="2492" spans="1:1">
      <c r="A2492" s="375"/>
    </row>
    <row r="2493" spans="1:1">
      <c r="A2493" s="24"/>
    </row>
    <row r="2494" spans="1:1">
      <c r="A2494" s="24"/>
    </row>
    <row r="2495" spans="1:1">
      <c r="A2495" s="24"/>
    </row>
    <row r="2496" spans="1:1">
      <c r="A2496" s="24"/>
    </row>
    <row r="2497" spans="1:1">
      <c r="A2497" s="24"/>
    </row>
    <row r="2498" spans="1:1">
      <c r="A2498" s="24"/>
    </row>
    <row r="2499" spans="1:1">
      <c r="A2499" s="24"/>
    </row>
    <row r="2500" spans="1:1" ht="17" thickBot="1">
      <c r="A2500" s="183"/>
    </row>
    <row r="2501" spans="1:1" hidden="1" outlineLevel="1">
      <c r="A2501" s="24"/>
    </row>
    <row r="2502" spans="1:1" hidden="1" outlineLevel="1">
      <c r="A2502" s="24"/>
    </row>
    <row r="2503" spans="1:1" hidden="1" outlineLevel="1">
      <c r="A2503" s="24"/>
    </row>
    <row r="2504" spans="1:1" hidden="1" outlineLevel="1">
      <c r="A2504" s="24"/>
    </row>
    <row r="2505" spans="1:1" hidden="1" outlineLevel="1">
      <c r="A2505" s="24"/>
    </row>
    <row r="2506" spans="1:1" hidden="1" outlineLevel="1">
      <c r="A2506" s="24"/>
    </row>
    <row r="2507" spans="1:1" hidden="1" outlineLevel="1">
      <c r="A2507" s="24"/>
    </row>
    <row r="2508" spans="1:1" hidden="1" outlineLevel="1">
      <c r="A2508" s="24"/>
    </row>
    <row r="2509" spans="1:1" hidden="1" outlineLevel="1">
      <c r="A2509" s="24"/>
    </row>
    <row r="2510" spans="1:1" hidden="1" outlineLevel="1">
      <c r="A2510" s="24"/>
    </row>
    <row r="2511" spans="1:1" hidden="1" outlineLevel="1">
      <c r="A2511" s="24"/>
    </row>
    <row r="2512" spans="1:1" hidden="1" outlineLevel="1">
      <c r="A2512" s="24"/>
    </row>
    <row r="2513" spans="1:1" hidden="1" outlineLevel="1">
      <c r="A2513" s="24"/>
    </row>
    <row r="2514" spans="1:1" hidden="1" outlineLevel="1">
      <c r="A2514" s="24"/>
    </row>
    <row r="2515" spans="1:1" hidden="1" outlineLevel="1">
      <c r="A2515" s="24"/>
    </row>
    <row r="2516" spans="1:1" hidden="1" outlineLevel="1">
      <c r="A2516" s="24"/>
    </row>
    <row r="2517" spans="1:1" hidden="1" outlineLevel="1">
      <c r="A2517" s="24"/>
    </row>
    <row r="2518" spans="1:1" hidden="1" outlineLevel="1">
      <c r="A2518" s="24"/>
    </row>
    <row r="2519" spans="1:1" hidden="1" outlineLevel="1">
      <c r="A2519" s="24"/>
    </row>
    <row r="2520" spans="1:1" hidden="1" outlineLevel="1">
      <c r="A2520" s="24"/>
    </row>
    <row r="2521" spans="1:1" hidden="1" outlineLevel="1">
      <c r="A2521" s="24"/>
    </row>
    <row r="2522" spans="1:1" hidden="1" outlineLevel="1">
      <c r="A2522" s="24"/>
    </row>
    <row r="2523" spans="1:1" hidden="1" outlineLevel="1">
      <c r="A2523" s="24"/>
    </row>
    <row r="2524" spans="1:1" hidden="1" outlineLevel="1">
      <c r="A2524" s="24"/>
    </row>
    <row r="2525" spans="1:1" hidden="1" outlineLevel="1">
      <c r="A2525" s="24"/>
    </row>
    <row r="2526" spans="1:1" hidden="1" outlineLevel="1">
      <c r="A2526" s="24"/>
    </row>
    <row r="2527" spans="1:1" hidden="1" outlineLevel="1">
      <c r="A2527" s="24"/>
    </row>
    <row r="2528" spans="1:1" hidden="1" outlineLevel="1">
      <c r="A2528" s="24"/>
    </row>
    <row r="2529" spans="1:1" hidden="1" outlineLevel="1">
      <c r="A2529" s="24"/>
    </row>
    <row r="2530" spans="1:1" hidden="1" outlineLevel="1">
      <c r="A2530" s="24"/>
    </row>
    <row r="2531" spans="1:1" hidden="1" outlineLevel="1">
      <c r="A2531" s="24"/>
    </row>
    <row r="2532" spans="1:1" hidden="1" outlineLevel="1">
      <c r="A2532" s="24"/>
    </row>
    <row r="2533" spans="1:1" hidden="1" outlineLevel="1">
      <c r="A2533" s="24"/>
    </row>
    <row r="2534" spans="1:1" hidden="1" outlineLevel="1">
      <c r="A2534" s="24"/>
    </row>
    <row r="2535" spans="1:1" hidden="1" outlineLevel="1">
      <c r="A2535" s="24"/>
    </row>
    <row r="2536" spans="1:1" hidden="1" outlineLevel="1">
      <c r="A2536" s="24"/>
    </row>
    <row r="2537" spans="1:1" hidden="1" outlineLevel="1">
      <c r="A2537" s="24"/>
    </row>
    <row r="2538" spans="1:1" hidden="1" outlineLevel="1">
      <c r="A2538" s="24"/>
    </row>
    <row r="2539" spans="1:1" hidden="1" outlineLevel="1">
      <c r="A2539" s="24"/>
    </row>
    <row r="2540" spans="1:1" hidden="1" outlineLevel="1">
      <c r="A2540" s="24"/>
    </row>
    <row r="2541" spans="1:1" hidden="1" outlineLevel="1">
      <c r="A2541" s="24"/>
    </row>
    <row r="2542" spans="1:1" hidden="1" outlineLevel="1">
      <c r="A2542" s="24"/>
    </row>
    <row r="2543" spans="1:1" hidden="1" outlineLevel="1">
      <c r="A2543" s="24"/>
    </row>
    <row r="2544" spans="1:1" hidden="1" outlineLevel="1">
      <c r="A2544" s="24"/>
    </row>
    <row r="2545" spans="1:1" hidden="1" outlineLevel="1">
      <c r="A2545" s="24"/>
    </row>
    <row r="2546" spans="1:1" hidden="1" outlineLevel="1">
      <c r="A2546" s="24"/>
    </row>
    <row r="2547" spans="1:1" hidden="1" outlineLevel="1">
      <c r="A2547" s="24"/>
    </row>
    <row r="2548" spans="1:1" hidden="1" outlineLevel="1">
      <c r="A2548" s="24"/>
    </row>
    <row r="2549" spans="1:1" hidden="1" outlineLevel="1">
      <c r="A2549" s="24"/>
    </row>
    <row r="2550" spans="1:1" hidden="1" outlineLevel="1">
      <c r="A2550" s="24"/>
    </row>
    <row r="2551" spans="1:1" hidden="1" outlineLevel="1">
      <c r="A2551" s="24"/>
    </row>
    <row r="2552" spans="1:1" hidden="1" outlineLevel="1">
      <c r="A2552" s="24"/>
    </row>
    <row r="2553" spans="1:1" hidden="1" outlineLevel="1">
      <c r="A2553" s="24"/>
    </row>
    <row r="2554" spans="1:1" hidden="1" outlineLevel="1">
      <c r="A2554" s="24"/>
    </row>
    <row r="2555" spans="1:1" hidden="1" outlineLevel="1">
      <c r="A2555" s="24"/>
    </row>
    <row r="2556" spans="1:1" hidden="1" outlineLevel="1">
      <c r="A2556" s="24"/>
    </row>
    <row r="2557" spans="1:1" hidden="1" outlineLevel="1">
      <c r="A2557" s="24"/>
    </row>
    <row r="2558" spans="1:1" hidden="1" outlineLevel="1">
      <c r="A2558" s="24"/>
    </row>
    <row r="2559" spans="1:1" hidden="1" outlineLevel="1">
      <c r="A2559" s="24"/>
    </row>
    <row r="2560" spans="1:1" hidden="1" outlineLevel="1">
      <c r="A2560" s="24"/>
    </row>
    <row r="2561" spans="1:1" hidden="1" outlineLevel="1">
      <c r="A2561" s="24"/>
    </row>
    <row r="2562" spans="1:1" hidden="1" outlineLevel="1">
      <c r="A2562" s="24"/>
    </row>
    <row r="2563" spans="1:1" hidden="1" outlineLevel="1">
      <c r="A2563" s="24"/>
    </row>
    <row r="2564" spans="1:1" hidden="1" outlineLevel="1">
      <c r="A2564" s="24"/>
    </row>
    <row r="2565" spans="1:1" hidden="1" outlineLevel="1">
      <c r="A2565" s="24"/>
    </row>
    <row r="2566" spans="1:1" hidden="1" outlineLevel="1">
      <c r="A2566" s="24"/>
    </row>
    <row r="2567" spans="1:1" hidden="1" outlineLevel="1">
      <c r="A2567" s="24"/>
    </row>
    <row r="2568" spans="1:1" hidden="1" outlineLevel="1">
      <c r="A2568" s="24"/>
    </row>
    <row r="2569" spans="1:1" hidden="1" outlineLevel="1">
      <c r="A2569" s="24"/>
    </row>
    <row r="2570" spans="1:1" hidden="1" outlineLevel="1">
      <c r="A2570" s="24"/>
    </row>
    <row r="2571" spans="1:1" hidden="1" outlineLevel="1">
      <c r="A2571" s="24"/>
    </row>
    <row r="2572" spans="1:1" hidden="1" outlineLevel="1">
      <c r="A2572" s="24"/>
    </row>
    <row r="2573" spans="1:1" hidden="1" outlineLevel="1">
      <c r="A2573" s="24"/>
    </row>
    <row r="2574" spans="1:1" hidden="1" outlineLevel="1">
      <c r="A2574" s="24"/>
    </row>
    <row r="2575" spans="1:1" hidden="1" outlineLevel="1">
      <c r="A2575" s="24"/>
    </row>
    <row r="2576" spans="1:1" hidden="1" outlineLevel="1">
      <c r="A2576" s="24"/>
    </row>
    <row r="2577" spans="1:1" hidden="1" outlineLevel="1">
      <c r="A2577" s="24"/>
    </row>
    <row r="2578" spans="1:1" hidden="1" outlineLevel="1">
      <c r="A2578" s="24"/>
    </row>
    <row r="2579" spans="1:1" hidden="1" outlineLevel="1">
      <c r="A2579" s="24"/>
    </row>
    <row r="2580" spans="1:1" hidden="1" outlineLevel="1">
      <c r="A2580" s="24"/>
    </row>
    <row r="2581" spans="1:1" hidden="1" outlineLevel="1">
      <c r="A2581" s="24"/>
    </row>
    <row r="2582" spans="1:1" hidden="1" outlineLevel="1">
      <c r="A2582" s="24"/>
    </row>
    <row r="2583" spans="1:1" hidden="1" outlineLevel="1">
      <c r="A2583" s="24"/>
    </row>
    <row r="2584" spans="1:1" hidden="1" outlineLevel="1">
      <c r="A2584" s="24"/>
    </row>
    <row r="2585" spans="1:1" hidden="1" outlineLevel="1">
      <c r="A2585" s="24"/>
    </row>
    <row r="2586" spans="1:1" hidden="1" outlineLevel="1">
      <c r="A2586" s="24"/>
    </row>
    <row r="2587" spans="1:1" hidden="1" outlineLevel="1">
      <c r="A2587" s="24"/>
    </row>
    <row r="2588" spans="1:1" hidden="1" outlineLevel="1">
      <c r="A2588" s="24"/>
    </row>
    <row r="2589" spans="1:1" hidden="1" outlineLevel="1">
      <c r="A2589" s="24"/>
    </row>
    <row r="2590" spans="1:1" ht="17" hidden="1" outlineLevel="1" thickBot="1">
      <c r="A2590" s="183"/>
    </row>
    <row r="2591" spans="1:1" ht="17" collapsed="1" thickBot="1"/>
    <row r="2592" spans="1:1">
      <c r="A2592" s="340" t="s">
        <v>154</v>
      </c>
    </row>
    <row r="2593" spans="1:1">
      <c r="A2593" s="341"/>
    </row>
    <row r="2594" spans="1:1">
      <c r="A2594" s="25"/>
    </row>
    <row r="2595" spans="1:1">
      <c r="A2595" s="25"/>
    </row>
    <row r="2596" spans="1:1">
      <c r="A2596" s="25"/>
    </row>
    <row r="2597" spans="1:1">
      <c r="A2597" s="25"/>
    </row>
    <row r="2598" spans="1:1">
      <c r="A2598" s="25"/>
    </row>
    <row r="2599" spans="1:1">
      <c r="A2599" s="25"/>
    </row>
    <row r="2600" spans="1:1">
      <c r="A2600" s="25"/>
    </row>
    <row r="2601" spans="1:1" ht="17" thickBot="1">
      <c r="A2601" s="182"/>
    </row>
    <row r="2602" spans="1:1" hidden="1" outlineLevel="1">
      <c r="A2602" s="25"/>
    </row>
    <row r="2603" spans="1:1" hidden="1" outlineLevel="1">
      <c r="A2603" s="25"/>
    </row>
    <row r="2604" spans="1:1" hidden="1" outlineLevel="1">
      <c r="A2604" s="25"/>
    </row>
    <row r="2605" spans="1:1" hidden="1" outlineLevel="1">
      <c r="A2605" s="25"/>
    </row>
    <row r="2606" spans="1:1" hidden="1" outlineLevel="1">
      <c r="A2606" s="25"/>
    </row>
    <row r="2607" spans="1:1" hidden="1" outlineLevel="1">
      <c r="A2607" s="25"/>
    </row>
    <row r="2608" spans="1:1" hidden="1" outlineLevel="1">
      <c r="A2608" s="25"/>
    </row>
    <row r="2609" spans="1:1" hidden="1" outlineLevel="1">
      <c r="A2609" s="25"/>
    </row>
    <row r="2610" spans="1:1" hidden="1" outlineLevel="1">
      <c r="A2610" s="25"/>
    </row>
    <row r="2611" spans="1:1" hidden="1" outlineLevel="1">
      <c r="A2611" s="25"/>
    </row>
    <row r="2612" spans="1:1" hidden="1" outlineLevel="1">
      <c r="A2612" s="25"/>
    </row>
    <row r="2613" spans="1:1" hidden="1" outlineLevel="1">
      <c r="A2613" s="25"/>
    </row>
    <row r="2614" spans="1:1" hidden="1" outlineLevel="1">
      <c r="A2614" s="25"/>
    </row>
    <row r="2615" spans="1:1" hidden="1" outlineLevel="1">
      <c r="A2615" s="25"/>
    </row>
    <row r="2616" spans="1:1" hidden="1" outlineLevel="1">
      <c r="A2616" s="25"/>
    </row>
    <row r="2617" spans="1:1" hidden="1" outlineLevel="1">
      <c r="A2617" s="25"/>
    </row>
    <row r="2618" spans="1:1" hidden="1" outlineLevel="1">
      <c r="A2618" s="25"/>
    </row>
    <row r="2619" spans="1:1" hidden="1" outlineLevel="1">
      <c r="A2619" s="25"/>
    </row>
    <row r="2620" spans="1:1" hidden="1" outlineLevel="1">
      <c r="A2620" s="25"/>
    </row>
    <row r="2621" spans="1:1" hidden="1" outlineLevel="1">
      <c r="A2621" s="25"/>
    </row>
    <row r="2622" spans="1:1" hidden="1" outlineLevel="1">
      <c r="A2622" s="25"/>
    </row>
    <row r="2623" spans="1:1" hidden="1" outlineLevel="1">
      <c r="A2623" s="25"/>
    </row>
    <row r="2624" spans="1:1" hidden="1" outlineLevel="1">
      <c r="A2624" s="25"/>
    </row>
    <row r="2625" spans="1:1" hidden="1" outlineLevel="1">
      <c r="A2625" s="25"/>
    </row>
    <row r="2626" spans="1:1" hidden="1" outlineLevel="1">
      <c r="A2626" s="25"/>
    </row>
    <row r="2627" spans="1:1" hidden="1" outlineLevel="1">
      <c r="A2627" s="25"/>
    </row>
    <row r="2628" spans="1:1" hidden="1" outlineLevel="1">
      <c r="A2628" s="25"/>
    </row>
    <row r="2629" spans="1:1" hidden="1" outlineLevel="1">
      <c r="A2629" s="25"/>
    </row>
    <row r="2630" spans="1:1" hidden="1" outlineLevel="1">
      <c r="A2630" s="25"/>
    </row>
    <row r="2631" spans="1:1" hidden="1" outlineLevel="1">
      <c r="A2631" s="25"/>
    </row>
    <row r="2632" spans="1:1" hidden="1" outlineLevel="1">
      <c r="A2632" s="25"/>
    </row>
    <row r="2633" spans="1:1" hidden="1" outlineLevel="1">
      <c r="A2633" s="25"/>
    </row>
    <row r="2634" spans="1:1" hidden="1" outlineLevel="1">
      <c r="A2634" s="25"/>
    </row>
    <row r="2635" spans="1:1" hidden="1" outlineLevel="1">
      <c r="A2635" s="25"/>
    </row>
    <row r="2636" spans="1:1" hidden="1" outlineLevel="1">
      <c r="A2636" s="25"/>
    </row>
    <row r="2637" spans="1:1" hidden="1" outlineLevel="1">
      <c r="A2637" s="25"/>
    </row>
    <row r="2638" spans="1:1" hidden="1" outlineLevel="1">
      <c r="A2638" s="25"/>
    </row>
    <row r="2639" spans="1:1" hidden="1" outlineLevel="1">
      <c r="A2639" s="25"/>
    </row>
    <row r="2640" spans="1:1" hidden="1" outlineLevel="1">
      <c r="A2640" s="25"/>
    </row>
    <row r="2641" spans="1:1" hidden="1" outlineLevel="1">
      <c r="A2641" s="25"/>
    </row>
    <row r="2642" spans="1:1" hidden="1" outlineLevel="1">
      <c r="A2642" s="25"/>
    </row>
    <row r="2643" spans="1:1" hidden="1" outlineLevel="1">
      <c r="A2643" s="25"/>
    </row>
    <row r="2644" spans="1:1" hidden="1" outlineLevel="1">
      <c r="A2644" s="25"/>
    </row>
    <row r="2645" spans="1:1" hidden="1" outlineLevel="1">
      <c r="A2645" s="25"/>
    </row>
    <row r="2646" spans="1:1" hidden="1" outlineLevel="1">
      <c r="A2646" s="25"/>
    </row>
    <row r="2647" spans="1:1" hidden="1" outlineLevel="1">
      <c r="A2647" s="25"/>
    </row>
    <row r="2648" spans="1:1" hidden="1" outlineLevel="1">
      <c r="A2648" s="25"/>
    </row>
    <row r="2649" spans="1:1" hidden="1" outlineLevel="1">
      <c r="A2649" s="25"/>
    </row>
    <row r="2650" spans="1:1" hidden="1" outlineLevel="1">
      <c r="A2650" s="25"/>
    </row>
    <row r="2651" spans="1:1" hidden="1" outlineLevel="1">
      <c r="A2651" s="25"/>
    </row>
    <row r="2652" spans="1:1" hidden="1" outlineLevel="1">
      <c r="A2652" s="25"/>
    </row>
    <row r="2653" spans="1:1" hidden="1" outlineLevel="1">
      <c r="A2653" s="25"/>
    </row>
    <row r="2654" spans="1:1" hidden="1" outlineLevel="1">
      <c r="A2654" s="25"/>
    </row>
    <row r="2655" spans="1:1" hidden="1" outlineLevel="1">
      <c r="A2655" s="25"/>
    </row>
    <row r="2656" spans="1:1" hidden="1" outlineLevel="1">
      <c r="A2656" s="25"/>
    </row>
    <row r="2657" spans="1:1" hidden="1" outlineLevel="1">
      <c r="A2657" s="25"/>
    </row>
    <row r="2658" spans="1:1" hidden="1" outlineLevel="1">
      <c r="A2658" s="25"/>
    </row>
    <row r="2659" spans="1:1" hidden="1" outlineLevel="1">
      <c r="A2659" s="25"/>
    </row>
    <row r="2660" spans="1:1" hidden="1" outlineLevel="1">
      <c r="A2660" s="25"/>
    </row>
    <row r="2661" spans="1:1" hidden="1" outlineLevel="1">
      <c r="A2661" s="25"/>
    </row>
    <row r="2662" spans="1:1" hidden="1" outlineLevel="1">
      <c r="A2662" s="25"/>
    </row>
    <row r="2663" spans="1:1" hidden="1" outlineLevel="1">
      <c r="A2663" s="25"/>
    </row>
    <row r="2664" spans="1:1" hidden="1" outlineLevel="1">
      <c r="A2664" s="25"/>
    </row>
    <row r="2665" spans="1:1" hidden="1" outlineLevel="1">
      <c r="A2665" s="25"/>
    </row>
    <row r="2666" spans="1:1" hidden="1" outlineLevel="1">
      <c r="A2666" s="25"/>
    </row>
    <row r="2667" spans="1:1" hidden="1" outlineLevel="1">
      <c r="A2667" s="25"/>
    </row>
    <row r="2668" spans="1:1" hidden="1" outlineLevel="1">
      <c r="A2668" s="25"/>
    </row>
    <row r="2669" spans="1:1" hidden="1" outlineLevel="1">
      <c r="A2669" s="25"/>
    </row>
    <row r="2670" spans="1:1" hidden="1" outlineLevel="1">
      <c r="A2670" s="25"/>
    </row>
    <row r="2671" spans="1:1" hidden="1" outlineLevel="1">
      <c r="A2671" s="25"/>
    </row>
    <row r="2672" spans="1:1" hidden="1" outlineLevel="1">
      <c r="A2672" s="25"/>
    </row>
    <row r="2673" spans="1:1" hidden="1" outlineLevel="1">
      <c r="A2673" s="25"/>
    </row>
    <row r="2674" spans="1:1" hidden="1" outlineLevel="1">
      <c r="A2674" s="25"/>
    </row>
    <row r="2675" spans="1:1" hidden="1" outlineLevel="1">
      <c r="A2675" s="25"/>
    </row>
    <row r="2676" spans="1:1" hidden="1" outlineLevel="1">
      <c r="A2676" s="25"/>
    </row>
    <row r="2677" spans="1:1" hidden="1" outlineLevel="1">
      <c r="A2677" s="25"/>
    </row>
    <row r="2678" spans="1:1" hidden="1" outlineLevel="1">
      <c r="A2678" s="25"/>
    </row>
    <row r="2679" spans="1:1" hidden="1" outlineLevel="1">
      <c r="A2679" s="25"/>
    </row>
    <row r="2680" spans="1:1" hidden="1" outlineLevel="1">
      <c r="A2680" s="25"/>
    </row>
    <row r="2681" spans="1:1" hidden="1" outlineLevel="1">
      <c r="A2681" s="25"/>
    </row>
    <row r="2682" spans="1:1" hidden="1" outlineLevel="1">
      <c r="A2682" s="25"/>
    </row>
    <row r="2683" spans="1:1" hidden="1" outlineLevel="1">
      <c r="A2683" s="25"/>
    </row>
    <row r="2684" spans="1:1" hidden="1" outlineLevel="1">
      <c r="A2684" s="25"/>
    </row>
    <row r="2685" spans="1:1" hidden="1" outlineLevel="1">
      <c r="A2685" s="25"/>
    </row>
    <row r="2686" spans="1:1" hidden="1" outlineLevel="1">
      <c r="A2686" s="25"/>
    </row>
    <row r="2687" spans="1:1" hidden="1" outlineLevel="1">
      <c r="A2687" s="25"/>
    </row>
    <row r="2688" spans="1:1" hidden="1" outlineLevel="1">
      <c r="A2688" s="25"/>
    </row>
    <row r="2689" spans="1:1" hidden="1" outlineLevel="1">
      <c r="A2689" s="25"/>
    </row>
    <row r="2690" spans="1:1" hidden="1" outlineLevel="1">
      <c r="A2690" s="25"/>
    </row>
    <row r="2691" spans="1:1" hidden="1" outlineLevel="1">
      <c r="A2691" s="25"/>
    </row>
    <row r="2692" spans="1:1" hidden="1" outlineLevel="1">
      <c r="A2692" s="25"/>
    </row>
    <row r="2693" spans="1:1" hidden="1" outlineLevel="1">
      <c r="A2693" s="25"/>
    </row>
    <row r="2694" spans="1:1" hidden="1" outlineLevel="1">
      <c r="A2694" s="25"/>
    </row>
    <row r="2695" spans="1:1" hidden="1" outlineLevel="1">
      <c r="A2695" s="25"/>
    </row>
    <row r="2696" spans="1:1" hidden="1" outlineLevel="1">
      <c r="A2696" s="25"/>
    </row>
    <row r="2697" spans="1:1" hidden="1" outlineLevel="1">
      <c r="A2697" s="25"/>
    </row>
    <row r="2698" spans="1:1" hidden="1" outlineLevel="1">
      <c r="A2698" s="25"/>
    </row>
    <row r="2699" spans="1:1" hidden="1" outlineLevel="1">
      <c r="A2699" s="25"/>
    </row>
    <row r="2700" spans="1:1" hidden="1" outlineLevel="1">
      <c r="A2700" s="25"/>
    </row>
    <row r="2701" spans="1:1" hidden="1" outlineLevel="1">
      <c r="A2701" s="25"/>
    </row>
    <row r="2702" spans="1:1" hidden="1" outlineLevel="1">
      <c r="A2702" s="25"/>
    </row>
    <row r="2703" spans="1:1" hidden="1" outlineLevel="1">
      <c r="A2703" s="25"/>
    </row>
    <row r="2704" spans="1:1" hidden="1" outlineLevel="1">
      <c r="A2704" s="25"/>
    </row>
    <row r="2705" spans="1:1" hidden="1" outlineLevel="1">
      <c r="A2705" s="25"/>
    </row>
    <row r="2706" spans="1:1" hidden="1" outlineLevel="1">
      <c r="A2706" s="25"/>
    </row>
    <row r="2707" spans="1:1" hidden="1" outlineLevel="1">
      <c r="A2707" s="25"/>
    </row>
    <row r="2708" spans="1:1" hidden="1" outlineLevel="1">
      <c r="A2708" s="25"/>
    </row>
    <row r="2709" spans="1:1" hidden="1" outlineLevel="1">
      <c r="A2709" s="25"/>
    </row>
    <row r="2710" spans="1:1" hidden="1" outlineLevel="1">
      <c r="A2710" s="25"/>
    </row>
    <row r="2711" spans="1:1" hidden="1" outlineLevel="1">
      <c r="A2711" s="25"/>
    </row>
    <row r="2712" spans="1:1" hidden="1" outlineLevel="1">
      <c r="A2712" s="25"/>
    </row>
    <row r="2713" spans="1:1" hidden="1" outlineLevel="1">
      <c r="A2713" s="25"/>
    </row>
    <row r="2714" spans="1:1" hidden="1" outlineLevel="1">
      <c r="A2714" s="25"/>
    </row>
    <row r="2715" spans="1:1" hidden="1" outlineLevel="1">
      <c r="A2715" s="25"/>
    </row>
    <row r="2716" spans="1:1" hidden="1" outlineLevel="1">
      <c r="A2716" s="25"/>
    </row>
    <row r="2717" spans="1:1" hidden="1" outlineLevel="1">
      <c r="A2717" s="25"/>
    </row>
    <row r="2718" spans="1:1" hidden="1" outlineLevel="1">
      <c r="A2718" s="25"/>
    </row>
    <row r="2719" spans="1:1" hidden="1" outlineLevel="1">
      <c r="A2719" s="25"/>
    </row>
    <row r="2720" spans="1:1" hidden="1" outlineLevel="1">
      <c r="A2720" s="25"/>
    </row>
    <row r="2721" spans="1:1" hidden="1" outlineLevel="1">
      <c r="A2721" s="25"/>
    </row>
    <row r="2722" spans="1:1" hidden="1" outlineLevel="1">
      <c r="A2722" s="25"/>
    </row>
    <row r="2723" spans="1:1" hidden="1" outlineLevel="1">
      <c r="A2723" s="25"/>
    </row>
    <row r="2724" spans="1:1" hidden="1" outlineLevel="1">
      <c r="A2724" s="25"/>
    </row>
    <row r="2725" spans="1:1" hidden="1" outlineLevel="1">
      <c r="A2725" s="25"/>
    </row>
    <row r="2726" spans="1:1" hidden="1" outlineLevel="1">
      <c r="A2726" s="25"/>
    </row>
    <row r="2727" spans="1:1" hidden="1" outlineLevel="1">
      <c r="A2727" s="25"/>
    </row>
    <row r="2728" spans="1:1" hidden="1" outlineLevel="1">
      <c r="A2728" s="25"/>
    </row>
    <row r="2729" spans="1:1" hidden="1" outlineLevel="1">
      <c r="A2729" s="25"/>
    </row>
    <row r="2730" spans="1:1" hidden="1" outlineLevel="1">
      <c r="A2730" s="25"/>
    </row>
    <row r="2731" spans="1:1" hidden="1" outlineLevel="1">
      <c r="A2731" s="25"/>
    </row>
    <row r="2732" spans="1:1" hidden="1" outlineLevel="1">
      <c r="A2732" s="25"/>
    </row>
    <row r="2733" spans="1:1" hidden="1" outlineLevel="1">
      <c r="A2733" s="25"/>
    </row>
    <row r="2734" spans="1:1" hidden="1" outlineLevel="1">
      <c r="A2734" s="25"/>
    </row>
    <row r="2735" spans="1:1" hidden="1" outlineLevel="1">
      <c r="A2735" s="25"/>
    </row>
    <row r="2736" spans="1:1" hidden="1" outlineLevel="1">
      <c r="A2736" s="25"/>
    </row>
    <row r="2737" spans="1:1" hidden="1" outlineLevel="1">
      <c r="A2737" s="25"/>
    </row>
    <row r="2738" spans="1:1" hidden="1" outlineLevel="1">
      <c r="A2738" s="25"/>
    </row>
    <row r="2739" spans="1:1" hidden="1" outlineLevel="1">
      <c r="A2739" s="25"/>
    </row>
    <row r="2740" spans="1:1" hidden="1" outlineLevel="1">
      <c r="A2740" s="25"/>
    </row>
    <row r="2741" spans="1:1" hidden="1" outlineLevel="1">
      <c r="A2741" s="25"/>
    </row>
    <row r="2742" spans="1:1" hidden="1" outlineLevel="1">
      <c r="A2742" s="25"/>
    </row>
    <row r="2743" spans="1:1" hidden="1" outlineLevel="1">
      <c r="A2743" s="25"/>
    </row>
    <row r="2744" spans="1:1" hidden="1" outlineLevel="1">
      <c r="A2744" s="25"/>
    </row>
    <row r="2745" spans="1:1" hidden="1" outlineLevel="1">
      <c r="A2745" s="25"/>
    </row>
    <row r="2746" spans="1:1" hidden="1" outlineLevel="1">
      <c r="A2746" s="25"/>
    </row>
    <row r="2747" spans="1:1" hidden="1" outlineLevel="1">
      <c r="A2747" s="25"/>
    </row>
    <row r="2748" spans="1:1" hidden="1" outlineLevel="1">
      <c r="A2748" s="25"/>
    </row>
    <row r="2749" spans="1:1" hidden="1" outlineLevel="1">
      <c r="A2749" s="25"/>
    </row>
    <row r="2750" spans="1:1" hidden="1" outlineLevel="1">
      <c r="A2750" s="25"/>
    </row>
    <row r="2751" spans="1:1" hidden="1" outlineLevel="1">
      <c r="A2751" s="25"/>
    </row>
    <row r="2752" spans="1:1" hidden="1" outlineLevel="1">
      <c r="A2752" s="25"/>
    </row>
    <row r="2753" spans="1:1" hidden="1" outlineLevel="1">
      <c r="A2753" s="25"/>
    </row>
    <row r="2754" spans="1:1" hidden="1" outlineLevel="1">
      <c r="A2754" s="25"/>
    </row>
    <row r="2755" spans="1:1" hidden="1" outlineLevel="1">
      <c r="A2755" s="25"/>
    </row>
    <row r="2756" spans="1:1" hidden="1" outlineLevel="1">
      <c r="A2756" s="25"/>
    </row>
    <row r="2757" spans="1:1" hidden="1" outlineLevel="1">
      <c r="A2757" s="25"/>
    </row>
    <row r="2758" spans="1:1" hidden="1" outlineLevel="1">
      <c r="A2758" s="25"/>
    </row>
    <row r="2759" spans="1:1" hidden="1" outlineLevel="1">
      <c r="A2759" s="25"/>
    </row>
    <row r="2760" spans="1:1" hidden="1" outlineLevel="1">
      <c r="A2760" s="25"/>
    </row>
    <row r="2761" spans="1:1" hidden="1" outlineLevel="1">
      <c r="A2761" s="25"/>
    </row>
    <row r="2762" spans="1:1" hidden="1" outlineLevel="1">
      <c r="A2762" s="25"/>
    </row>
    <row r="2763" spans="1:1" hidden="1" outlineLevel="1">
      <c r="A2763" s="25"/>
    </row>
    <row r="2764" spans="1:1" hidden="1" outlineLevel="1">
      <c r="A2764" s="25"/>
    </row>
    <row r="2765" spans="1:1" hidden="1" outlineLevel="1">
      <c r="A2765" s="25"/>
    </row>
    <row r="2766" spans="1:1" hidden="1" outlineLevel="1">
      <c r="A2766" s="25"/>
    </row>
    <row r="2767" spans="1:1" hidden="1" outlineLevel="1">
      <c r="A2767" s="25"/>
    </row>
    <row r="2768" spans="1:1" hidden="1" outlineLevel="1">
      <c r="A2768" s="25"/>
    </row>
    <row r="2769" spans="1:1" hidden="1" outlineLevel="1">
      <c r="A2769" s="25"/>
    </row>
    <row r="2770" spans="1:1" hidden="1" outlineLevel="1">
      <c r="A2770" s="25"/>
    </row>
    <row r="2771" spans="1:1" hidden="1" outlineLevel="1">
      <c r="A2771" s="25"/>
    </row>
    <row r="2772" spans="1:1" hidden="1" outlineLevel="1">
      <c r="A2772" s="25"/>
    </row>
    <row r="2773" spans="1:1" hidden="1" outlineLevel="1">
      <c r="A2773" s="25"/>
    </row>
    <row r="2774" spans="1:1" hidden="1" outlineLevel="1">
      <c r="A2774" s="25"/>
    </row>
    <row r="2775" spans="1:1" hidden="1" outlineLevel="1">
      <c r="A2775" s="25"/>
    </row>
    <row r="2776" spans="1:1" hidden="1" outlineLevel="1">
      <c r="A2776" s="25"/>
    </row>
    <row r="2777" spans="1:1" hidden="1" outlineLevel="1">
      <c r="A2777" s="25"/>
    </row>
    <row r="2778" spans="1:1" hidden="1" outlineLevel="1">
      <c r="A2778" s="25"/>
    </row>
    <row r="2779" spans="1:1" hidden="1" outlineLevel="1">
      <c r="A2779" s="25"/>
    </row>
    <row r="2780" spans="1:1" hidden="1" outlineLevel="1">
      <c r="A2780" s="25"/>
    </row>
    <row r="2781" spans="1:1" hidden="1" outlineLevel="1">
      <c r="A2781" s="25"/>
    </row>
    <row r="2782" spans="1:1" hidden="1" outlineLevel="1">
      <c r="A2782" s="25"/>
    </row>
    <row r="2783" spans="1:1" hidden="1" outlineLevel="1">
      <c r="A2783" s="25"/>
    </row>
    <row r="2784" spans="1:1" hidden="1" outlineLevel="1">
      <c r="A2784" s="25"/>
    </row>
    <row r="2785" spans="1:1" hidden="1" outlineLevel="1">
      <c r="A2785" s="25"/>
    </row>
    <row r="2786" spans="1:1" hidden="1" outlineLevel="1">
      <c r="A2786" s="25"/>
    </row>
    <row r="2787" spans="1:1" hidden="1" outlineLevel="1">
      <c r="A2787" s="25"/>
    </row>
    <row r="2788" spans="1:1" hidden="1" outlineLevel="1">
      <c r="A2788" s="25"/>
    </row>
    <row r="2789" spans="1:1" hidden="1" outlineLevel="1">
      <c r="A2789" s="25"/>
    </row>
    <row r="2790" spans="1:1" hidden="1" outlineLevel="1">
      <c r="A2790" s="25"/>
    </row>
    <row r="2791" spans="1:1" hidden="1" outlineLevel="1">
      <c r="A2791" s="25"/>
    </row>
    <row r="2792" spans="1:1" hidden="1" outlineLevel="1">
      <c r="A2792" s="25"/>
    </row>
    <row r="2793" spans="1:1" hidden="1" outlineLevel="1">
      <c r="A2793" s="25"/>
    </row>
    <row r="2794" spans="1:1" hidden="1" outlineLevel="1">
      <c r="A2794" s="25"/>
    </row>
    <row r="2795" spans="1:1" hidden="1" outlineLevel="1">
      <c r="A2795" s="25"/>
    </row>
    <row r="2796" spans="1:1" hidden="1" outlineLevel="1">
      <c r="A2796" s="25"/>
    </row>
    <row r="2797" spans="1:1" hidden="1" outlineLevel="1">
      <c r="A2797" s="25"/>
    </row>
    <row r="2798" spans="1:1" hidden="1" outlineLevel="1">
      <c r="A2798" s="25"/>
    </row>
    <row r="2799" spans="1:1" hidden="1" outlineLevel="1">
      <c r="A2799" s="25"/>
    </row>
    <row r="2800" spans="1:1" hidden="1" outlineLevel="1">
      <c r="A2800" s="25"/>
    </row>
    <row r="2801" spans="1:1" ht="17" hidden="1" outlineLevel="1" thickBot="1">
      <c r="A2801" s="182"/>
    </row>
    <row r="2802" spans="1:1" ht="17" collapsed="1" thickBot="1"/>
    <row r="2803" spans="1:1">
      <c r="A2803" s="342" t="s">
        <v>155</v>
      </c>
    </row>
    <row r="2804" spans="1:1">
      <c r="A2804" s="343"/>
    </row>
    <row r="2805" spans="1:1">
      <c r="A2805" s="26"/>
    </row>
    <row r="2806" spans="1:1">
      <c r="A2806" s="26"/>
    </row>
    <row r="2807" spans="1:1">
      <c r="A2807" s="26"/>
    </row>
    <row r="2808" spans="1:1">
      <c r="A2808" s="26"/>
    </row>
    <row r="2809" spans="1:1">
      <c r="A2809" s="26"/>
    </row>
    <row r="2810" spans="1:1">
      <c r="A2810" s="26"/>
    </row>
    <row r="2811" spans="1:1">
      <c r="A2811" s="26"/>
    </row>
    <row r="2812" spans="1:1" ht="17" thickBot="1">
      <c r="A2812" s="185"/>
    </row>
    <row r="2813" spans="1:1" hidden="1" outlineLevel="1">
      <c r="A2813" s="26"/>
    </row>
    <row r="2814" spans="1:1" hidden="1" outlineLevel="1">
      <c r="A2814" s="26"/>
    </row>
    <row r="2815" spans="1:1" hidden="1" outlineLevel="1">
      <c r="A2815" s="26"/>
    </row>
    <row r="2816" spans="1:1" hidden="1" outlineLevel="1">
      <c r="A2816" s="26"/>
    </row>
    <row r="2817" spans="1:1" hidden="1" outlineLevel="1">
      <c r="A2817" s="26"/>
    </row>
    <row r="2818" spans="1:1" hidden="1" outlineLevel="1">
      <c r="A2818" s="26"/>
    </row>
    <row r="2819" spans="1:1" hidden="1" outlineLevel="1">
      <c r="A2819" s="26"/>
    </row>
    <row r="2820" spans="1:1" hidden="1" outlineLevel="1">
      <c r="A2820" s="26"/>
    </row>
    <row r="2821" spans="1:1" hidden="1" outlineLevel="1">
      <c r="A2821" s="26"/>
    </row>
    <row r="2822" spans="1:1" hidden="1" outlineLevel="1">
      <c r="A2822" s="26"/>
    </row>
    <row r="2823" spans="1:1" hidden="1" outlineLevel="1">
      <c r="A2823" s="26"/>
    </row>
    <row r="2824" spans="1:1" hidden="1" outlineLevel="1">
      <c r="A2824" s="26"/>
    </row>
    <row r="2825" spans="1:1" hidden="1" outlineLevel="1">
      <c r="A2825" s="26"/>
    </row>
    <row r="2826" spans="1:1" hidden="1" outlineLevel="1">
      <c r="A2826" s="26"/>
    </row>
    <row r="2827" spans="1:1" hidden="1" outlineLevel="1">
      <c r="A2827" s="26"/>
    </row>
    <row r="2828" spans="1:1" hidden="1" outlineLevel="1">
      <c r="A2828" s="26"/>
    </row>
    <row r="2829" spans="1:1" hidden="1" outlineLevel="1">
      <c r="A2829" s="26"/>
    </row>
    <row r="2830" spans="1:1" hidden="1" outlineLevel="1">
      <c r="A2830" s="26"/>
    </row>
    <row r="2831" spans="1:1" hidden="1" outlineLevel="1">
      <c r="A2831" s="26"/>
    </row>
    <row r="2832" spans="1:1" hidden="1" outlineLevel="1">
      <c r="A2832" s="26"/>
    </row>
    <row r="2833" spans="1:1" hidden="1" outlineLevel="1">
      <c r="A2833" s="26"/>
    </row>
    <row r="2834" spans="1:1" hidden="1" outlineLevel="1">
      <c r="A2834" s="26"/>
    </row>
    <row r="2835" spans="1:1" hidden="1" outlineLevel="1">
      <c r="A2835" s="26"/>
    </row>
    <row r="2836" spans="1:1" hidden="1" outlineLevel="1">
      <c r="A2836" s="26"/>
    </row>
    <row r="2837" spans="1:1" hidden="1" outlineLevel="1">
      <c r="A2837" s="26"/>
    </row>
    <row r="2838" spans="1:1" hidden="1" outlineLevel="1">
      <c r="A2838" s="26"/>
    </row>
    <row r="2839" spans="1:1" hidden="1" outlineLevel="1">
      <c r="A2839" s="26"/>
    </row>
    <row r="2840" spans="1:1" hidden="1" outlineLevel="1">
      <c r="A2840" s="26"/>
    </row>
    <row r="2841" spans="1:1" hidden="1" outlineLevel="1">
      <c r="A2841" s="26"/>
    </row>
    <row r="2842" spans="1:1" hidden="1" outlineLevel="1">
      <c r="A2842" s="26"/>
    </row>
    <row r="2843" spans="1:1" hidden="1" outlineLevel="1">
      <c r="A2843" s="26"/>
    </row>
    <row r="2844" spans="1:1" hidden="1" outlineLevel="1">
      <c r="A2844" s="26"/>
    </row>
    <row r="2845" spans="1:1" hidden="1" outlineLevel="1">
      <c r="A2845" s="26"/>
    </row>
    <row r="2846" spans="1:1" hidden="1" outlineLevel="1">
      <c r="A2846" s="26"/>
    </row>
    <row r="2847" spans="1:1" hidden="1" outlineLevel="1">
      <c r="A2847" s="26"/>
    </row>
    <row r="2848" spans="1:1" hidden="1" outlineLevel="1">
      <c r="A2848" s="26"/>
    </row>
    <row r="2849" spans="1:1" hidden="1" outlineLevel="1">
      <c r="A2849" s="26"/>
    </row>
    <row r="2850" spans="1:1" hidden="1" outlineLevel="1">
      <c r="A2850" s="26"/>
    </row>
    <row r="2851" spans="1:1" hidden="1" outlineLevel="1">
      <c r="A2851" s="26"/>
    </row>
    <row r="2852" spans="1:1" hidden="1" outlineLevel="1">
      <c r="A2852" s="26"/>
    </row>
    <row r="2853" spans="1:1" hidden="1" outlineLevel="1">
      <c r="A2853" s="26"/>
    </row>
    <row r="2854" spans="1:1" hidden="1" outlineLevel="1">
      <c r="A2854" s="26"/>
    </row>
    <row r="2855" spans="1:1" hidden="1" outlineLevel="1">
      <c r="A2855" s="26"/>
    </row>
    <row r="2856" spans="1:1" hidden="1" outlineLevel="1">
      <c r="A2856" s="26"/>
    </row>
    <row r="2857" spans="1:1" hidden="1" outlineLevel="1">
      <c r="A2857" s="26"/>
    </row>
    <row r="2858" spans="1:1" hidden="1" outlineLevel="1">
      <c r="A2858" s="26"/>
    </row>
    <row r="2859" spans="1:1" hidden="1" outlineLevel="1">
      <c r="A2859" s="26"/>
    </row>
    <row r="2860" spans="1:1" hidden="1" outlineLevel="1">
      <c r="A2860" s="26"/>
    </row>
    <row r="2861" spans="1:1" hidden="1" outlineLevel="1">
      <c r="A2861" s="26"/>
    </row>
    <row r="2862" spans="1:1" hidden="1" outlineLevel="1">
      <c r="A2862" s="26"/>
    </row>
    <row r="2863" spans="1:1" hidden="1" outlineLevel="1">
      <c r="A2863" s="26"/>
    </row>
    <row r="2864" spans="1:1" hidden="1" outlineLevel="1">
      <c r="A2864" s="26"/>
    </row>
    <row r="2865" spans="1:1" hidden="1" outlineLevel="1">
      <c r="A2865" s="26"/>
    </row>
    <row r="2866" spans="1:1" hidden="1" outlineLevel="1">
      <c r="A2866" s="26"/>
    </row>
    <row r="2867" spans="1:1" hidden="1" outlineLevel="1">
      <c r="A2867" s="26"/>
    </row>
    <row r="2868" spans="1:1" hidden="1" outlineLevel="1">
      <c r="A2868" s="26"/>
    </row>
    <row r="2869" spans="1:1" hidden="1" outlineLevel="1">
      <c r="A2869" s="26"/>
    </row>
    <row r="2870" spans="1:1" hidden="1" outlineLevel="1">
      <c r="A2870" s="26"/>
    </row>
    <row r="2871" spans="1:1" hidden="1" outlineLevel="1">
      <c r="A2871" s="26"/>
    </row>
    <row r="2872" spans="1:1" hidden="1" outlineLevel="1">
      <c r="A2872" s="26"/>
    </row>
    <row r="2873" spans="1:1" hidden="1" outlineLevel="1">
      <c r="A2873" s="26"/>
    </row>
    <row r="2874" spans="1:1" hidden="1" outlineLevel="1">
      <c r="A2874" s="26"/>
    </row>
    <row r="2875" spans="1:1" hidden="1" outlineLevel="1">
      <c r="A2875" s="26"/>
    </row>
    <row r="2876" spans="1:1" hidden="1" outlineLevel="1">
      <c r="A2876" s="26"/>
    </row>
    <row r="2877" spans="1:1" hidden="1" outlineLevel="1">
      <c r="A2877" s="26"/>
    </row>
    <row r="2878" spans="1:1" hidden="1" outlineLevel="1">
      <c r="A2878" s="26"/>
    </row>
    <row r="2879" spans="1:1" hidden="1" outlineLevel="1">
      <c r="A2879" s="26"/>
    </row>
    <row r="2880" spans="1:1" hidden="1" outlineLevel="1">
      <c r="A2880" s="26"/>
    </row>
    <row r="2881" spans="1:1" hidden="1" outlineLevel="1">
      <c r="A2881" s="26"/>
    </row>
    <row r="2882" spans="1:1" hidden="1" outlineLevel="1">
      <c r="A2882" s="26"/>
    </row>
    <row r="2883" spans="1:1" hidden="1" outlineLevel="1">
      <c r="A2883" s="26"/>
    </row>
    <row r="2884" spans="1:1" hidden="1" outlineLevel="1">
      <c r="A2884" s="26"/>
    </row>
    <row r="2885" spans="1:1" hidden="1" outlineLevel="1">
      <c r="A2885" s="26"/>
    </row>
    <row r="2886" spans="1:1" hidden="1" outlineLevel="1">
      <c r="A2886" s="26"/>
    </row>
    <row r="2887" spans="1:1" hidden="1" outlineLevel="1">
      <c r="A2887" s="26"/>
    </row>
    <row r="2888" spans="1:1" hidden="1" outlineLevel="1">
      <c r="A2888" s="26"/>
    </row>
    <row r="2889" spans="1:1" hidden="1" outlineLevel="1">
      <c r="A2889" s="26"/>
    </row>
    <row r="2890" spans="1:1" hidden="1" outlineLevel="1">
      <c r="A2890" s="26"/>
    </row>
    <row r="2891" spans="1:1" hidden="1" outlineLevel="1">
      <c r="A2891" s="26"/>
    </row>
    <row r="2892" spans="1:1" hidden="1" outlineLevel="1">
      <c r="A2892" s="26"/>
    </row>
    <row r="2893" spans="1:1" hidden="1" outlineLevel="1">
      <c r="A2893" s="26"/>
    </row>
    <row r="2894" spans="1:1" hidden="1" outlineLevel="1">
      <c r="A2894" s="26"/>
    </row>
    <row r="2895" spans="1:1" hidden="1" outlineLevel="1">
      <c r="A2895" s="26"/>
    </row>
    <row r="2896" spans="1:1" hidden="1" outlineLevel="1">
      <c r="A2896" s="26"/>
    </row>
    <row r="2897" spans="1:1" hidden="1" outlineLevel="1">
      <c r="A2897" s="26"/>
    </row>
    <row r="2898" spans="1:1" hidden="1" outlineLevel="1">
      <c r="A2898" s="26"/>
    </row>
    <row r="2899" spans="1:1" hidden="1" outlineLevel="1">
      <c r="A2899" s="26"/>
    </row>
    <row r="2900" spans="1:1" hidden="1" outlineLevel="1">
      <c r="A2900" s="26"/>
    </row>
    <row r="2901" spans="1:1" hidden="1" outlineLevel="1">
      <c r="A2901" s="26"/>
    </row>
    <row r="2902" spans="1:1" hidden="1" outlineLevel="1">
      <c r="A2902" s="26"/>
    </row>
    <row r="2903" spans="1:1" hidden="1" outlineLevel="1">
      <c r="A2903" s="26"/>
    </row>
    <row r="2904" spans="1:1" hidden="1" outlineLevel="1">
      <c r="A2904" s="26"/>
    </row>
    <row r="2905" spans="1:1" hidden="1" outlineLevel="1">
      <c r="A2905" s="26"/>
    </row>
    <row r="2906" spans="1:1" hidden="1" outlineLevel="1">
      <c r="A2906" s="26"/>
    </row>
    <row r="2907" spans="1:1" hidden="1" outlineLevel="1">
      <c r="A2907" s="26"/>
    </row>
    <row r="2908" spans="1:1" hidden="1" outlineLevel="1">
      <c r="A2908" s="26"/>
    </row>
    <row r="2909" spans="1:1" hidden="1" outlineLevel="1">
      <c r="A2909" s="26"/>
    </row>
    <row r="2910" spans="1:1" hidden="1" outlineLevel="1">
      <c r="A2910" s="26"/>
    </row>
    <row r="2911" spans="1:1" hidden="1" outlineLevel="1">
      <c r="A2911" s="26"/>
    </row>
    <row r="2912" spans="1:1" ht="17" hidden="1" outlineLevel="1" thickBot="1">
      <c r="A2912" s="185"/>
    </row>
    <row r="2913" spans="1:1" ht="17" collapsed="1" thickBot="1"/>
    <row r="2914" spans="1:1">
      <c r="A2914" s="344" t="s">
        <v>156</v>
      </c>
    </row>
    <row r="2915" spans="1:1">
      <c r="A2915" s="345"/>
    </row>
    <row r="2916" spans="1:1">
      <c r="A2916" s="27"/>
    </row>
    <row r="2917" spans="1:1">
      <c r="A2917" s="27"/>
    </row>
    <row r="2918" spans="1:1">
      <c r="A2918" s="27"/>
    </row>
    <row r="2919" spans="1:1">
      <c r="A2919" s="27"/>
    </row>
    <row r="2920" spans="1:1">
      <c r="A2920" s="27"/>
    </row>
    <row r="2921" spans="1:1">
      <c r="A2921" s="27"/>
    </row>
    <row r="2922" spans="1:1">
      <c r="A2922" s="27"/>
    </row>
    <row r="2923" spans="1:1" ht="17" thickBot="1">
      <c r="A2923" s="28"/>
    </row>
    <row r="2924" spans="1:1" hidden="1" outlineLevel="1">
      <c r="A2924" s="27"/>
    </row>
    <row r="2925" spans="1:1" hidden="1" outlineLevel="1">
      <c r="A2925" s="27"/>
    </row>
    <row r="2926" spans="1:1" hidden="1" outlineLevel="1">
      <c r="A2926" s="27"/>
    </row>
    <row r="2927" spans="1:1" hidden="1" outlineLevel="1">
      <c r="A2927" s="27"/>
    </row>
    <row r="2928" spans="1:1" hidden="1" outlineLevel="1">
      <c r="A2928" s="27"/>
    </row>
    <row r="2929" spans="1:1" hidden="1" outlineLevel="1">
      <c r="A2929" s="27"/>
    </row>
    <row r="2930" spans="1:1" hidden="1" outlineLevel="1">
      <c r="A2930" s="27"/>
    </row>
    <row r="2931" spans="1:1" hidden="1" outlineLevel="1">
      <c r="A2931" s="27"/>
    </row>
    <row r="2932" spans="1:1" hidden="1" outlineLevel="1">
      <c r="A2932" s="27"/>
    </row>
    <row r="2933" spans="1:1" hidden="1" outlineLevel="1">
      <c r="A2933" s="27"/>
    </row>
    <row r="2934" spans="1:1" hidden="1" outlineLevel="1">
      <c r="A2934" s="27"/>
    </row>
    <row r="2935" spans="1:1" hidden="1" outlineLevel="1">
      <c r="A2935" s="27"/>
    </row>
    <row r="2936" spans="1:1" hidden="1" outlineLevel="1">
      <c r="A2936" s="27"/>
    </row>
    <row r="2937" spans="1:1" hidden="1" outlineLevel="1">
      <c r="A2937" s="27"/>
    </row>
    <row r="2938" spans="1:1" hidden="1" outlineLevel="1">
      <c r="A2938" s="27"/>
    </row>
    <row r="2939" spans="1:1" hidden="1" outlineLevel="1">
      <c r="A2939" s="27"/>
    </row>
    <row r="2940" spans="1:1" hidden="1" outlineLevel="1">
      <c r="A2940" s="27"/>
    </row>
    <row r="2941" spans="1:1" hidden="1" outlineLevel="1">
      <c r="A2941" s="27"/>
    </row>
    <row r="2942" spans="1:1" hidden="1" outlineLevel="1">
      <c r="A2942" s="27"/>
    </row>
    <row r="2943" spans="1:1" hidden="1" outlineLevel="1">
      <c r="A2943" s="27"/>
    </row>
    <row r="2944" spans="1:1" hidden="1" outlineLevel="1">
      <c r="A2944" s="27"/>
    </row>
    <row r="2945" spans="1:1" hidden="1" outlineLevel="1">
      <c r="A2945" s="27"/>
    </row>
    <row r="2946" spans="1:1" hidden="1" outlineLevel="1">
      <c r="A2946" s="27"/>
    </row>
    <row r="2947" spans="1:1" hidden="1" outlineLevel="1">
      <c r="A2947" s="27"/>
    </row>
    <row r="2948" spans="1:1" hidden="1" outlineLevel="1">
      <c r="A2948" s="27"/>
    </row>
    <row r="2949" spans="1:1" hidden="1" outlineLevel="1">
      <c r="A2949" s="27"/>
    </row>
    <row r="2950" spans="1:1" hidden="1" outlineLevel="1">
      <c r="A2950" s="27"/>
    </row>
    <row r="2951" spans="1:1" hidden="1" outlineLevel="1">
      <c r="A2951" s="27"/>
    </row>
    <row r="2952" spans="1:1" hidden="1" outlineLevel="1">
      <c r="A2952" s="27"/>
    </row>
    <row r="2953" spans="1:1" hidden="1" outlineLevel="1">
      <c r="A2953" s="27"/>
    </row>
    <row r="2954" spans="1:1" hidden="1" outlineLevel="1">
      <c r="A2954" s="27"/>
    </row>
    <row r="2955" spans="1:1" hidden="1" outlineLevel="1">
      <c r="A2955" s="27"/>
    </row>
    <row r="2956" spans="1:1" hidden="1" outlineLevel="1">
      <c r="A2956" s="27"/>
    </row>
    <row r="2957" spans="1:1" hidden="1" outlineLevel="1">
      <c r="A2957" s="27"/>
    </row>
    <row r="2958" spans="1:1" hidden="1" outlineLevel="1">
      <c r="A2958" s="27"/>
    </row>
    <row r="2959" spans="1:1" hidden="1" outlineLevel="1">
      <c r="A2959" s="27"/>
    </row>
    <row r="2960" spans="1:1" hidden="1" outlineLevel="1">
      <c r="A2960" s="27"/>
    </row>
    <row r="2961" spans="1:1" hidden="1" outlineLevel="1">
      <c r="A2961" s="27"/>
    </row>
    <row r="2962" spans="1:1" hidden="1" outlineLevel="1">
      <c r="A2962" s="27"/>
    </row>
    <row r="2963" spans="1:1" hidden="1" outlineLevel="1">
      <c r="A2963" s="27"/>
    </row>
    <row r="2964" spans="1:1" hidden="1" outlineLevel="1">
      <c r="A2964" s="27"/>
    </row>
    <row r="2965" spans="1:1" hidden="1" outlineLevel="1">
      <c r="A2965" s="27"/>
    </row>
    <row r="2966" spans="1:1" hidden="1" outlineLevel="1">
      <c r="A2966" s="27"/>
    </row>
    <row r="2967" spans="1:1" hidden="1" outlineLevel="1">
      <c r="A2967" s="27"/>
    </row>
    <row r="2968" spans="1:1" hidden="1" outlineLevel="1">
      <c r="A2968" s="27"/>
    </row>
    <row r="2969" spans="1:1" hidden="1" outlineLevel="1">
      <c r="A2969" s="27"/>
    </row>
    <row r="2970" spans="1:1" hidden="1" outlineLevel="1">
      <c r="A2970" s="27"/>
    </row>
    <row r="2971" spans="1:1" hidden="1" outlineLevel="1">
      <c r="A2971" s="27"/>
    </row>
    <row r="2972" spans="1:1" hidden="1" outlineLevel="1">
      <c r="A2972" s="27"/>
    </row>
    <row r="2973" spans="1:1" hidden="1" outlineLevel="1">
      <c r="A2973" s="27"/>
    </row>
    <row r="2974" spans="1:1" hidden="1" outlineLevel="1">
      <c r="A2974" s="27"/>
    </row>
    <row r="2975" spans="1:1" hidden="1" outlineLevel="1">
      <c r="A2975" s="27"/>
    </row>
    <row r="2976" spans="1:1" hidden="1" outlineLevel="1">
      <c r="A2976" s="27"/>
    </row>
    <row r="2977" spans="1:1" hidden="1" outlineLevel="1">
      <c r="A2977" s="27"/>
    </row>
    <row r="2978" spans="1:1" hidden="1" outlineLevel="1">
      <c r="A2978" s="27"/>
    </row>
    <row r="2979" spans="1:1" hidden="1" outlineLevel="1">
      <c r="A2979" s="27"/>
    </row>
    <row r="2980" spans="1:1" hidden="1" outlineLevel="1">
      <c r="A2980" s="27"/>
    </row>
    <row r="2981" spans="1:1" hidden="1" outlineLevel="1">
      <c r="A2981" s="27"/>
    </row>
    <row r="2982" spans="1:1" hidden="1" outlineLevel="1">
      <c r="A2982" s="27"/>
    </row>
    <row r="2983" spans="1:1" hidden="1" outlineLevel="1">
      <c r="A2983" s="27"/>
    </row>
    <row r="2984" spans="1:1" hidden="1" outlineLevel="1">
      <c r="A2984" s="27"/>
    </row>
    <row r="2985" spans="1:1" hidden="1" outlineLevel="1">
      <c r="A2985" s="27"/>
    </row>
    <row r="2986" spans="1:1" hidden="1" outlineLevel="1">
      <c r="A2986" s="27"/>
    </row>
    <row r="2987" spans="1:1" hidden="1" outlineLevel="1">
      <c r="A2987" s="27"/>
    </row>
    <row r="2988" spans="1:1" hidden="1" outlineLevel="1">
      <c r="A2988" s="27"/>
    </row>
    <row r="2989" spans="1:1" hidden="1" outlineLevel="1">
      <c r="A2989" s="27"/>
    </row>
    <row r="2990" spans="1:1" hidden="1" outlineLevel="1">
      <c r="A2990" s="27"/>
    </row>
    <row r="2991" spans="1:1" hidden="1" outlineLevel="1">
      <c r="A2991" s="27"/>
    </row>
    <row r="2992" spans="1:1" hidden="1" outlineLevel="1">
      <c r="A2992" s="27"/>
    </row>
    <row r="2993" spans="1:1" hidden="1" outlineLevel="1">
      <c r="A2993" s="27"/>
    </row>
    <row r="2994" spans="1:1" hidden="1" outlineLevel="1">
      <c r="A2994" s="27"/>
    </row>
    <row r="2995" spans="1:1" hidden="1" outlineLevel="1">
      <c r="A2995" s="27"/>
    </row>
    <row r="2996" spans="1:1" hidden="1" outlineLevel="1">
      <c r="A2996" s="27"/>
    </row>
    <row r="2997" spans="1:1" hidden="1" outlineLevel="1">
      <c r="A2997" s="27"/>
    </row>
    <row r="2998" spans="1:1" hidden="1" outlineLevel="1">
      <c r="A2998" s="27"/>
    </row>
    <row r="2999" spans="1:1" hidden="1" outlineLevel="1">
      <c r="A2999" s="27"/>
    </row>
    <row r="3000" spans="1:1" hidden="1" outlineLevel="1">
      <c r="A3000" s="27"/>
    </row>
    <row r="3001" spans="1:1" hidden="1" outlineLevel="1">
      <c r="A3001" s="27"/>
    </row>
    <row r="3002" spans="1:1" hidden="1" outlineLevel="1">
      <c r="A3002" s="27"/>
    </row>
    <row r="3003" spans="1:1" hidden="1" outlineLevel="1">
      <c r="A3003" s="27"/>
    </row>
    <row r="3004" spans="1:1" hidden="1" outlineLevel="1">
      <c r="A3004" s="27"/>
    </row>
    <row r="3005" spans="1:1" hidden="1" outlineLevel="1">
      <c r="A3005" s="27"/>
    </row>
    <row r="3006" spans="1:1" hidden="1" outlineLevel="1">
      <c r="A3006" s="27"/>
    </row>
    <row r="3007" spans="1:1" hidden="1" outlineLevel="1">
      <c r="A3007" s="27"/>
    </row>
    <row r="3008" spans="1:1" hidden="1" outlineLevel="1">
      <c r="A3008" s="27"/>
    </row>
    <row r="3009" spans="1:1" hidden="1" outlineLevel="1">
      <c r="A3009" s="27"/>
    </row>
    <row r="3010" spans="1:1" hidden="1" outlineLevel="1">
      <c r="A3010" s="27"/>
    </row>
    <row r="3011" spans="1:1" hidden="1" outlineLevel="1">
      <c r="A3011" s="27"/>
    </row>
    <row r="3012" spans="1:1" hidden="1" outlineLevel="1">
      <c r="A3012" s="27"/>
    </row>
    <row r="3013" spans="1:1" hidden="1" outlineLevel="1">
      <c r="A3013" s="27"/>
    </row>
    <row r="3014" spans="1:1" hidden="1" outlineLevel="1">
      <c r="A3014" s="27"/>
    </row>
    <row r="3015" spans="1:1" hidden="1" outlineLevel="1">
      <c r="A3015" s="27"/>
    </row>
    <row r="3016" spans="1:1" hidden="1" outlineLevel="1">
      <c r="A3016" s="27"/>
    </row>
    <row r="3017" spans="1:1" hidden="1" outlineLevel="1">
      <c r="A3017" s="27"/>
    </row>
    <row r="3018" spans="1:1" hidden="1" outlineLevel="1">
      <c r="A3018" s="27"/>
    </row>
    <row r="3019" spans="1:1" hidden="1" outlineLevel="1">
      <c r="A3019" s="27"/>
    </row>
    <row r="3020" spans="1:1" hidden="1" outlineLevel="1">
      <c r="A3020" s="27"/>
    </row>
    <row r="3021" spans="1:1" hidden="1" outlineLevel="1">
      <c r="A3021" s="27"/>
    </row>
    <row r="3022" spans="1:1" hidden="1" outlineLevel="1">
      <c r="A3022" s="27"/>
    </row>
    <row r="3023" spans="1:1" hidden="1" outlineLevel="1">
      <c r="A3023" s="27"/>
    </row>
    <row r="3024" spans="1:1" hidden="1" outlineLevel="1">
      <c r="A3024" s="27"/>
    </row>
    <row r="3025" spans="1:1" hidden="1" outlineLevel="1">
      <c r="A3025" s="27"/>
    </row>
    <row r="3026" spans="1:1" hidden="1" outlineLevel="1">
      <c r="A3026" s="27"/>
    </row>
    <row r="3027" spans="1:1" hidden="1" outlineLevel="1">
      <c r="A3027" s="27"/>
    </row>
    <row r="3028" spans="1:1" hidden="1" outlineLevel="1">
      <c r="A3028" s="27"/>
    </row>
    <row r="3029" spans="1:1" hidden="1" outlineLevel="1">
      <c r="A3029" s="27"/>
    </row>
    <row r="3030" spans="1:1" hidden="1" outlineLevel="1">
      <c r="A3030" s="27"/>
    </row>
    <row r="3031" spans="1:1" hidden="1" outlineLevel="1">
      <c r="A3031" s="27"/>
    </row>
    <row r="3032" spans="1:1" hidden="1" outlineLevel="1">
      <c r="A3032" s="27"/>
    </row>
    <row r="3033" spans="1:1" hidden="1" outlineLevel="1">
      <c r="A3033" s="27"/>
    </row>
    <row r="3034" spans="1:1" hidden="1" outlineLevel="1">
      <c r="A3034" s="27"/>
    </row>
    <row r="3035" spans="1:1" hidden="1" outlineLevel="1">
      <c r="A3035" s="27"/>
    </row>
    <row r="3036" spans="1:1" hidden="1" outlineLevel="1">
      <c r="A3036" s="27"/>
    </row>
    <row r="3037" spans="1:1" hidden="1" outlineLevel="1">
      <c r="A3037" s="27"/>
    </row>
    <row r="3038" spans="1:1" hidden="1" outlineLevel="1">
      <c r="A3038" s="27"/>
    </row>
    <row r="3039" spans="1:1" hidden="1" outlineLevel="1">
      <c r="A3039" s="27"/>
    </row>
    <row r="3040" spans="1:1" hidden="1" outlineLevel="1">
      <c r="A3040" s="27"/>
    </row>
    <row r="3041" spans="1:1" hidden="1" outlineLevel="1">
      <c r="A3041" s="27"/>
    </row>
    <row r="3042" spans="1:1" hidden="1" outlineLevel="1">
      <c r="A3042" s="27"/>
    </row>
    <row r="3043" spans="1:1" hidden="1" outlineLevel="1">
      <c r="A3043" s="27"/>
    </row>
    <row r="3044" spans="1:1" hidden="1" outlineLevel="1">
      <c r="A3044" s="27"/>
    </row>
    <row r="3045" spans="1:1" hidden="1" outlineLevel="1">
      <c r="A3045" s="27"/>
    </row>
    <row r="3046" spans="1:1" hidden="1" outlineLevel="1">
      <c r="A3046" s="27"/>
    </row>
    <row r="3047" spans="1:1" hidden="1" outlineLevel="1">
      <c r="A3047" s="27"/>
    </row>
    <row r="3048" spans="1:1" hidden="1" outlineLevel="1">
      <c r="A3048" s="27"/>
    </row>
    <row r="3049" spans="1:1" hidden="1" outlineLevel="1">
      <c r="A3049" s="27"/>
    </row>
    <row r="3050" spans="1:1" hidden="1" outlineLevel="1">
      <c r="A3050" s="27"/>
    </row>
    <row r="3051" spans="1:1" hidden="1" outlineLevel="1">
      <c r="A3051" s="27"/>
    </row>
    <row r="3052" spans="1:1" hidden="1" outlineLevel="1">
      <c r="A3052" s="27"/>
    </row>
    <row r="3053" spans="1:1" hidden="1" outlineLevel="1">
      <c r="A3053" s="27"/>
    </row>
    <row r="3054" spans="1:1" hidden="1" outlineLevel="1">
      <c r="A3054" s="27"/>
    </row>
    <row r="3055" spans="1:1" hidden="1" outlineLevel="1">
      <c r="A3055" s="27"/>
    </row>
    <row r="3056" spans="1:1" hidden="1" outlineLevel="1">
      <c r="A3056" s="27"/>
    </row>
    <row r="3057" spans="1:1" hidden="1" outlineLevel="1">
      <c r="A3057" s="27"/>
    </row>
    <row r="3058" spans="1:1" hidden="1" outlineLevel="1">
      <c r="A3058" s="27"/>
    </row>
    <row r="3059" spans="1:1" hidden="1" outlineLevel="1">
      <c r="A3059" s="27"/>
    </row>
    <row r="3060" spans="1:1" hidden="1" outlineLevel="1">
      <c r="A3060" s="27"/>
    </row>
    <row r="3061" spans="1:1" hidden="1" outlineLevel="1">
      <c r="A3061" s="27"/>
    </row>
    <row r="3062" spans="1:1" hidden="1" outlineLevel="1">
      <c r="A3062" s="27"/>
    </row>
    <row r="3063" spans="1:1" hidden="1" outlineLevel="1">
      <c r="A3063" s="27"/>
    </row>
    <row r="3064" spans="1:1" hidden="1" outlineLevel="1">
      <c r="A3064" s="27"/>
    </row>
    <row r="3065" spans="1:1" hidden="1" outlineLevel="1">
      <c r="A3065" s="27"/>
    </row>
    <row r="3066" spans="1:1" hidden="1" outlineLevel="1">
      <c r="A3066" s="27"/>
    </row>
    <row r="3067" spans="1:1" hidden="1" outlineLevel="1">
      <c r="A3067" s="27"/>
    </row>
    <row r="3068" spans="1:1" hidden="1" outlineLevel="1">
      <c r="A3068" s="27"/>
    </row>
    <row r="3069" spans="1:1" hidden="1" outlineLevel="1">
      <c r="A3069" s="27"/>
    </row>
    <row r="3070" spans="1:1" hidden="1" outlineLevel="1">
      <c r="A3070" s="27"/>
    </row>
    <row r="3071" spans="1:1" hidden="1" outlineLevel="1">
      <c r="A3071" s="27"/>
    </row>
    <row r="3072" spans="1:1" hidden="1" outlineLevel="1">
      <c r="A3072" s="27"/>
    </row>
    <row r="3073" spans="1:1" hidden="1" outlineLevel="1">
      <c r="A3073" s="27"/>
    </row>
    <row r="3074" spans="1:1" hidden="1" outlineLevel="1">
      <c r="A3074" s="27"/>
    </row>
    <row r="3075" spans="1:1" hidden="1" outlineLevel="1">
      <c r="A3075" s="27"/>
    </row>
    <row r="3076" spans="1:1" hidden="1" outlineLevel="1">
      <c r="A3076" s="27"/>
    </row>
    <row r="3077" spans="1:1" hidden="1" outlineLevel="1">
      <c r="A3077" s="27"/>
    </row>
    <row r="3078" spans="1:1" hidden="1" outlineLevel="1">
      <c r="A3078" s="27"/>
    </row>
    <row r="3079" spans="1:1" hidden="1" outlineLevel="1">
      <c r="A3079" s="27"/>
    </row>
    <row r="3080" spans="1:1" hidden="1" outlineLevel="1">
      <c r="A3080" s="27"/>
    </row>
    <row r="3081" spans="1:1" hidden="1" outlineLevel="1">
      <c r="A3081" s="27"/>
    </row>
    <row r="3082" spans="1:1" hidden="1" outlineLevel="1">
      <c r="A3082" s="27"/>
    </row>
    <row r="3083" spans="1:1" hidden="1" outlineLevel="1">
      <c r="A3083" s="27"/>
    </row>
    <row r="3084" spans="1:1" hidden="1" outlineLevel="1">
      <c r="A3084" s="27"/>
    </row>
    <row r="3085" spans="1:1" hidden="1" outlineLevel="1">
      <c r="A3085" s="27"/>
    </row>
    <row r="3086" spans="1:1" hidden="1" outlineLevel="1">
      <c r="A3086" s="27"/>
    </row>
    <row r="3087" spans="1:1" hidden="1" outlineLevel="1">
      <c r="A3087" s="27"/>
    </row>
    <row r="3088" spans="1:1" hidden="1" outlineLevel="1">
      <c r="A3088" s="27"/>
    </row>
    <row r="3089" spans="1:1" hidden="1" outlineLevel="1">
      <c r="A3089" s="27"/>
    </row>
    <row r="3090" spans="1:1" hidden="1" outlineLevel="1">
      <c r="A3090" s="27"/>
    </row>
    <row r="3091" spans="1:1" hidden="1" outlineLevel="1">
      <c r="A3091" s="27"/>
    </row>
    <row r="3092" spans="1:1" hidden="1" outlineLevel="1">
      <c r="A3092" s="27"/>
    </row>
    <row r="3093" spans="1:1" hidden="1" outlineLevel="1">
      <c r="A3093" s="27"/>
    </row>
    <row r="3094" spans="1:1" hidden="1" outlineLevel="1">
      <c r="A3094" s="27"/>
    </row>
    <row r="3095" spans="1:1" hidden="1" outlineLevel="1">
      <c r="A3095" s="27"/>
    </row>
    <row r="3096" spans="1:1" hidden="1" outlineLevel="1">
      <c r="A3096" s="27"/>
    </row>
    <row r="3097" spans="1:1" hidden="1" outlineLevel="1">
      <c r="A3097" s="27"/>
    </row>
    <row r="3098" spans="1:1" hidden="1" outlineLevel="1">
      <c r="A3098" s="27"/>
    </row>
    <row r="3099" spans="1:1" hidden="1" outlineLevel="1">
      <c r="A3099" s="27"/>
    </row>
    <row r="3100" spans="1:1" hidden="1" outlineLevel="1">
      <c r="A3100" s="27"/>
    </row>
    <row r="3101" spans="1:1" hidden="1" outlineLevel="1">
      <c r="A3101" s="27"/>
    </row>
    <row r="3102" spans="1:1" hidden="1" outlineLevel="1">
      <c r="A3102" s="27"/>
    </row>
    <row r="3103" spans="1:1" hidden="1" outlineLevel="1">
      <c r="A3103" s="27"/>
    </row>
    <row r="3104" spans="1:1" hidden="1" outlineLevel="1">
      <c r="A3104" s="27"/>
    </row>
    <row r="3105" spans="1:1" hidden="1" outlineLevel="1">
      <c r="A3105" s="27"/>
    </row>
    <row r="3106" spans="1:1" hidden="1" outlineLevel="1">
      <c r="A3106" s="27"/>
    </row>
    <row r="3107" spans="1:1" hidden="1" outlineLevel="1">
      <c r="A3107" s="27"/>
    </row>
    <row r="3108" spans="1:1" hidden="1" outlineLevel="1">
      <c r="A3108" s="27"/>
    </row>
    <row r="3109" spans="1:1" hidden="1" outlineLevel="1">
      <c r="A3109" s="27"/>
    </row>
    <row r="3110" spans="1:1" hidden="1" outlineLevel="1">
      <c r="A3110" s="27"/>
    </row>
    <row r="3111" spans="1:1" hidden="1" outlineLevel="1">
      <c r="A3111" s="27"/>
    </row>
    <row r="3112" spans="1:1" hidden="1" outlineLevel="1">
      <c r="A3112" s="27"/>
    </row>
    <row r="3113" spans="1:1" hidden="1" outlineLevel="1">
      <c r="A3113" s="27"/>
    </row>
    <row r="3114" spans="1:1" hidden="1" outlineLevel="1">
      <c r="A3114" s="27"/>
    </row>
    <row r="3115" spans="1:1" hidden="1" outlineLevel="1">
      <c r="A3115" s="27"/>
    </row>
    <row r="3116" spans="1:1" hidden="1" outlineLevel="1">
      <c r="A3116" s="27"/>
    </row>
    <row r="3117" spans="1:1" hidden="1" outlineLevel="1">
      <c r="A3117" s="27"/>
    </row>
    <row r="3118" spans="1:1" hidden="1" outlineLevel="1">
      <c r="A3118" s="27"/>
    </row>
    <row r="3119" spans="1:1" hidden="1" outlineLevel="1">
      <c r="A3119" s="27"/>
    </row>
    <row r="3120" spans="1:1" hidden="1" outlineLevel="1">
      <c r="A3120" s="27"/>
    </row>
    <row r="3121" spans="1:1" hidden="1" outlineLevel="1">
      <c r="A3121" s="27"/>
    </row>
    <row r="3122" spans="1:1" hidden="1" outlineLevel="1">
      <c r="A3122" s="27"/>
    </row>
    <row r="3123" spans="1:1" hidden="1" outlineLevel="1">
      <c r="A3123" s="27"/>
    </row>
    <row r="3124" spans="1:1" hidden="1" outlineLevel="1">
      <c r="A3124" s="27"/>
    </row>
    <row r="3125" spans="1:1" hidden="1" outlineLevel="1">
      <c r="A3125" s="27"/>
    </row>
    <row r="3126" spans="1:1" hidden="1" outlineLevel="1">
      <c r="A3126" s="27"/>
    </row>
    <row r="3127" spans="1:1" hidden="1" outlineLevel="1">
      <c r="A3127" s="27"/>
    </row>
    <row r="3128" spans="1:1" hidden="1" outlineLevel="1">
      <c r="A3128" s="27"/>
    </row>
    <row r="3129" spans="1:1" hidden="1" outlineLevel="1">
      <c r="A3129" s="27"/>
    </row>
    <row r="3130" spans="1:1" hidden="1" outlineLevel="1">
      <c r="A3130" s="27"/>
    </row>
    <row r="3131" spans="1:1" hidden="1" outlineLevel="1">
      <c r="A3131" s="27"/>
    </row>
    <row r="3132" spans="1:1" hidden="1" outlineLevel="1">
      <c r="A3132" s="27"/>
    </row>
    <row r="3133" spans="1:1" hidden="1" outlineLevel="1">
      <c r="A3133" s="27"/>
    </row>
    <row r="3134" spans="1:1" hidden="1" outlineLevel="1">
      <c r="A3134" s="27"/>
    </row>
    <row r="3135" spans="1:1" hidden="1" outlineLevel="1">
      <c r="A3135" s="27"/>
    </row>
    <row r="3136" spans="1:1" hidden="1" outlineLevel="1">
      <c r="A3136" s="27"/>
    </row>
    <row r="3137" spans="1:1" hidden="1" outlineLevel="1">
      <c r="A3137" s="27"/>
    </row>
    <row r="3138" spans="1:1" hidden="1" outlineLevel="1">
      <c r="A3138" s="27"/>
    </row>
    <row r="3139" spans="1:1" hidden="1" outlineLevel="1">
      <c r="A3139" s="27"/>
    </row>
    <row r="3140" spans="1:1" hidden="1" outlineLevel="1">
      <c r="A3140" s="27"/>
    </row>
    <row r="3141" spans="1:1" hidden="1" outlineLevel="1">
      <c r="A3141" s="27"/>
    </row>
    <row r="3142" spans="1:1" hidden="1" outlineLevel="1">
      <c r="A3142" s="27"/>
    </row>
    <row r="3143" spans="1:1" ht="17" hidden="1" outlineLevel="1" thickBot="1">
      <c r="A3143" s="28"/>
    </row>
    <row r="3144" spans="1:1" ht="17" collapsed="1" thickBot="1"/>
    <row r="3145" spans="1:1">
      <c r="A3145" s="346" t="s">
        <v>157</v>
      </c>
    </row>
    <row r="3146" spans="1:1">
      <c r="A3146" s="347"/>
    </row>
    <row r="3147" spans="1:1">
      <c r="A3147" s="29"/>
    </row>
    <row r="3148" spans="1:1">
      <c r="A3148" s="29"/>
    </row>
    <row r="3149" spans="1:1">
      <c r="A3149" s="29"/>
    </row>
    <row r="3150" spans="1:1">
      <c r="A3150" s="29"/>
    </row>
    <row r="3151" spans="1:1">
      <c r="A3151" s="29"/>
    </row>
    <row r="3152" spans="1:1">
      <c r="A3152" s="29"/>
    </row>
    <row r="3153" spans="1:1">
      <c r="A3153" s="29"/>
    </row>
    <row r="3154" spans="1:1" ht="17" thickBot="1">
      <c r="A3154" s="187"/>
    </row>
    <row r="3155" spans="1:1" hidden="1" outlineLevel="1">
      <c r="A3155" s="29"/>
    </row>
    <row r="3156" spans="1:1" hidden="1" outlineLevel="1">
      <c r="A3156" s="29"/>
    </row>
    <row r="3157" spans="1:1" hidden="1" outlineLevel="1">
      <c r="A3157" s="29"/>
    </row>
    <row r="3158" spans="1:1" hidden="1" outlineLevel="1">
      <c r="A3158" s="29"/>
    </row>
    <row r="3159" spans="1:1" hidden="1" outlineLevel="1">
      <c r="A3159" s="29"/>
    </row>
    <row r="3160" spans="1:1" hidden="1" outlineLevel="1">
      <c r="A3160" s="29"/>
    </row>
    <row r="3161" spans="1:1" hidden="1" outlineLevel="1">
      <c r="A3161" s="29"/>
    </row>
    <row r="3162" spans="1:1" hidden="1" outlineLevel="1">
      <c r="A3162" s="29"/>
    </row>
    <row r="3163" spans="1:1" hidden="1" outlineLevel="1">
      <c r="A3163" s="29"/>
    </row>
    <row r="3164" spans="1:1" hidden="1" outlineLevel="1">
      <c r="A3164" s="29"/>
    </row>
    <row r="3165" spans="1:1" hidden="1" outlineLevel="1">
      <c r="A3165" s="29"/>
    </row>
    <row r="3166" spans="1:1" hidden="1" outlineLevel="1">
      <c r="A3166" s="29"/>
    </row>
    <row r="3167" spans="1:1" hidden="1" outlineLevel="1">
      <c r="A3167" s="29"/>
    </row>
    <row r="3168" spans="1:1" hidden="1" outlineLevel="1">
      <c r="A3168" s="29"/>
    </row>
    <row r="3169" spans="1:1" hidden="1" outlineLevel="1">
      <c r="A3169" s="29"/>
    </row>
    <row r="3170" spans="1:1" hidden="1" outlineLevel="1">
      <c r="A3170" s="29"/>
    </row>
    <row r="3171" spans="1:1" hidden="1" outlineLevel="1">
      <c r="A3171" s="29"/>
    </row>
    <row r="3172" spans="1:1" hidden="1" outlineLevel="1">
      <c r="A3172" s="29"/>
    </row>
    <row r="3173" spans="1:1" hidden="1" outlineLevel="1">
      <c r="A3173" s="29"/>
    </row>
    <row r="3174" spans="1:1" hidden="1" outlineLevel="1">
      <c r="A3174" s="29"/>
    </row>
    <row r="3175" spans="1:1" hidden="1" outlineLevel="1">
      <c r="A3175" s="29"/>
    </row>
    <row r="3176" spans="1:1" hidden="1" outlineLevel="1">
      <c r="A3176" s="29"/>
    </row>
    <row r="3177" spans="1:1" hidden="1" outlineLevel="1">
      <c r="A3177" s="29"/>
    </row>
    <row r="3178" spans="1:1" hidden="1" outlineLevel="1">
      <c r="A3178" s="29"/>
    </row>
    <row r="3179" spans="1:1" hidden="1" outlineLevel="1">
      <c r="A3179" s="29"/>
    </row>
    <row r="3180" spans="1:1" hidden="1" outlineLevel="1">
      <c r="A3180" s="29"/>
    </row>
    <row r="3181" spans="1:1" hidden="1" outlineLevel="1">
      <c r="A3181" s="29"/>
    </row>
    <row r="3182" spans="1:1" hidden="1" outlineLevel="1">
      <c r="A3182" s="29"/>
    </row>
    <row r="3183" spans="1:1" hidden="1" outlineLevel="1">
      <c r="A3183" s="29"/>
    </row>
    <row r="3184" spans="1:1" hidden="1" outlineLevel="1">
      <c r="A3184" s="29"/>
    </row>
    <row r="3185" spans="1:1" hidden="1" outlineLevel="1">
      <c r="A3185" s="29"/>
    </row>
    <row r="3186" spans="1:1" hidden="1" outlineLevel="1">
      <c r="A3186" s="29"/>
    </row>
    <row r="3187" spans="1:1" hidden="1" outlineLevel="1">
      <c r="A3187" s="29"/>
    </row>
    <row r="3188" spans="1:1" hidden="1" outlineLevel="1">
      <c r="A3188" s="29"/>
    </row>
    <row r="3189" spans="1:1" hidden="1" outlineLevel="1">
      <c r="A3189" s="29"/>
    </row>
    <row r="3190" spans="1:1" hidden="1" outlineLevel="1">
      <c r="A3190" s="29"/>
    </row>
    <row r="3191" spans="1:1" hidden="1" outlineLevel="1">
      <c r="A3191" s="29"/>
    </row>
    <row r="3192" spans="1:1" hidden="1" outlineLevel="1">
      <c r="A3192" s="29"/>
    </row>
    <row r="3193" spans="1:1" hidden="1" outlineLevel="1">
      <c r="A3193" s="29"/>
    </row>
    <row r="3194" spans="1:1" hidden="1" outlineLevel="1">
      <c r="A3194" s="29"/>
    </row>
    <row r="3195" spans="1:1" hidden="1" outlineLevel="1">
      <c r="A3195" s="29"/>
    </row>
    <row r="3196" spans="1:1" hidden="1" outlineLevel="1">
      <c r="A3196" s="29"/>
    </row>
    <row r="3197" spans="1:1" hidden="1" outlineLevel="1">
      <c r="A3197" s="29"/>
    </row>
    <row r="3198" spans="1:1" hidden="1" outlineLevel="1">
      <c r="A3198" s="29"/>
    </row>
    <row r="3199" spans="1:1" hidden="1" outlineLevel="1">
      <c r="A3199" s="29"/>
    </row>
    <row r="3200" spans="1:1" hidden="1" outlineLevel="1">
      <c r="A3200" s="29"/>
    </row>
    <row r="3201" spans="1:1" hidden="1" outlineLevel="1">
      <c r="A3201" s="29"/>
    </row>
    <row r="3202" spans="1:1" hidden="1" outlineLevel="1">
      <c r="A3202" s="29"/>
    </row>
    <row r="3203" spans="1:1" hidden="1" outlineLevel="1">
      <c r="A3203" s="29"/>
    </row>
    <row r="3204" spans="1:1" hidden="1" outlineLevel="1">
      <c r="A3204" s="29"/>
    </row>
    <row r="3205" spans="1:1" hidden="1" outlineLevel="1">
      <c r="A3205" s="29"/>
    </row>
    <row r="3206" spans="1:1" hidden="1" outlineLevel="1">
      <c r="A3206" s="29"/>
    </row>
    <row r="3207" spans="1:1" hidden="1" outlineLevel="1">
      <c r="A3207" s="29"/>
    </row>
    <row r="3208" spans="1:1" hidden="1" outlineLevel="1">
      <c r="A3208" s="29"/>
    </row>
    <row r="3209" spans="1:1" hidden="1" outlineLevel="1">
      <c r="A3209" s="29"/>
    </row>
    <row r="3210" spans="1:1" hidden="1" outlineLevel="1">
      <c r="A3210" s="29"/>
    </row>
    <row r="3211" spans="1:1" hidden="1" outlineLevel="1">
      <c r="A3211" s="29"/>
    </row>
    <row r="3212" spans="1:1" hidden="1" outlineLevel="1">
      <c r="A3212" s="29"/>
    </row>
    <row r="3213" spans="1:1" hidden="1" outlineLevel="1">
      <c r="A3213" s="29"/>
    </row>
    <row r="3214" spans="1:1" hidden="1" outlineLevel="1">
      <c r="A3214" s="29"/>
    </row>
    <row r="3215" spans="1:1" hidden="1" outlineLevel="1">
      <c r="A3215" s="29"/>
    </row>
    <row r="3216" spans="1:1" hidden="1" outlineLevel="1">
      <c r="A3216" s="29"/>
    </row>
    <row r="3217" spans="1:1" hidden="1" outlineLevel="1">
      <c r="A3217" s="29"/>
    </row>
    <row r="3218" spans="1:1" hidden="1" outlineLevel="1">
      <c r="A3218" s="29"/>
    </row>
    <row r="3219" spans="1:1" hidden="1" outlineLevel="1">
      <c r="A3219" s="29"/>
    </row>
    <row r="3220" spans="1:1" hidden="1" outlineLevel="1">
      <c r="A3220" s="29"/>
    </row>
    <row r="3221" spans="1:1" hidden="1" outlineLevel="1">
      <c r="A3221" s="29"/>
    </row>
    <row r="3222" spans="1:1" hidden="1" outlineLevel="1">
      <c r="A3222" s="29"/>
    </row>
    <row r="3223" spans="1:1" hidden="1" outlineLevel="1">
      <c r="A3223" s="29"/>
    </row>
    <row r="3224" spans="1:1" hidden="1" outlineLevel="1">
      <c r="A3224" s="29"/>
    </row>
    <row r="3225" spans="1:1" hidden="1" outlineLevel="1">
      <c r="A3225" s="29"/>
    </row>
    <row r="3226" spans="1:1" hidden="1" outlineLevel="1">
      <c r="A3226" s="29"/>
    </row>
    <row r="3227" spans="1:1" hidden="1" outlineLevel="1">
      <c r="A3227" s="29"/>
    </row>
    <row r="3228" spans="1:1" hidden="1" outlineLevel="1">
      <c r="A3228" s="29"/>
    </row>
    <row r="3229" spans="1:1" hidden="1" outlineLevel="1">
      <c r="A3229" s="29"/>
    </row>
    <row r="3230" spans="1:1" hidden="1" outlineLevel="1">
      <c r="A3230" s="29"/>
    </row>
    <row r="3231" spans="1:1" hidden="1" outlineLevel="1">
      <c r="A3231" s="29"/>
    </row>
    <row r="3232" spans="1:1" hidden="1" outlineLevel="1">
      <c r="A3232" s="29"/>
    </row>
    <row r="3233" spans="1:1" hidden="1" outlineLevel="1">
      <c r="A3233" s="29"/>
    </row>
    <row r="3234" spans="1:1" hidden="1" outlineLevel="1">
      <c r="A3234" s="29"/>
    </row>
    <row r="3235" spans="1:1" hidden="1" outlineLevel="1">
      <c r="A3235" s="29"/>
    </row>
    <row r="3236" spans="1:1" hidden="1" outlineLevel="1">
      <c r="A3236" s="29"/>
    </row>
    <row r="3237" spans="1:1" hidden="1" outlineLevel="1">
      <c r="A3237" s="29"/>
    </row>
    <row r="3238" spans="1:1" hidden="1" outlineLevel="1">
      <c r="A3238" s="29"/>
    </row>
    <row r="3239" spans="1:1" hidden="1" outlineLevel="1">
      <c r="A3239" s="29"/>
    </row>
    <row r="3240" spans="1:1" hidden="1" outlineLevel="1">
      <c r="A3240" s="29"/>
    </row>
    <row r="3241" spans="1:1" hidden="1" outlineLevel="1">
      <c r="A3241" s="29"/>
    </row>
    <row r="3242" spans="1:1" hidden="1" outlineLevel="1">
      <c r="A3242" s="29"/>
    </row>
    <row r="3243" spans="1:1" hidden="1" outlineLevel="1">
      <c r="A3243" s="29"/>
    </row>
    <row r="3244" spans="1:1" hidden="1" outlineLevel="1">
      <c r="A3244" s="29"/>
    </row>
    <row r="3245" spans="1:1" hidden="1" outlineLevel="1">
      <c r="A3245" s="29"/>
    </row>
    <row r="3246" spans="1:1" hidden="1" outlineLevel="1">
      <c r="A3246" s="29"/>
    </row>
    <row r="3247" spans="1:1" hidden="1" outlineLevel="1">
      <c r="A3247" s="29"/>
    </row>
    <row r="3248" spans="1:1" hidden="1" outlineLevel="1">
      <c r="A3248" s="29"/>
    </row>
    <row r="3249" spans="1:1" hidden="1" outlineLevel="1">
      <c r="A3249" s="29"/>
    </row>
    <row r="3250" spans="1:1" hidden="1" outlineLevel="1">
      <c r="A3250" s="29"/>
    </row>
    <row r="3251" spans="1:1" hidden="1" outlineLevel="1">
      <c r="A3251" s="29"/>
    </row>
    <row r="3252" spans="1:1" hidden="1" outlineLevel="1">
      <c r="A3252" s="29"/>
    </row>
    <row r="3253" spans="1:1" hidden="1" outlineLevel="1">
      <c r="A3253" s="29"/>
    </row>
    <row r="3254" spans="1:1" hidden="1" outlineLevel="1">
      <c r="A3254" s="29"/>
    </row>
    <row r="3255" spans="1:1" hidden="1" outlineLevel="1">
      <c r="A3255" s="29"/>
    </row>
    <row r="3256" spans="1:1" hidden="1" outlineLevel="1">
      <c r="A3256" s="29"/>
    </row>
    <row r="3257" spans="1:1" hidden="1" outlineLevel="1">
      <c r="A3257" s="29"/>
    </row>
    <row r="3258" spans="1:1" hidden="1" outlineLevel="1">
      <c r="A3258" s="29"/>
    </row>
    <row r="3259" spans="1:1" hidden="1" outlineLevel="1">
      <c r="A3259" s="29"/>
    </row>
    <row r="3260" spans="1:1" hidden="1" outlineLevel="1">
      <c r="A3260" s="29"/>
    </row>
    <row r="3261" spans="1:1" hidden="1" outlineLevel="1">
      <c r="A3261" s="29"/>
    </row>
    <row r="3262" spans="1:1" hidden="1" outlineLevel="1">
      <c r="A3262" s="29"/>
    </row>
    <row r="3263" spans="1:1" hidden="1" outlineLevel="1">
      <c r="A3263" s="29"/>
    </row>
    <row r="3264" spans="1:1" hidden="1" outlineLevel="1">
      <c r="A3264" s="29"/>
    </row>
    <row r="3265" spans="1:1" hidden="1" outlineLevel="1">
      <c r="A3265" s="29"/>
    </row>
    <row r="3266" spans="1:1" hidden="1" outlineLevel="1">
      <c r="A3266" s="29"/>
    </row>
    <row r="3267" spans="1:1" hidden="1" outlineLevel="1">
      <c r="A3267" s="29"/>
    </row>
    <row r="3268" spans="1:1" hidden="1" outlineLevel="1">
      <c r="A3268" s="29"/>
    </row>
    <row r="3269" spans="1:1" hidden="1" outlineLevel="1">
      <c r="A3269" s="29"/>
    </row>
    <row r="3270" spans="1:1" hidden="1" outlineLevel="1">
      <c r="A3270" s="29"/>
    </row>
    <row r="3271" spans="1:1" hidden="1" outlineLevel="1">
      <c r="A3271" s="29"/>
    </row>
    <row r="3272" spans="1:1" hidden="1" outlineLevel="1">
      <c r="A3272" s="29"/>
    </row>
    <row r="3273" spans="1:1" hidden="1" outlineLevel="1">
      <c r="A3273" s="29"/>
    </row>
    <row r="3274" spans="1:1" hidden="1" outlineLevel="1">
      <c r="A3274" s="29"/>
    </row>
    <row r="3275" spans="1:1" hidden="1" outlineLevel="1">
      <c r="A3275" s="29"/>
    </row>
    <row r="3276" spans="1:1" hidden="1" outlineLevel="1">
      <c r="A3276" s="29"/>
    </row>
    <row r="3277" spans="1:1" hidden="1" outlineLevel="1">
      <c r="A3277" s="29"/>
    </row>
    <row r="3278" spans="1:1" hidden="1" outlineLevel="1">
      <c r="A3278" s="29"/>
    </row>
    <row r="3279" spans="1:1" hidden="1" outlineLevel="1">
      <c r="A3279" s="29"/>
    </row>
    <row r="3280" spans="1:1" hidden="1" outlineLevel="1">
      <c r="A3280" s="29"/>
    </row>
    <row r="3281" spans="1:1" hidden="1" outlineLevel="1">
      <c r="A3281" s="29"/>
    </row>
    <row r="3282" spans="1:1" hidden="1" outlineLevel="1">
      <c r="A3282" s="29"/>
    </row>
    <row r="3283" spans="1:1" hidden="1" outlineLevel="1">
      <c r="A3283" s="29"/>
    </row>
    <row r="3284" spans="1:1" hidden="1" outlineLevel="1">
      <c r="A3284" s="29"/>
    </row>
    <row r="3285" spans="1:1" hidden="1" outlineLevel="1">
      <c r="A3285" s="29"/>
    </row>
    <row r="3286" spans="1:1" hidden="1" outlineLevel="1">
      <c r="A3286" s="29"/>
    </row>
    <row r="3287" spans="1:1" hidden="1" outlineLevel="1">
      <c r="A3287" s="29"/>
    </row>
    <row r="3288" spans="1:1" hidden="1" outlineLevel="1">
      <c r="A3288" s="29"/>
    </row>
    <row r="3289" spans="1:1" hidden="1" outlineLevel="1">
      <c r="A3289" s="29"/>
    </row>
    <row r="3290" spans="1:1" hidden="1" outlineLevel="1">
      <c r="A3290" s="29"/>
    </row>
    <row r="3291" spans="1:1" hidden="1" outlineLevel="1">
      <c r="A3291" s="29"/>
    </row>
    <row r="3292" spans="1:1" hidden="1" outlineLevel="1">
      <c r="A3292" s="29"/>
    </row>
    <row r="3293" spans="1:1" hidden="1" outlineLevel="1">
      <c r="A3293" s="29"/>
    </row>
    <row r="3294" spans="1:1" hidden="1" outlineLevel="1">
      <c r="A3294" s="29"/>
    </row>
    <row r="3295" spans="1:1" hidden="1" outlineLevel="1">
      <c r="A3295" s="29"/>
    </row>
    <row r="3296" spans="1:1" hidden="1" outlineLevel="1">
      <c r="A3296" s="29"/>
    </row>
    <row r="3297" spans="1:1" hidden="1" outlineLevel="1">
      <c r="A3297" s="29"/>
    </row>
    <row r="3298" spans="1:1" hidden="1" outlineLevel="1">
      <c r="A3298" s="29"/>
    </row>
    <row r="3299" spans="1:1" hidden="1" outlineLevel="1">
      <c r="A3299" s="29"/>
    </row>
    <row r="3300" spans="1:1" hidden="1" outlineLevel="1">
      <c r="A3300" s="29"/>
    </row>
    <row r="3301" spans="1:1" hidden="1" outlineLevel="1">
      <c r="A3301" s="29"/>
    </row>
    <row r="3302" spans="1:1" hidden="1" outlineLevel="1">
      <c r="A3302" s="29"/>
    </row>
    <row r="3303" spans="1:1" hidden="1" outlineLevel="1">
      <c r="A3303" s="29"/>
    </row>
    <row r="3304" spans="1:1" hidden="1" outlineLevel="1">
      <c r="A3304" s="29"/>
    </row>
    <row r="3305" spans="1:1" hidden="1" outlineLevel="1">
      <c r="A3305" s="29"/>
    </row>
    <row r="3306" spans="1:1" hidden="1" outlineLevel="1">
      <c r="A3306" s="29"/>
    </row>
    <row r="3307" spans="1:1" hidden="1" outlineLevel="1">
      <c r="A3307" s="29"/>
    </row>
    <row r="3308" spans="1:1" hidden="1" outlineLevel="1">
      <c r="A3308" s="29"/>
    </row>
    <row r="3309" spans="1:1" hidden="1" outlineLevel="1">
      <c r="A3309" s="29"/>
    </row>
    <row r="3310" spans="1:1" hidden="1" outlineLevel="1">
      <c r="A3310" s="29"/>
    </row>
    <row r="3311" spans="1:1" hidden="1" outlineLevel="1">
      <c r="A3311" s="29"/>
    </row>
    <row r="3312" spans="1:1" hidden="1" outlineLevel="1">
      <c r="A3312" s="29"/>
    </row>
    <row r="3313" spans="1:1" hidden="1" outlineLevel="1">
      <c r="A3313" s="29"/>
    </row>
    <row r="3314" spans="1:1" hidden="1" outlineLevel="1">
      <c r="A3314" s="29"/>
    </row>
    <row r="3315" spans="1:1" hidden="1" outlineLevel="1">
      <c r="A3315" s="29"/>
    </row>
    <row r="3316" spans="1:1" hidden="1" outlineLevel="1">
      <c r="A3316" s="29"/>
    </row>
    <row r="3317" spans="1:1" hidden="1" outlineLevel="1">
      <c r="A3317" s="29"/>
    </row>
    <row r="3318" spans="1:1" hidden="1" outlineLevel="1">
      <c r="A3318" s="29"/>
    </row>
    <row r="3319" spans="1:1" hidden="1" outlineLevel="1">
      <c r="A3319" s="29"/>
    </row>
    <row r="3320" spans="1:1" hidden="1" outlineLevel="1">
      <c r="A3320" s="29"/>
    </row>
    <row r="3321" spans="1:1" hidden="1" outlineLevel="1">
      <c r="A3321" s="29"/>
    </row>
    <row r="3322" spans="1:1" hidden="1" outlineLevel="1">
      <c r="A3322" s="29"/>
    </row>
    <row r="3323" spans="1:1" hidden="1" outlineLevel="1">
      <c r="A3323" s="29"/>
    </row>
    <row r="3324" spans="1:1" ht="17" hidden="1" outlineLevel="1" thickBot="1">
      <c r="A3324" s="187"/>
    </row>
    <row r="3325" spans="1:1" ht="17" collapsed="1" thickBot="1"/>
    <row r="3326" spans="1:1">
      <c r="A3326" s="348" t="s">
        <v>158</v>
      </c>
    </row>
    <row r="3327" spans="1:1">
      <c r="A3327" s="349"/>
    </row>
    <row r="3328" spans="1:1">
      <c r="A3328" s="30"/>
    </row>
    <row r="3329" spans="1:1">
      <c r="A3329" s="30"/>
    </row>
    <row r="3330" spans="1:1">
      <c r="A3330" s="30"/>
    </row>
    <row r="3331" spans="1:1">
      <c r="A3331" s="30"/>
    </row>
    <row r="3332" spans="1:1">
      <c r="A3332" s="30"/>
    </row>
    <row r="3333" spans="1:1">
      <c r="A3333" s="30"/>
    </row>
    <row r="3334" spans="1:1">
      <c r="A3334" s="30"/>
    </row>
    <row r="3335" spans="1:1" ht="17" thickBot="1">
      <c r="A3335" s="188"/>
    </row>
    <row r="3336" spans="1:1" hidden="1" outlineLevel="1">
      <c r="A3336" s="30"/>
    </row>
    <row r="3337" spans="1:1" hidden="1" outlineLevel="1">
      <c r="A3337" s="30"/>
    </row>
    <row r="3338" spans="1:1" hidden="1" outlineLevel="1">
      <c r="A3338" s="30"/>
    </row>
    <row r="3339" spans="1:1" hidden="1" outlineLevel="1">
      <c r="A3339" s="30"/>
    </row>
    <row r="3340" spans="1:1" hidden="1" outlineLevel="1">
      <c r="A3340" s="30"/>
    </row>
    <row r="3341" spans="1:1" hidden="1" outlineLevel="1">
      <c r="A3341" s="30"/>
    </row>
    <row r="3342" spans="1:1" hidden="1" outlineLevel="1">
      <c r="A3342" s="30"/>
    </row>
    <row r="3343" spans="1:1" hidden="1" outlineLevel="1">
      <c r="A3343" s="30"/>
    </row>
    <row r="3344" spans="1:1" hidden="1" outlineLevel="1">
      <c r="A3344" s="30"/>
    </row>
    <row r="3345" spans="1:1" hidden="1" outlineLevel="1">
      <c r="A3345" s="30"/>
    </row>
    <row r="3346" spans="1:1" hidden="1" outlineLevel="1">
      <c r="A3346" s="30"/>
    </row>
    <row r="3347" spans="1:1" hidden="1" outlineLevel="1">
      <c r="A3347" s="30"/>
    </row>
    <row r="3348" spans="1:1" hidden="1" outlineLevel="1">
      <c r="A3348" s="30"/>
    </row>
    <row r="3349" spans="1:1" hidden="1" outlineLevel="1">
      <c r="A3349" s="30"/>
    </row>
    <row r="3350" spans="1:1" hidden="1" outlineLevel="1">
      <c r="A3350" s="30"/>
    </row>
    <row r="3351" spans="1:1" hidden="1" outlineLevel="1">
      <c r="A3351" s="30"/>
    </row>
    <row r="3352" spans="1:1" hidden="1" outlineLevel="1">
      <c r="A3352" s="30"/>
    </row>
    <row r="3353" spans="1:1" hidden="1" outlineLevel="1">
      <c r="A3353" s="30"/>
    </row>
    <row r="3354" spans="1:1" hidden="1" outlineLevel="1">
      <c r="A3354" s="30"/>
    </row>
    <row r="3355" spans="1:1" hidden="1" outlineLevel="1">
      <c r="A3355" s="30"/>
    </row>
    <row r="3356" spans="1:1" hidden="1" outlineLevel="1">
      <c r="A3356" s="30"/>
    </row>
    <row r="3357" spans="1:1" hidden="1" outlineLevel="1">
      <c r="A3357" s="30"/>
    </row>
    <row r="3358" spans="1:1" hidden="1" outlineLevel="1">
      <c r="A3358" s="30"/>
    </row>
    <row r="3359" spans="1:1" hidden="1" outlineLevel="1">
      <c r="A3359" s="30"/>
    </row>
    <row r="3360" spans="1:1" hidden="1" outlineLevel="1">
      <c r="A3360" s="30"/>
    </row>
    <row r="3361" spans="1:1" hidden="1" outlineLevel="1">
      <c r="A3361" s="30"/>
    </row>
    <row r="3362" spans="1:1" hidden="1" outlineLevel="1">
      <c r="A3362" s="30"/>
    </row>
    <row r="3363" spans="1:1" hidden="1" outlineLevel="1">
      <c r="A3363" s="30"/>
    </row>
    <row r="3364" spans="1:1" hidden="1" outlineLevel="1">
      <c r="A3364" s="30"/>
    </row>
    <row r="3365" spans="1:1" hidden="1" outlineLevel="1">
      <c r="A3365" s="30"/>
    </row>
    <row r="3366" spans="1:1" hidden="1" outlineLevel="1">
      <c r="A3366" s="30"/>
    </row>
    <row r="3367" spans="1:1" hidden="1" outlineLevel="1">
      <c r="A3367" s="30"/>
    </row>
    <row r="3368" spans="1:1" hidden="1" outlineLevel="1">
      <c r="A3368" s="30"/>
    </row>
    <row r="3369" spans="1:1" hidden="1" outlineLevel="1">
      <c r="A3369" s="30"/>
    </row>
    <row r="3370" spans="1:1" hidden="1" outlineLevel="1">
      <c r="A3370" s="30"/>
    </row>
    <row r="3371" spans="1:1" hidden="1" outlineLevel="1">
      <c r="A3371" s="30"/>
    </row>
    <row r="3372" spans="1:1" hidden="1" outlineLevel="1">
      <c r="A3372" s="30"/>
    </row>
    <row r="3373" spans="1:1" hidden="1" outlineLevel="1">
      <c r="A3373" s="30"/>
    </row>
    <row r="3374" spans="1:1" hidden="1" outlineLevel="1">
      <c r="A3374" s="30"/>
    </row>
    <row r="3375" spans="1:1" hidden="1" outlineLevel="1">
      <c r="A3375" s="30"/>
    </row>
    <row r="3376" spans="1:1" hidden="1" outlineLevel="1">
      <c r="A3376" s="30"/>
    </row>
    <row r="3377" spans="1:1" hidden="1" outlineLevel="1">
      <c r="A3377" s="30"/>
    </row>
    <row r="3378" spans="1:1" hidden="1" outlineLevel="1">
      <c r="A3378" s="30"/>
    </row>
    <row r="3379" spans="1:1" hidden="1" outlineLevel="1">
      <c r="A3379" s="30"/>
    </row>
    <row r="3380" spans="1:1" hidden="1" outlineLevel="1">
      <c r="A3380" s="30"/>
    </row>
    <row r="3381" spans="1:1" hidden="1" outlineLevel="1">
      <c r="A3381" s="30"/>
    </row>
    <row r="3382" spans="1:1" hidden="1" outlineLevel="1">
      <c r="A3382" s="30"/>
    </row>
    <row r="3383" spans="1:1" hidden="1" outlineLevel="1">
      <c r="A3383" s="30"/>
    </row>
    <row r="3384" spans="1:1" hidden="1" outlineLevel="1">
      <c r="A3384" s="30"/>
    </row>
    <row r="3385" spans="1:1" hidden="1" outlineLevel="1">
      <c r="A3385" s="30"/>
    </row>
    <row r="3386" spans="1:1" hidden="1" outlineLevel="1">
      <c r="A3386" s="30"/>
    </row>
    <row r="3387" spans="1:1" hidden="1" outlineLevel="1">
      <c r="A3387" s="30"/>
    </row>
    <row r="3388" spans="1:1" hidden="1" outlineLevel="1">
      <c r="A3388" s="30"/>
    </row>
    <row r="3389" spans="1:1" hidden="1" outlineLevel="1">
      <c r="A3389" s="30"/>
    </row>
    <row r="3390" spans="1:1" hidden="1" outlineLevel="1">
      <c r="A3390" s="30"/>
    </row>
    <row r="3391" spans="1:1" hidden="1" outlineLevel="1">
      <c r="A3391" s="30"/>
    </row>
    <row r="3392" spans="1:1" hidden="1" outlineLevel="1">
      <c r="A3392" s="30"/>
    </row>
    <row r="3393" spans="1:1" hidden="1" outlineLevel="1">
      <c r="A3393" s="30"/>
    </row>
    <row r="3394" spans="1:1" hidden="1" outlineLevel="1">
      <c r="A3394" s="30"/>
    </row>
    <row r="3395" spans="1:1" hidden="1" outlineLevel="1">
      <c r="A3395" s="30"/>
    </row>
    <row r="3396" spans="1:1" hidden="1" outlineLevel="1">
      <c r="A3396" s="30"/>
    </row>
    <row r="3397" spans="1:1" hidden="1" outlineLevel="1">
      <c r="A3397" s="30"/>
    </row>
    <row r="3398" spans="1:1" hidden="1" outlineLevel="1">
      <c r="A3398" s="30"/>
    </row>
    <row r="3399" spans="1:1" hidden="1" outlineLevel="1">
      <c r="A3399" s="30"/>
    </row>
    <row r="3400" spans="1:1" hidden="1" outlineLevel="1">
      <c r="A3400" s="30"/>
    </row>
    <row r="3401" spans="1:1" hidden="1" outlineLevel="1">
      <c r="A3401" s="30"/>
    </row>
    <row r="3402" spans="1:1" hidden="1" outlineLevel="1">
      <c r="A3402" s="30"/>
    </row>
    <row r="3403" spans="1:1" hidden="1" outlineLevel="1">
      <c r="A3403" s="30"/>
    </row>
    <row r="3404" spans="1:1" hidden="1" outlineLevel="1">
      <c r="A3404" s="30"/>
    </row>
    <row r="3405" spans="1:1" hidden="1" outlineLevel="1">
      <c r="A3405" s="30"/>
    </row>
    <row r="3406" spans="1:1" hidden="1" outlineLevel="1">
      <c r="A3406" s="30"/>
    </row>
    <row r="3407" spans="1:1" hidden="1" outlineLevel="1">
      <c r="A3407" s="30"/>
    </row>
    <row r="3408" spans="1:1" hidden="1" outlineLevel="1">
      <c r="A3408" s="30"/>
    </row>
    <row r="3409" spans="1:1" hidden="1" outlineLevel="1">
      <c r="A3409" s="30"/>
    </row>
    <row r="3410" spans="1:1" hidden="1" outlineLevel="1">
      <c r="A3410" s="30"/>
    </row>
    <row r="3411" spans="1:1" hidden="1" outlineLevel="1">
      <c r="A3411" s="30"/>
    </row>
    <row r="3412" spans="1:1" hidden="1" outlineLevel="1">
      <c r="A3412" s="30"/>
    </row>
    <row r="3413" spans="1:1" hidden="1" outlineLevel="1">
      <c r="A3413" s="30"/>
    </row>
    <row r="3414" spans="1:1" hidden="1" outlineLevel="1">
      <c r="A3414" s="30"/>
    </row>
    <row r="3415" spans="1:1" hidden="1" outlineLevel="1">
      <c r="A3415" s="30"/>
    </row>
    <row r="3416" spans="1:1" hidden="1" outlineLevel="1">
      <c r="A3416" s="30"/>
    </row>
    <row r="3417" spans="1:1" hidden="1" outlineLevel="1">
      <c r="A3417" s="30"/>
    </row>
    <row r="3418" spans="1:1" hidden="1" outlineLevel="1">
      <c r="A3418" s="30"/>
    </row>
    <row r="3419" spans="1:1" hidden="1" outlineLevel="1">
      <c r="A3419" s="30"/>
    </row>
    <row r="3420" spans="1:1" hidden="1" outlineLevel="1">
      <c r="A3420" s="30"/>
    </row>
    <row r="3421" spans="1:1" hidden="1" outlineLevel="1">
      <c r="A3421" s="30"/>
    </row>
    <row r="3422" spans="1:1" hidden="1" outlineLevel="1">
      <c r="A3422" s="30"/>
    </row>
    <row r="3423" spans="1:1" hidden="1" outlineLevel="1">
      <c r="A3423" s="30"/>
    </row>
    <row r="3424" spans="1:1" hidden="1" outlineLevel="1">
      <c r="A3424" s="30"/>
    </row>
    <row r="3425" spans="1:1" hidden="1" outlineLevel="1">
      <c r="A3425" s="30"/>
    </row>
    <row r="3426" spans="1:1" hidden="1" outlineLevel="1">
      <c r="A3426" s="30"/>
    </row>
    <row r="3427" spans="1:1" hidden="1" outlineLevel="1">
      <c r="A3427" s="30"/>
    </row>
    <row r="3428" spans="1:1" hidden="1" outlineLevel="1">
      <c r="A3428" s="30"/>
    </row>
    <row r="3429" spans="1:1" hidden="1" outlineLevel="1">
      <c r="A3429" s="30"/>
    </row>
    <row r="3430" spans="1:1" hidden="1" outlineLevel="1">
      <c r="A3430" s="30"/>
    </row>
    <row r="3431" spans="1:1" hidden="1" outlineLevel="1">
      <c r="A3431" s="30"/>
    </row>
    <row r="3432" spans="1:1" hidden="1" outlineLevel="1">
      <c r="A3432" s="30"/>
    </row>
    <row r="3433" spans="1:1" hidden="1" outlineLevel="1">
      <c r="A3433" s="30"/>
    </row>
    <row r="3434" spans="1:1" hidden="1" outlineLevel="1">
      <c r="A3434" s="30"/>
    </row>
    <row r="3435" spans="1:1" hidden="1" outlineLevel="1">
      <c r="A3435" s="30"/>
    </row>
    <row r="3436" spans="1:1" hidden="1" outlineLevel="1">
      <c r="A3436" s="30"/>
    </row>
    <row r="3437" spans="1:1" hidden="1" outlineLevel="1">
      <c r="A3437" s="30"/>
    </row>
    <row r="3438" spans="1:1" hidden="1" outlineLevel="1">
      <c r="A3438" s="30"/>
    </row>
    <row r="3439" spans="1:1" hidden="1" outlineLevel="1">
      <c r="A3439" s="30"/>
    </row>
    <row r="3440" spans="1:1" hidden="1" outlineLevel="1">
      <c r="A3440" s="30"/>
    </row>
    <row r="3441" spans="1:1" hidden="1" outlineLevel="1">
      <c r="A3441" s="30"/>
    </row>
    <row r="3442" spans="1:1" hidden="1" outlineLevel="1">
      <c r="A3442" s="30"/>
    </row>
    <row r="3443" spans="1:1" hidden="1" outlineLevel="1">
      <c r="A3443" s="30"/>
    </row>
    <row r="3444" spans="1:1" hidden="1" outlineLevel="1">
      <c r="A3444" s="30"/>
    </row>
    <row r="3445" spans="1:1" hidden="1" outlineLevel="1">
      <c r="A3445" s="30"/>
    </row>
    <row r="3446" spans="1:1" hidden="1" outlineLevel="1">
      <c r="A3446" s="30"/>
    </row>
    <row r="3447" spans="1:1" hidden="1" outlineLevel="1">
      <c r="A3447" s="30"/>
    </row>
    <row r="3448" spans="1:1" hidden="1" outlineLevel="1">
      <c r="A3448" s="30"/>
    </row>
    <row r="3449" spans="1:1" hidden="1" outlineLevel="1">
      <c r="A3449" s="30"/>
    </row>
    <row r="3450" spans="1:1" hidden="1" outlineLevel="1">
      <c r="A3450" s="30"/>
    </row>
    <row r="3451" spans="1:1" hidden="1" outlineLevel="1">
      <c r="A3451" s="30"/>
    </row>
    <row r="3452" spans="1:1" hidden="1" outlineLevel="1">
      <c r="A3452" s="30"/>
    </row>
    <row r="3453" spans="1:1" hidden="1" outlineLevel="1">
      <c r="A3453" s="30"/>
    </row>
    <row r="3454" spans="1:1" hidden="1" outlineLevel="1">
      <c r="A3454" s="30"/>
    </row>
    <row r="3455" spans="1:1" hidden="1" outlineLevel="1">
      <c r="A3455" s="30"/>
    </row>
    <row r="3456" spans="1:1" hidden="1" outlineLevel="1">
      <c r="A3456" s="30"/>
    </row>
    <row r="3457" spans="1:1" hidden="1" outlineLevel="1">
      <c r="A3457" s="30"/>
    </row>
    <row r="3458" spans="1:1" hidden="1" outlineLevel="1">
      <c r="A3458" s="30"/>
    </row>
    <row r="3459" spans="1:1" hidden="1" outlineLevel="1">
      <c r="A3459" s="30"/>
    </row>
    <row r="3460" spans="1:1" hidden="1" outlineLevel="1">
      <c r="A3460" s="30"/>
    </row>
    <row r="3461" spans="1:1" hidden="1" outlineLevel="1">
      <c r="A3461" s="30"/>
    </row>
    <row r="3462" spans="1:1" hidden="1" outlineLevel="1">
      <c r="A3462" s="30"/>
    </row>
    <row r="3463" spans="1:1" hidden="1" outlineLevel="1">
      <c r="A3463" s="30"/>
    </row>
    <row r="3464" spans="1:1" hidden="1" outlineLevel="1">
      <c r="A3464" s="30"/>
    </row>
    <row r="3465" spans="1:1" hidden="1" outlineLevel="1">
      <c r="A3465" s="30"/>
    </row>
    <row r="3466" spans="1:1" hidden="1" outlineLevel="1">
      <c r="A3466" s="30"/>
    </row>
    <row r="3467" spans="1:1" hidden="1" outlineLevel="1">
      <c r="A3467" s="30"/>
    </row>
    <row r="3468" spans="1:1" hidden="1" outlineLevel="1">
      <c r="A3468" s="30"/>
    </row>
    <row r="3469" spans="1:1" hidden="1" outlineLevel="1">
      <c r="A3469" s="30"/>
    </row>
    <row r="3470" spans="1:1" hidden="1" outlineLevel="1">
      <c r="A3470" s="30"/>
    </row>
    <row r="3471" spans="1:1" hidden="1" outlineLevel="1">
      <c r="A3471" s="30"/>
    </row>
    <row r="3472" spans="1:1" hidden="1" outlineLevel="1">
      <c r="A3472" s="30"/>
    </row>
    <row r="3473" spans="1:1" hidden="1" outlineLevel="1">
      <c r="A3473" s="30"/>
    </row>
    <row r="3474" spans="1:1" hidden="1" outlineLevel="1">
      <c r="A3474" s="30"/>
    </row>
    <row r="3475" spans="1:1" hidden="1" outlineLevel="1">
      <c r="A3475" s="30"/>
    </row>
    <row r="3476" spans="1:1" hidden="1" outlineLevel="1">
      <c r="A3476" s="30"/>
    </row>
    <row r="3477" spans="1:1" hidden="1" outlineLevel="1">
      <c r="A3477" s="30"/>
    </row>
    <row r="3478" spans="1:1" hidden="1" outlineLevel="1">
      <c r="A3478" s="30"/>
    </row>
    <row r="3479" spans="1:1" hidden="1" outlineLevel="1">
      <c r="A3479" s="30"/>
    </row>
    <row r="3480" spans="1:1" hidden="1" outlineLevel="1">
      <c r="A3480" s="30"/>
    </row>
    <row r="3481" spans="1:1" hidden="1" outlineLevel="1">
      <c r="A3481" s="30"/>
    </row>
    <row r="3482" spans="1:1" hidden="1" outlineLevel="1">
      <c r="A3482" s="30"/>
    </row>
    <row r="3483" spans="1:1" hidden="1" outlineLevel="1">
      <c r="A3483" s="30"/>
    </row>
    <row r="3484" spans="1:1" hidden="1" outlineLevel="1">
      <c r="A3484" s="30"/>
    </row>
    <row r="3485" spans="1:1" hidden="1" outlineLevel="1">
      <c r="A3485" s="30"/>
    </row>
    <row r="3486" spans="1:1" hidden="1" outlineLevel="1">
      <c r="A3486" s="30"/>
    </row>
    <row r="3487" spans="1:1" hidden="1" outlineLevel="1">
      <c r="A3487" s="30"/>
    </row>
    <row r="3488" spans="1:1" hidden="1" outlineLevel="1">
      <c r="A3488" s="30"/>
    </row>
    <row r="3489" spans="1:1" hidden="1" outlineLevel="1">
      <c r="A3489" s="30"/>
    </row>
    <row r="3490" spans="1:1" hidden="1" outlineLevel="1">
      <c r="A3490" s="30"/>
    </row>
    <row r="3491" spans="1:1" hidden="1" outlineLevel="1">
      <c r="A3491" s="30"/>
    </row>
    <row r="3492" spans="1:1" hidden="1" outlineLevel="1">
      <c r="A3492" s="30"/>
    </row>
    <row r="3493" spans="1:1" hidden="1" outlineLevel="1">
      <c r="A3493" s="30"/>
    </row>
    <row r="3494" spans="1:1" hidden="1" outlineLevel="1">
      <c r="A3494" s="30"/>
    </row>
    <row r="3495" spans="1:1" ht="17" hidden="1" outlineLevel="1" thickBot="1">
      <c r="A3495" s="188"/>
    </row>
    <row r="3496" spans="1:1" ht="17" collapsed="1" thickBot="1"/>
    <row r="3497" spans="1:1">
      <c r="A3497" s="350" t="s">
        <v>159</v>
      </c>
    </row>
    <row r="3498" spans="1:1">
      <c r="A3498" s="351"/>
    </row>
    <row r="3499" spans="1:1">
      <c r="A3499" s="31"/>
    </row>
    <row r="3500" spans="1:1">
      <c r="A3500" s="31"/>
    </row>
    <row r="3501" spans="1:1">
      <c r="A3501" s="31"/>
    </row>
    <row r="3502" spans="1:1">
      <c r="A3502" s="31"/>
    </row>
    <row r="3503" spans="1:1">
      <c r="A3503" s="31"/>
    </row>
    <row r="3504" spans="1:1">
      <c r="A3504" s="31"/>
    </row>
    <row r="3505" spans="1:1">
      <c r="A3505" s="31"/>
    </row>
    <row r="3506" spans="1:1" ht="17" thickBot="1">
      <c r="A3506" s="189"/>
    </row>
    <row r="3507" spans="1:1" hidden="1" outlineLevel="1">
      <c r="A3507" s="31"/>
    </row>
    <row r="3508" spans="1:1" hidden="1" outlineLevel="1">
      <c r="A3508" s="31"/>
    </row>
    <row r="3509" spans="1:1" hidden="1" outlineLevel="1">
      <c r="A3509" s="31"/>
    </row>
    <row r="3510" spans="1:1" hidden="1" outlineLevel="1">
      <c r="A3510" s="31"/>
    </row>
    <row r="3511" spans="1:1" hidden="1" outlineLevel="1">
      <c r="A3511" s="31"/>
    </row>
    <row r="3512" spans="1:1" hidden="1" outlineLevel="1">
      <c r="A3512" s="31"/>
    </row>
    <row r="3513" spans="1:1" hidden="1" outlineLevel="1">
      <c r="A3513" s="31"/>
    </row>
    <row r="3514" spans="1:1" hidden="1" outlineLevel="1">
      <c r="A3514" s="31"/>
    </row>
    <row r="3515" spans="1:1" hidden="1" outlineLevel="1">
      <c r="A3515" s="31"/>
    </row>
    <row r="3516" spans="1:1" hidden="1" outlineLevel="1">
      <c r="A3516" s="31"/>
    </row>
    <row r="3517" spans="1:1" hidden="1" outlineLevel="1">
      <c r="A3517" s="31"/>
    </row>
    <row r="3518" spans="1:1" hidden="1" outlineLevel="1">
      <c r="A3518" s="31"/>
    </row>
    <row r="3519" spans="1:1" hidden="1" outlineLevel="1">
      <c r="A3519" s="31"/>
    </row>
    <row r="3520" spans="1:1" hidden="1" outlineLevel="1">
      <c r="A3520" s="31"/>
    </row>
    <row r="3521" spans="1:1" hidden="1" outlineLevel="1">
      <c r="A3521" s="31"/>
    </row>
    <row r="3522" spans="1:1" hidden="1" outlineLevel="1">
      <c r="A3522" s="31"/>
    </row>
    <row r="3523" spans="1:1" hidden="1" outlineLevel="1">
      <c r="A3523" s="31"/>
    </row>
    <row r="3524" spans="1:1" hidden="1" outlineLevel="1">
      <c r="A3524" s="31"/>
    </row>
    <row r="3525" spans="1:1" hidden="1" outlineLevel="1">
      <c r="A3525" s="31"/>
    </row>
    <row r="3526" spans="1:1" hidden="1" outlineLevel="1">
      <c r="A3526" s="31"/>
    </row>
    <row r="3527" spans="1:1" hidden="1" outlineLevel="1">
      <c r="A3527" s="31"/>
    </row>
    <row r="3528" spans="1:1" hidden="1" outlineLevel="1">
      <c r="A3528" s="31"/>
    </row>
    <row r="3529" spans="1:1" hidden="1" outlineLevel="1">
      <c r="A3529" s="31"/>
    </row>
    <row r="3530" spans="1:1" hidden="1" outlineLevel="1">
      <c r="A3530" s="31"/>
    </row>
    <row r="3531" spans="1:1" hidden="1" outlineLevel="1">
      <c r="A3531" s="31"/>
    </row>
    <row r="3532" spans="1:1" hidden="1" outlineLevel="1">
      <c r="A3532" s="31"/>
    </row>
    <row r="3533" spans="1:1" hidden="1" outlineLevel="1">
      <c r="A3533" s="31"/>
    </row>
    <row r="3534" spans="1:1" hidden="1" outlineLevel="1">
      <c r="A3534" s="31"/>
    </row>
    <row r="3535" spans="1:1" hidden="1" outlineLevel="1">
      <c r="A3535" s="31"/>
    </row>
    <row r="3536" spans="1:1" hidden="1" outlineLevel="1">
      <c r="A3536" s="31"/>
    </row>
    <row r="3537" spans="1:1" hidden="1" outlineLevel="1">
      <c r="A3537" s="31"/>
    </row>
    <row r="3538" spans="1:1" hidden="1" outlineLevel="1">
      <c r="A3538" s="31"/>
    </row>
    <row r="3539" spans="1:1" hidden="1" outlineLevel="1">
      <c r="A3539" s="31"/>
    </row>
    <row r="3540" spans="1:1" hidden="1" outlineLevel="1">
      <c r="A3540" s="31"/>
    </row>
    <row r="3541" spans="1:1" hidden="1" outlineLevel="1">
      <c r="A3541" s="31"/>
    </row>
    <row r="3542" spans="1:1" hidden="1" outlineLevel="1">
      <c r="A3542" s="31"/>
    </row>
    <row r="3543" spans="1:1" hidden="1" outlineLevel="1">
      <c r="A3543" s="31"/>
    </row>
    <row r="3544" spans="1:1" hidden="1" outlineLevel="1">
      <c r="A3544" s="31"/>
    </row>
    <row r="3545" spans="1:1" hidden="1" outlineLevel="1">
      <c r="A3545" s="31"/>
    </row>
    <row r="3546" spans="1:1" hidden="1" outlineLevel="1">
      <c r="A3546" s="31"/>
    </row>
    <row r="3547" spans="1:1" hidden="1" outlineLevel="1">
      <c r="A3547" s="31"/>
    </row>
    <row r="3548" spans="1:1" hidden="1" outlineLevel="1">
      <c r="A3548" s="31"/>
    </row>
    <row r="3549" spans="1:1" hidden="1" outlineLevel="1">
      <c r="A3549" s="31"/>
    </row>
    <row r="3550" spans="1:1" hidden="1" outlineLevel="1">
      <c r="A3550" s="31"/>
    </row>
    <row r="3551" spans="1:1" hidden="1" outlineLevel="1">
      <c r="A3551" s="31"/>
    </row>
    <row r="3552" spans="1:1" hidden="1" outlineLevel="1">
      <c r="A3552" s="31"/>
    </row>
    <row r="3553" spans="1:1" hidden="1" outlineLevel="1">
      <c r="A3553" s="31"/>
    </row>
    <row r="3554" spans="1:1" hidden="1" outlineLevel="1">
      <c r="A3554" s="31"/>
    </row>
    <row r="3555" spans="1:1" hidden="1" outlineLevel="1">
      <c r="A3555" s="31"/>
    </row>
    <row r="3556" spans="1:1" hidden="1" outlineLevel="1">
      <c r="A3556" s="31"/>
    </row>
    <row r="3557" spans="1:1" hidden="1" outlineLevel="1">
      <c r="A3557" s="31"/>
    </row>
    <row r="3558" spans="1:1" hidden="1" outlineLevel="1">
      <c r="A3558" s="31"/>
    </row>
    <row r="3559" spans="1:1" hidden="1" outlineLevel="1">
      <c r="A3559" s="31"/>
    </row>
    <row r="3560" spans="1:1" hidden="1" outlineLevel="1">
      <c r="A3560" s="31"/>
    </row>
    <row r="3561" spans="1:1" hidden="1" outlineLevel="1">
      <c r="A3561" s="31"/>
    </row>
    <row r="3562" spans="1:1" hidden="1" outlineLevel="1">
      <c r="A3562" s="31"/>
    </row>
    <row r="3563" spans="1:1" hidden="1" outlineLevel="1">
      <c r="A3563" s="31"/>
    </row>
    <row r="3564" spans="1:1" hidden="1" outlineLevel="1">
      <c r="A3564" s="31"/>
    </row>
    <row r="3565" spans="1:1" hidden="1" outlineLevel="1">
      <c r="A3565" s="31"/>
    </row>
    <row r="3566" spans="1:1" hidden="1" outlineLevel="1">
      <c r="A3566" s="31"/>
    </row>
    <row r="3567" spans="1:1" hidden="1" outlineLevel="1">
      <c r="A3567" s="31"/>
    </row>
    <row r="3568" spans="1:1" hidden="1" outlineLevel="1">
      <c r="A3568" s="31"/>
    </row>
    <row r="3569" spans="1:1" hidden="1" outlineLevel="1">
      <c r="A3569" s="31"/>
    </row>
    <row r="3570" spans="1:1" hidden="1" outlineLevel="1">
      <c r="A3570" s="31"/>
    </row>
    <row r="3571" spans="1:1" hidden="1" outlineLevel="1">
      <c r="A3571" s="31"/>
    </row>
    <row r="3572" spans="1:1" hidden="1" outlineLevel="1">
      <c r="A3572" s="31"/>
    </row>
    <row r="3573" spans="1:1" hidden="1" outlineLevel="1">
      <c r="A3573" s="31"/>
    </row>
    <row r="3574" spans="1:1" hidden="1" outlineLevel="1">
      <c r="A3574" s="31"/>
    </row>
    <row r="3575" spans="1:1" hidden="1" outlineLevel="1">
      <c r="A3575" s="31"/>
    </row>
    <row r="3576" spans="1:1" hidden="1" outlineLevel="1">
      <c r="A3576" s="31"/>
    </row>
    <row r="3577" spans="1:1" hidden="1" outlineLevel="1">
      <c r="A3577" s="31"/>
    </row>
    <row r="3578" spans="1:1" hidden="1" outlineLevel="1">
      <c r="A3578" s="31"/>
    </row>
    <row r="3579" spans="1:1" hidden="1" outlineLevel="1">
      <c r="A3579" s="31"/>
    </row>
    <row r="3580" spans="1:1" hidden="1" outlineLevel="1">
      <c r="A3580" s="31"/>
    </row>
    <row r="3581" spans="1:1" hidden="1" outlineLevel="1">
      <c r="A3581" s="31"/>
    </row>
    <row r="3582" spans="1:1" hidden="1" outlineLevel="1">
      <c r="A3582" s="31"/>
    </row>
    <row r="3583" spans="1:1" hidden="1" outlineLevel="1">
      <c r="A3583" s="31"/>
    </row>
    <row r="3584" spans="1:1" hidden="1" outlineLevel="1">
      <c r="A3584" s="31"/>
    </row>
    <row r="3585" spans="1:1" hidden="1" outlineLevel="1">
      <c r="A3585" s="31"/>
    </row>
    <row r="3586" spans="1:1" hidden="1" outlineLevel="1">
      <c r="A3586" s="31"/>
    </row>
    <row r="3587" spans="1:1" hidden="1" outlineLevel="1">
      <c r="A3587" s="31"/>
    </row>
    <row r="3588" spans="1:1" hidden="1" outlineLevel="1">
      <c r="A3588" s="31"/>
    </row>
    <row r="3589" spans="1:1" hidden="1" outlineLevel="1">
      <c r="A3589" s="31"/>
    </row>
    <row r="3590" spans="1:1" hidden="1" outlineLevel="1">
      <c r="A3590" s="31"/>
    </row>
    <row r="3591" spans="1:1" hidden="1" outlineLevel="1">
      <c r="A3591" s="31"/>
    </row>
    <row r="3592" spans="1:1" hidden="1" outlineLevel="1">
      <c r="A3592" s="31"/>
    </row>
    <row r="3593" spans="1:1" hidden="1" outlineLevel="1">
      <c r="A3593" s="31"/>
    </row>
    <row r="3594" spans="1:1" hidden="1" outlineLevel="1">
      <c r="A3594" s="31"/>
    </row>
    <row r="3595" spans="1:1" hidden="1" outlineLevel="1">
      <c r="A3595" s="31"/>
    </row>
    <row r="3596" spans="1:1" ht="17" hidden="1" outlineLevel="1" thickBot="1">
      <c r="A3596" s="189"/>
    </row>
    <row r="3597" spans="1:1" ht="17" collapsed="1" thickBot="1"/>
    <row r="3598" spans="1:1">
      <c r="A3598" s="352" t="s">
        <v>160</v>
      </c>
    </row>
    <row r="3599" spans="1:1">
      <c r="A3599" s="353"/>
    </row>
    <row r="3600" spans="1:1">
      <c r="A3600" s="32"/>
    </row>
    <row r="3601" spans="1:1">
      <c r="A3601" s="32"/>
    </row>
    <row r="3602" spans="1:1">
      <c r="A3602" s="32"/>
    </row>
    <row r="3603" spans="1:1">
      <c r="A3603" s="32"/>
    </row>
    <row r="3604" spans="1:1">
      <c r="A3604" s="32"/>
    </row>
    <row r="3605" spans="1:1">
      <c r="A3605" s="32"/>
    </row>
    <row r="3606" spans="1:1">
      <c r="A3606" s="32"/>
    </row>
    <row r="3607" spans="1:1" ht="17" thickBot="1">
      <c r="A3607" s="190"/>
    </row>
    <row r="3608" spans="1:1" hidden="1" outlineLevel="1">
      <c r="A3608" s="32"/>
    </row>
    <row r="3609" spans="1:1" hidden="1" outlineLevel="1">
      <c r="A3609" s="32"/>
    </row>
    <row r="3610" spans="1:1" hidden="1" outlineLevel="1">
      <c r="A3610" s="32"/>
    </row>
    <row r="3611" spans="1:1" hidden="1" outlineLevel="1">
      <c r="A3611" s="32"/>
    </row>
    <row r="3612" spans="1:1" hidden="1" outlineLevel="1">
      <c r="A3612" s="32"/>
    </row>
    <row r="3613" spans="1:1" hidden="1" outlineLevel="1">
      <c r="A3613" s="32"/>
    </row>
    <row r="3614" spans="1:1" hidden="1" outlineLevel="1">
      <c r="A3614" s="32"/>
    </row>
    <row r="3615" spans="1:1" hidden="1" outlineLevel="1">
      <c r="A3615" s="32"/>
    </row>
    <row r="3616" spans="1:1" hidden="1" outlineLevel="1">
      <c r="A3616" s="32"/>
    </row>
    <row r="3617" spans="1:1" hidden="1" outlineLevel="1">
      <c r="A3617" s="32"/>
    </row>
    <row r="3618" spans="1:1" hidden="1" outlineLevel="1">
      <c r="A3618" s="32"/>
    </row>
    <row r="3619" spans="1:1" hidden="1" outlineLevel="1">
      <c r="A3619" s="32"/>
    </row>
    <row r="3620" spans="1:1" hidden="1" outlineLevel="1">
      <c r="A3620" s="32"/>
    </row>
    <row r="3621" spans="1:1" hidden="1" outlineLevel="1">
      <c r="A3621" s="32"/>
    </row>
    <row r="3622" spans="1:1" hidden="1" outlineLevel="1">
      <c r="A3622" s="32"/>
    </row>
    <row r="3623" spans="1:1" hidden="1" outlineLevel="1">
      <c r="A3623" s="32"/>
    </row>
    <row r="3624" spans="1:1" hidden="1" outlineLevel="1">
      <c r="A3624" s="32"/>
    </row>
    <row r="3625" spans="1:1" hidden="1" outlineLevel="1">
      <c r="A3625" s="32"/>
    </row>
    <row r="3626" spans="1:1" hidden="1" outlineLevel="1">
      <c r="A3626" s="32"/>
    </row>
    <row r="3627" spans="1:1" hidden="1" outlineLevel="1">
      <c r="A3627" s="32"/>
    </row>
    <row r="3628" spans="1:1" hidden="1" outlineLevel="1">
      <c r="A3628" s="32"/>
    </row>
    <row r="3629" spans="1:1" hidden="1" outlineLevel="1">
      <c r="A3629" s="32"/>
    </row>
    <row r="3630" spans="1:1" hidden="1" outlineLevel="1">
      <c r="A3630" s="32"/>
    </row>
    <row r="3631" spans="1:1" hidden="1" outlineLevel="1">
      <c r="A3631" s="32"/>
    </row>
    <row r="3632" spans="1:1" hidden="1" outlineLevel="1">
      <c r="A3632" s="32"/>
    </row>
    <row r="3633" spans="1:1" hidden="1" outlineLevel="1">
      <c r="A3633" s="32"/>
    </row>
    <row r="3634" spans="1:1" hidden="1" outlineLevel="1">
      <c r="A3634" s="32"/>
    </row>
    <row r="3635" spans="1:1" hidden="1" outlineLevel="1">
      <c r="A3635" s="32"/>
    </row>
    <row r="3636" spans="1:1" hidden="1" outlineLevel="1">
      <c r="A3636" s="32"/>
    </row>
    <row r="3637" spans="1:1" hidden="1" outlineLevel="1">
      <c r="A3637" s="32"/>
    </row>
    <row r="3638" spans="1:1" hidden="1" outlineLevel="1">
      <c r="A3638" s="32"/>
    </row>
    <row r="3639" spans="1:1" hidden="1" outlineLevel="1">
      <c r="A3639" s="32"/>
    </row>
    <row r="3640" spans="1:1" hidden="1" outlineLevel="1">
      <c r="A3640" s="32"/>
    </row>
    <row r="3641" spans="1:1" hidden="1" outlineLevel="1">
      <c r="A3641" s="32"/>
    </row>
    <row r="3642" spans="1:1" hidden="1" outlineLevel="1">
      <c r="A3642" s="32"/>
    </row>
    <row r="3643" spans="1:1" hidden="1" outlineLevel="1">
      <c r="A3643" s="32"/>
    </row>
    <row r="3644" spans="1:1" hidden="1" outlineLevel="1">
      <c r="A3644" s="32"/>
    </row>
    <row r="3645" spans="1:1" hidden="1" outlineLevel="1">
      <c r="A3645" s="32"/>
    </row>
    <row r="3646" spans="1:1" hidden="1" outlineLevel="1">
      <c r="A3646" s="32"/>
    </row>
    <row r="3647" spans="1:1" hidden="1" outlineLevel="1">
      <c r="A3647" s="32"/>
    </row>
    <row r="3648" spans="1:1" hidden="1" outlineLevel="1">
      <c r="A3648" s="32"/>
    </row>
    <row r="3649" spans="1:1" hidden="1" outlineLevel="1">
      <c r="A3649" s="32"/>
    </row>
    <row r="3650" spans="1:1" hidden="1" outlineLevel="1">
      <c r="A3650" s="32"/>
    </row>
    <row r="3651" spans="1:1" hidden="1" outlineLevel="1">
      <c r="A3651" s="32"/>
    </row>
    <row r="3652" spans="1:1" hidden="1" outlineLevel="1">
      <c r="A3652" s="32"/>
    </row>
    <row r="3653" spans="1:1" hidden="1" outlineLevel="1">
      <c r="A3653" s="32"/>
    </row>
    <row r="3654" spans="1:1" hidden="1" outlineLevel="1">
      <c r="A3654" s="32"/>
    </row>
    <row r="3655" spans="1:1" hidden="1" outlineLevel="1">
      <c r="A3655" s="32"/>
    </row>
    <row r="3656" spans="1:1" hidden="1" outlineLevel="1">
      <c r="A3656" s="32"/>
    </row>
    <row r="3657" spans="1:1" hidden="1" outlineLevel="1">
      <c r="A3657" s="32"/>
    </row>
    <row r="3658" spans="1:1" hidden="1" outlineLevel="1">
      <c r="A3658" s="32"/>
    </row>
    <row r="3659" spans="1:1" hidden="1" outlineLevel="1">
      <c r="A3659" s="32"/>
    </row>
    <row r="3660" spans="1:1" hidden="1" outlineLevel="1">
      <c r="A3660" s="32"/>
    </row>
    <row r="3661" spans="1:1" hidden="1" outlineLevel="1">
      <c r="A3661" s="32"/>
    </row>
    <row r="3662" spans="1:1" hidden="1" outlineLevel="1">
      <c r="A3662" s="32"/>
    </row>
    <row r="3663" spans="1:1" hidden="1" outlineLevel="1">
      <c r="A3663" s="32"/>
    </row>
    <row r="3664" spans="1:1" hidden="1" outlineLevel="1">
      <c r="A3664" s="32"/>
    </row>
    <row r="3665" spans="1:1" hidden="1" outlineLevel="1">
      <c r="A3665" s="32"/>
    </row>
    <row r="3666" spans="1:1" hidden="1" outlineLevel="1">
      <c r="A3666" s="32"/>
    </row>
    <row r="3667" spans="1:1" hidden="1" outlineLevel="1">
      <c r="A3667" s="32"/>
    </row>
    <row r="3668" spans="1:1" hidden="1" outlineLevel="1">
      <c r="A3668" s="32"/>
    </row>
    <row r="3669" spans="1:1" hidden="1" outlineLevel="1">
      <c r="A3669" s="32"/>
    </row>
    <row r="3670" spans="1:1" hidden="1" outlineLevel="1">
      <c r="A3670" s="32"/>
    </row>
    <row r="3671" spans="1:1" hidden="1" outlineLevel="1">
      <c r="A3671" s="32"/>
    </row>
    <row r="3672" spans="1:1" hidden="1" outlineLevel="1">
      <c r="A3672" s="32"/>
    </row>
    <row r="3673" spans="1:1" hidden="1" outlineLevel="1">
      <c r="A3673" s="32"/>
    </row>
    <row r="3674" spans="1:1" hidden="1" outlineLevel="1">
      <c r="A3674" s="32"/>
    </row>
    <row r="3675" spans="1:1" hidden="1" outlineLevel="1">
      <c r="A3675" s="32"/>
    </row>
    <row r="3676" spans="1:1" hidden="1" outlineLevel="1">
      <c r="A3676" s="32"/>
    </row>
    <row r="3677" spans="1:1" hidden="1" outlineLevel="1">
      <c r="A3677" s="32"/>
    </row>
    <row r="3678" spans="1:1" hidden="1" outlineLevel="1">
      <c r="A3678" s="32"/>
    </row>
    <row r="3679" spans="1:1" hidden="1" outlineLevel="1">
      <c r="A3679" s="32"/>
    </row>
    <row r="3680" spans="1:1" hidden="1" outlineLevel="1">
      <c r="A3680" s="32"/>
    </row>
    <row r="3681" spans="1:1" hidden="1" outlineLevel="1">
      <c r="A3681" s="32"/>
    </row>
    <row r="3682" spans="1:1" hidden="1" outlineLevel="1">
      <c r="A3682" s="32"/>
    </row>
    <row r="3683" spans="1:1" hidden="1" outlineLevel="1">
      <c r="A3683" s="32"/>
    </row>
    <row r="3684" spans="1:1" hidden="1" outlineLevel="1">
      <c r="A3684" s="32"/>
    </row>
    <row r="3685" spans="1:1" hidden="1" outlineLevel="1">
      <c r="A3685" s="32"/>
    </row>
    <row r="3686" spans="1:1" hidden="1" outlineLevel="1">
      <c r="A3686" s="32"/>
    </row>
    <row r="3687" spans="1:1" hidden="1" outlineLevel="1">
      <c r="A3687" s="32"/>
    </row>
    <row r="3688" spans="1:1" hidden="1" outlineLevel="1">
      <c r="A3688" s="32"/>
    </row>
    <row r="3689" spans="1:1" hidden="1" outlineLevel="1">
      <c r="A3689" s="32"/>
    </row>
    <row r="3690" spans="1:1" hidden="1" outlineLevel="1">
      <c r="A3690" s="32"/>
    </row>
    <row r="3691" spans="1:1" hidden="1" outlineLevel="1">
      <c r="A3691" s="32"/>
    </row>
    <row r="3692" spans="1:1" hidden="1" outlineLevel="1">
      <c r="A3692" s="32"/>
    </row>
    <row r="3693" spans="1:1" hidden="1" outlineLevel="1">
      <c r="A3693" s="32"/>
    </row>
    <row r="3694" spans="1:1" hidden="1" outlineLevel="1">
      <c r="A3694" s="32"/>
    </row>
    <row r="3695" spans="1:1" hidden="1" outlineLevel="1">
      <c r="A3695" s="32"/>
    </row>
    <row r="3696" spans="1:1" hidden="1" outlineLevel="1">
      <c r="A3696" s="32"/>
    </row>
    <row r="3697" spans="1:1" hidden="1" outlineLevel="1">
      <c r="A3697" s="32"/>
    </row>
    <row r="3698" spans="1:1" hidden="1" outlineLevel="1">
      <c r="A3698" s="32"/>
    </row>
    <row r="3699" spans="1:1" hidden="1" outlineLevel="1">
      <c r="A3699" s="32"/>
    </row>
    <row r="3700" spans="1:1" hidden="1" outlineLevel="1">
      <c r="A3700" s="32"/>
    </row>
    <row r="3701" spans="1:1" hidden="1" outlineLevel="1">
      <c r="A3701" s="32"/>
    </row>
    <row r="3702" spans="1:1" hidden="1" outlineLevel="1">
      <c r="A3702" s="32"/>
    </row>
    <row r="3703" spans="1:1" hidden="1" outlineLevel="1">
      <c r="A3703" s="32"/>
    </row>
    <row r="3704" spans="1:1" hidden="1" outlineLevel="1">
      <c r="A3704" s="32"/>
    </row>
    <row r="3705" spans="1:1" hidden="1" outlineLevel="1">
      <c r="A3705" s="32"/>
    </row>
    <row r="3706" spans="1:1" hidden="1" outlineLevel="1">
      <c r="A3706" s="32"/>
    </row>
    <row r="3707" spans="1:1" hidden="1" outlineLevel="1">
      <c r="A3707" s="32"/>
    </row>
    <row r="3708" spans="1:1" hidden="1" outlineLevel="1">
      <c r="A3708" s="32"/>
    </row>
    <row r="3709" spans="1:1" hidden="1" outlineLevel="1">
      <c r="A3709" s="32"/>
    </row>
    <row r="3710" spans="1:1" hidden="1" outlineLevel="1">
      <c r="A3710" s="32"/>
    </row>
    <row r="3711" spans="1:1" hidden="1" outlineLevel="1">
      <c r="A3711" s="32"/>
    </row>
    <row r="3712" spans="1:1" hidden="1" outlineLevel="1">
      <c r="A3712" s="32"/>
    </row>
    <row r="3713" spans="1:1" hidden="1" outlineLevel="1">
      <c r="A3713" s="32"/>
    </row>
    <row r="3714" spans="1:1" hidden="1" outlineLevel="1">
      <c r="A3714" s="32"/>
    </row>
    <row r="3715" spans="1:1" hidden="1" outlineLevel="1">
      <c r="A3715" s="32"/>
    </row>
    <row r="3716" spans="1:1" hidden="1" outlineLevel="1">
      <c r="A3716" s="32"/>
    </row>
    <row r="3717" spans="1:1" hidden="1" outlineLevel="1">
      <c r="A3717" s="32"/>
    </row>
    <row r="3718" spans="1:1" hidden="1" outlineLevel="1">
      <c r="A3718" s="32"/>
    </row>
    <row r="3719" spans="1:1" hidden="1" outlineLevel="1">
      <c r="A3719" s="32"/>
    </row>
    <row r="3720" spans="1:1" hidden="1" outlineLevel="1">
      <c r="A3720" s="32"/>
    </row>
    <row r="3721" spans="1:1" hidden="1" outlineLevel="1">
      <c r="A3721" s="32"/>
    </row>
    <row r="3722" spans="1:1" hidden="1" outlineLevel="1">
      <c r="A3722" s="32"/>
    </row>
    <row r="3723" spans="1:1" hidden="1" outlineLevel="1">
      <c r="A3723" s="32"/>
    </row>
    <row r="3724" spans="1:1" hidden="1" outlineLevel="1">
      <c r="A3724" s="32"/>
    </row>
    <row r="3725" spans="1:1" hidden="1" outlineLevel="1">
      <c r="A3725" s="32"/>
    </row>
    <row r="3726" spans="1:1" hidden="1" outlineLevel="1">
      <c r="A3726" s="32"/>
    </row>
    <row r="3727" spans="1:1" hidden="1" outlineLevel="1">
      <c r="A3727" s="32"/>
    </row>
    <row r="3728" spans="1:1" hidden="1" outlineLevel="1">
      <c r="A3728" s="32"/>
    </row>
    <row r="3729" spans="1:1" hidden="1" outlineLevel="1">
      <c r="A3729" s="32"/>
    </row>
    <row r="3730" spans="1:1" hidden="1" outlineLevel="1">
      <c r="A3730" s="32"/>
    </row>
    <row r="3731" spans="1:1" hidden="1" outlineLevel="1">
      <c r="A3731" s="32"/>
    </row>
    <row r="3732" spans="1:1" hidden="1" outlineLevel="1">
      <c r="A3732" s="32"/>
    </row>
    <row r="3733" spans="1:1" hidden="1" outlineLevel="1">
      <c r="A3733" s="32"/>
    </row>
    <row r="3734" spans="1:1" hidden="1" outlineLevel="1">
      <c r="A3734" s="32"/>
    </row>
    <row r="3735" spans="1:1" hidden="1" outlineLevel="1">
      <c r="A3735" s="32"/>
    </row>
    <row r="3736" spans="1:1" hidden="1" outlineLevel="1">
      <c r="A3736" s="32"/>
    </row>
    <row r="3737" spans="1:1" hidden="1" outlineLevel="1">
      <c r="A3737" s="32"/>
    </row>
    <row r="3738" spans="1:1" hidden="1" outlineLevel="1">
      <c r="A3738" s="32"/>
    </row>
    <row r="3739" spans="1:1" hidden="1" outlineLevel="1">
      <c r="A3739" s="32"/>
    </row>
    <row r="3740" spans="1:1" hidden="1" outlineLevel="1">
      <c r="A3740" s="32"/>
    </row>
    <row r="3741" spans="1:1" hidden="1" outlineLevel="1">
      <c r="A3741" s="32"/>
    </row>
    <row r="3742" spans="1:1" hidden="1" outlineLevel="1">
      <c r="A3742" s="32"/>
    </row>
    <row r="3743" spans="1:1" hidden="1" outlineLevel="1">
      <c r="A3743" s="32"/>
    </row>
    <row r="3744" spans="1:1" hidden="1" outlineLevel="1">
      <c r="A3744" s="32"/>
    </row>
    <row r="3745" spans="1:1" hidden="1" outlineLevel="1">
      <c r="A3745" s="32"/>
    </row>
    <row r="3746" spans="1:1" hidden="1" outlineLevel="1">
      <c r="A3746" s="32"/>
    </row>
    <row r="3747" spans="1:1" ht="17" hidden="1" outlineLevel="1" thickBot="1">
      <c r="A3747" s="190"/>
    </row>
    <row r="3748" spans="1:1" ht="17" collapsed="1" thickBot="1"/>
    <row r="3749" spans="1:1">
      <c r="A3749" s="354" t="s">
        <v>161</v>
      </c>
    </row>
    <row r="3750" spans="1:1">
      <c r="A3750" s="355"/>
    </row>
    <row r="3751" spans="1:1">
      <c r="A3751" s="33"/>
    </row>
    <row r="3752" spans="1:1">
      <c r="A3752" s="33"/>
    </row>
    <row r="3753" spans="1:1">
      <c r="A3753" s="33"/>
    </row>
    <row r="3754" spans="1:1">
      <c r="A3754" s="33"/>
    </row>
    <row r="3755" spans="1:1">
      <c r="A3755" s="33"/>
    </row>
    <row r="3756" spans="1:1">
      <c r="A3756" s="33"/>
    </row>
    <row r="3757" spans="1:1">
      <c r="A3757" s="33"/>
    </row>
    <row r="3758" spans="1:1" ht="17" thickBot="1">
      <c r="A3758" s="191"/>
    </row>
    <row r="3759" spans="1:1" hidden="1" outlineLevel="1">
      <c r="A3759" s="33"/>
    </row>
    <row r="3760" spans="1:1" hidden="1" outlineLevel="1">
      <c r="A3760" s="33"/>
    </row>
    <row r="3761" spans="1:1" hidden="1" outlineLevel="1">
      <c r="A3761" s="33"/>
    </row>
    <row r="3762" spans="1:1" hidden="1" outlineLevel="1">
      <c r="A3762" s="33"/>
    </row>
    <row r="3763" spans="1:1" hidden="1" outlineLevel="1">
      <c r="A3763" s="33"/>
    </row>
    <row r="3764" spans="1:1" hidden="1" outlineLevel="1">
      <c r="A3764" s="33"/>
    </row>
    <row r="3765" spans="1:1" hidden="1" outlineLevel="1">
      <c r="A3765" s="33"/>
    </row>
    <row r="3766" spans="1:1" hidden="1" outlineLevel="1">
      <c r="A3766" s="33"/>
    </row>
    <row r="3767" spans="1:1" hidden="1" outlineLevel="1">
      <c r="A3767" s="33"/>
    </row>
    <row r="3768" spans="1:1" hidden="1" outlineLevel="1">
      <c r="A3768" s="33"/>
    </row>
    <row r="3769" spans="1:1" hidden="1" outlineLevel="1">
      <c r="A3769" s="33"/>
    </row>
    <row r="3770" spans="1:1" hidden="1" outlineLevel="1">
      <c r="A3770" s="33"/>
    </row>
    <row r="3771" spans="1:1" hidden="1" outlineLevel="1">
      <c r="A3771" s="33"/>
    </row>
    <row r="3772" spans="1:1" hidden="1" outlineLevel="1">
      <c r="A3772" s="33"/>
    </row>
    <row r="3773" spans="1:1" hidden="1" outlineLevel="1">
      <c r="A3773" s="33"/>
    </row>
    <row r="3774" spans="1:1" hidden="1" outlineLevel="1">
      <c r="A3774" s="33"/>
    </row>
    <row r="3775" spans="1:1" hidden="1" outlineLevel="1">
      <c r="A3775" s="33"/>
    </row>
    <row r="3776" spans="1:1" hidden="1" outlineLevel="1">
      <c r="A3776" s="33"/>
    </row>
    <row r="3777" spans="1:1" hidden="1" outlineLevel="1">
      <c r="A3777" s="33"/>
    </row>
    <row r="3778" spans="1:1" hidden="1" outlineLevel="1">
      <c r="A3778" s="33"/>
    </row>
    <row r="3779" spans="1:1" hidden="1" outlineLevel="1">
      <c r="A3779" s="33"/>
    </row>
    <row r="3780" spans="1:1" hidden="1" outlineLevel="1">
      <c r="A3780" s="33"/>
    </row>
    <row r="3781" spans="1:1" hidden="1" outlineLevel="1">
      <c r="A3781" s="33"/>
    </row>
    <row r="3782" spans="1:1" hidden="1" outlineLevel="1">
      <c r="A3782" s="33"/>
    </row>
    <row r="3783" spans="1:1" hidden="1" outlineLevel="1">
      <c r="A3783" s="33"/>
    </row>
    <row r="3784" spans="1:1" hidden="1" outlineLevel="1">
      <c r="A3784" s="33"/>
    </row>
    <row r="3785" spans="1:1" hidden="1" outlineLevel="1">
      <c r="A3785" s="33"/>
    </row>
    <row r="3786" spans="1:1" hidden="1" outlineLevel="1">
      <c r="A3786" s="33"/>
    </row>
    <row r="3787" spans="1:1" hidden="1" outlineLevel="1">
      <c r="A3787" s="33"/>
    </row>
    <row r="3788" spans="1:1" hidden="1" outlineLevel="1">
      <c r="A3788" s="33"/>
    </row>
    <row r="3789" spans="1:1" hidden="1" outlineLevel="1">
      <c r="A3789" s="33"/>
    </row>
    <row r="3790" spans="1:1" hidden="1" outlineLevel="1">
      <c r="A3790" s="33"/>
    </row>
    <row r="3791" spans="1:1" hidden="1" outlineLevel="1">
      <c r="A3791" s="33"/>
    </row>
    <row r="3792" spans="1:1" hidden="1" outlineLevel="1">
      <c r="A3792" s="33"/>
    </row>
    <row r="3793" spans="1:1" hidden="1" outlineLevel="1">
      <c r="A3793" s="33"/>
    </row>
    <row r="3794" spans="1:1" hidden="1" outlineLevel="1">
      <c r="A3794" s="33"/>
    </row>
    <row r="3795" spans="1:1" hidden="1" outlineLevel="1">
      <c r="A3795" s="33"/>
    </row>
    <row r="3796" spans="1:1" hidden="1" outlineLevel="1">
      <c r="A3796" s="33"/>
    </row>
    <row r="3797" spans="1:1" hidden="1" outlineLevel="1">
      <c r="A3797" s="33"/>
    </row>
    <row r="3798" spans="1:1" hidden="1" outlineLevel="1">
      <c r="A3798" s="33"/>
    </row>
    <row r="3799" spans="1:1" hidden="1" outlineLevel="1">
      <c r="A3799" s="33"/>
    </row>
    <row r="3800" spans="1:1" hidden="1" outlineLevel="1">
      <c r="A3800" s="33"/>
    </row>
    <row r="3801" spans="1:1" hidden="1" outlineLevel="1">
      <c r="A3801" s="33"/>
    </row>
    <row r="3802" spans="1:1" hidden="1" outlineLevel="1">
      <c r="A3802" s="33"/>
    </row>
    <row r="3803" spans="1:1" hidden="1" outlineLevel="1">
      <c r="A3803" s="33"/>
    </row>
    <row r="3804" spans="1:1" hidden="1" outlineLevel="1">
      <c r="A3804" s="33"/>
    </row>
    <row r="3805" spans="1:1" hidden="1" outlineLevel="1">
      <c r="A3805" s="33"/>
    </row>
    <row r="3806" spans="1:1" hidden="1" outlineLevel="1">
      <c r="A3806" s="33"/>
    </row>
    <row r="3807" spans="1:1" hidden="1" outlineLevel="1">
      <c r="A3807" s="33"/>
    </row>
    <row r="3808" spans="1:1" hidden="1" outlineLevel="1">
      <c r="A3808" s="33"/>
    </row>
    <row r="3809" spans="1:1" hidden="1" outlineLevel="1">
      <c r="A3809" s="33"/>
    </row>
    <row r="3810" spans="1:1" hidden="1" outlineLevel="1">
      <c r="A3810" s="33"/>
    </row>
    <row r="3811" spans="1:1" hidden="1" outlineLevel="1">
      <c r="A3811" s="33"/>
    </row>
    <row r="3812" spans="1:1" hidden="1" outlineLevel="1">
      <c r="A3812" s="33"/>
    </row>
    <row r="3813" spans="1:1" hidden="1" outlineLevel="1">
      <c r="A3813" s="33"/>
    </row>
    <row r="3814" spans="1:1" hidden="1" outlineLevel="1">
      <c r="A3814" s="33"/>
    </row>
    <row r="3815" spans="1:1" hidden="1" outlineLevel="1">
      <c r="A3815" s="33"/>
    </row>
    <row r="3816" spans="1:1" hidden="1" outlineLevel="1">
      <c r="A3816" s="33"/>
    </row>
    <row r="3817" spans="1:1" hidden="1" outlineLevel="1">
      <c r="A3817" s="33"/>
    </row>
    <row r="3818" spans="1:1" hidden="1" outlineLevel="1">
      <c r="A3818" s="33"/>
    </row>
    <row r="3819" spans="1:1" hidden="1" outlineLevel="1">
      <c r="A3819" s="33"/>
    </row>
    <row r="3820" spans="1:1" hidden="1" outlineLevel="1">
      <c r="A3820" s="33"/>
    </row>
    <row r="3821" spans="1:1" hidden="1" outlineLevel="1">
      <c r="A3821" s="33"/>
    </row>
    <row r="3822" spans="1:1" hidden="1" outlineLevel="1">
      <c r="A3822" s="33"/>
    </row>
    <row r="3823" spans="1:1" hidden="1" outlineLevel="1">
      <c r="A3823" s="33"/>
    </row>
    <row r="3824" spans="1:1" hidden="1" outlineLevel="1">
      <c r="A3824" s="33"/>
    </row>
    <row r="3825" spans="1:1" hidden="1" outlineLevel="1">
      <c r="A3825" s="33"/>
    </row>
    <row r="3826" spans="1:1" hidden="1" outlineLevel="1">
      <c r="A3826" s="33"/>
    </row>
    <row r="3827" spans="1:1" hidden="1" outlineLevel="1">
      <c r="A3827" s="33"/>
    </row>
    <row r="3828" spans="1:1" hidden="1" outlineLevel="1">
      <c r="A3828" s="33"/>
    </row>
    <row r="3829" spans="1:1" hidden="1" outlineLevel="1">
      <c r="A3829" s="33"/>
    </row>
    <row r="3830" spans="1:1" hidden="1" outlineLevel="1">
      <c r="A3830" s="33"/>
    </row>
    <row r="3831" spans="1:1" hidden="1" outlineLevel="1">
      <c r="A3831" s="33"/>
    </row>
    <row r="3832" spans="1:1" hidden="1" outlineLevel="1">
      <c r="A3832" s="33"/>
    </row>
    <row r="3833" spans="1:1" hidden="1" outlineLevel="1">
      <c r="A3833" s="33"/>
    </row>
    <row r="3834" spans="1:1" hidden="1" outlineLevel="1">
      <c r="A3834" s="33"/>
    </row>
    <row r="3835" spans="1:1" hidden="1" outlineLevel="1">
      <c r="A3835" s="33"/>
    </row>
    <row r="3836" spans="1:1" hidden="1" outlineLevel="1">
      <c r="A3836" s="33"/>
    </row>
    <row r="3837" spans="1:1" hidden="1" outlineLevel="1">
      <c r="A3837" s="33"/>
    </row>
    <row r="3838" spans="1:1" hidden="1" outlineLevel="1">
      <c r="A3838" s="33"/>
    </row>
    <row r="3839" spans="1:1" hidden="1" outlineLevel="1">
      <c r="A3839" s="33"/>
    </row>
    <row r="3840" spans="1:1" hidden="1" outlineLevel="1">
      <c r="A3840" s="33"/>
    </row>
    <row r="3841" spans="1:1" hidden="1" outlineLevel="1">
      <c r="A3841" s="33"/>
    </row>
    <row r="3842" spans="1:1" hidden="1" outlineLevel="1">
      <c r="A3842" s="33"/>
    </row>
    <row r="3843" spans="1:1" hidden="1" outlineLevel="1">
      <c r="A3843" s="33"/>
    </row>
    <row r="3844" spans="1:1" hidden="1" outlineLevel="1">
      <c r="A3844" s="33"/>
    </row>
    <row r="3845" spans="1:1" hidden="1" outlineLevel="1">
      <c r="A3845" s="33"/>
    </row>
    <row r="3846" spans="1:1" hidden="1" outlineLevel="1">
      <c r="A3846" s="33"/>
    </row>
    <row r="3847" spans="1:1" hidden="1" outlineLevel="1">
      <c r="A3847" s="33"/>
    </row>
    <row r="3848" spans="1:1" ht="17" hidden="1" outlineLevel="1" thickBot="1">
      <c r="A3848" s="191"/>
    </row>
    <row r="3849" spans="1:1" ht="17" collapsed="1" thickBot="1"/>
    <row r="3850" spans="1:1">
      <c r="A3850" s="356" t="s">
        <v>162</v>
      </c>
    </row>
    <row r="3851" spans="1:1">
      <c r="A3851" s="357"/>
    </row>
    <row r="3852" spans="1:1">
      <c r="A3852" s="34"/>
    </row>
    <row r="3853" spans="1:1">
      <c r="A3853" s="34"/>
    </row>
    <row r="3854" spans="1:1">
      <c r="A3854" s="34"/>
    </row>
    <row r="3855" spans="1:1">
      <c r="A3855" s="34"/>
    </row>
    <row r="3856" spans="1:1">
      <c r="A3856" s="34"/>
    </row>
    <row r="3857" spans="1:1">
      <c r="A3857" s="34"/>
    </row>
    <row r="3858" spans="1:1">
      <c r="A3858" s="34"/>
    </row>
    <row r="3859" spans="1:1" ht="17" thickBot="1">
      <c r="A3859" s="192"/>
    </row>
    <row r="3860" spans="1:1" hidden="1" outlineLevel="1">
      <c r="A3860" s="34"/>
    </row>
    <row r="3861" spans="1:1" hidden="1" outlineLevel="1">
      <c r="A3861" s="34"/>
    </row>
    <row r="3862" spans="1:1" hidden="1" outlineLevel="1">
      <c r="A3862" s="34"/>
    </row>
    <row r="3863" spans="1:1" hidden="1" outlineLevel="1">
      <c r="A3863" s="34"/>
    </row>
    <row r="3864" spans="1:1" hidden="1" outlineLevel="1">
      <c r="A3864" s="34"/>
    </row>
    <row r="3865" spans="1:1" hidden="1" outlineLevel="1">
      <c r="A3865" s="34"/>
    </row>
    <row r="3866" spans="1:1" hidden="1" outlineLevel="1">
      <c r="A3866" s="34"/>
    </row>
    <row r="3867" spans="1:1" hidden="1" outlineLevel="1">
      <c r="A3867" s="34"/>
    </row>
    <row r="3868" spans="1:1" hidden="1" outlineLevel="1">
      <c r="A3868" s="34"/>
    </row>
    <row r="3869" spans="1:1" hidden="1" outlineLevel="1">
      <c r="A3869" s="34"/>
    </row>
    <row r="3870" spans="1:1" hidden="1" outlineLevel="1">
      <c r="A3870" s="34"/>
    </row>
    <row r="3871" spans="1:1" hidden="1" outlineLevel="1">
      <c r="A3871" s="34"/>
    </row>
    <row r="3872" spans="1:1" hidden="1" outlineLevel="1">
      <c r="A3872" s="34"/>
    </row>
    <row r="3873" spans="1:1" hidden="1" outlineLevel="1">
      <c r="A3873" s="34"/>
    </row>
    <row r="3874" spans="1:1" hidden="1" outlineLevel="1">
      <c r="A3874" s="34"/>
    </row>
    <row r="3875" spans="1:1" hidden="1" outlineLevel="1">
      <c r="A3875" s="34"/>
    </row>
    <row r="3876" spans="1:1" hidden="1" outlineLevel="1">
      <c r="A3876" s="34"/>
    </row>
    <row r="3877" spans="1:1" hidden="1" outlineLevel="1">
      <c r="A3877" s="34"/>
    </row>
    <row r="3878" spans="1:1" hidden="1" outlineLevel="1">
      <c r="A3878" s="34"/>
    </row>
    <row r="3879" spans="1:1" hidden="1" outlineLevel="1">
      <c r="A3879" s="34"/>
    </row>
    <row r="3880" spans="1:1" hidden="1" outlineLevel="1">
      <c r="A3880" s="34"/>
    </row>
    <row r="3881" spans="1:1" hidden="1" outlineLevel="1">
      <c r="A3881" s="34"/>
    </row>
    <row r="3882" spans="1:1" hidden="1" outlineLevel="1">
      <c r="A3882" s="34"/>
    </row>
    <row r="3883" spans="1:1" hidden="1" outlineLevel="1">
      <c r="A3883" s="34"/>
    </row>
    <row r="3884" spans="1:1" hidden="1" outlineLevel="1">
      <c r="A3884" s="34"/>
    </row>
    <row r="3885" spans="1:1" hidden="1" outlineLevel="1">
      <c r="A3885" s="34"/>
    </row>
    <row r="3886" spans="1:1" hidden="1" outlineLevel="1">
      <c r="A3886" s="34"/>
    </row>
    <row r="3887" spans="1:1" hidden="1" outlineLevel="1">
      <c r="A3887" s="34"/>
    </row>
    <row r="3888" spans="1:1" hidden="1" outlineLevel="1">
      <c r="A3888" s="34"/>
    </row>
    <row r="3889" spans="1:1" hidden="1" outlineLevel="1">
      <c r="A3889" s="34"/>
    </row>
    <row r="3890" spans="1:1" hidden="1" outlineLevel="1">
      <c r="A3890" s="34"/>
    </row>
    <row r="3891" spans="1:1" hidden="1" outlineLevel="1">
      <c r="A3891" s="34"/>
    </row>
    <row r="3892" spans="1:1" hidden="1" outlineLevel="1">
      <c r="A3892" s="34"/>
    </row>
    <row r="3893" spans="1:1" hidden="1" outlineLevel="1">
      <c r="A3893" s="34"/>
    </row>
    <row r="3894" spans="1:1" hidden="1" outlineLevel="1">
      <c r="A3894" s="34"/>
    </row>
    <row r="3895" spans="1:1" hidden="1" outlineLevel="1">
      <c r="A3895" s="34"/>
    </row>
    <row r="3896" spans="1:1" hidden="1" outlineLevel="1">
      <c r="A3896" s="34"/>
    </row>
    <row r="3897" spans="1:1" hidden="1" outlineLevel="1">
      <c r="A3897" s="34"/>
    </row>
    <row r="3898" spans="1:1" hidden="1" outlineLevel="1">
      <c r="A3898" s="34"/>
    </row>
    <row r="3899" spans="1:1" hidden="1" outlineLevel="1">
      <c r="A3899" s="34"/>
    </row>
    <row r="3900" spans="1:1" hidden="1" outlineLevel="1">
      <c r="A3900" s="34"/>
    </row>
    <row r="3901" spans="1:1" hidden="1" outlineLevel="1">
      <c r="A3901" s="34"/>
    </row>
    <row r="3902" spans="1:1" hidden="1" outlineLevel="1">
      <c r="A3902" s="34"/>
    </row>
    <row r="3903" spans="1:1" hidden="1" outlineLevel="1">
      <c r="A3903" s="34"/>
    </row>
    <row r="3904" spans="1:1" hidden="1" outlineLevel="1">
      <c r="A3904" s="34"/>
    </row>
    <row r="3905" spans="1:1" hidden="1" outlineLevel="1">
      <c r="A3905" s="34"/>
    </row>
    <row r="3906" spans="1:1" hidden="1" outlineLevel="1">
      <c r="A3906" s="34"/>
    </row>
    <row r="3907" spans="1:1" hidden="1" outlineLevel="1">
      <c r="A3907" s="34"/>
    </row>
    <row r="3908" spans="1:1" hidden="1" outlineLevel="1">
      <c r="A3908" s="34"/>
    </row>
    <row r="3909" spans="1:1" hidden="1" outlineLevel="1">
      <c r="A3909" s="34"/>
    </row>
    <row r="3910" spans="1:1" hidden="1" outlineLevel="1">
      <c r="A3910" s="34"/>
    </row>
    <row r="3911" spans="1:1" hidden="1" outlineLevel="1">
      <c r="A3911" s="34"/>
    </row>
    <row r="3912" spans="1:1" hidden="1" outlineLevel="1">
      <c r="A3912" s="34"/>
    </row>
    <row r="3913" spans="1:1" hidden="1" outlineLevel="1">
      <c r="A3913" s="34"/>
    </row>
    <row r="3914" spans="1:1" hidden="1" outlineLevel="1">
      <c r="A3914" s="34"/>
    </row>
    <row r="3915" spans="1:1" hidden="1" outlineLevel="1">
      <c r="A3915" s="34"/>
    </row>
    <row r="3916" spans="1:1" hidden="1" outlineLevel="1">
      <c r="A3916" s="34"/>
    </row>
    <row r="3917" spans="1:1" hidden="1" outlineLevel="1">
      <c r="A3917" s="34"/>
    </row>
    <row r="3918" spans="1:1" hidden="1" outlineLevel="1">
      <c r="A3918" s="34"/>
    </row>
    <row r="3919" spans="1:1" hidden="1" outlineLevel="1">
      <c r="A3919" s="34"/>
    </row>
    <row r="3920" spans="1:1" hidden="1" outlineLevel="1">
      <c r="A3920" s="34"/>
    </row>
    <row r="3921" spans="1:1" hidden="1" outlineLevel="1">
      <c r="A3921" s="34"/>
    </row>
    <row r="3922" spans="1:1" hidden="1" outlineLevel="1">
      <c r="A3922" s="34"/>
    </row>
    <row r="3923" spans="1:1" hidden="1" outlineLevel="1">
      <c r="A3923" s="34"/>
    </row>
    <row r="3924" spans="1:1" hidden="1" outlineLevel="1">
      <c r="A3924" s="34"/>
    </row>
    <row r="3925" spans="1:1" hidden="1" outlineLevel="1">
      <c r="A3925" s="34"/>
    </row>
    <row r="3926" spans="1:1" hidden="1" outlineLevel="1">
      <c r="A3926" s="34"/>
    </row>
    <row r="3927" spans="1:1" hidden="1" outlineLevel="1">
      <c r="A3927" s="34"/>
    </row>
    <row r="3928" spans="1:1" hidden="1" outlineLevel="1">
      <c r="A3928" s="34"/>
    </row>
    <row r="3929" spans="1:1" hidden="1" outlineLevel="1">
      <c r="A3929" s="34"/>
    </row>
    <row r="3930" spans="1:1" hidden="1" outlineLevel="1">
      <c r="A3930" s="34"/>
    </row>
    <row r="3931" spans="1:1" hidden="1" outlineLevel="1">
      <c r="A3931" s="34"/>
    </row>
    <row r="3932" spans="1:1" hidden="1" outlineLevel="1">
      <c r="A3932" s="34"/>
    </row>
    <row r="3933" spans="1:1" hidden="1" outlineLevel="1">
      <c r="A3933" s="34"/>
    </row>
    <row r="3934" spans="1:1" hidden="1" outlineLevel="1">
      <c r="A3934" s="34"/>
    </row>
    <row r="3935" spans="1:1" hidden="1" outlineLevel="1">
      <c r="A3935" s="34"/>
    </row>
    <row r="3936" spans="1:1" hidden="1" outlineLevel="1">
      <c r="A3936" s="34"/>
    </row>
    <row r="3937" spans="1:1" hidden="1" outlineLevel="1">
      <c r="A3937" s="34"/>
    </row>
    <row r="3938" spans="1:1" hidden="1" outlineLevel="1">
      <c r="A3938" s="34"/>
    </row>
    <row r="3939" spans="1:1" hidden="1" outlineLevel="1">
      <c r="A3939" s="34"/>
    </row>
    <row r="3940" spans="1:1" hidden="1" outlineLevel="1">
      <c r="A3940" s="34"/>
    </row>
    <row r="3941" spans="1:1" hidden="1" outlineLevel="1">
      <c r="A3941" s="34"/>
    </row>
    <row r="3942" spans="1:1" hidden="1" outlineLevel="1">
      <c r="A3942" s="34"/>
    </row>
    <row r="3943" spans="1:1" hidden="1" outlineLevel="1">
      <c r="A3943" s="34"/>
    </row>
    <row r="3944" spans="1:1" hidden="1" outlineLevel="1">
      <c r="A3944" s="34"/>
    </row>
    <row r="3945" spans="1:1" hidden="1" outlineLevel="1">
      <c r="A3945" s="34"/>
    </row>
    <row r="3946" spans="1:1" hidden="1" outlineLevel="1">
      <c r="A3946" s="34"/>
    </row>
    <row r="3947" spans="1:1" hidden="1" outlineLevel="1">
      <c r="A3947" s="34"/>
    </row>
    <row r="3948" spans="1:1" hidden="1" outlineLevel="1">
      <c r="A3948" s="34"/>
    </row>
    <row r="3949" spans="1:1" ht="17" hidden="1" outlineLevel="1" thickBot="1">
      <c r="A3949" s="192"/>
    </row>
    <row r="3950" spans="1:1" ht="17" collapsed="1" thickBot="1"/>
    <row r="3951" spans="1:1">
      <c r="A3951" s="338" t="s">
        <v>163</v>
      </c>
    </row>
    <row r="3952" spans="1:1">
      <c r="A3952" s="339"/>
    </row>
    <row r="3953" spans="1:1">
      <c r="A3953" s="35"/>
    </row>
    <row r="3954" spans="1:1">
      <c r="A3954" s="35"/>
    </row>
    <row r="3955" spans="1:1">
      <c r="A3955" s="35"/>
    </row>
    <row r="3956" spans="1:1">
      <c r="A3956" s="35"/>
    </row>
    <row r="3957" spans="1:1">
      <c r="A3957" s="35"/>
    </row>
    <row r="3958" spans="1:1">
      <c r="A3958" s="35"/>
    </row>
    <row r="3959" spans="1:1">
      <c r="A3959" s="35"/>
    </row>
    <row r="3960" spans="1:1" ht="17" thickBot="1">
      <c r="A3960" s="193"/>
    </row>
    <row r="3961" spans="1:1" hidden="1" outlineLevel="1">
      <c r="A3961" s="35"/>
    </row>
    <row r="3962" spans="1:1" hidden="1" outlineLevel="1">
      <c r="A3962" s="35"/>
    </row>
    <row r="3963" spans="1:1" hidden="1" outlineLevel="1">
      <c r="A3963" s="35"/>
    </row>
    <row r="3964" spans="1:1" hidden="1" outlineLevel="1">
      <c r="A3964" s="35"/>
    </row>
    <row r="3965" spans="1:1" hidden="1" outlineLevel="1">
      <c r="A3965" s="35"/>
    </row>
    <row r="3966" spans="1:1" hidden="1" outlineLevel="1">
      <c r="A3966" s="35"/>
    </row>
    <row r="3967" spans="1:1" hidden="1" outlineLevel="1">
      <c r="A3967" s="35"/>
    </row>
    <row r="3968" spans="1:1" hidden="1" outlineLevel="1">
      <c r="A3968" s="35"/>
    </row>
    <row r="3969" spans="1:1" hidden="1" outlineLevel="1">
      <c r="A3969" s="35"/>
    </row>
    <row r="3970" spans="1:1" hidden="1" outlineLevel="1">
      <c r="A3970" s="35"/>
    </row>
    <row r="3971" spans="1:1" hidden="1" outlineLevel="1">
      <c r="A3971" s="35"/>
    </row>
    <row r="3972" spans="1:1" hidden="1" outlineLevel="1">
      <c r="A3972" s="35"/>
    </row>
    <row r="3973" spans="1:1" hidden="1" outlineLevel="1">
      <c r="A3973" s="35"/>
    </row>
    <row r="3974" spans="1:1" hidden="1" outlineLevel="1">
      <c r="A3974" s="35"/>
    </row>
    <row r="3975" spans="1:1" hidden="1" outlineLevel="1">
      <c r="A3975" s="35"/>
    </row>
    <row r="3976" spans="1:1" hidden="1" outlineLevel="1">
      <c r="A3976" s="35"/>
    </row>
    <row r="3977" spans="1:1" hidden="1" outlineLevel="1">
      <c r="A3977" s="35"/>
    </row>
    <row r="3978" spans="1:1" hidden="1" outlineLevel="1">
      <c r="A3978" s="35"/>
    </row>
    <row r="3979" spans="1:1" hidden="1" outlineLevel="1">
      <c r="A3979" s="35"/>
    </row>
    <row r="3980" spans="1:1" hidden="1" outlineLevel="1">
      <c r="A3980" s="35"/>
    </row>
    <row r="3981" spans="1:1" hidden="1" outlineLevel="1">
      <c r="A3981" s="35"/>
    </row>
    <row r="3982" spans="1:1" hidden="1" outlineLevel="1">
      <c r="A3982" s="35"/>
    </row>
    <row r="3983" spans="1:1" hidden="1" outlineLevel="1">
      <c r="A3983" s="35"/>
    </row>
    <row r="3984" spans="1:1" hidden="1" outlineLevel="1">
      <c r="A3984" s="35"/>
    </row>
    <row r="3985" spans="1:1" hidden="1" outlineLevel="1">
      <c r="A3985" s="35"/>
    </row>
    <row r="3986" spans="1:1" hidden="1" outlineLevel="1">
      <c r="A3986" s="35"/>
    </row>
    <row r="3987" spans="1:1" hidden="1" outlineLevel="1">
      <c r="A3987" s="35"/>
    </row>
    <row r="3988" spans="1:1" hidden="1" outlineLevel="1">
      <c r="A3988" s="35"/>
    </row>
    <row r="3989" spans="1:1" hidden="1" outlineLevel="1">
      <c r="A3989" s="35"/>
    </row>
    <row r="3990" spans="1:1" hidden="1" outlineLevel="1">
      <c r="A3990" s="35"/>
    </row>
    <row r="3991" spans="1:1" hidden="1" outlineLevel="1">
      <c r="A3991" s="35"/>
    </row>
    <row r="3992" spans="1:1" hidden="1" outlineLevel="1">
      <c r="A3992" s="35"/>
    </row>
    <row r="3993" spans="1:1" hidden="1" outlineLevel="1">
      <c r="A3993" s="35"/>
    </row>
    <row r="3994" spans="1:1" hidden="1" outlineLevel="1">
      <c r="A3994" s="35"/>
    </row>
    <row r="3995" spans="1:1" hidden="1" outlineLevel="1">
      <c r="A3995" s="35"/>
    </row>
    <row r="3996" spans="1:1" hidden="1" outlineLevel="1">
      <c r="A3996" s="35"/>
    </row>
    <row r="3997" spans="1:1" hidden="1" outlineLevel="1">
      <c r="A3997" s="35"/>
    </row>
    <row r="3998" spans="1:1" hidden="1" outlineLevel="1">
      <c r="A3998" s="35"/>
    </row>
    <row r="3999" spans="1:1" hidden="1" outlineLevel="1">
      <c r="A3999" s="35"/>
    </row>
    <row r="4000" spans="1:1" hidden="1" outlineLevel="1">
      <c r="A4000" s="35"/>
    </row>
    <row r="4001" spans="1:1" hidden="1" outlineLevel="1">
      <c r="A4001" s="35"/>
    </row>
    <row r="4002" spans="1:1" hidden="1" outlineLevel="1">
      <c r="A4002" s="35"/>
    </row>
    <row r="4003" spans="1:1" hidden="1" outlineLevel="1">
      <c r="A4003" s="35"/>
    </row>
    <row r="4004" spans="1:1" hidden="1" outlineLevel="1">
      <c r="A4004" s="35"/>
    </row>
    <row r="4005" spans="1:1" hidden="1" outlineLevel="1">
      <c r="A4005" s="35"/>
    </row>
    <row r="4006" spans="1:1" hidden="1" outlineLevel="1">
      <c r="A4006" s="35"/>
    </row>
    <row r="4007" spans="1:1" hidden="1" outlineLevel="1">
      <c r="A4007" s="35"/>
    </row>
    <row r="4008" spans="1:1" hidden="1" outlineLevel="1">
      <c r="A4008" s="35"/>
    </row>
    <row r="4009" spans="1:1" hidden="1" outlineLevel="1">
      <c r="A4009" s="35"/>
    </row>
    <row r="4010" spans="1:1" hidden="1" outlineLevel="1">
      <c r="A4010" s="35"/>
    </row>
    <row r="4011" spans="1:1" hidden="1" outlineLevel="1">
      <c r="A4011" s="35"/>
    </row>
    <row r="4012" spans="1:1" hidden="1" outlineLevel="1">
      <c r="A4012" s="35"/>
    </row>
    <row r="4013" spans="1:1" hidden="1" outlineLevel="1">
      <c r="A4013" s="35"/>
    </row>
    <row r="4014" spans="1:1" hidden="1" outlineLevel="1">
      <c r="A4014" s="35"/>
    </row>
    <row r="4015" spans="1:1" hidden="1" outlineLevel="1">
      <c r="A4015" s="35"/>
    </row>
    <row r="4016" spans="1:1" hidden="1" outlineLevel="1">
      <c r="A4016" s="35"/>
    </row>
    <row r="4017" spans="1:1" hidden="1" outlineLevel="1">
      <c r="A4017" s="35"/>
    </row>
    <row r="4018" spans="1:1" hidden="1" outlineLevel="1">
      <c r="A4018" s="35"/>
    </row>
    <row r="4019" spans="1:1" hidden="1" outlineLevel="1">
      <c r="A4019" s="35"/>
    </row>
    <row r="4020" spans="1:1" hidden="1" outlineLevel="1">
      <c r="A4020" s="35"/>
    </row>
    <row r="4021" spans="1:1" hidden="1" outlineLevel="1">
      <c r="A4021" s="35"/>
    </row>
    <row r="4022" spans="1:1" hidden="1" outlineLevel="1">
      <c r="A4022" s="35"/>
    </row>
    <row r="4023" spans="1:1" hidden="1" outlineLevel="1">
      <c r="A4023" s="35"/>
    </row>
    <row r="4024" spans="1:1" hidden="1" outlineLevel="1">
      <c r="A4024" s="35"/>
    </row>
    <row r="4025" spans="1:1" hidden="1" outlineLevel="1">
      <c r="A4025" s="35"/>
    </row>
    <row r="4026" spans="1:1" hidden="1" outlineLevel="1">
      <c r="A4026" s="35"/>
    </row>
    <row r="4027" spans="1:1" hidden="1" outlineLevel="1">
      <c r="A4027" s="35"/>
    </row>
    <row r="4028" spans="1:1" hidden="1" outlineLevel="1">
      <c r="A4028" s="35"/>
    </row>
    <row r="4029" spans="1:1" hidden="1" outlineLevel="1">
      <c r="A4029" s="35"/>
    </row>
    <row r="4030" spans="1:1" hidden="1" outlineLevel="1">
      <c r="A4030" s="35"/>
    </row>
    <row r="4031" spans="1:1" hidden="1" outlineLevel="1">
      <c r="A4031" s="35"/>
    </row>
    <row r="4032" spans="1:1" hidden="1" outlineLevel="1">
      <c r="A4032" s="35"/>
    </row>
    <row r="4033" spans="1:1" hidden="1" outlineLevel="1">
      <c r="A4033" s="35"/>
    </row>
    <row r="4034" spans="1:1" hidden="1" outlineLevel="1">
      <c r="A4034" s="35"/>
    </row>
    <row r="4035" spans="1:1" hidden="1" outlineLevel="1">
      <c r="A4035" s="35"/>
    </row>
    <row r="4036" spans="1:1" hidden="1" outlineLevel="1">
      <c r="A4036" s="35"/>
    </row>
    <row r="4037" spans="1:1" hidden="1" outlineLevel="1">
      <c r="A4037" s="35"/>
    </row>
    <row r="4038" spans="1:1" hidden="1" outlineLevel="1">
      <c r="A4038" s="35"/>
    </row>
    <row r="4039" spans="1:1" hidden="1" outlineLevel="1">
      <c r="A4039" s="35"/>
    </row>
    <row r="4040" spans="1:1" hidden="1" outlineLevel="1">
      <c r="A4040" s="35"/>
    </row>
    <row r="4041" spans="1:1" hidden="1" outlineLevel="1">
      <c r="A4041" s="35"/>
    </row>
    <row r="4042" spans="1:1" hidden="1" outlineLevel="1">
      <c r="A4042" s="35"/>
    </row>
    <row r="4043" spans="1:1" hidden="1" outlineLevel="1">
      <c r="A4043" s="35"/>
    </row>
    <row r="4044" spans="1:1" hidden="1" outlineLevel="1">
      <c r="A4044" s="35"/>
    </row>
    <row r="4045" spans="1:1" hidden="1" outlineLevel="1">
      <c r="A4045" s="35"/>
    </row>
    <row r="4046" spans="1:1" hidden="1" outlineLevel="1">
      <c r="A4046" s="35"/>
    </row>
    <row r="4047" spans="1:1" hidden="1" outlineLevel="1">
      <c r="A4047" s="35"/>
    </row>
    <row r="4048" spans="1:1" hidden="1" outlineLevel="1">
      <c r="A4048" s="35"/>
    </row>
    <row r="4049" spans="1:1" hidden="1" outlineLevel="1">
      <c r="A4049" s="35"/>
    </row>
    <row r="4050" spans="1:1" ht="17" hidden="1" outlineLevel="1" thickBot="1">
      <c r="A4050" s="193"/>
    </row>
    <row r="4051" spans="1:1" ht="17" collapsed="1" thickBot="1"/>
    <row r="4052" spans="1:1">
      <c r="A4052" s="336" t="s">
        <v>164</v>
      </c>
    </row>
    <row r="4053" spans="1:1">
      <c r="A4053" s="337"/>
    </row>
    <row r="4054" spans="1:1">
      <c r="A4054" s="36"/>
    </row>
    <row r="4055" spans="1:1">
      <c r="A4055" s="36"/>
    </row>
    <row r="4056" spans="1:1">
      <c r="A4056" s="36"/>
    </row>
    <row r="4057" spans="1:1">
      <c r="A4057" s="36"/>
    </row>
    <row r="4058" spans="1:1">
      <c r="A4058" s="36"/>
    </row>
    <row r="4059" spans="1:1">
      <c r="A4059" s="36"/>
    </row>
    <row r="4060" spans="1:1">
      <c r="A4060" s="36"/>
    </row>
    <row r="4061" spans="1:1" ht="17" thickBot="1">
      <c r="A4061" s="37"/>
    </row>
    <row r="4062" spans="1:1" hidden="1" outlineLevel="1">
      <c r="A4062" s="36"/>
    </row>
    <row r="4063" spans="1:1" hidden="1" outlineLevel="1">
      <c r="A4063" s="36"/>
    </row>
    <row r="4064" spans="1:1" hidden="1" outlineLevel="1">
      <c r="A4064" s="36"/>
    </row>
    <row r="4065" spans="1:1" hidden="1" outlineLevel="1">
      <c r="A4065" s="36"/>
    </row>
    <row r="4066" spans="1:1" hidden="1" outlineLevel="1">
      <c r="A4066" s="36"/>
    </row>
    <row r="4067" spans="1:1" hidden="1" outlineLevel="1">
      <c r="A4067" s="36"/>
    </row>
    <row r="4068" spans="1:1" hidden="1" outlineLevel="1">
      <c r="A4068" s="36"/>
    </row>
    <row r="4069" spans="1:1" hidden="1" outlineLevel="1">
      <c r="A4069" s="36"/>
    </row>
    <row r="4070" spans="1:1" hidden="1" outlineLevel="1">
      <c r="A4070" s="36"/>
    </row>
    <row r="4071" spans="1:1" hidden="1" outlineLevel="1">
      <c r="A4071" s="36"/>
    </row>
    <row r="4072" spans="1:1" hidden="1" outlineLevel="1">
      <c r="A4072" s="36"/>
    </row>
    <row r="4073" spans="1:1" hidden="1" outlineLevel="1">
      <c r="A4073" s="36"/>
    </row>
    <row r="4074" spans="1:1" hidden="1" outlineLevel="1">
      <c r="A4074" s="36"/>
    </row>
    <row r="4075" spans="1:1" hidden="1" outlineLevel="1">
      <c r="A4075" s="36"/>
    </row>
    <row r="4076" spans="1:1" hidden="1" outlineLevel="1">
      <c r="A4076" s="36"/>
    </row>
    <row r="4077" spans="1:1" hidden="1" outlineLevel="1">
      <c r="A4077" s="36"/>
    </row>
    <row r="4078" spans="1:1" hidden="1" outlineLevel="1">
      <c r="A4078" s="36"/>
    </row>
    <row r="4079" spans="1:1" hidden="1" outlineLevel="1">
      <c r="A4079" s="36"/>
    </row>
    <row r="4080" spans="1:1" hidden="1" outlineLevel="1">
      <c r="A4080" s="36"/>
    </row>
    <row r="4081" spans="1:1" hidden="1" outlineLevel="1">
      <c r="A4081" s="36"/>
    </row>
    <row r="4082" spans="1:1" hidden="1" outlineLevel="1">
      <c r="A4082" s="36"/>
    </row>
    <row r="4083" spans="1:1" hidden="1" outlineLevel="1">
      <c r="A4083" s="36"/>
    </row>
    <row r="4084" spans="1:1" hidden="1" outlineLevel="1">
      <c r="A4084" s="36"/>
    </row>
    <row r="4085" spans="1:1" hidden="1" outlineLevel="1">
      <c r="A4085" s="36"/>
    </row>
    <row r="4086" spans="1:1" hidden="1" outlineLevel="1">
      <c r="A4086" s="36"/>
    </row>
    <row r="4087" spans="1:1" hidden="1" outlineLevel="1">
      <c r="A4087" s="36"/>
    </row>
    <row r="4088" spans="1:1" hidden="1" outlineLevel="1">
      <c r="A4088" s="36"/>
    </row>
    <row r="4089" spans="1:1" hidden="1" outlineLevel="1">
      <c r="A4089" s="36"/>
    </row>
    <row r="4090" spans="1:1" hidden="1" outlineLevel="1">
      <c r="A4090" s="36"/>
    </row>
    <row r="4091" spans="1:1" hidden="1" outlineLevel="1">
      <c r="A4091" s="36"/>
    </row>
    <row r="4092" spans="1:1" hidden="1" outlineLevel="1">
      <c r="A4092" s="36"/>
    </row>
    <row r="4093" spans="1:1" hidden="1" outlineLevel="1">
      <c r="A4093" s="36"/>
    </row>
    <row r="4094" spans="1:1" hidden="1" outlineLevel="1">
      <c r="A4094" s="36"/>
    </row>
    <row r="4095" spans="1:1" hidden="1" outlineLevel="1">
      <c r="A4095" s="36"/>
    </row>
    <row r="4096" spans="1:1" hidden="1" outlineLevel="1">
      <c r="A4096" s="36"/>
    </row>
    <row r="4097" spans="1:1" hidden="1" outlineLevel="1">
      <c r="A4097" s="36"/>
    </row>
    <row r="4098" spans="1:1" hidden="1" outlineLevel="1">
      <c r="A4098" s="36"/>
    </row>
    <row r="4099" spans="1:1" hidden="1" outlineLevel="1">
      <c r="A4099" s="36"/>
    </row>
    <row r="4100" spans="1:1" hidden="1" outlineLevel="1">
      <c r="A4100" s="36"/>
    </row>
    <row r="4101" spans="1:1" hidden="1" outlineLevel="1">
      <c r="A4101" s="36"/>
    </row>
    <row r="4102" spans="1:1" hidden="1" outlineLevel="1">
      <c r="A4102" s="36"/>
    </row>
    <row r="4103" spans="1:1" hidden="1" outlineLevel="1">
      <c r="A4103" s="36"/>
    </row>
    <row r="4104" spans="1:1" hidden="1" outlineLevel="1">
      <c r="A4104" s="36"/>
    </row>
    <row r="4105" spans="1:1" hidden="1" outlineLevel="1">
      <c r="A4105" s="36"/>
    </row>
    <row r="4106" spans="1:1" hidden="1" outlineLevel="1">
      <c r="A4106" s="36"/>
    </row>
    <row r="4107" spans="1:1" hidden="1" outlineLevel="1">
      <c r="A4107" s="36"/>
    </row>
    <row r="4108" spans="1:1" hidden="1" outlineLevel="1">
      <c r="A4108" s="36"/>
    </row>
    <row r="4109" spans="1:1" hidden="1" outlineLevel="1">
      <c r="A4109" s="36"/>
    </row>
    <row r="4110" spans="1:1" hidden="1" outlineLevel="1">
      <c r="A4110" s="36"/>
    </row>
    <row r="4111" spans="1:1" hidden="1" outlineLevel="1">
      <c r="A4111" s="36"/>
    </row>
    <row r="4112" spans="1:1" hidden="1" outlineLevel="1">
      <c r="A4112" s="36"/>
    </row>
    <row r="4113" spans="1:1" hidden="1" outlineLevel="1">
      <c r="A4113" s="36"/>
    </row>
    <row r="4114" spans="1:1" hidden="1" outlineLevel="1">
      <c r="A4114" s="36"/>
    </row>
    <row r="4115" spans="1:1" hidden="1" outlineLevel="1">
      <c r="A4115" s="36"/>
    </row>
    <row r="4116" spans="1:1" hidden="1" outlineLevel="1">
      <c r="A4116" s="36"/>
    </row>
    <row r="4117" spans="1:1" hidden="1" outlineLevel="1">
      <c r="A4117" s="36"/>
    </row>
    <row r="4118" spans="1:1" hidden="1" outlineLevel="1">
      <c r="A4118" s="36"/>
    </row>
    <row r="4119" spans="1:1" hidden="1" outlineLevel="1">
      <c r="A4119" s="36"/>
    </row>
    <row r="4120" spans="1:1" hidden="1" outlineLevel="1">
      <c r="A4120" s="36"/>
    </row>
    <row r="4121" spans="1:1" hidden="1" outlineLevel="1">
      <c r="A4121" s="36"/>
    </row>
    <row r="4122" spans="1:1" hidden="1" outlineLevel="1">
      <c r="A4122" s="36"/>
    </row>
    <row r="4123" spans="1:1" hidden="1" outlineLevel="1">
      <c r="A4123" s="36"/>
    </row>
    <row r="4124" spans="1:1" hidden="1" outlineLevel="1">
      <c r="A4124" s="36"/>
    </row>
    <row r="4125" spans="1:1" hidden="1" outlineLevel="1">
      <c r="A4125" s="36"/>
    </row>
    <row r="4126" spans="1:1" hidden="1" outlineLevel="1">
      <c r="A4126" s="36"/>
    </row>
    <row r="4127" spans="1:1" hidden="1" outlineLevel="1">
      <c r="A4127" s="36"/>
    </row>
    <row r="4128" spans="1:1" hidden="1" outlineLevel="1">
      <c r="A4128" s="36"/>
    </row>
    <row r="4129" spans="1:1" hidden="1" outlineLevel="1">
      <c r="A4129" s="36"/>
    </row>
    <row r="4130" spans="1:1" hidden="1" outlineLevel="1">
      <c r="A4130" s="36"/>
    </row>
    <row r="4131" spans="1:1" hidden="1" outlineLevel="1">
      <c r="A4131" s="36"/>
    </row>
    <row r="4132" spans="1:1" hidden="1" outlineLevel="1">
      <c r="A4132" s="36"/>
    </row>
    <row r="4133" spans="1:1" hidden="1" outlineLevel="1">
      <c r="A4133" s="36"/>
    </row>
    <row r="4134" spans="1:1" hidden="1" outlineLevel="1">
      <c r="A4134" s="36"/>
    </row>
    <row r="4135" spans="1:1" hidden="1" outlineLevel="1">
      <c r="A4135" s="36"/>
    </row>
    <row r="4136" spans="1:1" hidden="1" outlineLevel="1">
      <c r="A4136" s="36"/>
    </row>
    <row r="4137" spans="1:1" hidden="1" outlineLevel="1">
      <c r="A4137" s="36"/>
    </row>
    <row r="4138" spans="1:1" hidden="1" outlineLevel="1">
      <c r="A4138" s="36"/>
    </row>
    <row r="4139" spans="1:1" hidden="1" outlineLevel="1">
      <c r="A4139" s="36"/>
    </row>
    <row r="4140" spans="1:1" hidden="1" outlineLevel="1">
      <c r="A4140" s="36"/>
    </row>
    <row r="4141" spans="1:1" hidden="1" outlineLevel="1">
      <c r="A4141" s="36"/>
    </row>
    <row r="4142" spans="1:1" hidden="1" outlineLevel="1">
      <c r="A4142" s="36"/>
    </row>
    <row r="4143" spans="1:1" hidden="1" outlineLevel="1">
      <c r="A4143" s="36"/>
    </row>
    <row r="4144" spans="1:1" hidden="1" outlineLevel="1">
      <c r="A4144" s="36"/>
    </row>
    <row r="4145" spans="1:1" hidden="1" outlineLevel="1">
      <c r="A4145" s="36"/>
    </row>
    <row r="4146" spans="1:1" hidden="1" outlineLevel="1">
      <c r="A4146" s="36"/>
    </row>
    <row r="4147" spans="1:1" hidden="1" outlineLevel="1">
      <c r="A4147" s="36"/>
    </row>
    <row r="4148" spans="1:1" hidden="1" outlineLevel="1">
      <c r="A4148" s="36"/>
    </row>
    <row r="4149" spans="1:1" hidden="1" outlineLevel="1">
      <c r="A4149" s="36"/>
    </row>
    <row r="4150" spans="1:1" hidden="1" outlineLevel="1">
      <c r="A4150" s="36"/>
    </row>
    <row r="4151" spans="1:1" ht="17" hidden="1" outlineLevel="1" thickBot="1">
      <c r="A4151" s="37"/>
    </row>
    <row r="4152" spans="1:1" collapsed="1"/>
  </sheetData>
  <dataConsolidate/>
  <mergeCells count="761">
    <mergeCell ref="AF1:AG2"/>
    <mergeCell ref="AH1:AI2"/>
    <mergeCell ref="AF3:AG5"/>
    <mergeCell ref="AH3:AI5"/>
    <mergeCell ref="AF8:AG10"/>
    <mergeCell ref="AH8:AI10"/>
    <mergeCell ref="AF11:AG12"/>
    <mergeCell ref="AH11:AI12"/>
    <mergeCell ref="AF13:AG15"/>
    <mergeCell ref="AH13:AI15"/>
    <mergeCell ref="AF16:AG17"/>
    <mergeCell ref="AH16:AI17"/>
    <mergeCell ref="AF18:AG20"/>
    <mergeCell ref="AH18:AI20"/>
    <mergeCell ref="AF21:AG22"/>
    <mergeCell ref="AH21:AI22"/>
    <mergeCell ref="B1:J1"/>
    <mergeCell ref="L1:T1"/>
    <mergeCell ref="V1:AD1"/>
    <mergeCell ref="AD12:AD16"/>
    <mergeCell ref="X13:AA13"/>
    <mergeCell ref="X14:AA14"/>
    <mergeCell ref="X15:AA15"/>
    <mergeCell ref="X16:AA16"/>
    <mergeCell ref="X17:AA17"/>
    <mergeCell ref="X18:AA18"/>
    <mergeCell ref="X19:AA19"/>
    <mergeCell ref="X20:AA20"/>
    <mergeCell ref="X21:AA21"/>
    <mergeCell ref="X22:AA22"/>
    <mergeCell ref="AD22:AD26"/>
    <mergeCell ref="X23:AA23"/>
    <mergeCell ref="X24:AA24"/>
    <mergeCell ref="X25:AA25"/>
    <mergeCell ref="A138:A139"/>
    <mergeCell ref="L2:T3"/>
    <mergeCell ref="L4:T4"/>
    <mergeCell ref="N5:Q5"/>
    <mergeCell ref="L6:T6"/>
    <mergeCell ref="V2:AD3"/>
    <mergeCell ref="V4:AD4"/>
    <mergeCell ref="X5:AA5"/>
    <mergeCell ref="V6:AD6"/>
    <mergeCell ref="X137:AA137"/>
    <mergeCell ref="X138:AA138"/>
    <mergeCell ref="X139:AA139"/>
    <mergeCell ref="AD122:AD126"/>
    <mergeCell ref="X123:AA123"/>
    <mergeCell ref="X124:AA124"/>
    <mergeCell ref="X125:AA125"/>
    <mergeCell ref="X126:AA126"/>
    <mergeCell ref="X97:AA97"/>
    <mergeCell ref="X98:AA98"/>
    <mergeCell ref="X99:AA99"/>
    <mergeCell ref="X100:AA100"/>
    <mergeCell ref="X101:AA101"/>
    <mergeCell ref="X102:AA102"/>
    <mergeCell ref="AD102:AD106"/>
    <mergeCell ref="X197:AA197"/>
    <mergeCell ref="X198:AA198"/>
    <mergeCell ref="X199:AA199"/>
    <mergeCell ref="X200:AA200"/>
    <mergeCell ref="X201:AA201"/>
    <mergeCell ref="X202:AA202"/>
    <mergeCell ref="X203:AA203"/>
    <mergeCell ref="X140:AA140"/>
    <mergeCell ref="X141:AA141"/>
    <mergeCell ref="X142:AA142"/>
    <mergeCell ref="X143:AA143"/>
    <mergeCell ref="X144:AA144"/>
    <mergeCell ref="X145:AA145"/>
    <mergeCell ref="X192:AA192"/>
    <mergeCell ref="X193:AA193"/>
    <mergeCell ref="X194:AA194"/>
    <mergeCell ref="X157:AA157"/>
    <mergeCell ref="X158:AA158"/>
    <mergeCell ref="X159:AA159"/>
    <mergeCell ref="X160:AA160"/>
    <mergeCell ref="X161:AA161"/>
    <mergeCell ref="X204:AA204"/>
    <mergeCell ref="X205:AA205"/>
    <mergeCell ref="X166:AA166"/>
    <mergeCell ref="X167:AA167"/>
    <mergeCell ref="X168:AA168"/>
    <mergeCell ref="X169:AA169"/>
    <mergeCell ref="X170:AA170"/>
    <mergeCell ref="X171:AA171"/>
    <mergeCell ref="X172:AA172"/>
    <mergeCell ref="X173:AA173"/>
    <mergeCell ref="X174:AA174"/>
    <mergeCell ref="X175:AA175"/>
    <mergeCell ref="X176:AA176"/>
    <mergeCell ref="X177:AA177"/>
    <mergeCell ref="X178:AA178"/>
    <mergeCell ref="X179:AA179"/>
    <mergeCell ref="X180:AA180"/>
    <mergeCell ref="X181:AA181"/>
    <mergeCell ref="X182:AA182"/>
    <mergeCell ref="X183:AA183"/>
    <mergeCell ref="X184:AA184"/>
    <mergeCell ref="X185:AA185"/>
    <mergeCell ref="X195:AA195"/>
    <mergeCell ref="X196:AA196"/>
    <mergeCell ref="AD62:AD66"/>
    <mergeCell ref="X63:AA63"/>
    <mergeCell ref="X64:AA64"/>
    <mergeCell ref="X65:AA65"/>
    <mergeCell ref="X66:AA66"/>
    <mergeCell ref="X112:AA112"/>
    <mergeCell ref="AD112:AD116"/>
    <mergeCell ref="X113:AA113"/>
    <mergeCell ref="X114:AA114"/>
    <mergeCell ref="X115:AA115"/>
    <mergeCell ref="X116:AA116"/>
    <mergeCell ref="AD82:AD86"/>
    <mergeCell ref="X83:AA83"/>
    <mergeCell ref="X84:AA84"/>
    <mergeCell ref="X85:AA85"/>
    <mergeCell ref="X86:AA86"/>
    <mergeCell ref="X87:AA87"/>
    <mergeCell ref="X88:AA88"/>
    <mergeCell ref="X89:AA89"/>
    <mergeCell ref="X90:AA90"/>
    <mergeCell ref="X91:AA91"/>
    <mergeCell ref="X92:AA92"/>
    <mergeCell ref="AD92:AD96"/>
    <mergeCell ref="X93:AA93"/>
    <mergeCell ref="X68:AA68"/>
    <mergeCell ref="X69:AA69"/>
    <mergeCell ref="X70:AA70"/>
    <mergeCell ref="X71:AA71"/>
    <mergeCell ref="X72:AA72"/>
    <mergeCell ref="AD72:AD76"/>
    <mergeCell ref="X73:AA73"/>
    <mergeCell ref="X74:AA74"/>
    <mergeCell ref="X75:AA75"/>
    <mergeCell ref="X76:AA76"/>
    <mergeCell ref="X43:AA43"/>
    <mergeCell ref="X44:AA44"/>
    <mergeCell ref="X45:AA45"/>
    <mergeCell ref="X46:AA46"/>
    <mergeCell ref="X47:AA47"/>
    <mergeCell ref="X48:AA48"/>
    <mergeCell ref="X49:AA49"/>
    <mergeCell ref="X50:AA50"/>
    <mergeCell ref="X67:AA67"/>
    <mergeCell ref="X58:AA58"/>
    <mergeCell ref="X59:AA59"/>
    <mergeCell ref="X60:AA60"/>
    <mergeCell ref="X61:AA61"/>
    <mergeCell ref="X62:AA62"/>
    <mergeCell ref="X51:AA51"/>
    <mergeCell ref="X52:AA52"/>
    <mergeCell ref="AD52:AD56"/>
    <mergeCell ref="X53:AA53"/>
    <mergeCell ref="X54:AA54"/>
    <mergeCell ref="X55:AA55"/>
    <mergeCell ref="X56:AA56"/>
    <mergeCell ref="X57:AA57"/>
    <mergeCell ref="X27:AA27"/>
    <mergeCell ref="X28:AA28"/>
    <mergeCell ref="X29:AA29"/>
    <mergeCell ref="X30:AA30"/>
    <mergeCell ref="X31:AA31"/>
    <mergeCell ref="X32:AA32"/>
    <mergeCell ref="AD32:AD36"/>
    <mergeCell ref="X33:AA33"/>
    <mergeCell ref="X34:AA34"/>
    <mergeCell ref="X35:AA35"/>
    <mergeCell ref="X36:AA36"/>
    <mergeCell ref="X37:AA37"/>
    <mergeCell ref="X40:AA40"/>
    <mergeCell ref="X41:AA41"/>
    <mergeCell ref="X42:AA42"/>
    <mergeCell ref="AD42:AD46"/>
    <mergeCell ref="X26:AA26"/>
    <mergeCell ref="X7:AA7"/>
    <mergeCell ref="X8:AA8"/>
    <mergeCell ref="X9:AA9"/>
    <mergeCell ref="X10:AA10"/>
    <mergeCell ref="X11:AA11"/>
    <mergeCell ref="X12:AA12"/>
    <mergeCell ref="X38:AA38"/>
    <mergeCell ref="X39:AA39"/>
    <mergeCell ref="N217:Q217"/>
    <mergeCell ref="N218:Q218"/>
    <mergeCell ref="N219:Q219"/>
    <mergeCell ref="N220:Q220"/>
    <mergeCell ref="N221:Q221"/>
    <mergeCell ref="N222:Q222"/>
    <mergeCell ref="N223:Q223"/>
    <mergeCell ref="N206:Q206"/>
    <mergeCell ref="N207:Q207"/>
    <mergeCell ref="N208:Q208"/>
    <mergeCell ref="N209:Q209"/>
    <mergeCell ref="N210:Q210"/>
    <mergeCell ref="N211:Q211"/>
    <mergeCell ref="N212:Q212"/>
    <mergeCell ref="N213:Q213"/>
    <mergeCell ref="N214:Q214"/>
    <mergeCell ref="N197:Q197"/>
    <mergeCell ref="N198:Q198"/>
    <mergeCell ref="N199:Q199"/>
    <mergeCell ref="N200:Q200"/>
    <mergeCell ref="N201:Q201"/>
    <mergeCell ref="N202:Q202"/>
    <mergeCell ref="N203:Q203"/>
    <mergeCell ref="N215:Q215"/>
    <mergeCell ref="N216:Q216"/>
    <mergeCell ref="X77:AA77"/>
    <mergeCell ref="X78:AA78"/>
    <mergeCell ref="X79:AA79"/>
    <mergeCell ref="X80:AA80"/>
    <mergeCell ref="X81:AA81"/>
    <mergeCell ref="X82:AA82"/>
    <mergeCell ref="X117:AA117"/>
    <mergeCell ref="X118:AA118"/>
    <mergeCell ref="X119:AA119"/>
    <mergeCell ref="X94:AA94"/>
    <mergeCell ref="X95:AA95"/>
    <mergeCell ref="X96:AA96"/>
    <mergeCell ref="X103:AA103"/>
    <mergeCell ref="X104:AA104"/>
    <mergeCell ref="X105:AA105"/>
    <mergeCell ref="X106:AA106"/>
    <mergeCell ref="X107:AA107"/>
    <mergeCell ref="X108:AA108"/>
    <mergeCell ref="X109:AA109"/>
    <mergeCell ref="X110:AA110"/>
    <mergeCell ref="X111:AA111"/>
    <mergeCell ref="X120:AA120"/>
    <mergeCell ref="X121:AA121"/>
    <mergeCell ref="X122:AA122"/>
    <mergeCell ref="N204:Q204"/>
    <mergeCell ref="N205:Q205"/>
    <mergeCell ref="N166:Q166"/>
    <mergeCell ref="N167:Q167"/>
    <mergeCell ref="N168:Q168"/>
    <mergeCell ref="N169:Q169"/>
    <mergeCell ref="N170:Q170"/>
    <mergeCell ref="N171:Q171"/>
    <mergeCell ref="N172:Q172"/>
    <mergeCell ref="N173:Q173"/>
    <mergeCell ref="N174:Q174"/>
    <mergeCell ref="N175:Q175"/>
    <mergeCell ref="N176:Q176"/>
    <mergeCell ref="N177:Q177"/>
    <mergeCell ref="N178:Q178"/>
    <mergeCell ref="N179:Q179"/>
    <mergeCell ref="N180:Q180"/>
    <mergeCell ref="N181:Q181"/>
    <mergeCell ref="N182:Q182"/>
    <mergeCell ref="N183:Q183"/>
    <mergeCell ref="N184:Q184"/>
    <mergeCell ref="N157:Q157"/>
    <mergeCell ref="N158:Q158"/>
    <mergeCell ref="N159:Q159"/>
    <mergeCell ref="N160:Q160"/>
    <mergeCell ref="N161:Q161"/>
    <mergeCell ref="N162:Q162"/>
    <mergeCell ref="N163:Q163"/>
    <mergeCell ref="N164:Q164"/>
    <mergeCell ref="N165:Q165"/>
    <mergeCell ref="N148:Q148"/>
    <mergeCell ref="N149:Q149"/>
    <mergeCell ref="N150:Q150"/>
    <mergeCell ref="N151:Q151"/>
    <mergeCell ref="N152:Q152"/>
    <mergeCell ref="N153:Q153"/>
    <mergeCell ref="N154:Q154"/>
    <mergeCell ref="N155:Q155"/>
    <mergeCell ref="N156:Q156"/>
    <mergeCell ref="N137:Q137"/>
    <mergeCell ref="N138:Q138"/>
    <mergeCell ref="N117:Q117"/>
    <mergeCell ref="N118:Q118"/>
    <mergeCell ref="N119:Q119"/>
    <mergeCell ref="N120:Q120"/>
    <mergeCell ref="N121:Q121"/>
    <mergeCell ref="N122:Q122"/>
    <mergeCell ref="T122:T126"/>
    <mergeCell ref="N123:Q123"/>
    <mergeCell ref="N124:Q124"/>
    <mergeCell ref="N125:Q125"/>
    <mergeCell ref="N126:Q126"/>
    <mergeCell ref="N111:Q111"/>
    <mergeCell ref="N112:Q112"/>
    <mergeCell ref="T112:T116"/>
    <mergeCell ref="N113:Q113"/>
    <mergeCell ref="N114:Q114"/>
    <mergeCell ref="N115:Q115"/>
    <mergeCell ref="N116:Q116"/>
    <mergeCell ref="N77:Q77"/>
    <mergeCell ref="N78:Q78"/>
    <mergeCell ref="N79:Q79"/>
    <mergeCell ref="N80:Q80"/>
    <mergeCell ref="N81:Q81"/>
    <mergeCell ref="N82:Q82"/>
    <mergeCell ref="T82:T86"/>
    <mergeCell ref="N83:Q83"/>
    <mergeCell ref="N84:Q84"/>
    <mergeCell ref="N85:Q85"/>
    <mergeCell ref="N86:Q86"/>
    <mergeCell ref="N87:Q87"/>
    <mergeCell ref="N88:Q88"/>
    <mergeCell ref="N89:Q89"/>
    <mergeCell ref="N90:Q90"/>
    <mergeCell ref="N91:Q91"/>
    <mergeCell ref="N92:Q92"/>
    <mergeCell ref="T92:T96"/>
    <mergeCell ref="N93:Q93"/>
    <mergeCell ref="N94:Q94"/>
    <mergeCell ref="N95:Q95"/>
    <mergeCell ref="N96:Q96"/>
    <mergeCell ref="N41:Q41"/>
    <mergeCell ref="N42:Q42"/>
    <mergeCell ref="T42:T46"/>
    <mergeCell ref="N43:Q43"/>
    <mergeCell ref="N44:Q44"/>
    <mergeCell ref="N45:Q45"/>
    <mergeCell ref="N46:Q46"/>
    <mergeCell ref="N47:Q47"/>
    <mergeCell ref="N48:Q48"/>
    <mergeCell ref="N49:Q49"/>
    <mergeCell ref="N50:Q50"/>
    <mergeCell ref="N51:Q51"/>
    <mergeCell ref="N52:Q52"/>
    <mergeCell ref="T52:T56"/>
    <mergeCell ref="N53:Q53"/>
    <mergeCell ref="N54:Q54"/>
    <mergeCell ref="N55:Q55"/>
    <mergeCell ref="N56:Q56"/>
    <mergeCell ref="T62:T66"/>
    <mergeCell ref="N97:Q97"/>
    <mergeCell ref="N98:Q98"/>
    <mergeCell ref="N99:Q99"/>
    <mergeCell ref="N100:Q100"/>
    <mergeCell ref="N101:Q101"/>
    <mergeCell ref="N102:Q102"/>
    <mergeCell ref="T102:T106"/>
    <mergeCell ref="N103:Q103"/>
    <mergeCell ref="N104:Q104"/>
    <mergeCell ref="N105:Q105"/>
    <mergeCell ref="N106:Q106"/>
    <mergeCell ref="N107:Q107"/>
    <mergeCell ref="N108:Q108"/>
    <mergeCell ref="N109:Q109"/>
    <mergeCell ref="N110:Q110"/>
    <mergeCell ref="D46:G46"/>
    <mergeCell ref="D71:G71"/>
    <mergeCell ref="D88:G88"/>
    <mergeCell ref="D72:G72"/>
    <mergeCell ref="D116:G116"/>
    <mergeCell ref="N57:Q57"/>
    <mergeCell ref="N58:Q58"/>
    <mergeCell ref="N59:Q59"/>
    <mergeCell ref="N60:Q60"/>
    <mergeCell ref="N61:Q61"/>
    <mergeCell ref="N62:Q62"/>
    <mergeCell ref="N63:Q63"/>
    <mergeCell ref="N64:Q64"/>
    <mergeCell ref="N65:Q65"/>
    <mergeCell ref="N66:Q66"/>
    <mergeCell ref="N67:Q67"/>
    <mergeCell ref="N68:Q68"/>
    <mergeCell ref="N69:Q69"/>
    <mergeCell ref="N70:Q70"/>
    <mergeCell ref="N71:Q71"/>
    <mergeCell ref="N27:Q27"/>
    <mergeCell ref="N28:Q28"/>
    <mergeCell ref="N29:Q29"/>
    <mergeCell ref="N30:Q30"/>
    <mergeCell ref="N31:Q31"/>
    <mergeCell ref="N32:Q32"/>
    <mergeCell ref="T32:T36"/>
    <mergeCell ref="N33:Q33"/>
    <mergeCell ref="N34:Q34"/>
    <mergeCell ref="N35:Q35"/>
    <mergeCell ref="N36:Q36"/>
    <mergeCell ref="N7:Q7"/>
    <mergeCell ref="N8:Q8"/>
    <mergeCell ref="N9:Q9"/>
    <mergeCell ref="N10:Q10"/>
    <mergeCell ref="N11:Q11"/>
    <mergeCell ref="N12:Q12"/>
    <mergeCell ref="T12:T16"/>
    <mergeCell ref="N13:Q13"/>
    <mergeCell ref="N14:Q14"/>
    <mergeCell ref="N15:Q15"/>
    <mergeCell ref="N16:Q16"/>
    <mergeCell ref="N17:Q17"/>
    <mergeCell ref="N18:Q18"/>
    <mergeCell ref="N19:Q19"/>
    <mergeCell ref="N20:Q20"/>
    <mergeCell ref="N21:Q21"/>
    <mergeCell ref="N22:Q22"/>
    <mergeCell ref="T22:T26"/>
    <mergeCell ref="N23:Q23"/>
    <mergeCell ref="N24:Q24"/>
    <mergeCell ref="N25:Q25"/>
    <mergeCell ref="N26:Q26"/>
    <mergeCell ref="N72:Q72"/>
    <mergeCell ref="T72:T76"/>
    <mergeCell ref="N73:Q73"/>
    <mergeCell ref="N74:Q74"/>
    <mergeCell ref="N75:Q75"/>
    <mergeCell ref="N76:Q76"/>
    <mergeCell ref="N37:Q37"/>
    <mergeCell ref="N38:Q38"/>
    <mergeCell ref="N39:Q39"/>
    <mergeCell ref="N40:Q40"/>
    <mergeCell ref="D5:G5"/>
    <mergeCell ref="B6:J6"/>
    <mergeCell ref="D12:G12"/>
    <mergeCell ref="D62:G62"/>
    <mergeCell ref="D89:G89"/>
    <mergeCell ref="D90:G90"/>
    <mergeCell ref="D91:G91"/>
    <mergeCell ref="D92:G92"/>
    <mergeCell ref="D120:G120"/>
    <mergeCell ref="D93:G93"/>
    <mergeCell ref="D94:G94"/>
    <mergeCell ref="D95:G95"/>
    <mergeCell ref="D113:G113"/>
    <mergeCell ref="D114:G114"/>
    <mergeCell ref="D61:G61"/>
    <mergeCell ref="D50:G50"/>
    <mergeCell ref="D51:G51"/>
    <mergeCell ref="D52:G52"/>
    <mergeCell ref="D38:G38"/>
    <mergeCell ref="D39:G39"/>
    <mergeCell ref="D40:G40"/>
    <mergeCell ref="D41:G41"/>
    <mergeCell ref="D86:G86"/>
    <mergeCell ref="D106:G106"/>
    <mergeCell ref="D101:G101"/>
    <mergeCell ref="D102:G102"/>
    <mergeCell ref="D75:G75"/>
    <mergeCell ref="D96:G96"/>
    <mergeCell ref="D115:G115"/>
    <mergeCell ref="D130:G130"/>
    <mergeCell ref="D123:G123"/>
    <mergeCell ref="D124:G124"/>
    <mergeCell ref="D125:G125"/>
    <mergeCell ref="D133:G133"/>
    <mergeCell ref="D134:G134"/>
    <mergeCell ref="D135:G135"/>
    <mergeCell ref="D136:G136"/>
    <mergeCell ref="J62:J66"/>
    <mergeCell ref="D67:G67"/>
    <mergeCell ref="D68:G68"/>
    <mergeCell ref="D69:G69"/>
    <mergeCell ref="D70:G70"/>
    <mergeCell ref="D131:G131"/>
    <mergeCell ref="D132:G132"/>
    <mergeCell ref="J132:J136"/>
    <mergeCell ref="D122:G122"/>
    <mergeCell ref="J122:J126"/>
    <mergeCell ref="D127:G127"/>
    <mergeCell ref="D128:G128"/>
    <mergeCell ref="D129:G129"/>
    <mergeCell ref="D87:G87"/>
    <mergeCell ref="J72:J76"/>
    <mergeCell ref="D77:G77"/>
    <mergeCell ref="D78:G78"/>
    <mergeCell ref="D79:G79"/>
    <mergeCell ref="D126:G126"/>
    <mergeCell ref="D100:G100"/>
    <mergeCell ref="J52:J56"/>
    <mergeCell ref="D121:G121"/>
    <mergeCell ref="D76:G76"/>
    <mergeCell ref="J112:J116"/>
    <mergeCell ref="D117:G117"/>
    <mergeCell ref="D118:G118"/>
    <mergeCell ref="D119:G119"/>
    <mergeCell ref="D107:G107"/>
    <mergeCell ref="D108:G108"/>
    <mergeCell ref="D109:G109"/>
    <mergeCell ref="D110:G110"/>
    <mergeCell ref="D111:G111"/>
    <mergeCell ref="D112:G112"/>
    <mergeCell ref="D98:G98"/>
    <mergeCell ref="D99:G99"/>
    <mergeCell ref="D56:G56"/>
    <mergeCell ref="J102:J106"/>
    <mergeCell ref="D66:G66"/>
    <mergeCell ref="J92:J96"/>
    <mergeCell ref="D97:G97"/>
    <mergeCell ref="D80:G80"/>
    <mergeCell ref="D81:G81"/>
    <mergeCell ref="D82:G82"/>
    <mergeCell ref="J82:J86"/>
    <mergeCell ref="B2:J3"/>
    <mergeCell ref="B4:J4"/>
    <mergeCell ref="D7:G7"/>
    <mergeCell ref="J42:J46"/>
    <mergeCell ref="D53:G53"/>
    <mergeCell ref="D54:G54"/>
    <mergeCell ref="D55:G55"/>
    <mergeCell ref="D47:G47"/>
    <mergeCell ref="D48:G48"/>
    <mergeCell ref="D49:G49"/>
    <mergeCell ref="J12:J16"/>
    <mergeCell ref="J32:J36"/>
    <mergeCell ref="J22:J26"/>
    <mergeCell ref="D8:G8"/>
    <mergeCell ref="D9:G9"/>
    <mergeCell ref="D10:G10"/>
    <mergeCell ref="D11:G11"/>
    <mergeCell ref="D13:G13"/>
    <mergeCell ref="D14:G14"/>
    <mergeCell ref="D15:G15"/>
    <mergeCell ref="D23:G23"/>
    <mergeCell ref="D24:G24"/>
    <mergeCell ref="D25:G25"/>
    <mergeCell ref="D33:G33"/>
    <mergeCell ref="D57:G57"/>
    <mergeCell ref="D58:G58"/>
    <mergeCell ref="D59:G59"/>
    <mergeCell ref="D60:G60"/>
    <mergeCell ref="D42:G42"/>
    <mergeCell ref="D37:G37"/>
    <mergeCell ref="D73:G73"/>
    <mergeCell ref="D74:G74"/>
    <mergeCell ref="A7:A8"/>
    <mergeCell ref="D20:G20"/>
    <mergeCell ref="D21:G21"/>
    <mergeCell ref="D16:G16"/>
    <mergeCell ref="D26:G26"/>
    <mergeCell ref="D36:G36"/>
    <mergeCell ref="D22:G22"/>
    <mergeCell ref="D31:G31"/>
    <mergeCell ref="D32:G32"/>
    <mergeCell ref="D27:G27"/>
    <mergeCell ref="D28:G28"/>
    <mergeCell ref="D29:G29"/>
    <mergeCell ref="D30:G30"/>
    <mergeCell ref="D17:G17"/>
    <mergeCell ref="D18:G18"/>
    <mergeCell ref="D19:G19"/>
    <mergeCell ref="D34:G34"/>
    <mergeCell ref="D35:G35"/>
    <mergeCell ref="D43:G43"/>
    <mergeCell ref="D44:G44"/>
    <mergeCell ref="D45:G45"/>
    <mergeCell ref="A489:A490"/>
    <mergeCell ref="A720:A721"/>
    <mergeCell ref="A971:A972"/>
    <mergeCell ref="A1082:A1083"/>
    <mergeCell ref="D181:G181"/>
    <mergeCell ref="D137:G137"/>
    <mergeCell ref="D138:G138"/>
    <mergeCell ref="D139:G139"/>
    <mergeCell ref="D140:G140"/>
    <mergeCell ref="D141:G141"/>
    <mergeCell ref="D145:G145"/>
    <mergeCell ref="D195:G195"/>
    <mergeCell ref="D170:G170"/>
    <mergeCell ref="D171:G171"/>
    <mergeCell ref="D176:G176"/>
    <mergeCell ref="D177:G177"/>
    <mergeCell ref="D178:G178"/>
    <mergeCell ref="D161:G161"/>
    <mergeCell ref="D166:G166"/>
    <mergeCell ref="A3326:A3327"/>
    <mergeCell ref="A3497:A3498"/>
    <mergeCell ref="A3598:A3599"/>
    <mergeCell ref="A3749:A3750"/>
    <mergeCell ref="A3850:A3851"/>
    <mergeCell ref="A1696:A1697"/>
    <mergeCell ref="A1253:A1254"/>
    <mergeCell ref="A1454:A1455"/>
    <mergeCell ref="A1595:A1596"/>
    <mergeCell ref="A1837:A1838"/>
    <mergeCell ref="A1948:A1949"/>
    <mergeCell ref="A2159:A2160"/>
    <mergeCell ref="A2360:A2361"/>
    <mergeCell ref="A2491:A2492"/>
    <mergeCell ref="D157:G157"/>
    <mergeCell ref="D158:G158"/>
    <mergeCell ref="D159:G159"/>
    <mergeCell ref="D160:G160"/>
    <mergeCell ref="D162:G162"/>
    <mergeCell ref="A2592:A2593"/>
    <mergeCell ref="A2803:A2804"/>
    <mergeCell ref="A2914:A2915"/>
    <mergeCell ref="A3145:A3146"/>
    <mergeCell ref="D179:G179"/>
    <mergeCell ref="D192:G192"/>
    <mergeCell ref="D193:G193"/>
    <mergeCell ref="D194:G194"/>
    <mergeCell ref="D169:G169"/>
    <mergeCell ref="D180:G180"/>
    <mergeCell ref="D186:G186"/>
    <mergeCell ref="D187:G187"/>
    <mergeCell ref="D185:G185"/>
    <mergeCell ref="X207:AA207"/>
    <mergeCell ref="X206:AA206"/>
    <mergeCell ref="A4052:A4053"/>
    <mergeCell ref="A3951:A3952"/>
    <mergeCell ref="D63:G63"/>
    <mergeCell ref="D64:G64"/>
    <mergeCell ref="D65:G65"/>
    <mergeCell ref="D83:G83"/>
    <mergeCell ref="D84:G84"/>
    <mergeCell ref="D85:G85"/>
    <mergeCell ref="D103:G103"/>
    <mergeCell ref="D104:G104"/>
    <mergeCell ref="D105:G105"/>
    <mergeCell ref="D174:G174"/>
    <mergeCell ref="D146:G146"/>
    <mergeCell ref="D147:G147"/>
    <mergeCell ref="D148:G148"/>
    <mergeCell ref="D142:G142"/>
    <mergeCell ref="D143:G143"/>
    <mergeCell ref="D182:G182"/>
    <mergeCell ref="D183:G183"/>
    <mergeCell ref="D184:G184"/>
    <mergeCell ref="D211:G211"/>
    <mergeCell ref="D212:G212"/>
    <mergeCell ref="J142:J146"/>
    <mergeCell ref="T142:T146"/>
    <mergeCell ref="AD142:AD146"/>
    <mergeCell ref="D144:G144"/>
    <mergeCell ref="D152:G152"/>
    <mergeCell ref="J152:J156"/>
    <mergeCell ref="T152:T156"/>
    <mergeCell ref="AD152:AD156"/>
    <mergeCell ref="D153:G153"/>
    <mergeCell ref="D154:G154"/>
    <mergeCell ref="D155:G155"/>
    <mergeCell ref="D149:G149"/>
    <mergeCell ref="D150:G150"/>
    <mergeCell ref="X148:AA148"/>
    <mergeCell ref="X149:AA149"/>
    <mergeCell ref="X150:AA150"/>
    <mergeCell ref="X151:AA151"/>
    <mergeCell ref="X152:AA152"/>
    <mergeCell ref="X153:AA153"/>
    <mergeCell ref="X154:AA154"/>
    <mergeCell ref="X155:AA155"/>
    <mergeCell ref="X156:AA156"/>
    <mergeCell ref="D156:G156"/>
    <mergeCell ref="D151:G151"/>
    <mergeCell ref="J162:J166"/>
    <mergeCell ref="T162:T166"/>
    <mergeCell ref="AD162:AD166"/>
    <mergeCell ref="D163:G163"/>
    <mergeCell ref="D164:G164"/>
    <mergeCell ref="D165:G165"/>
    <mergeCell ref="D172:G172"/>
    <mergeCell ref="J172:J176"/>
    <mergeCell ref="T172:T176"/>
    <mergeCell ref="AD172:AD176"/>
    <mergeCell ref="D173:G173"/>
    <mergeCell ref="D175:G175"/>
    <mergeCell ref="X162:AA162"/>
    <mergeCell ref="X163:AA163"/>
    <mergeCell ref="X164:AA164"/>
    <mergeCell ref="X165:AA165"/>
    <mergeCell ref="D168:G168"/>
    <mergeCell ref="D167:G167"/>
    <mergeCell ref="N139:Q139"/>
    <mergeCell ref="N140:Q140"/>
    <mergeCell ref="N141:Q141"/>
    <mergeCell ref="N142:Q142"/>
    <mergeCell ref="N143:Q143"/>
    <mergeCell ref="N144:Q144"/>
    <mergeCell ref="N145:Q145"/>
    <mergeCell ref="X146:AA146"/>
    <mergeCell ref="X147:AA147"/>
    <mergeCell ref="N146:Q146"/>
    <mergeCell ref="N147:Q147"/>
    <mergeCell ref="D218:G218"/>
    <mergeCell ref="D219:G219"/>
    <mergeCell ref="D220:G220"/>
    <mergeCell ref="D221:G221"/>
    <mergeCell ref="D222:G222"/>
    <mergeCell ref="J222:J226"/>
    <mergeCell ref="T222:T226"/>
    <mergeCell ref="AD222:AD226"/>
    <mergeCell ref="D223:G223"/>
    <mergeCell ref="D224:G224"/>
    <mergeCell ref="D225:G225"/>
    <mergeCell ref="D226:G226"/>
    <mergeCell ref="N226:Q226"/>
    <mergeCell ref="X226:AA226"/>
    <mergeCell ref="N224:Q224"/>
    <mergeCell ref="N225:Q225"/>
    <mergeCell ref="J182:J186"/>
    <mergeCell ref="T182:T186"/>
    <mergeCell ref="AD182:AD186"/>
    <mergeCell ref="D191:G191"/>
    <mergeCell ref="J192:J196"/>
    <mergeCell ref="T192:T196"/>
    <mergeCell ref="AD192:AD196"/>
    <mergeCell ref="D196:G196"/>
    <mergeCell ref="D197:G197"/>
    <mergeCell ref="D190:G190"/>
    <mergeCell ref="D188:G188"/>
    <mergeCell ref="D189:G189"/>
    <mergeCell ref="N185:Q185"/>
    <mergeCell ref="N186:Q186"/>
    <mergeCell ref="N187:Q187"/>
    <mergeCell ref="N188:Q188"/>
    <mergeCell ref="N189:Q189"/>
    <mergeCell ref="N190:Q190"/>
    <mergeCell ref="N191:Q191"/>
    <mergeCell ref="N192:Q192"/>
    <mergeCell ref="N193:Q193"/>
    <mergeCell ref="N194:Q194"/>
    <mergeCell ref="N195:Q195"/>
    <mergeCell ref="N196:Q196"/>
    <mergeCell ref="AD212:AD216"/>
    <mergeCell ref="D213:G213"/>
    <mergeCell ref="D214:G214"/>
    <mergeCell ref="D215:G215"/>
    <mergeCell ref="D216:G216"/>
    <mergeCell ref="D198:G198"/>
    <mergeCell ref="D199:G199"/>
    <mergeCell ref="D200:G200"/>
    <mergeCell ref="D201:G201"/>
    <mergeCell ref="D202:G202"/>
    <mergeCell ref="J202:J206"/>
    <mergeCell ref="T202:T206"/>
    <mergeCell ref="AD202:AD206"/>
    <mergeCell ref="D203:G203"/>
    <mergeCell ref="D204:G204"/>
    <mergeCell ref="D205:G205"/>
    <mergeCell ref="D206:G206"/>
    <mergeCell ref="X214:AA214"/>
    <mergeCell ref="X213:AA213"/>
    <mergeCell ref="X212:AA212"/>
    <mergeCell ref="X211:AA211"/>
    <mergeCell ref="X210:AA210"/>
    <mergeCell ref="X209:AA209"/>
    <mergeCell ref="X208:AA208"/>
    <mergeCell ref="D217:G217"/>
    <mergeCell ref="X191:AA191"/>
    <mergeCell ref="X190:AA190"/>
    <mergeCell ref="X189:AA189"/>
    <mergeCell ref="X188:AA188"/>
    <mergeCell ref="X187:AA187"/>
    <mergeCell ref="X186:AA186"/>
    <mergeCell ref="X225:AA225"/>
    <mergeCell ref="X224:AA224"/>
    <mergeCell ref="X223:AA223"/>
    <mergeCell ref="X222:AA222"/>
    <mergeCell ref="X221:AA221"/>
    <mergeCell ref="X220:AA220"/>
    <mergeCell ref="X219:AA219"/>
    <mergeCell ref="X218:AA218"/>
    <mergeCell ref="X217:AA217"/>
    <mergeCell ref="X216:AA216"/>
    <mergeCell ref="X215:AA215"/>
    <mergeCell ref="D207:G207"/>
    <mergeCell ref="D208:G208"/>
    <mergeCell ref="D209:G209"/>
    <mergeCell ref="D210:G210"/>
    <mergeCell ref="J212:J216"/>
    <mergeCell ref="T212:T216"/>
  </mergeCells>
  <conditionalFormatting sqref="T22:T26">
    <cfRule type="expression" dxfId="1804" priority="21734">
      <formula>T22&lt;0</formula>
    </cfRule>
  </conditionalFormatting>
  <conditionalFormatting sqref="B8">
    <cfRule type="expression" dxfId="1803" priority="35080">
      <formula>B8&lt;0</formula>
    </cfRule>
  </conditionalFormatting>
  <conditionalFormatting sqref="J12">
    <cfRule type="containsBlanks" priority="22080" stopIfTrue="1">
      <formula>LEN(TRIM(J12))=0</formula>
    </cfRule>
    <cfRule type="expression" dxfId="1802" priority="22081">
      <formula>J12&gt;0</formula>
    </cfRule>
    <cfRule type="expression" dxfId="1801" priority="23259">
      <formula>J12&lt;0</formula>
    </cfRule>
  </conditionalFormatting>
  <conditionalFormatting sqref="J22">
    <cfRule type="containsBlanks" priority="21743" stopIfTrue="1">
      <formula>LEN(TRIM(J22))=0</formula>
    </cfRule>
    <cfRule type="expression" dxfId="1800" priority="21744">
      <formula>J22&gt;0</formula>
    </cfRule>
    <cfRule type="expression" dxfId="1799" priority="21745">
      <formula>J22&lt;0</formula>
    </cfRule>
  </conditionalFormatting>
  <conditionalFormatting sqref="T12">
    <cfRule type="containsBlanks" priority="21739" stopIfTrue="1">
      <formula>LEN(TRIM(T12))=0</formula>
    </cfRule>
    <cfRule type="expression" dxfId="1798" priority="21740">
      <formula>T12&gt;0</formula>
    </cfRule>
    <cfRule type="expression" dxfId="1797" priority="21741">
      <formula>T12&lt;0</formula>
    </cfRule>
  </conditionalFormatting>
  <conditionalFormatting sqref="T22">
    <cfRule type="containsBlanks" priority="21732" stopIfTrue="1">
      <formula>LEN(TRIM(T22))=0</formula>
    </cfRule>
    <cfRule type="expression" dxfId="1796" priority="21733">
      <formula>T22&gt;0</formula>
    </cfRule>
  </conditionalFormatting>
  <conditionalFormatting sqref="AD12">
    <cfRule type="containsBlanks" priority="21837" stopIfTrue="1">
      <formula>LEN(TRIM(AD12))=0</formula>
    </cfRule>
    <cfRule type="expression" dxfId="1795" priority="21838">
      <formula>AD12&gt;0</formula>
    </cfRule>
    <cfRule type="expression" dxfId="1794" priority="21840">
      <formula>AD12&lt;0</formula>
    </cfRule>
  </conditionalFormatting>
  <conditionalFormatting sqref="AD22">
    <cfRule type="containsBlanks" priority="21835" stopIfTrue="1">
      <formula>LEN(TRIM(AD22))=0</formula>
    </cfRule>
    <cfRule type="expression" dxfId="1793" priority="21836">
      <formula>AD22&gt;0</formula>
    </cfRule>
    <cfRule type="expression" dxfId="1792" priority="21839">
      <formula>AD22&lt;0</formula>
    </cfRule>
  </conditionalFormatting>
  <conditionalFormatting sqref="T42:T46">
    <cfRule type="expression" dxfId="1791" priority="17736">
      <formula>T42&lt;0</formula>
    </cfRule>
  </conditionalFormatting>
  <conditionalFormatting sqref="T32">
    <cfRule type="containsBlanks" priority="17737" stopIfTrue="1">
      <formula>LEN(TRIM(T32))=0</formula>
    </cfRule>
    <cfRule type="expression" dxfId="1790" priority="17738">
      <formula>T32&gt;0</formula>
    </cfRule>
    <cfRule type="expression" dxfId="1789" priority="17739">
      <formula>T32&lt;0</formula>
    </cfRule>
  </conditionalFormatting>
  <conditionalFormatting sqref="T42">
    <cfRule type="containsBlanks" priority="17734" stopIfTrue="1">
      <formula>LEN(TRIM(T42))=0</formula>
    </cfRule>
    <cfRule type="expression" dxfId="1788" priority="17735">
      <formula>T42&gt;0</formula>
    </cfRule>
  </conditionalFormatting>
  <conditionalFormatting sqref="T62:T66">
    <cfRule type="expression" dxfId="1787" priority="17718">
      <formula>T62&lt;0</formula>
    </cfRule>
  </conditionalFormatting>
  <conditionalFormatting sqref="T52">
    <cfRule type="containsBlanks" priority="17719" stopIfTrue="1">
      <formula>LEN(TRIM(T52))=0</formula>
    </cfRule>
    <cfRule type="expression" dxfId="1786" priority="17720">
      <formula>T52&gt;0</formula>
    </cfRule>
    <cfRule type="expression" dxfId="1785" priority="17721">
      <formula>T52&lt;0</formula>
    </cfRule>
  </conditionalFormatting>
  <conditionalFormatting sqref="T62">
    <cfRule type="containsBlanks" priority="17716" stopIfTrue="1">
      <formula>LEN(TRIM(T62))=0</formula>
    </cfRule>
    <cfRule type="expression" dxfId="1784" priority="17717">
      <formula>T62&gt;0</formula>
    </cfRule>
  </conditionalFormatting>
  <conditionalFormatting sqref="T82:T86">
    <cfRule type="expression" dxfId="1783" priority="17712">
      <formula>T82&lt;0</formula>
    </cfRule>
  </conditionalFormatting>
  <conditionalFormatting sqref="T72">
    <cfRule type="containsBlanks" priority="17713" stopIfTrue="1">
      <formula>LEN(TRIM(T72))=0</formula>
    </cfRule>
    <cfRule type="expression" dxfId="1782" priority="17714">
      <formula>T72&gt;0</formula>
    </cfRule>
    <cfRule type="expression" dxfId="1781" priority="17715">
      <formula>T72&lt;0</formula>
    </cfRule>
  </conditionalFormatting>
  <conditionalFormatting sqref="T82">
    <cfRule type="containsBlanks" priority="17710" stopIfTrue="1">
      <formula>LEN(TRIM(T82))=0</formula>
    </cfRule>
    <cfRule type="expression" dxfId="1780" priority="17711">
      <formula>T82&gt;0</formula>
    </cfRule>
  </conditionalFormatting>
  <conditionalFormatting sqref="T102:T106">
    <cfRule type="expression" dxfId="1779" priority="17706">
      <formula>T102&lt;0</formula>
    </cfRule>
  </conditionalFormatting>
  <conditionalFormatting sqref="T92">
    <cfRule type="containsBlanks" priority="17707" stopIfTrue="1">
      <formula>LEN(TRIM(T92))=0</formula>
    </cfRule>
    <cfRule type="expression" dxfId="1778" priority="17708">
      <formula>T92&gt;0</formula>
    </cfRule>
    <cfRule type="expression" dxfId="1777" priority="17709">
      <formula>T92&lt;0</formula>
    </cfRule>
  </conditionalFormatting>
  <conditionalFormatting sqref="T102">
    <cfRule type="containsBlanks" priority="17704" stopIfTrue="1">
      <formula>LEN(TRIM(T102))=0</formula>
    </cfRule>
    <cfRule type="expression" dxfId="1776" priority="17705">
      <formula>T102&gt;0</formula>
    </cfRule>
  </conditionalFormatting>
  <conditionalFormatting sqref="T122:T126">
    <cfRule type="expression" dxfId="1775" priority="17700">
      <formula>T122&lt;0</formula>
    </cfRule>
  </conditionalFormatting>
  <conditionalFormatting sqref="T112">
    <cfRule type="containsBlanks" priority="17701" stopIfTrue="1">
      <formula>LEN(TRIM(T112))=0</formula>
    </cfRule>
    <cfRule type="expression" dxfId="1774" priority="17702">
      <formula>T112&gt;0</formula>
    </cfRule>
    <cfRule type="expression" dxfId="1773" priority="17703">
      <formula>T112&lt;0</formula>
    </cfRule>
  </conditionalFormatting>
  <conditionalFormatting sqref="T122">
    <cfRule type="containsBlanks" priority="17698" stopIfTrue="1">
      <formula>LEN(TRIM(T122))=0</formula>
    </cfRule>
    <cfRule type="expression" dxfId="1772" priority="17699">
      <formula>T122&gt;0</formula>
    </cfRule>
  </conditionalFormatting>
  <conditionalFormatting sqref="J32">
    <cfRule type="containsBlanks" priority="17695" stopIfTrue="1">
      <formula>LEN(TRIM(J32))=0</formula>
    </cfRule>
    <cfRule type="expression" dxfId="1771" priority="17696">
      <formula>J32&gt;0</formula>
    </cfRule>
    <cfRule type="expression" dxfId="1770" priority="17697">
      <formula>J32&lt;0</formula>
    </cfRule>
  </conditionalFormatting>
  <conditionalFormatting sqref="J42">
    <cfRule type="containsBlanks" priority="17692" stopIfTrue="1">
      <formula>LEN(TRIM(J42))=0</formula>
    </cfRule>
    <cfRule type="expression" dxfId="1769" priority="17693">
      <formula>J42&gt;0</formula>
    </cfRule>
    <cfRule type="expression" dxfId="1768" priority="17694">
      <formula>J42&lt;0</formula>
    </cfRule>
  </conditionalFormatting>
  <conditionalFormatting sqref="J52">
    <cfRule type="containsBlanks" priority="17689" stopIfTrue="1">
      <formula>LEN(TRIM(J52))=0</formula>
    </cfRule>
    <cfRule type="expression" dxfId="1767" priority="17690">
      <formula>J52&gt;0</formula>
    </cfRule>
    <cfRule type="expression" dxfId="1766" priority="17691">
      <formula>J52&lt;0</formula>
    </cfRule>
  </conditionalFormatting>
  <conditionalFormatting sqref="J62">
    <cfRule type="containsBlanks" priority="17686" stopIfTrue="1">
      <formula>LEN(TRIM(J62))=0</formula>
    </cfRule>
    <cfRule type="expression" dxfId="1765" priority="17687">
      <formula>J62&gt;0</formula>
    </cfRule>
    <cfRule type="expression" dxfId="1764" priority="17688">
      <formula>J62&lt;0</formula>
    </cfRule>
  </conditionalFormatting>
  <conditionalFormatting sqref="J72">
    <cfRule type="containsBlanks" priority="17683" stopIfTrue="1">
      <formula>LEN(TRIM(J72))=0</formula>
    </cfRule>
    <cfRule type="expression" dxfId="1763" priority="17684">
      <formula>J72&gt;0</formula>
    </cfRule>
    <cfRule type="expression" dxfId="1762" priority="17685">
      <formula>J72&lt;0</formula>
    </cfRule>
  </conditionalFormatting>
  <conditionalFormatting sqref="J82">
    <cfRule type="containsBlanks" priority="17680" stopIfTrue="1">
      <formula>LEN(TRIM(J82))=0</formula>
    </cfRule>
    <cfRule type="expression" dxfId="1761" priority="17681">
      <formula>J82&gt;0</formula>
    </cfRule>
    <cfRule type="expression" dxfId="1760" priority="17682">
      <formula>J82&lt;0</formula>
    </cfRule>
  </conditionalFormatting>
  <conditionalFormatting sqref="J92">
    <cfRule type="containsBlanks" priority="17677" stopIfTrue="1">
      <formula>LEN(TRIM(J92))=0</formula>
    </cfRule>
    <cfRule type="expression" dxfId="1759" priority="17678">
      <formula>J92&gt;0</formula>
    </cfRule>
    <cfRule type="expression" dxfId="1758" priority="17679">
      <formula>J92&lt;0</formula>
    </cfRule>
  </conditionalFormatting>
  <conditionalFormatting sqref="J102">
    <cfRule type="containsBlanks" priority="17674" stopIfTrue="1">
      <formula>LEN(TRIM(J102))=0</formula>
    </cfRule>
    <cfRule type="expression" dxfId="1757" priority="17675">
      <formula>J102&gt;0</formula>
    </cfRule>
    <cfRule type="expression" dxfId="1756" priority="17676">
      <formula>J102&lt;0</formula>
    </cfRule>
  </conditionalFormatting>
  <conditionalFormatting sqref="J112">
    <cfRule type="containsBlanks" priority="17671" stopIfTrue="1">
      <formula>LEN(TRIM(J112))=0</formula>
    </cfRule>
    <cfRule type="expression" dxfId="1755" priority="17672">
      <formula>J112&gt;0</formula>
    </cfRule>
    <cfRule type="expression" dxfId="1754" priority="17673">
      <formula>J112&lt;0</formula>
    </cfRule>
  </conditionalFormatting>
  <conditionalFormatting sqref="J122">
    <cfRule type="containsBlanks" priority="17668" stopIfTrue="1">
      <formula>LEN(TRIM(J122))=0</formula>
    </cfRule>
    <cfRule type="expression" dxfId="1753" priority="17669">
      <formula>J122&gt;0</formula>
    </cfRule>
    <cfRule type="expression" dxfId="1752" priority="17670">
      <formula>J122&lt;0</formula>
    </cfRule>
  </conditionalFormatting>
  <conditionalFormatting sqref="J132">
    <cfRule type="containsBlanks" priority="17665" stopIfTrue="1">
      <formula>LEN(TRIM(J132))=0</formula>
    </cfRule>
    <cfRule type="expression" dxfId="1751" priority="17666">
      <formula>J132&gt;0</formula>
    </cfRule>
    <cfRule type="expression" dxfId="1750" priority="17667">
      <formula>J132&lt;0</formula>
    </cfRule>
  </conditionalFormatting>
  <conditionalFormatting sqref="AD32">
    <cfRule type="containsBlanks" priority="17661" stopIfTrue="1">
      <formula>LEN(TRIM(AD32))=0</formula>
    </cfRule>
    <cfRule type="expression" dxfId="1749" priority="17662">
      <formula>AD32&gt;0</formula>
    </cfRule>
    <cfRule type="expression" dxfId="1748" priority="17664">
      <formula>AD32&lt;0</formula>
    </cfRule>
  </conditionalFormatting>
  <conditionalFormatting sqref="AD42">
    <cfRule type="containsBlanks" priority="17659" stopIfTrue="1">
      <formula>LEN(TRIM(AD42))=0</formula>
    </cfRule>
    <cfRule type="expression" dxfId="1747" priority="17660">
      <formula>AD42&gt;0</formula>
    </cfRule>
    <cfRule type="expression" dxfId="1746" priority="17663">
      <formula>AD42&lt;0</formula>
    </cfRule>
  </conditionalFormatting>
  <conditionalFormatting sqref="AD52">
    <cfRule type="containsBlanks" priority="17655" stopIfTrue="1">
      <formula>LEN(TRIM(AD52))=0</formula>
    </cfRule>
    <cfRule type="expression" dxfId="1745" priority="17656">
      <formula>AD52&gt;0</formula>
    </cfRule>
    <cfRule type="expression" dxfId="1744" priority="17658">
      <formula>AD52&lt;0</formula>
    </cfRule>
  </conditionalFormatting>
  <conditionalFormatting sqref="AD62">
    <cfRule type="containsBlanks" priority="17653" stopIfTrue="1">
      <formula>LEN(TRIM(AD62))=0</formula>
    </cfRule>
    <cfRule type="expression" dxfId="1743" priority="17654">
      <formula>AD62&gt;0</formula>
    </cfRule>
    <cfRule type="expression" dxfId="1742" priority="17657">
      <formula>AD62&lt;0</formula>
    </cfRule>
  </conditionalFormatting>
  <conditionalFormatting sqref="AD72">
    <cfRule type="containsBlanks" priority="17649" stopIfTrue="1">
      <formula>LEN(TRIM(AD72))=0</formula>
    </cfRule>
    <cfRule type="expression" dxfId="1741" priority="17650">
      <formula>AD72&gt;0</formula>
    </cfRule>
    <cfRule type="expression" dxfId="1740" priority="17652">
      <formula>AD72&lt;0</formula>
    </cfRule>
  </conditionalFormatting>
  <conditionalFormatting sqref="AD82">
    <cfRule type="containsBlanks" priority="17647" stopIfTrue="1">
      <formula>LEN(TRIM(AD82))=0</formula>
    </cfRule>
    <cfRule type="expression" dxfId="1739" priority="17648">
      <formula>AD82&gt;0</formula>
    </cfRule>
    <cfRule type="expression" dxfId="1738" priority="17651">
      <formula>AD82&lt;0</formula>
    </cfRule>
  </conditionalFormatting>
  <conditionalFormatting sqref="AD92">
    <cfRule type="containsBlanks" priority="17643" stopIfTrue="1">
      <formula>LEN(TRIM(AD92))=0</formula>
    </cfRule>
    <cfRule type="expression" dxfId="1737" priority="17644">
      <formula>AD92&gt;0</formula>
    </cfRule>
    <cfRule type="expression" dxfId="1736" priority="17646">
      <formula>AD92&lt;0</formula>
    </cfRule>
  </conditionalFormatting>
  <conditionalFormatting sqref="AD102">
    <cfRule type="containsBlanks" priority="17641" stopIfTrue="1">
      <formula>LEN(TRIM(AD102))=0</formula>
    </cfRule>
    <cfRule type="expression" dxfId="1735" priority="17642">
      <formula>AD102&gt;0</formula>
    </cfRule>
    <cfRule type="expression" dxfId="1734" priority="17645">
      <formula>AD102&lt;0</formula>
    </cfRule>
  </conditionalFormatting>
  <conditionalFormatting sqref="AD112">
    <cfRule type="containsBlanks" priority="17637" stopIfTrue="1">
      <formula>LEN(TRIM(AD112))=0</formula>
    </cfRule>
    <cfRule type="expression" dxfId="1733" priority="17638">
      <formula>AD112&gt;0</formula>
    </cfRule>
    <cfRule type="expression" dxfId="1732" priority="17640">
      <formula>AD112&lt;0</formula>
    </cfRule>
  </conditionalFormatting>
  <conditionalFormatting sqref="AD122">
    <cfRule type="containsBlanks" priority="17635" stopIfTrue="1">
      <formula>LEN(TRIM(AD122))=0</formula>
    </cfRule>
    <cfRule type="expression" dxfId="1731" priority="17636">
      <formula>AD122&gt;0</formula>
    </cfRule>
    <cfRule type="expression" dxfId="1730" priority="17639">
      <formula>AD122&lt;0</formula>
    </cfRule>
  </conditionalFormatting>
  <conditionalFormatting sqref="B18">
    <cfRule type="expression" dxfId="1729" priority="13747">
      <formula>B18&lt;0</formula>
    </cfRule>
  </conditionalFormatting>
  <conditionalFormatting sqref="L8">
    <cfRule type="expression" dxfId="1728" priority="13735">
      <formula>L8&lt;0</formula>
    </cfRule>
  </conditionalFormatting>
  <conditionalFormatting sqref="L18">
    <cfRule type="expression" dxfId="1727" priority="13734">
      <formula>L18&lt;0</formula>
    </cfRule>
  </conditionalFormatting>
  <conditionalFormatting sqref="V8">
    <cfRule type="expression" dxfId="1726" priority="13733">
      <formula>V8&lt;0</formula>
    </cfRule>
  </conditionalFormatting>
  <conditionalFormatting sqref="V18">
    <cfRule type="expression" dxfId="1725" priority="13732">
      <formula>V18&lt;0</formula>
    </cfRule>
  </conditionalFormatting>
  <conditionalFormatting sqref="L28">
    <cfRule type="expression" dxfId="1724" priority="13731">
      <formula>L28&lt;0</formula>
    </cfRule>
  </conditionalFormatting>
  <conditionalFormatting sqref="L38">
    <cfRule type="expression" dxfId="1723" priority="13730">
      <formula>L38&lt;0</formula>
    </cfRule>
  </conditionalFormatting>
  <conditionalFormatting sqref="L48">
    <cfRule type="expression" dxfId="1722" priority="13729">
      <formula>L48&lt;0</formula>
    </cfRule>
  </conditionalFormatting>
  <conditionalFormatting sqref="L58">
    <cfRule type="expression" dxfId="1721" priority="13728">
      <formula>L58&lt;0</formula>
    </cfRule>
  </conditionalFormatting>
  <conditionalFormatting sqref="L68">
    <cfRule type="expression" dxfId="1720" priority="13727">
      <formula>L68&lt;0</formula>
    </cfRule>
  </conditionalFormatting>
  <conditionalFormatting sqref="L78">
    <cfRule type="expression" dxfId="1719" priority="13726">
      <formula>L78&lt;0</formula>
    </cfRule>
  </conditionalFormatting>
  <conditionalFormatting sqref="L88">
    <cfRule type="expression" dxfId="1718" priority="13725">
      <formula>L88&lt;0</formula>
    </cfRule>
  </conditionalFormatting>
  <conditionalFormatting sqref="L98">
    <cfRule type="expression" dxfId="1717" priority="13724">
      <formula>L98&lt;0</formula>
    </cfRule>
  </conditionalFormatting>
  <conditionalFormatting sqref="L108">
    <cfRule type="expression" dxfId="1716" priority="13723">
      <formula>L108&lt;0</formula>
    </cfRule>
  </conditionalFormatting>
  <conditionalFormatting sqref="L118">
    <cfRule type="expression" dxfId="1715" priority="13722">
      <formula>L118&lt;0</formula>
    </cfRule>
  </conditionalFormatting>
  <conditionalFormatting sqref="V28">
    <cfRule type="expression" dxfId="1714" priority="13721">
      <formula>V28&lt;0</formula>
    </cfRule>
  </conditionalFormatting>
  <conditionalFormatting sqref="V38">
    <cfRule type="expression" dxfId="1713" priority="13720">
      <formula>V38&lt;0</formula>
    </cfRule>
  </conditionalFormatting>
  <conditionalFormatting sqref="V48">
    <cfRule type="expression" dxfId="1712" priority="13719">
      <formula>V48&lt;0</formula>
    </cfRule>
  </conditionalFormatting>
  <conditionalFormatting sqref="V58">
    <cfRule type="expression" dxfId="1711" priority="13718">
      <formula>V58&lt;0</formula>
    </cfRule>
  </conditionalFormatting>
  <conditionalFormatting sqref="V68">
    <cfRule type="expression" dxfId="1710" priority="13717">
      <formula>V68&lt;0</formula>
    </cfRule>
  </conditionalFormatting>
  <conditionalFormatting sqref="V78">
    <cfRule type="expression" dxfId="1709" priority="13716">
      <formula>V78&lt;0</formula>
    </cfRule>
  </conditionalFormatting>
  <conditionalFormatting sqref="V88">
    <cfRule type="expression" dxfId="1708" priority="13715">
      <formula>V88&lt;0</formula>
    </cfRule>
  </conditionalFormatting>
  <conditionalFormatting sqref="V98">
    <cfRule type="expression" dxfId="1707" priority="13714">
      <formula>V98&lt;0</formula>
    </cfRule>
  </conditionalFormatting>
  <conditionalFormatting sqref="V108">
    <cfRule type="expression" dxfId="1706" priority="13713">
      <formula>V108&lt;0</formula>
    </cfRule>
  </conditionalFormatting>
  <conditionalFormatting sqref="V118">
    <cfRule type="expression" dxfId="1705" priority="13712">
      <formula>V118&lt;0</formula>
    </cfRule>
  </conditionalFormatting>
  <conditionalFormatting sqref="B28">
    <cfRule type="expression" dxfId="1704" priority="13082">
      <formula>B28&lt;0</formula>
    </cfRule>
  </conditionalFormatting>
  <conditionalFormatting sqref="B38">
    <cfRule type="expression" dxfId="1703" priority="13081">
      <formula>B38&lt;0</formula>
    </cfRule>
  </conditionalFormatting>
  <conditionalFormatting sqref="B48">
    <cfRule type="expression" dxfId="1702" priority="13080">
      <formula>B48&lt;0</formula>
    </cfRule>
  </conditionalFormatting>
  <conditionalFormatting sqref="B58">
    <cfRule type="expression" dxfId="1701" priority="13079">
      <formula>B58&lt;0</formula>
    </cfRule>
  </conditionalFormatting>
  <conditionalFormatting sqref="B68">
    <cfRule type="expression" dxfId="1700" priority="13078">
      <formula>B68&lt;0</formula>
    </cfRule>
  </conditionalFormatting>
  <conditionalFormatting sqref="B78">
    <cfRule type="expression" dxfId="1699" priority="13077">
      <formula>B78&lt;0</formula>
    </cfRule>
  </conditionalFormatting>
  <conditionalFormatting sqref="B88">
    <cfRule type="expression" dxfId="1698" priority="13076">
      <formula>B88&lt;0</formula>
    </cfRule>
  </conditionalFormatting>
  <conditionalFormatting sqref="B98">
    <cfRule type="expression" dxfId="1697" priority="13075">
      <formula>B98&lt;0</formula>
    </cfRule>
  </conditionalFormatting>
  <conditionalFormatting sqref="B108">
    <cfRule type="expression" dxfId="1696" priority="13074">
      <formula>B108&lt;0</formula>
    </cfRule>
  </conditionalFormatting>
  <conditionalFormatting sqref="B118">
    <cfRule type="expression" dxfId="1695" priority="13073">
      <formula>B118&lt;0</formula>
    </cfRule>
  </conditionalFormatting>
  <conditionalFormatting sqref="B128">
    <cfRule type="expression" dxfId="1694" priority="13072">
      <formula>B128&lt;0</formula>
    </cfRule>
  </conditionalFormatting>
  <conditionalFormatting sqref="I7">
    <cfRule type="expression" dxfId="1693" priority="11712">
      <formula>AND(I7="",D7&lt;&gt;"")</formula>
    </cfRule>
  </conditionalFormatting>
  <conditionalFormatting sqref="I8">
    <cfRule type="expression" dxfId="1692" priority="11711">
      <formula>AND(I8="",D8&lt;&gt;"")</formula>
    </cfRule>
  </conditionalFormatting>
  <conditionalFormatting sqref="I16">
    <cfRule type="expression" dxfId="1691" priority="11703">
      <formula>AND(I16="",D16&lt;&gt;"")</formula>
    </cfRule>
  </conditionalFormatting>
  <conditionalFormatting sqref="I17">
    <cfRule type="expression" dxfId="1690" priority="11702">
      <formula>AND(I17="",D17&lt;&gt;"")</formula>
    </cfRule>
  </conditionalFormatting>
  <conditionalFormatting sqref="I18">
    <cfRule type="expression" dxfId="1689" priority="11701">
      <formula>AND(I18="",D18&lt;&gt;"")</formula>
    </cfRule>
  </conditionalFormatting>
  <conditionalFormatting sqref="I26">
    <cfRule type="expression" dxfId="1688" priority="11693">
      <formula>AND(I26="",D26&lt;&gt;"")</formula>
    </cfRule>
  </conditionalFormatting>
  <conditionalFormatting sqref="S7">
    <cfRule type="expression" dxfId="1687" priority="11582">
      <formula>AND(S7="",N7&lt;&gt;"")</formula>
    </cfRule>
  </conditionalFormatting>
  <conditionalFormatting sqref="S8">
    <cfRule type="expression" dxfId="1686" priority="11581">
      <formula>AND(S8="",N8&lt;&gt;"")</formula>
    </cfRule>
  </conditionalFormatting>
  <conditionalFormatting sqref="S16">
    <cfRule type="expression" dxfId="1685" priority="11573">
      <formula>AND(S16="",N16&lt;&gt;"")</formula>
    </cfRule>
  </conditionalFormatting>
  <conditionalFormatting sqref="S17">
    <cfRule type="expression" dxfId="1684" priority="11572">
      <formula>AND(S17="",N17&lt;&gt;"")</formula>
    </cfRule>
  </conditionalFormatting>
  <conditionalFormatting sqref="S18">
    <cfRule type="expression" dxfId="1683" priority="11571">
      <formula>AND(S18="",N18&lt;&gt;"")</formula>
    </cfRule>
  </conditionalFormatting>
  <conditionalFormatting sqref="S26">
    <cfRule type="expression" dxfId="1682" priority="11563">
      <formula>AND(S26="",N26&lt;&gt;"")</formula>
    </cfRule>
  </conditionalFormatting>
  <conditionalFormatting sqref="AC7">
    <cfRule type="expression" dxfId="1681" priority="11462">
      <formula>AND(AC7="",X7&lt;&gt;"")</formula>
    </cfRule>
  </conditionalFormatting>
  <conditionalFormatting sqref="AC16">
    <cfRule type="expression" dxfId="1680" priority="11461">
      <formula>AND(AC16="",X16&lt;&gt;"")</formula>
    </cfRule>
  </conditionalFormatting>
  <conditionalFormatting sqref="AC17">
    <cfRule type="expression" dxfId="1679" priority="11460">
      <formula>AND(AC17="",X17&lt;&gt;"")</formula>
    </cfRule>
  </conditionalFormatting>
  <conditionalFormatting sqref="AC8">
    <cfRule type="expression" dxfId="1678" priority="11459">
      <formula>AND(AC8="",X8&lt;&gt;"")</formula>
    </cfRule>
  </conditionalFormatting>
  <conditionalFormatting sqref="AC18">
    <cfRule type="expression" dxfId="1677" priority="11458">
      <formula>AND(AC18="",X18&lt;&gt;"")</formula>
    </cfRule>
  </conditionalFormatting>
  <conditionalFormatting sqref="AC26">
    <cfRule type="expression" dxfId="1676" priority="11457">
      <formula>AND(AC26="",X26&lt;&gt;"")</formula>
    </cfRule>
  </conditionalFormatting>
  <conditionalFormatting sqref="I9">
    <cfRule type="expression" dxfId="1675" priority="11442">
      <formula>AND(I9="",D9&lt;&gt;"")</formula>
    </cfRule>
  </conditionalFormatting>
  <conditionalFormatting sqref="I10">
    <cfRule type="expression" dxfId="1674" priority="11441">
      <formula>AND(I10="",D10&lt;&gt;"")</formula>
    </cfRule>
  </conditionalFormatting>
  <conditionalFormatting sqref="I11">
    <cfRule type="expression" dxfId="1673" priority="11440">
      <formula>AND(I11="",D11&lt;&gt;"")</formula>
    </cfRule>
  </conditionalFormatting>
  <conditionalFormatting sqref="I12">
    <cfRule type="expression" dxfId="1672" priority="11439">
      <formula>AND(I12="",D12&lt;&gt;"")</formula>
    </cfRule>
  </conditionalFormatting>
  <conditionalFormatting sqref="I13">
    <cfRule type="expression" dxfId="1671" priority="11438">
      <formula>AND(I13="",D13&lt;&gt;"")</formula>
    </cfRule>
  </conditionalFormatting>
  <conditionalFormatting sqref="I14">
    <cfRule type="expression" dxfId="1670" priority="11437">
      <formula>AND(I14="",D14&lt;&gt;"")</formula>
    </cfRule>
  </conditionalFormatting>
  <conditionalFormatting sqref="I15">
    <cfRule type="expression" dxfId="1669" priority="11436">
      <formula>AND(I15="",D15&lt;&gt;"")</formula>
    </cfRule>
  </conditionalFormatting>
  <conditionalFormatting sqref="I19">
    <cfRule type="expression" dxfId="1668" priority="11435">
      <formula>AND(I19="",D19&lt;&gt;"")</formula>
    </cfRule>
  </conditionalFormatting>
  <conditionalFormatting sqref="I20">
    <cfRule type="expression" dxfId="1667" priority="11434">
      <formula>AND(I20="",D20&lt;&gt;"")</formula>
    </cfRule>
  </conditionalFormatting>
  <conditionalFormatting sqref="I21">
    <cfRule type="expression" dxfId="1666" priority="11433">
      <formula>AND(I21="",D21&lt;&gt;"")</formula>
    </cfRule>
  </conditionalFormatting>
  <conditionalFormatting sqref="I22">
    <cfRule type="expression" dxfId="1665" priority="11432">
      <formula>AND(I22="",D22&lt;&gt;"")</formula>
    </cfRule>
  </conditionalFormatting>
  <conditionalFormatting sqref="I23">
    <cfRule type="expression" dxfId="1664" priority="11431">
      <formula>AND(I23="",D23&lt;&gt;"")</formula>
    </cfRule>
  </conditionalFormatting>
  <conditionalFormatting sqref="I24">
    <cfRule type="expression" dxfId="1663" priority="11430">
      <formula>AND(I24="",D24&lt;&gt;"")</formula>
    </cfRule>
  </conditionalFormatting>
  <conditionalFormatting sqref="I25">
    <cfRule type="expression" dxfId="1662" priority="11429">
      <formula>AND(I25="",D25&lt;&gt;"")</formula>
    </cfRule>
  </conditionalFormatting>
  <conditionalFormatting sqref="I27">
    <cfRule type="expression" dxfId="1661" priority="11428">
      <formula>AND(I27="",D27&lt;&gt;"")</formula>
    </cfRule>
  </conditionalFormatting>
  <conditionalFormatting sqref="I28">
    <cfRule type="expression" dxfId="1660" priority="11427">
      <formula>AND(I28="",D28&lt;&gt;"")</formula>
    </cfRule>
  </conditionalFormatting>
  <conditionalFormatting sqref="I36">
    <cfRule type="expression" dxfId="1659" priority="11426">
      <formula>AND(I36="",D36&lt;&gt;"")</formula>
    </cfRule>
  </conditionalFormatting>
  <conditionalFormatting sqref="I37">
    <cfRule type="expression" dxfId="1658" priority="11425">
      <formula>AND(I37="",D37&lt;&gt;"")</formula>
    </cfRule>
  </conditionalFormatting>
  <conditionalFormatting sqref="I38">
    <cfRule type="expression" dxfId="1657" priority="11424">
      <formula>AND(I38="",D38&lt;&gt;"")</formula>
    </cfRule>
  </conditionalFormatting>
  <conditionalFormatting sqref="I46">
    <cfRule type="expression" dxfId="1656" priority="11423">
      <formula>AND(I46="",D46&lt;&gt;"")</formula>
    </cfRule>
  </conditionalFormatting>
  <conditionalFormatting sqref="I29">
    <cfRule type="expression" dxfId="1655" priority="11422">
      <formula>AND(I29="",D29&lt;&gt;"")</formula>
    </cfRule>
  </conditionalFormatting>
  <conditionalFormatting sqref="I30">
    <cfRule type="expression" dxfId="1654" priority="11421">
      <formula>AND(I30="",D30&lt;&gt;"")</formula>
    </cfRule>
  </conditionalFormatting>
  <conditionalFormatting sqref="I31">
    <cfRule type="expression" dxfId="1653" priority="11420">
      <formula>AND(I31="",D31&lt;&gt;"")</formula>
    </cfRule>
  </conditionalFormatting>
  <conditionalFormatting sqref="I32">
    <cfRule type="expression" dxfId="1652" priority="11419">
      <formula>AND(I32="",D32&lt;&gt;"")</formula>
    </cfRule>
  </conditionalFormatting>
  <conditionalFormatting sqref="I33">
    <cfRule type="expression" dxfId="1651" priority="11418">
      <formula>AND(I33="",D33&lt;&gt;"")</formula>
    </cfRule>
  </conditionalFormatting>
  <conditionalFormatting sqref="I34">
    <cfRule type="expression" dxfId="1650" priority="11417">
      <formula>AND(I34="",D34&lt;&gt;"")</formula>
    </cfRule>
  </conditionalFormatting>
  <conditionalFormatting sqref="I35">
    <cfRule type="expression" dxfId="1649" priority="11416">
      <formula>AND(I35="",D35&lt;&gt;"")</formula>
    </cfRule>
  </conditionalFormatting>
  <conditionalFormatting sqref="I39">
    <cfRule type="expression" dxfId="1648" priority="11415">
      <formula>AND(I39="",D39&lt;&gt;"")</formula>
    </cfRule>
  </conditionalFormatting>
  <conditionalFormatting sqref="I40">
    <cfRule type="expression" dxfId="1647" priority="11414">
      <formula>AND(I40="",D40&lt;&gt;"")</formula>
    </cfRule>
  </conditionalFormatting>
  <conditionalFormatting sqref="I41">
    <cfRule type="expression" dxfId="1646" priority="11413">
      <formula>AND(I41="",D41&lt;&gt;"")</formula>
    </cfRule>
  </conditionalFormatting>
  <conditionalFormatting sqref="I42">
    <cfRule type="expression" dxfId="1645" priority="11412">
      <formula>AND(I42="",D42&lt;&gt;"")</formula>
    </cfRule>
  </conditionalFormatting>
  <conditionalFormatting sqref="I43">
    <cfRule type="expression" dxfId="1644" priority="11411">
      <formula>AND(I43="",D43&lt;&gt;"")</formula>
    </cfRule>
  </conditionalFormatting>
  <conditionalFormatting sqref="I44">
    <cfRule type="expression" dxfId="1643" priority="11410">
      <formula>AND(I44="",D44&lt;&gt;"")</formula>
    </cfRule>
  </conditionalFormatting>
  <conditionalFormatting sqref="I45">
    <cfRule type="expression" dxfId="1642" priority="11409">
      <formula>AND(I45="",D45&lt;&gt;"")</formula>
    </cfRule>
  </conditionalFormatting>
  <conditionalFormatting sqref="I47">
    <cfRule type="expression" dxfId="1641" priority="11408">
      <formula>AND(I47="",D47&lt;&gt;"")</formula>
    </cfRule>
  </conditionalFormatting>
  <conditionalFormatting sqref="I48">
    <cfRule type="expression" dxfId="1640" priority="11407">
      <formula>AND(I48="",D48&lt;&gt;"")</formula>
    </cfRule>
  </conditionalFormatting>
  <conditionalFormatting sqref="I56">
    <cfRule type="expression" dxfId="1639" priority="11406">
      <formula>AND(I56="",D56&lt;&gt;"")</formula>
    </cfRule>
  </conditionalFormatting>
  <conditionalFormatting sqref="I57">
    <cfRule type="expression" dxfId="1638" priority="11405">
      <formula>AND(I57="",D57&lt;&gt;"")</formula>
    </cfRule>
  </conditionalFormatting>
  <conditionalFormatting sqref="I58">
    <cfRule type="expression" dxfId="1637" priority="11404">
      <formula>AND(I58="",D58&lt;&gt;"")</formula>
    </cfRule>
  </conditionalFormatting>
  <conditionalFormatting sqref="I66">
    <cfRule type="expression" dxfId="1636" priority="11403">
      <formula>AND(I66="",D66&lt;&gt;"")</formula>
    </cfRule>
  </conditionalFormatting>
  <conditionalFormatting sqref="I49">
    <cfRule type="expression" dxfId="1635" priority="11402">
      <formula>AND(I49="",D49&lt;&gt;"")</formula>
    </cfRule>
  </conditionalFormatting>
  <conditionalFormatting sqref="I50">
    <cfRule type="expression" dxfId="1634" priority="11401">
      <formula>AND(I50="",D50&lt;&gt;"")</formula>
    </cfRule>
  </conditionalFormatting>
  <conditionalFormatting sqref="I51">
    <cfRule type="expression" dxfId="1633" priority="11400">
      <formula>AND(I51="",D51&lt;&gt;"")</formula>
    </cfRule>
  </conditionalFormatting>
  <conditionalFormatting sqref="I52">
    <cfRule type="expression" dxfId="1632" priority="11399">
      <formula>AND(I52="",D52&lt;&gt;"")</formula>
    </cfRule>
  </conditionalFormatting>
  <conditionalFormatting sqref="I53">
    <cfRule type="expression" dxfId="1631" priority="11398">
      <formula>AND(I53="",D53&lt;&gt;"")</formula>
    </cfRule>
  </conditionalFormatting>
  <conditionalFormatting sqref="I54">
    <cfRule type="expression" dxfId="1630" priority="11397">
      <formula>AND(I54="",D54&lt;&gt;"")</formula>
    </cfRule>
  </conditionalFormatting>
  <conditionalFormatting sqref="I55">
    <cfRule type="expression" dxfId="1629" priority="11396">
      <formula>AND(I55="",D55&lt;&gt;"")</formula>
    </cfRule>
  </conditionalFormatting>
  <conditionalFormatting sqref="I59">
    <cfRule type="expression" dxfId="1628" priority="11395">
      <formula>AND(I59="",D59&lt;&gt;"")</formula>
    </cfRule>
  </conditionalFormatting>
  <conditionalFormatting sqref="I60">
    <cfRule type="expression" dxfId="1627" priority="11394">
      <formula>AND(I60="",D60&lt;&gt;"")</formula>
    </cfRule>
  </conditionalFormatting>
  <conditionalFormatting sqref="I61">
    <cfRule type="expression" dxfId="1626" priority="11393">
      <formula>AND(I61="",D61&lt;&gt;"")</formula>
    </cfRule>
  </conditionalFormatting>
  <conditionalFormatting sqref="I62">
    <cfRule type="expression" dxfId="1625" priority="11392">
      <formula>AND(I62="",D62&lt;&gt;"")</formula>
    </cfRule>
  </conditionalFormatting>
  <conditionalFormatting sqref="I63">
    <cfRule type="expression" dxfId="1624" priority="11391">
      <formula>AND(I63="",D63&lt;&gt;"")</formula>
    </cfRule>
  </conditionalFormatting>
  <conditionalFormatting sqref="I64">
    <cfRule type="expression" dxfId="1623" priority="11390">
      <formula>AND(I64="",D64&lt;&gt;"")</formula>
    </cfRule>
  </conditionalFormatting>
  <conditionalFormatting sqref="I65">
    <cfRule type="expression" dxfId="1622" priority="11389">
      <formula>AND(I65="",D65&lt;&gt;"")</formula>
    </cfRule>
  </conditionalFormatting>
  <conditionalFormatting sqref="I67">
    <cfRule type="expression" dxfId="1621" priority="11388">
      <formula>AND(I67="",D67&lt;&gt;"")</formula>
    </cfRule>
  </conditionalFormatting>
  <conditionalFormatting sqref="I68">
    <cfRule type="expression" dxfId="1620" priority="11387">
      <formula>AND(I68="",D68&lt;&gt;"")</formula>
    </cfRule>
  </conditionalFormatting>
  <conditionalFormatting sqref="I76">
    <cfRule type="expression" dxfId="1619" priority="11386">
      <formula>AND(I76="",D76&lt;&gt;"")</formula>
    </cfRule>
  </conditionalFormatting>
  <conditionalFormatting sqref="I77">
    <cfRule type="expression" dxfId="1618" priority="11385">
      <formula>AND(I77="",D77&lt;&gt;"")</formula>
    </cfRule>
  </conditionalFormatting>
  <conditionalFormatting sqref="I78">
    <cfRule type="expression" dxfId="1617" priority="11384">
      <formula>AND(I78="",D78&lt;&gt;"")</formula>
    </cfRule>
  </conditionalFormatting>
  <conditionalFormatting sqref="I86">
    <cfRule type="expression" dxfId="1616" priority="11383">
      <formula>AND(I86="",D86&lt;&gt;"")</formula>
    </cfRule>
  </conditionalFormatting>
  <conditionalFormatting sqref="I69">
    <cfRule type="expression" dxfId="1615" priority="11382">
      <formula>AND(I69="",D69&lt;&gt;"")</formula>
    </cfRule>
  </conditionalFormatting>
  <conditionalFormatting sqref="I70">
    <cfRule type="expression" dxfId="1614" priority="11381">
      <formula>AND(I70="",D70&lt;&gt;"")</formula>
    </cfRule>
  </conditionalFormatting>
  <conditionalFormatting sqref="I71">
    <cfRule type="expression" dxfId="1613" priority="11380">
      <formula>AND(I71="",D71&lt;&gt;"")</formula>
    </cfRule>
  </conditionalFormatting>
  <conditionalFormatting sqref="I72">
    <cfRule type="expression" dxfId="1612" priority="11379">
      <formula>AND(I72="",D72&lt;&gt;"")</formula>
    </cfRule>
  </conditionalFormatting>
  <conditionalFormatting sqref="I73">
    <cfRule type="expression" dxfId="1611" priority="11378">
      <formula>AND(I73="",D73&lt;&gt;"")</formula>
    </cfRule>
  </conditionalFormatting>
  <conditionalFormatting sqref="I74">
    <cfRule type="expression" dxfId="1610" priority="11377">
      <formula>AND(I74="",D74&lt;&gt;"")</formula>
    </cfRule>
  </conditionalFormatting>
  <conditionalFormatting sqref="I75">
    <cfRule type="expression" dxfId="1609" priority="11376">
      <formula>AND(I75="",D75&lt;&gt;"")</formula>
    </cfRule>
  </conditionalFormatting>
  <conditionalFormatting sqref="I79">
    <cfRule type="expression" dxfId="1608" priority="11375">
      <formula>AND(I79="",D79&lt;&gt;"")</formula>
    </cfRule>
  </conditionalFormatting>
  <conditionalFormatting sqref="I80">
    <cfRule type="expression" dxfId="1607" priority="11374">
      <formula>AND(I80="",D80&lt;&gt;"")</formula>
    </cfRule>
  </conditionalFormatting>
  <conditionalFormatting sqref="I81">
    <cfRule type="expression" dxfId="1606" priority="11373">
      <formula>AND(I81="",D81&lt;&gt;"")</formula>
    </cfRule>
  </conditionalFormatting>
  <conditionalFormatting sqref="I82">
    <cfRule type="expression" dxfId="1605" priority="11372">
      <formula>AND(I82="",D82&lt;&gt;"")</formula>
    </cfRule>
  </conditionalFormatting>
  <conditionalFormatting sqref="I83">
    <cfRule type="expression" dxfId="1604" priority="11371">
      <formula>AND(I83="",D83&lt;&gt;"")</formula>
    </cfRule>
  </conditionalFormatting>
  <conditionalFormatting sqref="I84">
    <cfRule type="expression" dxfId="1603" priority="11370">
      <formula>AND(I84="",D84&lt;&gt;"")</formula>
    </cfRule>
  </conditionalFormatting>
  <conditionalFormatting sqref="I85">
    <cfRule type="expression" dxfId="1602" priority="11369">
      <formula>AND(I85="",D85&lt;&gt;"")</formula>
    </cfRule>
  </conditionalFormatting>
  <conditionalFormatting sqref="I87">
    <cfRule type="expression" dxfId="1601" priority="11368">
      <formula>AND(I87="",D87&lt;&gt;"")</formula>
    </cfRule>
  </conditionalFormatting>
  <conditionalFormatting sqref="I88">
    <cfRule type="expression" dxfId="1600" priority="11367">
      <formula>AND(I88="",D88&lt;&gt;"")</formula>
    </cfRule>
  </conditionalFormatting>
  <conditionalFormatting sqref="I96">
    <cfRule type="expression" dxfId="1599" priority="11366">
      <formula>AND(I96="",D96&lt;&gt;"")</formula>
    </cfRule>
  </conditionalFormatting>
  <conditionalFormatting sqref="I97">
    <cfRule type="expression" dxfId="1598" priority="11365">
      <formula>AND(I97="",D97&lt;&gt;"")</formula>
    </cfRule>
  </conditionalFormatting>
  <conditionalFormatting sqref="I98">
    <cfRule type="expression" dxfId="1597" priority="11364">
      <formula>AND(I98="",D98&lt;&gt;"")</formula>
    </cfRule>
  </conditionalFormatting>
  <conditionalFormatting sqref="I106">
    <cfRule type="expression" dxfId="1596" priority="11363">
      <formula>AND(I106="",D106&lt;&gt;"")</formula>
    </cfRule>
  </conditionalFormatting>
  <conditionalFormatting sqref="I89">
    <cfRule type="expression" dxfId="1595" priority="11362">
      <formula>AND(I89="",D89&lt;&gt;"")</formula>
    </cfRule>
  </conditionalFormatting>
  <conditionalFormatting sqref="I90">
    <cfRule type="expression" dxfId="1594" priority="11361">
      <formula>AND(I90="",D90&lt;&gt;"")</formula>
    </cfRule>
  </conditionalFormatting>
  <conditionalFormatting sqref="I91">
    <cfRule type="expression" dxfId="1593" priority="11360">
      <formula>AND(I91="",D91&lt;&gt;"")</formula>
    </cfRule>
  </conditionalFormatting>
  <conditionalFormatting sqref="I92">
    <cfRule type="expression" dxfId="1592" priority="11359">
      <formula>AND(I92="",D92&lt;&gt;"")</formula>
    </cfRule>
  </conditionalFormatting>
  <conditionalFormatting sqref="I93">
    <cfRule type="expression" dxfId="1591" priority="11358">
      <formula>AND(I93="",D93&lt;&gt;"")</formula>
    </cfRule>
  </conditionalFormatting>
  <conditionalFormatting sqref="I94">
    <cfRule type="expression" dxfId="1590" priority="11357">
      <formula>AND(I94="",D94&lt;&gt;"")</formula>
    </cfRule>
  </conditionalFormatting>
  <conditionalFormatting sqref="I95">
    <cfRule type="expression" dxfId="1589" priority="11356">
      <formula>AND(I95="",D95&lt;&gt;"")</formula>
    </cfRule>
  </conditionalFormatting>
  <conditionalFormatting sqref="I99">
    <cfRule type="expression" dxfId="1588" priority="11355">
      <formula>AND(I99="",D99&lt;&gt;"")</formula>
    </cfRule>
  </conditionalFormatting>
  <conditionalFormatting sqref="I100">
    <cfRule type="expression" dxfId="1587" priority="11354">
      <formula>AND(I100="",D100&lt;&gt;"")</formula>
    </cfRule>
  </conditionalFormatting>
  <conditionalFormatting sqref="I101">
    <cfRule type="expression" dxfId="1586" priority="11353">
      <formula>AND(I101="",D101&lt;&gt;"")</formula>
    </cfRule>
  </conditionalFormatting>
  <conditionalFormatting sqref="I102">
    <cfRule type="expression" dxfId="1585" priority="11352">
      <formula>AND(I102="",D102&lt;&gt;"")</formula>
    </cfRule>
  </conditionalFormatting>
  <conditionalFormatting sqref="I103">
    <cfRule type="expression" dxfId="1584" priority="11351">
      <formula>AND(I103="",D103&lt;&gt;"")</formula>
    </cfRule>
  </conditionalFormatting>
  <conditionalFormatting sqref="I104">
    <cfRule type="expression" dxfId="1583" priority="11350">
      <formula>AND(I104="",D104&lt;&gt;"")</formula>
    </cfRule>
  </conditionalFormatting>
  <conditionalFormatting sqref="I105">
    <cfRule type="expression" dxfId="1582" priority="11349">
      <formula>AND(I105="",D105&lt;&gt;"")</formula>
    </cfRule>
  </conditionalFormatting>
  <conditionalFormatting sqref="I107">
    <cfRule type="expression" dxfId="1581" priority="11348">
      <formula>AND(I107="",D107&lt;&gt;"")</formula>
    </cfRule>
  </conditionalFormatting>
  <conditionalFormatting sqref="I108">
    <cfRule type="expression" dxfId="1580" priority="11347">
      <formula>AND(I108="",D108&lt;&gt;"")</formula>
    </cfRule>
  </conditionalFormatting>
  <conditionalFormatting sqref="I116">
    <cfRule type="expression" dxfId="1579" priority="11346">
      <formula>AND(I116="",D116&lt;&gt;"")</formula>
    </cfRule>
  </conditionalFormatting>
  <conditionalFormatting sqref="I117">
    <cfRule type="expression" dxfId="1578" priority="11345">
      <formula>AND(I117="",D117&lt;&gt;"")</formula>
    </cfRule>
  </conditionalFormatting>
  <conditionalFormatting sqref="I118">
    <cfRule type="expression" dxfId="1577" priority="11344">
      <formula>AND(I118="",D118&lt;&gt;"")</formula>
    </cfRule>
  </conditionalFormatting>
  <conditionalFormatting sqref="I126">
    <cfRule type="expression" dxfId="1576" priority="11343">
      <formula>AND(I126="",D126&lt;&gt;"")</formula>
    </cfRule>
  </conditionalFormatting>
  <conditionalFormatting sqref="I109">
    <cfRule type="expression" dxfId="1575" priority="11342">
      <formula>AND(I109="",D109&lt;&gt;"")</formula>
    </cfRule>
  </conditionalFormatting>
  <conditionalFormatting sqref="I110">
    <cfRule type="expression" dxfId="1574" priority="11341">
      <formula>AND(I110="",D110&lt;&gt;"")</formula>
    </cfRule>
  </conditionalFormatting>
  <conditionalFormatting sqref="I111">
    <cfRule type="expression" dxfId="1573" priority="11340">
      <formula>AND(I111="",D111&lt;&gt;"")</formula>
    </cfRule>
  </conditionalFormatting>
  <conditionalFormatting sqref="I112">
    <cfRule type="expression" dxfId="1572" priority="11339">
      <formula>AND(I112="",D112&lt;&gt;"")</formula>
    </cfRule>
  </conditionalFormatting>
  <conditionalFormatting sqref="I113">
    <cfRule type="expression" dxfId="1571" priority="11338">
      <formula>AND(I113="",D113&lt;&gt;"")</formula>
    </cfRule>
  </conditionalFormatting>
  <conditionalFormatting sqref="I114">
    <cfRule type="expression" dxfId="1570" priority="11337">
      <formula>AND(I114="",D114&lt;&gt;"")</formula>
    </cfRule>
  </conditionalFormatting>
  <conditionalFormatting sqref="I115">
    <cfRule type="expression" dxfId="1569" priority="11336">
      <formula>AND(I115="",D115&lt;&gt;"")</formula>
    </cfRule>
  </conditionalFormatting>
  <conditionalFormatting sqref="I119">
    <cfRule type="expression" dxfId="1568" priority="11335">
      <formula>AND(I119="",D119&lt;&gt;"")</formula>
    </cfRule>
  </conditionalFormatting>
  <conditionalFormatting sqref="I120">
    <cfRule type="expression" dxfId="1567" priority="11334">
      <formula>AND(I120="",D120&lt;&gt;"")</formula>
    </cfRule>
  </conditionalFormatting>
  <conditionalFormatting sqref="I121">
    <cfRule type="expression" dxfId="1566" priority="11333">
      <formula>AND(I121="",D121&lt;&gt;"")</formula>
    </cfRule>
  </conditionalFormatting>
  <conditionalFormatting sqref="I122">
    <cfRule type="expression" dxfId="1565" priority="11332">
      <formula>AND(I122="",D122&lt;&gt;"")</formula>
    </cfRule>
  </conditionalFormatting>
  <conditionalFormatting sqref="I123">
    <cfRule type="expression" dxfId="1564" priority="11331">
      <formula>AND(I123="",D123&lt;&gt;"")</formula>
    </cfRule>
  </conditionalFormatting>
  <conditionalFormatting sqref="I124">
    <cfRule type="expression" dxfId="1563" priority="11330">
      <formula>AND(I124="",D124&lt;&gt;"")</formula>
    </cfRule>
  </conditionalFormatting>
  <conditionalFormatting sqref="I125">
    <cfRule type="expression" dxfId="1562" priority="11329">
      <formula>AND(I125="",D125&lt;&gt;"")</formula>
    </cfRule>
  </conditionalFormatting>
  <conditionalFormatting sqref="I127">
    <cfRule type="expression" dxfId="1561" priority="11328">
      <formula>AND(I127="",D127&lt;&gt;"")</formula>
    </cfRule>
  </conditionalFormatting>
  <conditionalFormatting sqref="I128">
    <cfRule type="expression" dxfId="1560" priority="11327">
      <formula>AND(I128="",D128&lt;&gt;"")</formula>
    </cfRule>
  </conditionalFormatting>
  <conditionalFormatting sqref="I136">
    <cfRule type="expression" dxfId="1559" priority="11326">
      <formula>AND(I136="",D136&lt;&gt;"")</formula>
    </cfRule>
  </conditionalFormatting>
  <conditionalFormatting sqref="I129">
    <cfRule type="expression" dxfId="1558" priority="11325">
      <formula>AND(I129="",D129&lt;&gt;"")</formula>
    </cfRule>
  </conditionalFormatting>
  <conditionalFormatting sqref="I130">
    <cfRule type="expression" dxfId="1557" priority="11324">
      <formula>AND(I130="",D130&lt;&gt;"")</formula>
    </cfRule>
  </conditionalFormatting>
  <conditionalFormatting sqref="I131">
    <cfRule type="expression" dxfId="1556" priority="11323">
      <formula>AND(I131="",D131&lt;&gt;"")</formula>
    </cfRule>
  </conditionalFormatting>
  <conditionalFormatting sqref="I132">
    <cfRule type="expression" dxfId="1555" priority="11322">
      <formula>AND(I132="",D132&lt;&gt;"")</formula>
    </cfRule>
  </conditionalFormatting>
  <conditionalFormatting sqref="I133">
    <cfRule type="expression" dxfId="1554" priority="11321">
      <formula>AND(I133="",D133&lt;&gt;"")</formula>
    </cfRule>
  </conditionalFormatting>
  <conditionalFormatting sqref="I134">
    <cfRule type="expression" dxfId="1553" priority="11320">
      <formula>AND(I134="",D134&lt;&gt;"")</formula>
    </cfRule>
  </conditionalFormatting>
  <conditionalFormatting sqref="I135">
    <cfRule type="expression" dxfId="1552" priority="11319">
      <formula>AND(I135="",D135&lt;&gt;"")</formula>
    </cfRule>
  </conditionalFormatting>
  <conditionalFormatting sqref="S9">
    <cfRule type="expression" dxfId="1551" priority="11318">
      <formula>AND(S9="",N9&lt;&gt;"")</formula>
    </cfRule>
  </conditionalFormatting>
  <conditionalFormatting sqref="S10">
    <cfRule type="expression" dxfId="1550" priority="11317">
      <formula>AND(S10="",N10&lt;&gt;"")</formula>
    </cfRule>
  </conditionalFormatting>
  <conditionalFormatting sqref="S11">
    <cfRule type="expression" dxfId="1549" priority="11316">
      <formula>AND(S11="",N11&lt;&gt;"")</formula>
    </cfRule>
  </conditionalFormatting>
  <conditionalFormatting sqref="S12">
    <cfRule type="expression" dxfId="1548" priority="11315">
      <formula>AND(S12="",N12&lt;&gt;"")</formula>
    </cfRule>
  </conditionalFormatting>
  <conditionalFormatting sqref="S13">
    <cfRule type="expression" dxfId="1547" priority="11314">
      <formula>AND(S13="",N13&lt;&gt;"")</formula>
    </cfRule>
  </conditionalFormatting>
  <conditionalFormatting sqref="S14">
    <cfRule type="expression" dxfId="1546" priority="11313">
      <formula>AND(S14="",N14&lt;&gt;"")</formula>
    </cfRule>
  </conditionalFormatting>
  <conditionalFormatting sqref="S15">
    <cfRule type="expression" dxfId="1545" priority="11312">
      <formula>AND(S15="",N15&lt;&gt;"")</formula>
    </cfRule>
  </conditionalFormatting>
  <conditionalFormatting sqref="S19">
    <cfRule type="expression" dxfId="1544" priority="11311">
      <formula>AND(S19="",N19&lt;&gt;"")</formula>
    </cfRule>
  </conditionalFormatting>
  <conditionalFormatting sqref="S20">
    <cfRule type="expression" dxfId="1543" priority="11310">
      <formula>AND(S20="",N20&lt;&gt;"")</formula>
    </cfRule>
  </conditionalFormatting>
  <conditionalFormatting sqref="S21">
    <cfRule type="expression" dxfId="1542" priority="11309">
      <formula>AND(S21="",N21&lt;&gt;"")</formula>
    </cfRule>
  </conditionalFormatting>
  <conditionalFormatting sqref="S22">
    <cfRule type="expression" dxfId="1541" priority="11308">
      <formula>AND(S22="",N22&lt;&gt;"")</formula>
    </cfRule>
  </conditionalFormatting>
  <conditionalFormatting sqref="S23">
    <cfRule type="expression" dxfId="1540" priority="11307">
      <formula>AND(S23="",N23&lt;&gt;"")</formula>
    </cfRule>
  </conditionalFormatting>
  <conditionalFormatting sqref="S24">
    <cfRule type="expression" dxfId="1539" priority="11306">
      <formula>AND(S24="",N24&lt;&gt;"")</formula>
    </cfRule>
  </conditionalFormatting>
  <conditionalFormatting sqref="S25">
    <cfRule type="expression" dxfId="1538" priority="11305">
      <formula>AND(S25="",N25&lt;&gt;"")</formula>
    </cfRule>
  </conditionalFormatting>
  <conditionalFormatting sqref="S27">
    <cfRule type="expression" dxfId="1537" priority="11304">
      <formula>AND(S27="",N27&lt;&gt;"")</formula>
    </cfRule>
  </conditionalFormatting>
  <conditionalFormatting sqref="S28">
    <cfRule type="expression" dxfId="1536" priority="11303">
      <formula>AND(S28="",N28&lt;&gt;"")</formula>
    </cfRule>
  </conditionalFormatting>
  <conditionalFormatting sqref="S36">
    <cfRule type="expression" dxfId="1535" priority="11302">
      <formula>AND(S36="",N36&lt;&gt;"")</formula>
    </cfRule>
  </conditionalFormatting>
  <conditionalFormatting sqref="S37">
    <cfRule type="expression" dxfId="1534" priority="11301">
      <formula>AND(S37="",N37&lt;&gt;"")</formula>
    </cfRule>
  </conditionalFormatting>
  <conditionalFormatting sqref="S38">
    <cfRule type="expression" dxfId="1533" priority="11300">
      <formula>AND(S38="",N38&lt;&gt;"")</formula>
    </cfRule>
  </conditionalFormatting>
  <conditionalFormatting sqref="S46">
    <cfRule type="expression" dxfId="1532" priority="11299">
      <formula>AND(S46="",N46&lt;&gt;"")</formula>
    </cfRule>
  </conditionalFormatting>
  <conditionalFormatting sqref="S29">
    <cfRule type="expression" dxfId="1531" priority="11298">
      <formula>AND(S29="",N29&lt;&gt;"")</formula>
    </cfRule>
  </conditionalFormatting>
  <conditionalFormatting sqref="S30">
    <cfRule type="expression" dxfId="1530" priority="11297">
      <formula>AND(S30="",N30&lt;&gt;"")</formula>
    </cfRule>
  </conditionalFormatting>
  <conditionalFormatting sqref="S31">
    <cfRule type="expression" dxfId="1529" priority="11296">
      <formula>AND(S31="",N31&lt;&gt;"")</formula>
    </cfRule>
  </conditionalFormatting>
  <conditionalFormatting sqref="S32">
    <cfRule type="expression" dxfId="1528" priority="11295">
      <formula>AND(S32="",N32&lt;&gt;"")</formula>
    </cfRule>
  </conditionalFormatting>
  <conditionalFormatting sqref="S33">
    <cfRule type="expression" dxfId="1527" priority="11294">
      <formula>AND(S33="",N33&lt;&gt;"")</formula>
    </cfRule>
  </conditionalFormatting>
  <conditionalFormatting sqref="S34">
    <cfRule type="expression" dxfId="1526" priority="11293">
      <formula>AND(S34="",N34&lt;&gt;"")</formula>
    </cfRule>
  </conditionalFormatting>
  <conditionalFormatting sqref="S35">
    <cfRule type="expression" dxfId="1525" priority="11292">
      <formula>AND(S35="",N35&lt;&gt;"")</formula>
    </cfRule>
  </conditionalFormatting>
  <conditionalFormatting sqref="S39">
    <cfRule type="expression" dxfId="1524" priority="11291">
      <formula>AND(S39="",N39&lt;&gt;"")</formula>
    </cfRule>
  </conditionalFormatting>
  <conditionalFormatting sqref="S40">
    <cfRule type="expression" dxfId="1523" priority="11290">
      <formula>AND(S40="",N40&lt;&gt;"")</formula>
    </cfRule>
  </conditionalFormatting>
  <conditionalFormatting sqref="S41">
    <cfRule type="expression" dxfId="1522" priority="11289">
      <formula>AND(S41="",N41&lt;&gt;"")</formula>
    </cfRule>
  </conditionalFormatting>
  <conditionalFormatting sqref="S42">
    <cfRule type="expression" dxfId="1521" priority="11288">
      <formula>AND(S42="",N42&lt;&gt;"")</formula>
    </cfRule>
  </conditionalFormatting>
  <conditionalFormatting sqref="S43">
    <cfRule type="expression" dxfId="1520" priority="11287">
      <formula>AND(S43="",N43&lt;&gt;"")</formula>
    </cfRule>
  </conditionalFormatting>
  <conditionalFormatting sqref="S44">
    <cfRule type="expression" dxfId="1519" priority="11286">
      <formula>AND(S44="",N44&lt;&gt;"")</formula>
    </cfRule>
  </conditionalFormatting>
  <conditionalFormatting sqref="S45">
    <cfRule type="expression" dxfId="1518" priority="11285">
      <formula>AND(S45="",N45&lt;&gt;"")</formula>
    </cfRule>
  </conditionalFormatting>
  <conditionalFormatting sqref="S47">
    <cfRule type="expression" dxfId="1517" priority="11284">
      <formula>AND(S47="",N47&lt;&gt;"")</formula>
    </cfRule>
  </conditionalFormatting>
  <conditionalFormatting sqref="S48">
    <cfRule type="expression" dxfId="1516" priority="11283">
      <formula>AND(S48="",N48&lt;&gt;"")</formula>
    </cfRule>
  </conditionalFormatting>
  <conditionalFormatting sqref="S56">
    <cfRule type="expression" dxfId="1515" priority="11282">
      <formula>AND(S56="",N56&lt;&gt;"")</formula>
    </cfRule>
  </conditionalFormatting>
  <conditionalFormatting sqref="S57">
    <cfRule type="expression" dxfId="1514" priority="11281">
      <formula>AND(S57="",N57&lt;&gt;"")</formula>
    </cfRule>
  </conditionalFormatting>
  <conditionalFormatting sqref="S58">
    <cfRule type="expression" dxfId="1513" priority="11280">
      <formula>AND(S58="",N58&lt;&gt;"")</formula>
    </cfRule>
  </conditionalFormatting>
  <conditionalFormatting sqref="S66">
    <cfRule type="expression" dxfId="1512" priority="11279">
      <formula>AND(S66="",N66&lt;&gt;"")</formula>
    </cfRule>
  </conditionalFormatting>
  <conditionalFormatting sqref="S49">
    <cfRule type="expression" dxfId="1511" priority="11278">
      <formula>AND(S49="",N49&lt;&gt;"")</formula>
    </cfRule>
  </conditionalFormatting>
  <conditionalFormatting sqref="S50">
    <cfRule type="expression" dxfId="1510" priority="11277">
      <formula>AND(S50="",N50&lt;&gt;"")</formula>
    </cfRule>
  </conditionalFormatting>
  <conditionalFormatting sqref="S51">
    <cfRule type="expression" dxfId="1509" priority="11276">
      <formula>AND(S51="",N51&lt;&gt;"")</formula>
    </cfRule>
  </conditionalFormatting>
  <conditionalFormatting sqref="S52">
    <cfRule type="expression" dxfId="1508" priority="11275">
      <formula>AND(S52="",N52&lt;&gt;"")</formula>
    </cfRule>
  </conditionalFormatting>
  <conditionalFormatting sqref="S53">
    <cfRule type="expression" dxfId="1507" priority="11274">
      <formula>AND(S53="",N53&lt;&gt;"")</formula>
    </cfRule>
  </conditionalFormatting>
  <conditionalFormatting sqref="S54">
    <cfRule type="expression" dxfId="1506" priority="11273">
      <formula>AND(S54="",N54&lt;&gt;"")</formula>
    </cfRule>
  </conditionalFormatting>
  <conditionalFormatting sqref="S55">
    <cfRule type="expression" dxfId="1505" priority="11272">
      <formula>AND(S55="",N55&lt;&gt;"")</formula>
    </cfRule>
  </conditionalFormatting>
  <conditionalFormatting sqref="S59">
    <cfRule type="expression" dxfId="1504" priority="11271">
      <formula>AND(S59="",N59&lt;&gt;"")</formula>
    </cfRule>
  </conditionalFormatting>
  <conditionalFormatting sqref="S60">
    <cfRule type="expression" dxfId="1503" priority="11270">
      <formula>AND(S60="",N60&lt;&gt;"")</formula>
    </cfRule>
  </conditionalFormatting>
  <conditionalFormatting sqref="S61">
    <cfRule type="expression" dxfId="1502" priority="11269">
      <formula>AND(S61="",N61&lt;&gt;"")</formula>
    </cfRule>
  </conditionalFormatting>
  <conditionalFormatting sqref="S62">
    <cfRule type="expression" dxfId="1501" priority="11268">
      <formula>AND(S62="",N62&lt;&gt;"")</formula>
    </cfRule>
  </conditionalFormatting>
  <conditionalFormatting sqref="S63">
    <cfRule type="expression" dxfId="1500" priority="11267">
      <formula>AND(S63="",N63&lt;&gt;"")</formula>
    </cfRule>
  </conditionalFormatting>
  <conditionalFormatting sqref="S64">
    <cfRule type="expression" dxfId="1499" priority="11266">
      <formula>AND(S64="",N64&lt;&gt;"")</formula>
    </cfRule>
  </conditionalFormatting>
  <conditionalFormatting sqref="S65">
    <cfRule type="expression" dxfId="1498" priority="11265">
      <formula>AND(S65="",N65&lt;&gt;"")</formula>
    </cfRule>
  </conditionalFormatting>
  <conditionalFormatting sqref="S67">
    <cfRule type="expression" dxfId="1497" priority="11264">
      <formula>AND(S67="",N67&lt;&gt;"")</formula>
    </cfRule>
  </conditionalFormatting>
  <conditionalFormatting sqref="S68">
    <cfRule type="expression" dxfId="1496" priority="11263">
      <formula>AND(S68="",N68&lt;&gt;"")</formula>
    </cfRule>
  </conditionalFormatting>
  <conditionalFormatting sqref="S76">
    <cfRule type="expression" dxfId="1495" priority="11262">
      <formula>AND(S76="",N76&lt;&gt;"")</formula>
    </cfRule>
  </conditionalFormatting>
  <conditionalFormatting sqref="S77">
    <cfRule type="expression" dxfId="1494" priority="11261">
      <formula>AND(S77="",N77&lt;&gt;"")</formula>
    </cfRule>
  </conditionalFormatting>
  <conditionalFormatting sqref="S78">
    <cfRule type="expression" dxfId="1493" priority="11260">
      <formula>AND(S78="",N78&lt;&gt;"")</formula>
    </cfRule>
  </conditionalFormatting>
  <conditionalFormatting sqref="S86">
    <cfRule type="expression" dxfId="1492" priority="11259">
      <formula>AND(S86="",N86&lt;&gt;"")</formula>
    </cfRule>
  </conditionalFormatting>
  <conditionalFormatting sqref="S69">
    <cfRule type="expression" dxfId="1491" priority="11258">
      <formula>AND(S69="",N69&lt;&gt;"")</formula>
    </cfRule>
  </conditionalFormatting>
  <conditionalFormatting sqref="S70">
    <cfRule type="expression" dxfId="1490" priority="11257">
      <formula>AND(S70="",N70&lt;&gt;"")</formula>
    </cfRule>
  </conditionalFormatting>
  <conditionalFormatting sqref="S71">
    <cfRule type="expression" dxfId="1489" priority="11256">
      <formula>AND(S71="",N71&lt;&gt;"")</formula>
    </cfRule>
  </conditionalFormatting>
  <conditionalFormatting sqref="S72">
    <cfRule type="expression" dxfId="1488" priority="11255">
      <formula>AND(S72="",N72&lt;&gt;"")</formula>
    </cfRule>
  </conditionalFormatting>
  <conditionalFormatting sqref="S73">
    <cfRule type="expression" dxfId="1487" priority="11254">
      <formula>AND(S73="",N73&lt;&gt;"")</formula>
    </cfRule>
  </conditionalFormatting>
  <conditionalFormatting sqref="S74">
    <cfRule type="expression" dxfId="1486" priority="11253">
      <formula>AND(S74="",N74&lt;&gt;"")</formula>
    </cfRule>
  </conditionalFormatting>
  <conditionalFormatting sqref="S75">
    <cfRule type="expression" dxfId="1485" priority="11252">
      <formula>AND(S75="",N75&lt;&gt;"")</formula>
    </cfRule>
  </conditionalFormatting>
  <conditionalFormatting sqref="S79">
    <cfRule type="expression" dxfId="1484" priority="11251">
      <formula>AND(S79="",N79&lt;&gt;"")</formula>
    </cfRule>
  </conditionalFormatting>
  <conditionalFormatting sqref="S80">
    <cfRule type="expression" dxfId="1483" priority="11250">
      <formula>AND(S80="",N80&lt;&gt;"")</formula>
    </cfRule>
  </conditionalFormatting>
  <conditionalFormatting sqref="S81">
    <cfRule type="expression" dxfId="1482" priority="11249">
      <formula>AND(S81="",N81&lt;&gt;"")</formula>
    </cfRule>
  </conditionalFormatting>
  <conditionalFormatting sqref="S82">
    <cfRule type="expression" dxfId="1481" priority="11248">
      <formula>AND(S82="",N82&lt;&gt;"")</formula>
    </cfRule>
  </conditionalFormatting>
  <conditionalFormatting sqref="S83">
    <cfRule type="expression" dxfId="1480" priority="11247">
      <formula>AND(S83="",N83&lt;&gt;"")</formula>
    </cfRule>
  </conditionalFormatting>
  <conditionalFormatting sqref="S84">
    <cfRule type="expression" dxfId="1479" priority="11246">
      <formula>AND(S84="",N84&lt;&gt;"")</formula>
    </cfRule>
  </conditionalFormatting>
  <conditionalFormatting sqref="S85">
    <cfRule type="expression" dxfId="1478" priority="11245">
      <formula>AND(S85="",N85&lt;&gt;"")</formula>
    </cfRule>
  </conditionalFormatting>
  <conditionalFormatting sqref="S87">
    <cfRule type="expression" dxfId="1477" priority="11244">
      <formula>AND(S87="",N87&lt;&gt;"")</formula>
    </cfRule>
  </conditionalFormatting>
  <conditionalFormatting sqref="S88">
    <cfRule type="expression" dxfId="1476" priority="11243">
      <formula>AND(S88="",N88&lt;&gt;"")</formula>
    </cfRule>
  </conditionalFormatting>
  <conditionalFormatting sqref="S96">
    <cfRule type="expression" dxfId="1475" priority="11242">
      <formula>AND(S96="",N96&lt;&gt;"")</formula>
    </cfRule>
  </conditionalFormatting>
  <conditionalFormatting sqref="S97">
    <cfRule type="expression" dxfId="1474" priority="11241">
      <formula>AND(S97="",N97&lt;&gt;"")</formula>
    </cfRule>
  </conditionalFormatting>
  <conditionalFormatting sqref="S98">
    <cfRule type="expression" dxfId="1473" priority="11240">
      <formula>AND(S98="",N98&lt;&gt;"")</formula>
    </cfRule>
  </conditionalFormatting>
  <conditionalFormatting sqref="S106">
    <cfRule type="expression" dxfId="1472" priority="11239">
      <formula>AND(S106="",N106&lt;&gt;"")</formula>
    </cfRule>
  </conditionalFormatting>
  <conditionalFormatting sqref="S89">
    <cfRule type="expression" dxfId="1471" priority="11238">
      <formula>AND(S89="",N89&lt;&gt;"")</formula>
    </cfRule>
  </conditionalFormatting>
  <conditionalFormatting sqref="S90">
    <cfRule type="expression" dxfId="1470" priority="11237">
      <formula>AND(S90="",N90&lt;&gt;"")</formula>
    </cfRule>
  </conditionalFormatting>
  <conditionalFormatting sqref="S91">
    <cfRule type="expression" dxfId="1469" priority="11236">
      <formula>AND(S91="",N91&lt;&gt;"")</formula>
    </cfRule>
  </conditionalFormatting>
  <conditionalFormatting sqref="S92">
    <cfRule type="expression" dxfId="1468" priority="11235">
      <formula>AND(S92="",N92&lt;&gt;"")</formula>
    </cfRule>
  </conditionalFormatting>
  <conditionalFormatting sqref="S93">
    <cfRule type="expression" dxfId="1467" priority="11234">
      <formula>AND(S93="",N93&lt;&gt;"")</formula>
    </cfRule>
  </conditionalFormatting>
  <conditionalFormatting sqref="S94">
    <cfRule type="expression" dxfId="1466" priority="11233">
      <formula>AND(S94="",N94&lt;&gt;"")</formula>
    </cfRule>
  </conditionalFormatting>
  <conditionalFormatting sqref="S95">
    <cfRule type="expression" dxfId="1465" priority="11232">
      <formula>AND(S95="",N95&lt;&gt;"")</formula>
    </cfRule>
  </conditionalFormatting>
  <conditionalFormatting sqref="S99">
    <cfRule type="expression" dxfId="1464" priority="11231">
      <formula>AND(S99="",N99&lt;&gt;"")</formula>
    </cfRule>
  </conditionalFormatting>
  <conditionalFormatting sqref="S100">
    <cfRule type="expression" dxfId="1463" priority="11230">
      <formula>AND(S100="",N100&lt;&gt;"")</formula>
    </cfRule>
  </conditionalFormatting>
  <conditionalFormatting sqref="S101">
    <cfRule type="expression" dxfId="1462" priority="11229">
      <formula>AND(S101="",N101&lt;&gt;"")</formula>
    </cfRule>
  </conditionalFormatting>
  <conditionalFormatting sqref="S102">
    <cfRule type="expression" dxfId="1461" priority="11228">
      <formula>AND(S102="",N102&lt;&gt;"")</formula>
    </cfRule>
  </conditionalFormatting>
  <conditionalFormatting sqref="S103">
    <cfRule type="expression" dxfId="1460" priority="11227">
      <formula>AND(S103="",N103&lt;&gt;"")</formula>
    </cfRule>
  </conditionalFormatting>
  <conditionalFormatting sqref="S104">
    <cfRule type="expression" dxfId="1459" priority="11226">
      <formula>AND(S104="",N104&lt;&gt;"")</formula>
    </cfRule>
  </conditionalFormatting>
  <conditionalFormatting sqref="S105">
    <cfRule type="expression" dxfId="1458" priority="11225">
      <formula>AND(S105="",N105&lt;&gt;"")</formula>
    </cfRule>
  </conditionalFormatting>
  <conditionalFormatting sqref="S107">
    <cfRule type="expression" dxfId="1457" priority="11224">
      <formula>AND(S107="",N107&lt;&gt;"")</formula>
    </cfRule>
  </conditionalFormatting>
  <conditionalFormatting sqref="S108">
    <cfRule type="expression" dxfId="1456" priority="11223">
      <formula>AND(S108="",N108&lt;&gt;"")</formula>
    </cfRule>
  </conditionalFormatting>
  <conditionalFormatting sqref="S116">
    <cfRule type="expression" dxfId="1455" priority="11222">
      <formula>AND(S116="",N116&lt;&gt;"")</formula>
    </cfRule>
  </conditionalFormatting>
  <conditionalFormatting sqref="S117">
    <cfRule type="expression" dxfId="1454" priority="11221">
      <formula>AND(S117="",N117&lt;&gt;"")</formula>
    </cfRule>
  </conditionalFormatting>
  <conditionalFormatting sqref="S118">
    <cfRule type="expression" dxfId="1453" priority="11220">
      <formula>AND(S118="",N118&lt;&gt;"")</formula>
    </cfRule>
  </conditionalFormatting>
  <conditionalFormatting sqref="S126">
    <cfRule type="expression" dxfId="1452" priority="11219">
      <formula>AND(S126="",N126&lt;&gt;"")</formula>
    </cfRule>
  </conditionalFormatting>
  <conditionalFormatting sqref="S109">
    <cfRule type="expression" dxfId="1451" priority="11218">
      <formula>AND(S109="",N109&lt;&gt;"")</formula>
    </cfRule>
  </conditionalFormatting>
  <conditionalFormatting sqref="S110">
    <cfRule type="expression" dxfId="1450" priority="11217">
      <formula>AND(S110="",N110&lt;&gt;"")</formula>
    </cfRule>
  </conditionalFormatting>
  <conditionalFormatting sqref="S111">
    <cfRule type="expression" dxfId="1449" priority="11216">
      <formula>AND(S111="",N111&lt;&gt;"")</formula>
    </cfRule>
  </conditionalFormatting>
  <conditionalFormatting sqref="S112">
    <cfRule type="expression" dxfId="1448" priority="11215">
      <formula>AND(S112="",N112&lt;&gt;"")</formula>
    </cfRule>
  </conditionalFormatting>
  <conditionalFormatting sqref="S113">
    <cfRule type="expression" dxfId="1447" priority="11214">
      <formula>AND(S113="",N113&lt;&gt;"")</formula>
    </cfRule>
  </conditionalFormatting>
  <conditionalFormatting sqref="S114">
    <cfRule type="expression" dxfId="1446" priority="11213">
      <formula>AND(S114="",N114&lt;&gt;"")</formula>
    </cfRule>
  </conditionalFormatting>
  <conditionalFormatting sqref="S115">
    <cfRule type="expression" dxfId="1445" priority="11212">
      <formula>AND(S115="",N115&lt;&gt;"")</formula>
    </cfRule>
  </conditionalFormatting>
  <conditionalFormatting sqref="S119">
    <cfRule type="expression" dxfId="1444" priority="11211">
      <formula>AND(S119="",N119&lt;&gt;"")</formula>
    </cfRule>
  </conditionalFormatting>
  <conditionalFormatting sqref="S120">
    <cfRule type="expression" dxfId="1443" priority="11210">
      <formula>AND(S120="",N120&lt;&gt;"")</formula>
    </cfRule>
  </conditionalFormatting>
  <conditionalFormatting sqref="S121">
    <cfRule type="expression" dxfId="1442" priority="11209">
      <formula>AND(S121="",N121&lt;&gt;"")</formula>
    </cfRule>
  </conditionalFormatting>
  <conditionalFormatting sqref="S122">
    <cfRule type="expression" dxfId="1441" priority="11208">
      <formula>AND(S122="",N122&lt;&gt;"")</formula>
    </cfRule>
  </conditionalFormatting>
  <conditionalFormatting sqref="S123">
    <cfRule type="expression" dxfId="1440" priority="11207">
      <formula>AND(S123="",N123&lt;&gt;"")</formula>
    </cfRule>
  </conditionalFormatting>
  <conditionalFormatting sqref="S124">
    <cfRule type="expression" dxfId="1439" priority="11206">
      <formula>AND(S124="",N124&lt;&gt;"")</formula>
    </cfRule>
  </conditionalFormatting>
  <conditionalFormatting sqref="S125">
    <cfRule type="expression" dxfId="1438" priority="11205">
      <formula>AND(S125="",N125&lt;&gt;"")</formula>
    </cfRule>
  </conditionalFormatting>
  <conditionalFormatting sqref="AC9">
    <cfRule type="expression" dxfId="1437" priority="11204">
      <formula>AND(AC9="",X9&lt;&gt;"")</formula>
    </cfRule>
  </conditionalFormatting>
  <conditionalFormatting sqref="AC10">
    <cfRule type="expression" dxfId="1436" priority="11203">
      <formula>AND(AC10="",X10&lt;&gt;"")</formula>
    </cfRule>
  </conditionalFormatting>
  <conditionalFormatting sqref="AC11">
    <cfRule type="expression" dxfId="1435" priority="11202">
      <formula>AND(AC11="",X11&lt;&gt;"")</formula>
    </cfRule>
  </conditionalFormatting>
  <conditionalFormatting sqref="AC12">
    <cfRule type="expression" dxfId="1434" priority="11201">
      <formula>AND(AC12="",X12&lt;&gt;"")</formula>
    </cfRule>
  </conditionalFormatting>
  <conditionalFormatting sqref="AC13">
    <cfRule type="expression" dxfId="1433" priority="11200">
      <formula>AND(AC13="",X13&lt;&gt;"")</formula>
    </cfRule>
  </conditionalFormatting>
  <conditionalFormatting sqref="AC14">
    <cfRule type="expression" dxfId="1432" priority="11199">
      <formula>AND(AC14="",X14&lt;&gt;"")</formula>
    </cfRule>
  </conditionalFormatting>
  <conditionalFormatting sqref="AC15">
    <cfRule type="expression" dxfId="1431" priority="11198">
      <formula>AND(AC15="",X15&lt;&gt;"")</formula>
    </cfRule>
  </conditionalFormatting>
  <conditionalFormatting sqref="AC19">
    <cfRule type="expression" dxfId="1430" priority="11197">
      <formula>AND(AC19="",X19&lt;&gt;"")</formula>
    </cfRule>
  </conditionalFormatting>
  <conditionalFormatting sqref="AC20">
    <cfRule type="expression" dxfId="1429" priority="11196">
      <formula>AND(AC20="",X20&lt;&gt;"")</formula>
    </cfRule>
  </conditionalFormatting>
  <conditionalFormatting sqref="AC21">
    <cfRule type="expression" dxfId="1428" priority="11195">
      <formula>AND(AC21="",X21&lt;&gt;"")</formula>
    </cfRule>
  </conditionalFormatting>
  <conditionalFormatting sqref="AC22">
    <cfRule type="expression" dxfId="1427" priority="11194">
      <formula>AND(AC22="",X22&lt;&gt;"")</formula>
    </cfRule>
  </conditionalFormatting>
  <conditionalFormatting sqref="AC23">
    <cfRule type="expression" dxfId="1426" priority="11193">
      <formula>AND(AC23="",X23&lt;&gt;"")</formula>
    </cfRule>
  </conditionalFormatting>
  <conditionalFormatting sqref="AC24">
    <cfRule type="expression" dxfId="1425" priority="11192">
      <formula>AND(AC24="",X24&lt;&gt;"")</formula>
    </cfRule>
  </conditionalFormatting>
  <conditionalFormatting sqref="AC25">
    <cfRule type="expression" dxfId="1424" priority="11191">
      <formula>AND(AC25="",X25&lt;&gt;"")</formula>
    </cfRule>
  </conditionalFormatting>
  <conditionalFormatting sqref="AC27">
    <cfRule type="expression" dxfId="1423" priority="11190">
      <formula>AND(AC27="",X27&lt;&gt;"")</formula>
    </cfRule>
  </conditionalFormatting>
  <conditionalFormatting sqref="AC36">
    <cfRule type="expression" dxfId="1422" priority="11189">
      <formula>AND(AC36="",X36&lt;&gt;"")</formula>
    </cfRule>
  </conditionalFormatting>
  <conditionalFormatting sqref="AC37">
    <cfRule type="expression" dxfId="1421" priority="11188">
      <formula>AND(AC37="",X37&lt;&gt;"")</formula>
    </cfRule>
  </conditionalFormatting>
  <conditionalFormatting sqref="AC28">
    <cfRule type="expression" dxfId="1420" priority="11187">
      <formula>AND(AC28="",X28&lt;&gt;"")</formula>
    </cfRule>
  </conditionalFormatting>
  <conditionalFormatting sqref="AC38">
    <cfRule type="expression" dxfId="1419" priority="11186">
      <formula>AND(AC38="",X38&lt;&gt;"")</formula>
    </cfRule>
  </conditionalFormatting>
  <conditionalFormatting sqref="AC46">
    <cfRule type="expression" dxfId="1418" priority="11185">
      <formula>AND(AC46="",X46&lt;&gt;"")</formula>
    </cfRule>
  </conditionalFormatting>
  <conditionalFormatting sqref="AC29">
    <cfRule type="expression" dxfId="1417" priority="11184">
      <formula>AND(AC29="",X29&lt;&gt;"")</formula>
    </cfRule>
  </conditionalFormatting>
  <conditionalFormatting sqref="AC30">
    <cfRule type="expression" dxfId="1416" priority="11183">
      <formula>AND(AC30="",X30&lt;&gt;"")</formula>
    </cfRule>
  </conditionalFormatting>
  <conditionalFormatting sqref="AC31">
    <cfRule type="expression" dxfId="1415" priority="11182">
      <formula>AND(AC31="",X31&lt;&gt;"")</formula>
    </cfRule>
  </conditionalFormatting>
  <conditionalFormatting sqref="AC32">
    <cfRule type="expression" dxfId="1414" priority="11181">
      <formula>AND(AC32="",X32&lt;&gt;"")</formula>
    </cfRule>
  </conditionalFormatting>
  <conditionalFormatting sqref="AC33">
    <cfRule type="expression" dxfId="1413" priority="11180">
      <formula>AND(AC33="",X33&lt;&gt;"")</formula>
    </cfRule>
  </conditionalFormatting>
  <conditionalFormatting sqref="AC34">
    <cfRule type="expression" dxfId="1412" priority="11179">
      <formula>AND(AC34="",X34&lt;&gt;"")</formula>
    </cfRule>
  </conditionalFormatting>
  <conditionalFormatting sqref="AC35">
    <cfRule type="expression" dxfId="1411" priority="11178">
      <formula>AND(AC35="",X35&lt;&gt;"")</formula>
    </cfRule>
  </conditionalFormatting>
  <conditionalFormatting sqref="AC39">
    <cfRule type="expression" dxfId="1410" priority="11177">
      <formula>AND(AC39="",X39&lt;&gt;"")</formula>
    </cfRule>
  </conditionalFormatting>
  <conditionalFormatting sqref="AC40">
    <cfRule type="expression" dxfId="1409" priority="11176">
      <formula>AND(AC40="",X40&lt;&gt;"")</formula>
    </cfRule>
  </conditionalFormatting>
  <conditionalFormatting sqref="AC41">
    <cfRule type="expression" dxfId="1408" priority="11175">
      <formula>AND(AC41="",X41&lt;&gt;"")</formula>
    </cfRule>
  </conditionalFormatting>
  <conditionalFormatting sqref="AC42">
    <cfRule type="expression" dxfId="1407" priority="11174">
      <formula>AND(AC42="",X42&lt;&gt;"")</formula>
    </cfRule>
  </conditionalFormatting>
  <conditionalFormatting sqref="AC43">
    <cfRule type="expression" dxfId="1406" priority="11173">
      <formula>AND(AC43="",X43&lt;&gt;"")</formula>
    </cfRule>
  </conditionalFormatting>
  <conditionalFormatting sqref="AC44">
    <cfRule type="expression" dxfId="1405" priority="11172">
      <formula>AND(AC44="",X44&lt;&gt;"")</formula>
    </cfRule>
  </conditionalFormatting>
  <conditionalFormatting sqref="AC45">
    <cfRule type="expression" dxfId="1404" priority="11171">
      <formula>AND(AC45="",X45&lt;&gt;"")</formula>
    </cfRule>
  </conditionalFormatting>
  <conditionalFormatting sqref="AC47">
    <cfRule type="expression" dxfId="1403" priority="11170">
      <formula>AND(AC47="",X47&lt;&gt;"")</formula>
    </cfRule>
  </conditionalFormatting>
  <conditionalFormatting sqref="AC56">
    <cfRule type="expression" dxfId="1402" priority="11169">
      <formula>AND(AC56="",X56&lt;&gt;"")</formula>
    </cfRule>
  </conditionalFormatting>
  <conditionalFormatting sqref="AC57">
    <cfRule type="expression" dxfId="1401" priority="11168">
      <formula>AND(AC57="",X57&lt;&gt;"")</formula>
    </cfRule>
  </conditionalFormatting>
  <conditionalFormatting sqref="AC48">
    <cfRule type="expression" dxfId="1400" priority="11167">
      <formula>AND(AC48="",X48&lt;&gt;"")</formula>
    </cfRule>
  </conditionalFormatting>
  <conditionalFormatting sqref="AC58">
    <cfRule type="expression" dxfId="1399" priority="11166">
      <formula>AND(AC58="",X58&lt;&gt;"")</formula>
    </cfRule>
  </conditionalFormatting>
  <conditionalFormatting sqref="AC66">
    <cfRule type="expression" dxfId="1398" priority="11165">
      <formula>AND(AC66="",X66&lt;&gt;"")</formula>
    </cfRule>
  </conditionalFormatting>
  <conditionalFormatting sqref="AC49">
    <cfRule type="expression" dxfId="1397" priority="11164">
      <formula>AND(AC49="",X49&lt;&gt;"")</formula>
    </cfRule>
  </conditionalFormatting>
  <conditionalFormatting sqref="AC50">
    <cfRule type="expression" dxfId="1396" priority="11163">
      <formula>AND(AC50="",X50&lt;&gt;"")</formula>
    </cfRule>
  </conditionalFormatting>
  <conditionalFormatting sqref="AC51">
    <cfRule type="expression" dxfId="1395" priority="11162">
      <formula>AND(AC51="",X51&lt;&gt;"")</formula>
    </cfRule>
  </conditionalFormatting>
  <conditionalFormatting sqref="AC52">
    <cfRule type="expression" dxfId="1394" priority="11161">
      <formula>AND(AC52="",X52&lt;&gt;"")</formula>
    </cfRule>
  </conditionalFormatting>
  <conditionalFormatting sqref="AC53">
    <cfRule type="expression" dxfId="1393" priority="11160">
      <formula>AND(AC53="",X53&lt;&gt;"")</formula>
    </cfRule>
  </conditionalFormatting>
  <conditionalFormatting sqref="AC54">
    <cfRule type="expression" dxfId="1392" priority="11159">
      <formula>AND(AC54="",X54&lt;&gt;"")</formula>
    </cfRule>
  </conditionalFormatting>
  <conditionalFormatting sqref="AC55">
    <cfRule type="expression" dxfId="1391" priority="11158">
      <formula>AND(AC55="",X55&lt;&gt;"")</formula>
    </cfRule>
  </conditionalFormatting>
  <conditionalFormatting sqref="AC59">
    <cfRule type="expression" dxfId="1390" priority="11157">
      <formula>AND(AC59="",X59&lt;&gt;"")</formula>
    </cfRule>
  </conditionalFormatting>
  <conditionalFormatting sqref="AC60">
    <cfRule type="expression" dxfId="1389" priority="11156">
      <formula>AND(AC60="",X60&lt;&gt;"")</formula>
    </cfRule>
  </conditionalFormatting>
  <conditionalFormatting sqref="AC61">
    <cfRule type="expression" dxfId="1388" priority="11155">
      <formula>AND(AC61="",X61&lt;&gt;"")</formula>
    </cfRule>
  </conditionalFormatting>
  <conditionalFormatting sqref="AC62">
    <cfRule type="expression" dxfId="1387" priority="11154">
      <formula>AND(AC62="",X62&lt;&gt;"")</formula>
    </cfRule>
  </conditionalFormatting>
  <conditionalFormatting sqref="AC63">
    <cfRule type="expression" dxfId="1386" priority="11153">
      <formula>AND(AC63="",X63&lt;&gt;"")</formula>
    </cfRule>
  </conditionalFormatting>
  <conditionalFormatting sqref="AC64">
    <cfRule type="expression" dxfId="1385" priority="11152">
      <formula>AND(AC64="",X64&lt;&gt;"")</formula>
    </cfRule>
  </conditionalFormatting>
  <conditionalFormatting sqref="AC65">
    <cfRule type="expression" dxfId="1384" priority="11151">
      <formula>AND(AC65="",X65&lt;&gt;"")</formula>
    </cfRule>
  </conditionalFormatting>
  <conditionalFormatting sqref="AC67">
    <cfRule type="expression" dxfId="1383" priority="11150">
      <formula>AND(AC67="",X67&lt;&gt;"")</formula>
    </cfRule>
  </conditionalFormatting>
  <conditionalFormatting sqref="AC76">
    <cfRule type="expression" dxfId="1382" priority="11149">
      <formula>AND(AC76="",X76&lt;&gt;"")</formula>
    </cfRule>
  </conditionalFormatting>
  <conditionalFormatting sqref="AC77">
    <cfRule type="expression" dxfId="1381" priority="11148">
      <formula>AND(AC77="",X77&lt;&gt;"")</formula>
    </cfRule>
  </conditionalFormatting>
  <conditionalFormatting sqref="AC68">
    <cfRule type="expression" dxfId="1380" priority="11147">
      <formula>AND(AC68="",X68&lt;&gt;"")</formula>
    </cfRule>
  </conditionalFormatting>
  <conditionalFormatting sqref="AC78">
    <cfRule type="expression" dxfId="1379" priority="11146">
      <formula>AND(AC78="",X78&lt;&gt;"")</formula>
    </cfRule>
  </conditionalFormatting>
  <conditionalFormatting sqref="AC86">
    <cfRule type="expression" dxfId="1378" priority="11145">
      <formula>AND(AC86="",X86&lt;&gt;"")</formula>
    </cfRule>
  </conditionalFormatting>
  <conditionalFormatting sqref="AC69">
    <cfRule type="expression" dxfId="1377" priority="11144">
      <formula>AND(AC69="",X69&lt;&gt;"")</formula>
    </cfRule>
  </conditionalFormatting>
  <conditionalFormatting sqref="AC70">
    <cfRule type="expression" dxfId="1376" priority="11143">
      <formula>AND(AC70="",X70&lt;&gt;"")</formula>
    </cfRule>
  </conditionalFormatting>
  <conditionalFormatting sqref="AC71">
    <cfRule type="expression" dxfId="1375" priority="11142">
      <formula>AND(AC71="",X71&lt;&gt;"")</formula>
    </cfRule>
  </conditionalFormatting>
  <conditionalFormatting sqref="AC72">
    <cfRule type="expression" dxfId="1374" priority="11141">
      <formula>AND(AC72="",X72&lt;&gt;"")</formula>
    </cfRule>
  </conditionalFormatting>
  <conditionalFormatting sqref="AC73">
    <cfRule type="expression" dxfId="1373" priority="11140">
      <formula>AND(AC73="",X73&lt;&gt;"")</formula>
    </cfRule>
  </conditionalFormatting>
  <conditionalFormatting sqref="AC74">
    <cfRule type="expression" dxfId="1372" priority="11139">
      <formula>AND(AC74="",X74&lt;&gt;"")</formula>
    </cfRule>
  </conditionalFormatting>
  <conditionalFormatting sqref="AC75">
    <cfRule type="expression" dxfId="1371" priority="11138">
      <formula>AND(AC75="",X75&lt;&gt;"")</formula>
    </cfRule>
  </conditionalFormatting>
  <conditionalFormatting sqref="AC79">
    <cfRule type="expression" dxfId="1370" priority="11137">
      <formula>AND(AC79="",X79&lt;&gt;"")</formula>
    </cfRule>
  </conditionalFormatting>
  <conditionalFormatting sqref="AC80">
    <cfRule type="expression" dxfId="1369" priority="11136">
      <formula>AND(AC80="",X80&lt;&gt;"")</formula>
    </cfRule>
  </conditionalFormatting>
  <conditionalFormatting sqref="AC81">
    <cfRule type="expression" dxfId="1368" priority="11135">
      <formula>AND(AC81="",X81&lt;&gt;"")</formula>
    </cfRule>
  </conditionalFormatting>
  <conditionalFormatting sqref="AC82">
    <cfRule type="expression" dxfId="1367" priority="11134">
      <formula>AND(AC82="",X82&lt;&gt;"")</formula>
    </cfRule>
  </conditionalFormatting>
  <conditionalFormatting sqref="AC83">
    <cfRule type="expression" dxfId="1366" priority="11133">
      <formula>AND(AC83="",X83&lt;&gt;"")</formula>
    </cfRule>
  </conditionalFormatting>
  <conditionalFormatting sqref="AC84">
    <cfRule type="expression" dxfId="1365" priority="11132">
      <formula>AND(AC84="",X84&lt;&gt;"")</formula>
    </cfRule>
  </conditionalFormatting>
  <conditionalFormatting sqref="AC85">
    <cfRule type="expression" dxfId="1364" priority="11131">
      <formula>AND(AC85="",X85&lt;&gt;"")</formula>
    </cfRule>
  </conditionalFormatting>
  <conditionalFormatting sqref="AC87">
    <cfRule type="expression" dxfId="1363" priority="11130">
      <formula>AND(AC87="",X87&lt;&gt;"")</formula>
    </cfRule>
  </conditionalFormatting>
  <conditionalFormatting sqref="AC96">
    <cfRule type="expression" dxfId="1362" priority="11129">
      <formula>AND(AC96="",X96&lt;&gt;"")</formula>
    </cfRule>
  </conditionalFormatting>
  <conditionalFormatting sqref="AC97">
    <cfRule type="expression" dxfId="1361" priority="11128">
      <formula>AND(AC97="",X97&lt;&gt;"")</formula>
    </cfRule>
  </conditionalFormatting>
  <conditionalFormatting sqref="AC88">
    <cfRule type="expression" dxfId="1360" priority="11127">
      <formula>AND(AC88="",X88&lt;&gt;"")</formula>
    </cfRule>
  </conditionalFormatting>
  <conditionalFormatting sqref="AC98">
    <cfRule type="expression" dxfId="1359" priority="11126">
      <formula>AND(AC98="",X98&lt;&gt;"")</formula>
    </cfRule>
  </conditionalFormatting>
  <conditionalFormatting sqref="AC106">
    <cfRule type="expression" dxfId="1358" priority="11125">
      <formula>AND(AC106="",X106&lt;&gt;"")</formula>
    </cfRule>
  </conditionalFormatting>
  <conditionalFormatting sqref="AC89">
    <cfRule type="expression" dxfId="1357" priority="11124">
      <formula>AND(AC89="",X89&lt;&gt;"")</formula>
    </cfRule>
  </conditionalFormatting>
  <conditionalFormatting sqref="AC90">
    <cfRule type="expression" dxfId="1356" priority="11123">
      <formula>AND(AC90="",X90&lt;&gt;"")</formula>
    </cfRule>
  </conditionalFormatting>
  <conditionalFormatting sqref="AC91">
    <cfRule type="expression" dxfId="1355" priority="11122">
      <formula>AND(AC91="",X91&lt;&gt;"")</formula>
    </cfRule>
  </conditionalFormatting>
  <conditionalFormatting sqref="AC92">
    <cfRule type="expression" dxfId="1354" priority="11121">
      <formula>AND(AC92="",X92&lt;&gt;"")</formula>
    </cfRule>
  </conditionalFormatting>
  <conditionalFormatting sqref="AC93">
    <cfRule type="expression" dxfId="1353" priority="11120">
      <formula>AND(AC93="",X93&lt;&gt;"")</formula>
    </cfRule>
  </conditionalFormatting>
  <conditionalFormatting sqref="AC94">
    <cfRule type="expression" dxfId="1352" priority="11119">
      <formula>AND(AC94="",X94&lt;&gt;"")</formula>
    </cfRule>
  </conditionalFormatting>
  <conditionalFormatting sqref="AC95">
    <cfRule type="expression" dxfId="1351" priority="11118">
      <formula>AND(AC95="",X95&lt;&gt;"")</formula>
    </cfRule>
  </conditionalFormatting>
  <conditionalFormatting sqref="AC99">
    <cfRule type="expression" dxfId="1350" priority="11117">
      <formula>AND(AC99="",X99&lt;&gt;"")</formula>
    </cfRule>
  </conditionalFormatting>
  <conditionalFormatting sqref="AC100">
    <cfRule type="expression" dxfId="1349" priority="11116">
      <formula>AND(AC100="",X100&lt;&gt;"")</formula>
    </cfRule>
  </conditionalFormatting>
  <conditionalFormatting sqref="AC101">
    <cfRule type="expression" dxfId="1348" priority="11115">
      <formula>AND(AC101="",X101&lt;&gt;"")</formula>
    </cfRule>
  </conditionalFormatting>
  <conditionalFormatting sqref="AC102">
    <cfRule type="expression" dxfId="1347" priority="11114">
      <formula>AND(AC102="",X102&lt;&gt;"")</formula>
    </cfRule>
  </conditionalFormatting>
  <conditionalFormatting sqref="AC103">
    <cfRule type="expression" dxfId="1346" priority="11113">
      <formula>AND(AC103="",X103&lt;&gt;"")</formula>
    </cfRule>
  </conditionalFormatting>
  <conditionalFormatting sqref="AC104">
    <cfRule type="expression" dxfId="1345" priority="11112">
      <formula>AND(AC104="",X104&lt;&gt;"")</formula>
    </cfRule>
  </conditionalFormatting>
  <conditionalFormatting sqref="AC105">
    <cfRule type="expression" dxfId="1344" priority="11111">
      <formula>AND(AC105="",X105&lt;&gt;"")</formula>
    </cfRule>
  </conditionalFormatting>
  <conditionalFormatting sqref="AC107">
    <cfRule type="expression" dxfId="1343" priority="11110">
      <formula>AND(AC107="",X107&lt;&gt;"")</formula>
    </cfRule>
  </conditionalFormatting>
  <conditionalFormatting sqref="AC116">
    <cfRule type="expression" dxfId="1342" priority="11109">
      <formula>AND(AC116="",X116&lt;&gt;"")</formula>
    </cfRule>
  </conditionalFormatting>
  <conditionalFormatting sqref="AC117">
    <cfRule type="expression" dxfId="1341" priority="11108">
      <formula>AND(AC117="",X117&lt;&gt;"")</formula>
    </cfRule>
  </conditionalFormatting>
  <conditionalFormatting sqref="AC108">
    <cfRule type="expression" dxfId="1340" priority="11107">
      <formula>AND(AC108="",X108&lt;&gt;"")</formula>
    </cfRule>
  </conditionalFormatting>
  <conditionalFormatting sqref="AC118">
    <cfRule type="expression" dxfId="1339" priority="11106">
      <formula>AND(AC118="",X118&lt;&gt;"")</formula>
    </cfRule>
  </conditionalFormatting>
  <conditionalFormatting sqref="AC126">
    <cfRule type="expression" dxfId="1338" priority="11105">
      <formula>AND(AC126="",X126&lt;&gt;"")</formula>
    </cfRule>
  </conditionalFormatting>
  <conditionalFormatting sqref="AC109">
    <cfRule type="expression" dxfId="1337" priority="11104">
      <formula>AND(AC109="",X109&lt;&gt;"")</formula>
    </cfRule>
  </conditionalFormatting>
  <conditionalFormatting sqref="AC110">
    <cfRule type="expression" dxfId="1336" priority="11103">
      <formula>AND(AC110="",X110&lt;&gt;"")</formula>
    </cfRule>
  </conditionalFormatting>
  <conditionalFormatting sqref="AC111">
    <cfRule type="expression" dxfId="1335" priority="11102">
      <formula>AND(AC111="",X111&lt;&gt;"")</formula>
    </cfRule>
  </conditionalFormatting>
  <conditionalFormatting sqref="AC112">
    <cfRule type="expression" dxfId="1334" priority="11101">
      <formula>AND(AC112="",X112&lt;&gt;"")</formula>
    </cfRule>
  </conditionalFormatting>
  <conditionalFormatting sqref="AC113">
    <cfRule type="expression" dxfId="1333" priority="11100">
      <formula>AND(AC113="",X113&lt;&gt;"")</formula>
    </cfRule>
  </conditionalFormatting>
  <conditionalFormatting sqref="AC114">
    <cfRule type="expression" dxfId="1332" priority="11099">
      <formula>AND(AC114="",X114&lt;&gt;"")</formula>
    </cfRule>
  </conditionalFormatting>
  <conditionalFormatting sqref="AC115">
    <cfRule type="expression" dxfId="1331" priority="11098">
      <formula>AND(AC115="",X115&lt;&gt;"")</formula>
    </cfRule>
  </conditionalFormatting>
  <conditionalFormatting sqref="AC119">
    <cfRule type="expression" dxfId="1330" priority="11097">
      <formula>AND(AC119="",X119&lt;&gt;"")</formula>
    </cfRule>
  </conditionalFormatting>
  <conditionalFormatting sqref="AC120">
    <cfRule type="expression" dxfId="1329" priority="11096">
      <formula>AND(AC120="",X120&lt;&gt;"")</formula>
    </cfRule>
  </conditionalFormatting>
  <conditionalFormatting sqref="AC121">
    <cfRule type="expression" dxfId="1328" priority="11095">
      <formula>AND(AC121="",X121&lt;&gt;"")</formula>
    </cfRule>
  </conditionalFormatting>
  <conditionalFormatting sqref="AC122">
    <cfRule type="expression" dxfId="1327" priority="11094">
      <formula>AND(AC122="",X122&lt;&gt;"")</formula>
    </cfRule>
  </conditionalFormatting>
  <conditionalFormatting sqref="AC123">
    <cfRule type="expression" dxfId="1326" priority="11093">
      <formula>AND(AC123="",X123&lt;&gt;"")</formula>
    </cfRule>
  </conditionalFormatting>
  <conditionalFormatting sqref="AC124">
    <cfRule type="expression" dxfId="1325" priority="11092">
      <formula>AND(AC124="",X124&lt;&gt;"")</formula>
    </cfRule>
  </conditionalFormatting>
  <conditionalFormatting sqref="AC125">
    <cfRule type="expression" dxfId="1324" priority="11091">
      <formula>AND(AC125="",X125&lt;&gt;"")</formula>
    </cfRule>
  </conditionalFormatting>
  <conditionalFormatting sqref="J142">
    <cfRule type="containsBlanks" priority="409" stopIfTrue="1">
      <formula>LEN(TRIM(J142))=0</formula>
    </cfRule>
    <cfRule type="expression" dxfId="1323" priority="410">
      <formula>J142&gt;0</formula>
    </cfRule>
    <cfRule type="expression" dxfId="1322" priority="411">
      <formula>J142&lt;0</formula>
    </cfRule>
  </conditionalFormatting>
  <conditionalFormatting sqref="T142">
    <cfRule type="containsBlanks" priority="406" stopIfTrue="1">
      <formula>LEN(TRIM(T142))=0</formula>
    </cfRule>
    <cfRule type="expression" dxfId="1321" priority="407">
      <formula>T142&gt;0</formula>
    </cfRule>
    <cfRule type="expression" dxfId="1320" priority="408">
      <formula>T142&lt;0</formula>
    </cfRule>
  </conditionalFormatting>
  <conditionalFormatting sqref="AD142">
    <cfRule type="containsBlanks" priority="403" stopIfTrue="1">
      <formula>LEN(TRIM(AD142))=0</formula>
    </cfRule>
    <cfRule type="expression" dxfId="1319" priority="404">
      <formula>AD142&gt;0</formula>
    </cfRule>
    <cfRule type="expression" dxfId="1318" priority="405">
      <formula>AD142&lt;0</formula>
    </cfRule>
  </conditionalFormatting>
  <conditionalFormatting sqref="B138">
    <cfRule type="expression" dxfId="1317" priority="401">
      <formula>B138&lt;0</formula>
    </cfRule>
  </conditionalFormatting>
  <conditionalFormatting sqref="L138">
    <cfRule type="expression" dxfId="1316" priority="399">
      <formula>L138&lt;0</formula>
    </cfRule>
  </conditionalFormatting>
  <conditionalFormatting sqref="V138">
    <cfRule type="expression" dxfId="1315" priority="397">
      <formula>V138&lt;0</formula>
    </cfRule>
  </conditionalFormatting>
  <conditionalFormatting sqref="I137">
    <cfRule type="expression" dxfId="1314" priority="386">
      <formula>AND(I137="",D137&lt;&gt;"")</formula>
    </cfRule>
  </conditionalFormatting>
  <conditionalFormatting sqref="I138">
    <cfRule type="expression" dxfId="1313" priority="385">
      <formula>AND(I138="",D138&lt;&gt;"")</formula>
    </cfRule>
  </conditionalFormatting>
  <conditionalFormatting sqref="I146">
    <cfRule type="expression" dxfId="1312" priority="384">
      <formula>AND(I146="",D146&lt;&gt;"")</formula>
    </cfRule>
  </conditionalFormatting>
  <conditionalFormatting sqref="I139">
    <cfRule type="expression" dxfId="1311" priority="383">
      <formula>AND(I139="",D139&lt;&gt;"")</formula>
    </cfRule>
  </conditionalFormatting>
  <conditionalFormatting sqref="I140">
    <cfRule type="expression" dxfId="1310" priority="382">
      <formula>AND(I140="",D140&lt;&gt;"")</formula>
    </cfRule>
  </conditionalFormatting>
  <conditionalFormatting sqref="I141">
    <cfRule type="expression" dxfId="1309" priority="381">
      <formula>AND(I141="",D141&lt;&gt;"")</formula>
    </cfRule>
  </conditionalFormatting>
  <conditionalFormatting sqref="I142">
    <cfRule type="expression" dxfId="1308" priority="380">
      <formula>AND(I142="",D142&lt;&gt;"")</formula>
    </cfRule>
  </conditionalFormatting>
  <conditionalFormatting sqref="I143">
    <cfRule type="expression" dxfId="1307" priority="379">
      <formula>AND(I143="",D143&lt;&gt;"")</formula>
    </cfRule>
  </conditionalFormatting>
  <conditionalFormatting sqref="I144">
    <cfRule type="expression" dxfId="1306" priority="378">
      <formula>AND(I144="",D144&lt;&gt;"")</formula>
    </cfRule>
  </conditionalFormatting>
  <conditionalFormatting sqref="I145">
    <cfRule type="expression" dxfId="1305" priority="377">
      <formula>AND(I145="",D145&lt;&gt;"")</formula>
    </cfRule>
  </conditionalFormatting>
  <conditionalFormatting sqref="S137">
    <cfRule type="expression" dxfId="1304" priority="366">
      <formula>AND(S137="",N137&lt;&gt;"")</formula>
    </cfRule>
  </conditionalFormatting>
  <conditionalFormatting sqref="S138">
    <cfRule type="expression" dxfId="1303" priority="365">
      <formula>AND(S138="",N138&lt;&gt;"")</formula>
    </cfRule>
  </conditionalFormatting>
  <conditionalFormatting sqref="S146">
    <cfRule type="expression" dxfId="1302" priority="364">
      <formula>AND(S146="",N146&lt;&gt;"")</formula>
    </cfRule>
  </conditionalFormatting>
  <conditionalFormatting sqref="S139">
    <cfRule type="expression" dxfId="1301" priority="363">
      <formula>AND(S139="",N139&lt;&gt;"")</formula>
    </cfRule>
  </conditionalFormatting>
  <conditionalFormatting sqref="S140">
    <cfRule type="expression" dxfId="1300" priority="362">
      <formula>AND(S140="",N140&lt;&gt;"")</formula>
    </cfRule>
  </conditionalFormatting>
  <conditionalFormatting sqref="S141">
    <cfRule type="expression" dxfId="1299" priority="361">
      <formula>AND(S141="",N141&lt;&gt;"")</formula>
    </cfRule>
  </conditionalFormatting>
  <conditionalFormatting sqref="S142">
    <cfRule type="expression" dxfId="1298" priority="360">
      <formula>AND(S142="",N142&lt;&gt;"")</formula>
    </cfRule>
  </conditionalFormatting>
  <conditionalFormatting sqref="S143">
    <cfRule type="expression" dxfId="1297" priority="359">
      <formula>AND(S143="",N143&lt;&gt;"")</formula>
    </cfRule>
  </conditionalFormatting>
  <conditionalFormatting sqref="S144">
    <cfRule type="expression" dxfId="1296" priority="358">
      <formula>AND(S144="",N144&lt;&gt;"")</formula>
    </cfRule>
  </conditionalFormatting>
  <conditionalFormatting sqref="S145">
    <cfRule type="expression" dxfId="1295" priority="357">
      <formula>AND(S145="",N145&lt;&gt;"")</formula>
    </cfRule>
  </conditionalFormatting>
  <conditionalFormatting sqref="AC137">
    <cfRule type="expression" dxfId="1294" priority="346">
      <formula>AND(AC137="",X137&lt;&gt;"")</formula>
    </cfRule>
  </conditionalFormatting>
  <conditionalFormatting sqref="AC146">
    <cfRule type="expression" dxfId="1293" priority="345">
      <formula>AND(AC146="",X146&lt;&gt;"")</formula>
    </cfRule>
  </conditionalFormatting>
  <conditionalFormatting sqref="AC138">
    <cfRule type="expression" dxfId="1292" priority="344">
      <formula>AND(AC138="",X138&lt;&gt;"")</formula>
    </cfRule>
  </conditionalFormatting>
  <conditionalFormatting sqref="AC139">
    <cfRule type="expression" dxfId="1291" priority="343">
      <formula>AND(AC139="",X139&lt;&gt;"")</formula>
    </cfRule>
  </conditionalFormatting>
  <conditionalFormatting sqref="AC140">
    <cfRule type="expression" dxfId="1290" priority="342">
      <formula>AND(AC140="",X140&lt;&gt;"")</formula>
    </cfRule>
  </conditionalFormatting>
  <conditionalFormatting sqref="AC141">
    <cfRule type="expression" dxfId="1289" priority="341">
      <formula>AND(AC141="",X141&lt;&gt;"")</formula>
    </cfRule>
  </conditionalFormatting>
  <conditionalFormatting sqref="AC142">
    <cfRule type="expression" dxfId="1288" priority="340">
      <formula>AND(AC142="",X142&lt;&gt;"")</formula>
    </cfRule>
  </conditionalFormatting>
  <conditionalFormatting sqref="AC143">
    <cfRule type="expression" dxfId="1287" priority="339">
      <formula>AND(AC143="",X143&lt;&gt;"")</formula>
    </cfRule>
  </conditionalFormatting>
  <conditionalFormatting sqref="AC144">
    <cfRule type="expression" dxfId="1286" priority="338">
      <formula>AND(AC144="",X144&lt;&gt;"")</formula>
    </cfRule>
  </conditionalFormatting>
  <conditionalFormatting sqref="AC145">
    <cfRule type="expression" dxfId="1285" priority="337">
      <formula>AND(AC145="",X145&lt;&gt;"")</formula>
    </cfRule>
  </conditionalFormatting>
  <conditionalFormatting sqref="J152">
    <cfRule type="containsBlanks" priority="334" stopIfTrue="1">
      <formula>LEN(TRIM(J152))=0</formula>
    </cfRule>
    <cfRule type="expression" dxfId="1284" priority="335">
      <formula>J152&gt;0</formula>
    </cfRule>
    <cfRule type="expression" dxfId="1283" priority="336">
      <formula>J152&lt;0</formula>
    </cfRule>
  </conditionalFormatting>
  <conditionalFormatting sqref="T152">
    <cfRule type="containsBlanks" priority="331" stopIfTrue="1">
      <formula>LEN(TRIM(T152))=0</formula>
    </cfRule>
    <cfRule type="expression" dxfId="1282" priority="332">
      <formula>T152&gt;0</formula>
    </cfRule>
    <cfRule type="expression" dxfId="1281" priority="333">
      <formula>T152&lt;0</formula>
    </cfRule>
  </conditionalFormatting>
  <conditionalFormatting sqref="AD152">
    <cfRule type="containsBlanks" priority="328" stopIfTrue="1">
      <formula>LEN(TRIM(AD152))=0</formula>
    </cfRule>
    <cfRule type="expression" dxfId="1280" priority="329">
      <formula>AD152&gt;0</formula>
    </cfRule>
    <cfRule type="expression" dxfId="1279" priority="330">
      <formula>AD152&lt;0</formula>
    </cfRule>
  </conditionalFormatting>
  <conditionalFormatting sqref="J162">
    <cfRule type="containsBlanks" priority="325" stopIfTrue="1">
      <formula>LEN(TRIM(J162))=0</formula>
    </cfRule>
    <cfRule type="expression" dxfId="1278" priority="326">
      <formula>J162&gt;0</formula>
    </cfRule>
    <cfRule type="expression" dxfId="1277" priority="327">
      <formula>J162&lt;0</formula>
    </cfRule>
  </conditionalFormatting>
  <conditionalFormatting sqref="T162">
    <cfRule type="containsBlanks" priority="322" stopIfTrue="1">
      <formula>LEN(TRIM(T162))=0</formula>
    </cfRule>
    <cfRule type="expression" dxfId="1276" priority="323">
      <formula>T162&gt;0</formula>
    </cfRule>
    <cfRule type="expression" dxfId="1275" priority="324">
      <formula>T162&lt;0</formula>
    </cfRule>
  </conditionalFormatting>
  <conditionalFormatting sqref="AD162">
    <cfRule type="containsBlanks" priority="319" stopIfTrue="1">
      <formula>LEN(TRIM(AD162))=0</formula>
    </cfRule>
    <cfRule type="expression" dxfId="1274" priority="320">
      <formula>AD162&gt;0</formula>
    </cfRule>
    <cfRule type="expression" dxfId="1273" priority="321">
      <formula>AD162&lt;0</formula>
    </cfRule>
  </conditionalFormatting>
  <conditionalFormatting sqref="B148">
    <cfRule type="expression" dxfId="1272" priority="318">
      <formula>B148&lt;0</formula>
    </cfRule>
  </conditionalFormatting>
  <conditionalFormatting sqref="B158">
    <cfRule type="expression" dxfId="1271" priority="317">
      <formula>B158&lt;0</formula>
    </cfRule>
  </conditionalFormatting>
  <conditionalFormatting sqref="L148">
    <cfRule type="expression" dxfId="1270" priority="316">
      <formula>L148&lt;0</formula>
    </cfRule>
  </conditionalFormatting>
  <conditionalFormatting sqref="L158">
    <cfRule type="expression" dxfId="1269" priority="315">
      <formula>L158&lt;0</formula>
    </cfRule>
  </conditionalFormatting>
  <conditionalFormatting sqref="V148">
    <cfRule type="expression" dxfId="1268" priority="314">
      <formula>V148&lt;0</formula>
    </cfRule>
  </conditionalFormatting>
  <conditionalFormatting sqref="V158">
    <cfRule type="expression" dxfId="1267" priority="313">
      <formula>V158&lt;0</formula>
    </cfRule>
  </conditionalFormatting>
  <conditionalFormatting sqref="I147">
    <cfRule type="expression" dxfId="1266" priority="312">
      <formula>AND(I147="",D147&lt;&gt;"")</formula>
    </cfRule>
  </conditionalFormatting>
  <conditionalFormatting sqref="I148">
    <cfRule type="expression" dxfId="1265" priority="311">
      <formula>AND(I148="",D148&lt;&gt;"")</formula>
    </cfRule>
  </conditionalFormatting>
  <conditionalFormatting sqref="I156">
    <cfRule type="expression" dxfId="1264" priority="310">
      <formula>AND(I156="",D156&lt;&gt;"")</formula>
    </cfRule>
  </conditionalFormatting>
  <conditionalFormatting sqref="I149">
    <cfRule type="expression" dxfId="1263" priority="309">
      <formula>AND(I149="",D149&lt;&gt;"")</formula>
    </cfRule>
  </conditionalFormatting>
  <conditionalFormatting sqref="I150">
    <cfRule type="expression" dxfId="1262" priority="308">
      <formula>AND(I150="",D150&lt;&gt;"")</formula>
    </cfRule>
  </conditionalFormatting>
  <conditionalFormatting sqref="I151">
    <cfRule type="expression" dxfId="1261" priority="307">
      <formula>AND(I151="",D151&lt;&gt;"")</formula>
    </cfRule>
  </conditionalFormatting>
  <conditionalFormatting sqref="I152">
    <cfRule type="expression" dxfId="1260" priority="306">
      <formula>AND(I152="",D152&lt;&gt;"")</formula>
    </cfRule>
  </conditionalFormatting>
  <conditionalFormatting sqref="I153">
    <cfRule type="expression" dxfId="1259" priority="305">
      <formula>AND(I153="",D153&lt;&gt;"")</formula>
    </cfRule>
  </conditionalFormatting>
  <conditionalFormatting sqref="I154">
    <cfRule type="expression" dxfId="1258" priority="304">
      <formula>AND(I154="",D154&lt;&gt;"")</formula>
    </cfRule>
  </conditionalFormatting>
  <conditionalFormatting sqref="I155">
    <cfRule type="expression" dxfId="1257" priority="303">
      <formula>AND(I155="",D155&lt;&gt;"")</formula>
    </cfRule>
  </conditionalFormatting>
  <conditionalFormatting sqref="I157">
    <cfRule type="expression" dxfId="1256" priority="302">
      <formula>AND(I157="",D157&lt;&gt;"")</formula>
    </cfRule>
  </conditionalFormatting>
  <conditionalFormatting sqref="I158">
    <cfRule type="expression" dxfId="1255" priority="301">
      <formula>AND(I158="",D158&lt;&gt;"")</formula>
    </cfRule>
  </conditionalFormatting>
  <conditionalFormatting sqref="I166">
    <cfRule type="expression" dxfId="1254" priority="300">
      <formula>AND(I166="",D166&lt;&gt;"")</formula>
    </cfRule>
  </conditionalFormatting>
  <conditionalFormatting sqref="I159">
    <cfRule type="expression" dxfId="1253" priority="299">
      <formula>AND(I159="",D159&lt;&gt;"")</formula>
    </cfRule>
  </conditionalFormatting>
  <conditionalFormatting sqref="I160">
    <cfRule type="expression" dxfId="1252" priority="298">
      <formula>AND(I160="",D160&lt;&gt;"")</formula>
    </cfRule>
  </conditionalFormatting>
  <conditionalFormatting sqref="I161">
    <cfRule type="expression" dxfId="1251" priority="297">
      <formula>AND(I161="",D161&lt;&gt;"")</formula>
    </cfRule>
  </conditionalFormatting>
  <conditionalFormatting sqref="I162">
    <cfRule type="expression" dxfId="1250" priority="296">
      <formula>AND(I162="",D162&lt;&gt;"")</formula>
    </cfRule>
  </conditionalFormatting>
  <conditionalFormatting sqref="I163">
    <cfRule type="expression" dxfId="1249" priority="295">
      <formula>AND(I163="",D163&lt;&gt;"")</formula>
    </cfRule>
  </conditionalFormatting>
  <conditionalFormatting sqref="I164">
    <cfRule type="expression" dxfId="1248" priority="294">
      <formula>AND(I164="",D164&lt;&gt;"")</formula>
    </cfRule>
  </conditionalFormatting>
  <conditionalFormatting sqref="I165">
    <cfRule type="expression" dxfId="1247" priority="293">
      <formula>AND(I165="",D165&lt;&gt;"")</formula>
    </cfRule>
  </conditionalFormatting>
  <conditionalFormatting sqref="S147">
    <cfRule type="expression" dxfId="1246" priority="292">
      <formula>AND(S147="",N147&lt;&gt;"")</formula>
    </cfRule>
  </conditionalFormatting>
  <conditionalFormatting sqref="S148">
    <cfRule type="expression" dxfId="1245" priority="291">
      <formula>AND(S148="",N148&lt;&gt;"")</formula>
    </cfRule>
  </conditionalFormatting>
  <conditionalFormatting sqref="S156">
    <cfRule type="expression" dxfId="1244" priority="290">
      <formula>AND(S156="",N156&lt;&gt;"")</formula>
    </cfRule>
  </conditionalFormatting>
  <conditionalFormatting sqref="S149">
    <cfRule type="expression" dxfId="1243" priority="289">
      <formula>AND(S149="",N149&lt;&gt;"")</formula>
    </cfRule>
  </conditionalFormatting>
  <conditionalFormatting sqref="S150">
    <cfRule type="expression" dxfId="1242" priority="288">
      <formula>AND(S150="",N150&lt;&gt;"")</formula>
    </cfRule>
  </conditionalFormatting>
  <conditionalFormatting sqref="S151">
    <cfRule type="expression" dxfId="1241" priority="287">
      <formula>AND(S151="",N151&lt;&gt;"")</formula>
    </cfRule>
  </conditionalFormatting>
  <conditionalFormatting sqref="S152">
    <cfRule type="expression" dxfId="1240" priority="286">
      <formula>AND(S152="",N152&lt;&gt;"")</formula>
    </cfRule>
  </conditionalFormatting>
  <conditionalFormatting sqref="S153">
    <cfRule type="expression" dxfId="1239" priority="285">
      <formula>AND(S153="",N153&lt;&gt;"")</formula>
    </cfRule>
  </conditionalFormatting>
  <conditionalFormatting sqref="S154">
    <cfRule type="expression" dxfId="1238" priority="284">
      <formula>AND(S154="",N154&lt;&gt;"")</formula>
    </cfRule>
  </conditionalFormatting>
  <conditionalFormatting sqref="S155">
    <cfRule type="expression" dxfId="1237" priority="283">
      <formula>AND(S155="",N155&lt;&gt;"")</formula>
    </cfRule>
  </conditionalFormatting>
  <conditionalFormatting sqref="S157">
    <cfRule type="expression" dxfId="1236" priority="282">
      <formula>AND(S157="",N157&lt;&gt;"")</formula>
    </cfRule>
  </conditionalFormatting>
  <conditionalFormatting sqref="S158">
    <cfRule type="expression" dxfId="1235" priority="281">
      <formula>AND(S158="",N158&lt;&gt;"")</formula>
    </cfRule>
  </conditionalFormatting>
  <conditionalFormatting sqref="S166">
    <cfRule type="expression" dxfId="1234" priority="280">
      <formula>AND(S166="",N166&lt;&gt;"")</formula>
    </cfRule>
  </conditionalFormatting>
  <conditionalFormatting sqref="S159">
    <cfRule type="expression" dxfId="1233" priority="279">
      <formula>AND(S159="",N159&lt;&gt;"")</formula>
    </cfRule>
  </conditionalFormatting>
  <conditionalFormatting sqref="S160">
    <cfRule type="expression" dxfId="1232" priority="278">
      <formula>AND(S160="",N160&lt;&gt;"")</formula>
    </cfRule>
  </conditionalFormatting>
  <conditionalFormatting sqref="S161">
    <cfRule type="expression" dxfId="1231" priority="277">
      <formula>AND(S161="",N161&lt;&gt;"")</formula>
    </cfRule>
  </conditionalFormatting>
  <conditionalFormatting sqref="S162">
    <cfRule type="expression" dxfId="1230" priority="276">
      <formula>AND(S162="",N162&lt;&gt;"")</formula>
    </cfRule>
  </conditionalFormatting>
  <conditionalFormatting sqref="S163">
    <cfRule type="expression" dxfId="1229" priority="275">
      <formula>AND(S163="",N163&lt;&gt;"")</formula>
    </cfRule>
  </conditionalFormatting>
  <conditionalFormatting sqref="S164">
    <cfRule type="expression" dxfId="1228" priority="274">
      <formula>AND(S164="",N164&lt;&gt;"")</formula>
    </cfRule>
  </conditionalFormatting>
  <conditionalFormatting sqref="S165">
    <cfRule type="expression" dxfId="1227" priority="273">
      <formula>AND(S165="",N165&lt;&gt;"")</formula>
    </cfRule>
  </conditionalFormatting>
  <conditionalFormatting sqref="AC147">
    <cfRule type="expression" dxfId="1226" priority="272">
      <formula>AND(AC147="",X147&lt;&gt;"")</formula>
    </cfRule>
  </conditionalFormatting>
  <conditionalFormatting sqref="AC148">
    <cfRule type="expression" dxfId="1225" priority="271">
      <formula>AND(AC148="",X148&lt;&gt;"")</formula>
    </cfRule>
  </conditionalFormatting>
  <conditionalFormatting sqref="AC156">
    <cfRule type="expression" dxfId="1224" priority="270">
      <formula>AND(AC156="",X156&lt;&gt;"")</formula>
    </cfRule>
  </conditionalFormatting>
  <conditionalFormatting sqref="AC149">
    <cfRule type="expression" dxfId="1223" priority="269">
      <formula>AND(AC149="",X149&lt;&gt;"")</formula>
    </cfRule>
  </conditionalFormatting>
  <conditionalFormatting sqref="AC150">
    <cfRule type="expression" dxfId="1222" priority="268">
      <formula>AND(AC150="",X150&lt;&gt;"")</formula>
    </cfRule>
  </conditionalFormatting>
  <conditionalFormatting sqref="AC151">
    <cfRule type="expression" dxfId="1221" priority="267">
      <formula>AND(AC151="",X151&lt;&gt;"")</formula>
    </cfRule>
  </conditionalFormatting>
  <conditionalFormatting sqref="AC152">
    <cfRule type="expression" dxfId="1220" priority="266">
      <formula>AND(AC152="",X152&lt;&gt;"")</formula>
    </cfRule>
  </conditionalFormatting>
  <conditionalFormatting sqref="AC153">
    <cfRule type="expression" dxfId="1219" priority="265">
      <formula>AND(AC153="",X153&lt;&gt;"")</formula>
    </cfRule>
  </conditionalFormatting>
  <conditionalFormatting sqref="AC154">
    <cfRule type="expression" dxfId="1218" priority="264">
      <formula>AND(AC154="",X154&lt;&gt;"")</formula>
    </cfRule>
  </conditionalFormatting>
  <conditionalFormatting sqref="AC155">
    <cfRule type="expression" dxfId="1217" priority="263">
      <formula>AND(AC155="",X155&lt;&gt;"")</formula>
    </cfRule>
  </conditionalFormatting>
  <conditionalFormatting sqref="AC157">
    <cfRule type="expression" dxfId="1216" priority="262">
      <formula>AND(AC157="",X157&lt;&gt;"")</formula>
    </cfRule>
  </conditionalFormatting>
  <conditionalFormatting sqref="AC166">
    <cfRule type="expression" dxfId="1215" priority="261">
      <formula>AND(AC166="",X166&lt;&gt;"")</formula>
    </cfRule>
  </conditionalFormatting>
  <conditionalFormatting sqref="AC158">
    <cfRule type="expression" dxfId="1214" priority="260">
      <formula>AND(AC158="",X158&lt;&gt;"")</formula>
    </cfRule>
  </conditionalFormatting>
  <conditionalFormatting sqref="AC159">
    <cfRule type="expression" dxfId="1213" priority="259">
      <formula>AND(AC159="",X159&lt;&gt;"")</formula>
    </cfRule>
  </conditionalFormatting>
  <conditionalFormatting sqref="AC160">
    <cfRule type="expression" dxfId="1212" priority="258">
      <formula>AND(AC160="",X160&lt;&gt;"")</formula>
    </cfRule>
  </conditionalFormatting>
  <conditionalFormatting sqref="AC161">
    <cfRule type="expression" dxfId="1211" priority="257">
      <formula>AND(AC161="",X161&lt;&gt;"")</formula>
    </cfRule>
  </conditionalFormatting>
  <conditionalFormatting sqref="AC162">
    <cfRule type="expression" dxfId="1210" priority="256">
      <formula>AND(AC162="",X162&lt;&gt;"")</formula>
    </cfRule>
  </conditionalFormatting>
  <conditionalFormatting sqref="AC163">
    <cfRule type="expression" dxfId="1209" priority="255">
      <formula>AND(AC163="",X163&lt;&gt;"")</formula>
    </cfRule>
  </conditionalFormatting>
  <conditionalFormatting sqref="AC164">
    <cfRule type="expression" dxfId="1208" priority="254">
      <formula>AND(AC164="",X164&lt;&gt;"")</formula>
    </cfRule>
  </conditionalFormatting>
  <conditionalFormatting sqref="AC165">
    <cfRule type="expression" dxfId="1207" priority="253">
      <formula>AND(AC165="",X165&lt;&gt;"")</formula>
    </cfRule>
  </conditionalFormatting>
  <conditionalFormatting sqref="J172">
    <cfRule type="containsBlanks" priority="250" stopIfTrue="1">
      <formula>LEN(TRIM(J172))=0</formula>
    </cfRule>
    <cfRule type="expression" dxfId="1206" priority="251">
      <formula>J172&gt;0</formula>
    </cfRule>
    <cfRule type="expression" dxfId="1205" priority="252">
      <formula>J172&lt;0</formula>
    </cfRule>
  </conditionalFormatting>
  <conditionalFormatting sqref="T172">
    <cfRule type="containsBlanks" priority="247" stopIfTrue="1">
      <formula>LEN(TRIM(T172))=0</formula>
    </cfRule>
    <cfRule type="expression" dxfId="1204" priority="248">
      <formula>T172&gt;0</formula>
    </cfRule>
    <cfRule type="expression" dxfId="1203" priority="249">
      <formula>T172&lt;0</formula>
    </cfRule>
  </conditionalFormatting>
  <conditionalFormatting sqref="AD172">
    <cfRule type="containsBlanks" priority="244" stopIfTrue="1">
      <formula>LEN(TRIM(AD172))=0</formula>
    </cfRule>
    <cfRule type="expression" dxfId="1202" priority="245">
      <formula>AD172&gt;0</formula>
    </cfRule>
    <cfRule type="expression" dxfId="1201" priority="246">
      <formula>AD172&lt;0</formula>
    </cfRule>
  </conditionalFormatting>
  <conditionalFormatting sqref="J182">
    <cfRule type="containsBlanks" priority="241" stopIfTrue="1">
      <formula>LEN(TRIM(J182))=0</formula>
    </cfRule>
    <cfRule type="expression" dxfId="1200" priority="242">
      <formula>J182&gt;0</formula>
    </cfRule>
    <cfRule type="expression" dxfId="1199" priority="243">
      <formula>J182&lt;0</formula>
    </cfRule>
  </conditionalFormatting>
  <conditionalFormatting sqref="T182">
    <cfRule type="containsBlanks" priority="238" stopIfTrue="1">
      <formula>LEN(TRIM(T182))=0</formula>
    </cfRule>
    <cfRule type="expression" dxfId="1198" priority="239">
      <formula>T182&gt;0</formula>
    </cfRule>
    <cfRule type="expression" dxfId="1197" priority="240">
      <formula>T182&lt;0</formula>
    </cfRule>
  </conditionalFormatting>
  <conditionalFormatting sqref="AD182">
    <cfRule type="containsBlanks" priority="235" stopIfTrue="1">
      <formula>LEN(TRIM(AD182))=0</formula>
    </cfRule>
    <cfRule type="expression" dxfId="1196" priority="236">
      <formula>AD182&gt;0</formula>
    </cfRule>
    <cfRule type="expression" dxfId="1195" priority="237">
      <formula>AD182&lt;0</formula>
    </cfRule>
  </conditionalFormatting>
  <conditionalFormatting sqref="B168">
    <cfRule type="expression" dxfId="1194" priority="234">
      <formula>B168&lt;0</formula>
    </cfRule>
  </conditionalFormatting>
  <conditionalFormatting sqref="B178">
    <cfRule type="expression" dxfId="1193" priority="233">
      <formula>B178&lt;0</formula>
    </cfRule>
  </conditionalFormatting>
  <conditionalFormatting sqref="L168">
    <cfRule type="expression" dxfId="1192" priority="232">
      <formula>L168&lt;0</formula>
    </cfRule>
  </conditionalFormatting>
  <conditionalFormatting sqref="L178">
    <cfRule type="expression" dxfId="1191" priority="231">
      <formula>L178&lt;0</formula>
    </cfRule>
  </conditionalFormatting>
  <conditionalFormatting sqref="V168">
    <cfRule type="expression" dxfId="1190" priority="230">
      <formula>V168&lt;0</formula>
    </cfRule>
  </conditionalFormatting>
  <conditionalFormatting sqref="V178">
    <cfRule type="expression" dxfId="1189" priority="229">
      <formula>V178&lt;0</formula>
    </cfRule>
  </conditionalFormatting>
  <conditionalFormatting sqref="I167">
    <cfRule type="expression" dxfId="1188" priority="228">
      <formula>AND(I167="",D167&lt;&gt;"")</formula>
    </cfRule>
  </conditionalFormatting>
  <conditionalFormatting sqref="I168">
    <cfRule type="expression" dxfId="1187" priority="227">
      <formula>AND(I168="",D168&lt;&gt;"")</formula>
    </cfRule>
  </conditionalFormatting>
  <conditionalFormatting sqref="I176">
    <cfRule type="expression" dxfId="1186" priority="226">
      <formula>AND(I176="",D176&lt;&gt;"")</formula>
    </cfRule>
  </conditionalFormatting>
  <conditionalFormatting sqref="I169">
    <cfRule type="expression" dxfId="1185" priority="225">
      <formula>AND(I169="",D169&lt;&gt;"")</formula>
    </cfRule>
  </conditionalFormatting>
  <conditionalFormatting sqref="I170">
    <cfRule type="expression" dxfId="1184" priority="224">
      <formula>AND(I170="",D170&lt;&gt;"")</formula>
    </cfRule>
  </conditionalFormatting>
  <conditionalFormatting sqref="I171">
    <cfRule type="expression" dxfId="1183" priority="223">
      <formula>AND(I171="",D171&lt;&gt;"")</formula>
    </cfRule>
  </conditionalFormatting>
  <conditionalFormatting sqref="I172">
    <cfRule type="expression" dxfId="1182" priority="222">
      <formula>AND(I172="",D172&lt;&gt;"")</formula>
    </cfRule>
  </conditionalFormatting>
  <conditionalFormatting sqref="I173">
    <cfRule type="expression" dxfId="1181" priority="221">
      <formula>AND(I173="",D173&lt;&gt;"")</formula>
    </cfRule>
  </conditionalFormatting>
  <conditionalFormatting sqref="I174">
    <cfRule type="expression" dxfId="1180" priority="220">
      <formula>AND(I174="",D174&lt;&gt;"")</formula>
    </cfRule>
  </conditionalFormatting>
  <conditionalFormatting sqref="I175">
    <cfRule type="expression" dxfId="1179" priority="219">
      <formula>AND(I175="",D175&lt;&gt;"")</formula>
    </cfRule>
  </conditionalFormatting>
  <conditionalFormatting sqref="I177">
    <cfRule type="expression" dxfId="1178" priority="218">
      <formula>AND(I177="",D177&lt;&gt;"")</formula>
    </cfRule>
  </conditionalFormatting>
  <conditionalFormatting sqref="I178">
    <cfRule type="expression" dxfId="1177" priority="217">
      <formula>AND(I178="",D178&lt;&gt;"")</formula>
    </cfRule>
  </conditionalFormatting>
  <conditionalFormatting sqref="I186">
    <cfRule type="expression" dxfId="1176" priority="216">
      <formula>AND(I186="",D186&lt;&gt;"")</formula>
    </cfRule>
  </conditionalFormatting>
  <conditionalFormatting sqref="I179">
    <cfRule type="expression" dxfId="1175" priority="215">
      <formula>AND(I179="",D179&lt;&gt;"")</formula>
    </cfRule>
  </conditionalFormatting>
  <conditionalFormatting sqref="I180">
    <cfRule type="expression" dxfId="1174" priority="214">
      <formula>AND(I180="",D180&lt;&gt;"")</formula>
    </cfRule>
  </conditionalFormatting>
  <conditionalFormatting sqref="I181">
    <cfRule type="expression" dxfId="1173" priority="213">
      <formula>AND(I181="",D181&lt;&gt;"")</formula>
    </cfRule>
  </conditionalFormatting>
  <conditionalFormatting sqref="I182">
    <cfRule type="expression" dxfId="1172" priority="212">
      <formula>AND(I182="",D182&lt;&gt;"")</formula>
    </cfRule>
  </conditionalFormatting>
  <conditionalFormatting sqref="I183">
    <cfRule type="expression" dxfId="1171" priority="211">
      <formula>AND(I183="",D183&lt;&gt;"")</formula>
    </cfRule>
  </conditionalFormatting>
  <conditionalFormatting sqref="I184">
    <cfRule type="expression" dxfId="1170" priority="210">
      <formula>AND(I184="",D184&lt;&gt;"")</formula>
    </cfRule>
  </conditionalFormatting>
  <conditionalFormatting sqref="I185">
    <cfRule type="expression" dxfId="1169" priority="209">
      <formula>AND(I185="",D185&lt;&gt;"")</formula>
    </cfRule>
  </conditionalFormatting>
  <conditionalFormatting sqref="S167">
    <cfRule type="expression" dxfId="1168" priority="208">
      <formula>AND(S167="",N167&lt;&gt;"")</formula>
    </cfRule>
  </conditionalFormatting>
  <conditionalFormatting sqref="S168">
    <cfRule type="expression" dxfId="1167" priority="207">
      <formula>AND(S168="",N168&lt;&gt;"")</formula>
    </cfRule>
  </conditionalFormatting>
  <conditionalFormatting sqref="S176">
    <cfRule type="expression" dxfId="1166" priority="206">
      <formula>AND(S176="",N176&lt;&gt;"")</formula>
    </cfRule>
  </conditionalFormatting>
  <conditionalFormatting sqref="S169">
    <cfRule type="expression" dxfId="1165" priority="205">
      <formula>AND(S169="",N169&lt;&gt;"")</formula>
    </cfRule>
  </conditionalFormatting>
  <conditionalFormatting sqref="S170">
    <cfRule type="expression" dxfId="1164" priority="204">
      <formula>AND(S170="",N170&lt;&gt;"")</formula>
    </cfRule>
  </conditionalFormatting>
  <conditionalFormatting sqref="S171">
    <cfRule type="expression" dxfId="1163" priority="203">
      <formula>AND(S171="",N171&lt;&gt;"")</formula>
    </cfRule>
  </conditionalFormatting>
  <conditionalFormatting sqref="S172">
    <cfRule type="expression" dxfId="1162" priority="202">
      <formula>AND(S172="",N172&lt;&gt;"")</formula>
    </cfRule>
  </conditionalFormatting>
  <conditionalFormatting sqref="S173">
    <cfRule type="expression" dxfId="1161" priority="201">
      <formula>AND(S173="",N173&lt;&gt;"")</formula>
    </cfRule>
  </conditionalFormatting>
  <conditionalFormatting sqref="S174">
    <cfRule type="expression" dxfId="1160" priority="200">
      <formula>AND(S174="",N174&lt;&gt;"")</formula>
    </cfRule>
  </conditionalFormatting>
  <conditionalFormatting sqref="S175">
    <cfRule type="expression" dxfId="1159" priority="199">
      <formula>AND(S175="",N175&lt;&gt;"")</formula>
    </cfRule>
  </conditionalFormatting>
  <conditionalFormatting sqref="S177">
    <cfRule type="expression" dxfId="1158" priority="198">
      <formula>AND(S177="",N177&lt;&gt;"")</formula>
    </cfRule>
  </conditionalFormatting>
  <conditionalFormatting sqref="S178">
    <cfRule type="expression" dxfId="1157" priority="197">
      <formula>AND(S178="",N178&lt;&gt;"")</formula>
    </cfRule>
  </conditionalFormatting>
  <conditionalFormatting sqref="S186">
    <cfRule type="expression" dxfId="1156" priority="196">
      <formula>AND(S186="",N186&lt;&gt;"")</formula>
    </cfRule>
  </conditionalFormatting>
  <conditionalFormatting sqref="S179">
    <cfRule type="expression" dxfId="1155" priority="195">
      <formula>AND(S179="",N179&lt;&gt;"")</formula>
    </cfRule>
  </conditionalFormatting>
  <conditionalFormatting sqref="S180">
    <cfRule type="expression" dxfId="1154" priority="194">
      <formula>AND(S180="",N180&lt;&gt;"")</formula>
    </cfRule>
  </conditionalFormatting>
  <conditionalFormatting sqref="S181">
    <cfRule type="expression" dxfId="1153" priority="193">
      <formula>AND(S181="",N181&lt;&gt;"")</formula>
    </cfRule>
  </conditionalFormatting>
  <conditionalFormatting sqref="S182">
    <cfRule type="expression" dxfId="1152" priority="192">
      <formula>AND(S182="",N182&lt;&gt;"")</formula>
    </cfRule>
  </conditionalFormatting>
  <conditionalFormatting sqref="S183">
    <cfRule type="expression" dxfId="1151" priority="191">
      <formula>AND(S183="",N183&lt;&gt;"")</formula>
    </cfRule>
  </conditionalFormatting>
  <conditionalFormatting sqref="S184">
    <cfRule type="expression" dxfId="1150" priority="190">
      <formula>AND(S184="",N184&lt;&gt;"")</formula>
    </cfRule>
  </conditionalFormatting>
  <conditionalFormatting sqref="S185">
    <cfRule type="expression" dxfId="1149" priority="189">
      <formula>AND(S185="",N185&lt;&gt;"")</formula>
    </cfRule>
  </conditionalFormatting>
  <conditionalFormatting sqref="AC167">
    <cfRule type="expression" dxfId="1148" priority="188">
      <formula>AND(AC167="",X167&lt;&gt;"")</formula>
    </cfRule>
  </conditionalFormatting>
  <conditionalFormatting sqref="AC168">
    <cfRule type="expression" dxfId="1147" priority="187">
      <formula>AND(AC168="",X168&lt;&gt;"")</formula>
    </cfRule>
  </conditionalFormatting>
  <conditionalFormatting sqref="AC176">
    <cfRule type="expression" dxfId="1146" priority="186">
      <formula>AND(AC176="",X176&lt;&gt;"")</formula>
    </cfRule>
  </conditionalFormatting>
  <conditionalFormatting sqref="AC169">
    <cfRule type="expression" dxfId="1145" priority="185">
      <formula>AND(AC169="",X169&lt;&gt;"")</formula>
    </cfRule>
  </conditionalFormatting>
  <conditionalFormatting sqref="AC170">
    <cfRule type="expression" dxfId="1144" priority="184">
      <formula>AND(AC170="",X170&lt;&gt;"")</formula>
    </cfRule>
  </conditionalFormatting>
  <conditionalFormatting sqref="AC171">
    <cfRule type="expression" dxfId="1143" priority="183">
      <formula>AND(AC171="",X171&lt;&gt;"")</formula>
    </cfRule>
  </conditionalFormatting>
  <conditionalFormatting sqref="AC172">
    <cfRule type="expression" dxfId="1142" priority="182">
      <formula>AND(AC172="",X172&lt;&gt;"")</formula>
    </cfRule>
  </conditionalFormatting>
  <conditionalFormatting sqref="AC173">
    <cfRule type="expression" dxfId="1141" priority="181">
      <formula>AND(AC173="",X173&lt;&gt;"")</formula>
    </cfRule>
  </conditionalFormatting>
  <conditionalFormatting sqref="AC174">
    <cfRule type="expression" dxfId="1140" priority="180">
      <formula>AND(AC174="",X174&lt;&gt;"")</formula>
    </cfRule>
  </conditionalFormatting>
  <conditionalFormatting sqref="AC175">
    <cfRule type="expression" dxfId="1139" priority="179">
      <formula>AND(AC175="",X175&lt;&gt;"")</formula>
    </cfRule>
  </conditionalFormatting>
  <conditionalFormatting sqref="AC177">
    <cfRule type="expression" dxfId="1138" priority="178">
      <formula>AND(AC177="",X177&lt;&gt;"")</formula>
    </cfRule>
  </conditionalFormatting>
  <conditionalFormatting sqref="AC186">
    <cfRule type="expression" dxfId="1137" priority="177">
      <formula>AND(AC186="",X186&lt;&gt;"")</formula>
    </cfRule>
  </conditionalFormatting>
  <conditionalFormatting sqref="AC178">
    <cfRule type="expression" dxfId="1136" priority="176">
      <formula>AND(AC178="",X178&lt;&gt;"")</formula>
    </cfRule>
  </conditionalFormatting>
  <conditionalFormatting sqref="AC179">
    <cfRule type="expression" dxfId="1135" priority="175">
      <formula>AND(AC179="",X179&lt;&gt;"")</formula>
    </cfRule>
  </conditionalFormatting>
  <conditionalFormatting sqref="AC180">
    <cfRule type="expression" dxfId="1134" priority="174">
      <formula>AND(AC180="",X180&lt;&gt;"")</formula>
    </cfRule>
  </conditionalFormatting>
  <conditionalFormatting sqref="AC181">
    <cfRule type="expression" dxfId="1133" priority="173">
      <formula>AND(AC181="",X181&lt;&gt;"")</formula>
    </cfRule>
  </conditionalFormatting>
  <conditionalFormatting sqref="AC182">
    <cfRule type="expression" dxfId="1132" priority="172">
      <formula>AND(AC182="",X182&lt;&gt;"")</formula>
    </cfRule>
  </conditionalFormatting>
  <conditionalFormatting sqref="AC183">
    <cfRule type="expression" dxfId="1131" priority="171">
      <formula>AND(AC183="",X183&lt;&gt;"")</formula>
    </cfRule>
  </conditionalFormatting>
  <conditionalFormatting sqref="AC184">
    <cfRule type="expression" dxfId="1130" priority="170">
      <formula>AND(AC184="",X184&lt;&gt;"")</formula>
    </cfRule>
  </conditionalFormatting>
  <conditionalFormatting sqref="AC185">
    <cfRule type="expression" dxfId="1129" priority="169">
      <formula>AND(AC185="",X185&lt;&gt;"")</formula>
    </cfRule>
  </conditionalFormatting>
  <conditionalFormatting sqref="J192">
    <cfRule type="containsBlanks" priority="166" stopIfTrue="1">
      <formula>LEN(TRIM(J192))=0</formula>
    </cfRule>
    <cfRule type="expression" dxfId="1128" priority="167">
      <formula>J192&gt;0</formula>
    </cfRule>
    <cfRule type="expression" dxfId="1127" priority="168">
      <formula>J192&lt;0</formula>
    </cfRule>
  </conditionalFormatting>
  <conditionalFormatting sqref="T192">
    <cfRule type="containsBlanks" priority="163" stopIfTrue="1">
      <formula>LEN(TRIM(T192))=0</formula>
    </cfRule>
    <cfRule type="expression" dxfId="1126" priority="164">
      <formula>T192&gt;0</formula>
    </cfRule>
    <cfRule type="expression" dxfId="1125" priority="165">
      <formula>T192&lt;0</formula>
    </cfRule>
  </conditionalFormatting>
  <conditionalFormatting sqref="AD192">
    <cfRule type="containsBlanks" priority="160" stopIfTrue="1">
      <formula>LEN(TRIM(AD192))=0</formula>
    </cfRule>
    <cfRule type="expression" dxfId="1124" priority="161">
      <formula>AD192&gt;0</formula>
    </cfRule>
    <cfRule type="expression" dxfId="1123" priority="162">
      <formula>AD192&lt;0</formula>
    </cfRule>
  </conditionalFormatting>
  <conditionalFormatting sqref="J202">
    <cfRule type="containsBlanks" priority="157" stopIfTrue="1">
      <formula>LEN(TRIM(J202))=0</formula>
    </cfRule>
    <cfRule type="expression" dxfId="1122" priority="158">
      <formula>J202&gt;0</formula>
    </cfRule>
    <cfRule type="expression" dxfId="1121" priority="159">
      <formula>J202&lt;0</formula>
    </cfRule>
  </conditionalFormatting>
  <conditionalFormatting sqref="T202">
    <cfRule type="containsBlanks" priority="154" stopIfTrue="1">
      <formula>LEN(TRIM(T202))=0</formula>
    </cfRule>
    <cfRule type="expression" dxfId="1120" priority="155">
      <formula>T202&gt;0</formula>
    </cfRule>
    <cfRule type="expression" dxfId="1119" priority="156">
      <formula>T202&lt;0</formula>
    </cfRule>
  </conditionalFormatting>
  <conditionalFormatting sqref="AD202">
    <cfRule type="containsBlanks" priority="151" stopIfTrue="1">
      <formula>LEN(TRIM(AD202))=0</formula>
    </cfRule>
    <cfRule type="expression" dxfId="1118" priority="152">
      <formula>AD202&gt;0</formula>
    </cfRule>
    <cfRule type="expression" dxfId="1117" priority="153">
      <formula>AD202&lt;0</formula>
    </cfRule>
  </conditionalFormatting>
  <conditionalFormatting sqref="B188">
    <cfRule type="expression" dxfId="1116" priority="150">
      <formula>B188&lt;0</formula>
    </cfRule>
  </conditionalFormatting>
  <conditionalFormatting sqref="B198">
    <cfRule type="expression" dxfId="1115" priority="149">
      <formula>B198&lt;0</formula>
    </cfRule>
  </conditionalFormatting>
  <conditionalFormatting sqref="L188">
    <cfRule type="expression" dxfId="1114" priority="148">
      <formula>L188&lt;0</formula>
    </cfRule>
  </conditionalFormatting>
  <conditionalFormatting sqref="L198">
    <cfRule type="expression" dxfId="1113" priority="147">
      <formula>L198&lt;0</formula>
    </cfRule>
  </conditionalFormatting>
  <conditionalFormatting sqref="V188">
    <cfRule type="expression" dxfId="1112" priority="146">
      <formula>V188&lt;0</formula>
    </cfRule>
  </conditionalFormatting>
  <conditionalFormatting sqref="V198">
    <cfRule type="expression" dxfId="1111" priority="145">
      <formula>V198&lt;0</formula>
    </cfRule>
  </conditionalFormatting>
  <conditionalFormatting sqref="I187">
    <cfRule type="expression" dxfId="1110" priority="144">
      <formula>AND(I187="",D187&lt;&gt;"")</formula>
    </cfRule>
  </conditionalFormatting>
  <conditionalFormatting sqref="I188">
    <cfRule type="expression" dxfId="1109" priority="143">
      <formula>AND(I188="",D188&lt;&gt;"")</formula>
    </cfRule>
  </conditionalFormatting>
  <conditionalFormatting sqref="I196">
    <cfRule type="expression" dxfId="1108" priority="142">
      <formula>AND(I196="",D196&lt;&gt;"")</formula>
    </cfRule>
  </conditionalFormatting>
  <conditionalFormatting sqref="I189">
    <cfRule type="expression" dxfId="1107" priority="141">
      <formula>AND(I189="",D189&lt;&gt;"")</formula>
    </cfRule>
  </conditionalFormatting>
  <conditionalFormatting sqref="I190">
    <cfRule type="expression" dxfId="1106" priority="140">
      <formula>AND(I190="",D190&lt;&gt;"")</formula>
    </cfRule>
  </conditionalFormatting>
  <conditionalFormatting sqref="I191">
    <cfRule type="expression" dxfId="1105" priority="139">
      <formula>AND(I191="",D191&lt;&gt;"")</formula>
    </cfRule>
  </conditionalFormatting>
  <conditionalFormatting sqref="I192">
    <cfRule type="expression" dxfId="1104" priority="138">
      <formula>AND(I192="",D192&lt;&gt;"")</formula>
    </cfRule>
  </conditionalFormatting>
  <conditionalFormatting sqref="I193">
    <cfRule type="expression" dxfId="1103" priority="137">
      <formula>AND(I193="",D193&lt;&gt;"")</formula>
    </cfRule>
  </conditionalFormatting>
  <conditionalFormatting sqref="I194">
    <cfRule type="expression" dxfId="1102" priority="136">
      <formula>AND(I194="",D194&lt;&gt;"")</formula>
    </cfRule>
  </conditionalFormatting>
  <conditionalFormatting sqref="I195">
    <cfRule type="expression" dxfId="1101" priority="135">
      <formula>AND(I195="",D195&lt;&gt;"")</formula>
    </cfRule>
  </conditionalFormatting>
  <conditionalFormatting sqref="I197">
    <cfRule type="expression" dxfId="1100" priority="134">
      <formula>AND(I197="",D197&lt;&gt;"")</formula>
    </cfRule>
  </conditionalFormatting>
  <conditionalFormatting sqref="I198">
    <cfRule type="expression" dxfId="1099" priority="133">
      <formula>AND(I198="",D198&lt;&gt;"")</formula>
    </cfRule>
  </conditionalFormatting>
  <conditionalFormatting sqref="I206">
    <cfRule type="expression" dxfId="1098" priority="132">
      <formula>AND(I206="",D206&lt;&gt;"")</formula>
    </cfRule>
  </conditionalFormatting>
  <conditionalFormatting sqref="I199">
    <cfRule type="expression" dxfId="1097" priority="131">
      <formula>AND(I199="",D199&lt;&gt;"")</formula>
    </cfRule>
  </conditionalFormatting>
  <conditionalFormatting sqref="I200">
    <cfRule type="expression" dxfId="1096" priority="130">
      <formula>AND(I200="",D200&lt;&gt;"")</formula>
    </cfRule>
  </conditionalFormatting>
  <conditionalFormatting sqref="I201">
    <cfRule type="expression" dxfId="1095" priority="129">
      <formula>AND(I201="",D201&lt;&gt;"")</formula>
    </cfRule>
  </conditionalFormatting>
  <conditionalFormatting sqref="I202">
    <cfRule type="expression" dxfId="1094" priority="128">
      <formula>AND(I202="",D202&lt;&gt;"")</formula>
    </cfRule>
  </conditionalFormatting>
  <conditionalFormatting sqref="I203">
    <cfRule type="expression" dxfId="1093" priority="127">
      <formula>AND(I203="",D203&lt;&gt;"")</formula>
    </cfRule>
  </conditionalFormatting>
  <conditionalFormatting sqref="I204">
    <cfRule type="expression" dxfId="1092" priority="126">
      <formula>AND(I204="",D204&lt;&gt;"")</formula>
    </cfRule>
  </conditionalFormatting>
  <conditionalFormatting sqref="I205">
    <cfRule type="expression" dxfId="1091" priority="125">
      <formula>AND(I205="",D205&lt;&gt;"")</formula>
    </cfRule>
  </conditionalFormatting>
  <conditionalFormatting sqref="S187">
    <cfRule type="expression" dxfId="1090" priority="124">
      <formula>AND(S187="",N187&lt;&gt;"")</formula>
    </cfRule>
  </conditionalFormatting>
  <conditionalFormatting sqref="S188">
    <cfRule type="expression" dxfId="1089" priority="123">
      <formula>AND(S188="",N188&lt;&gt;"")</formula>
    </cfRule>
  </conditionalFormatting>
  <conditionalFormatting sqref="S196">
    <cfRule type="expression" dxfId="1088" priority="122">
      <formula>AND(S196="",N196&lt;&gt;"")</formula>
    </cfRule>
  </conditionalFormatting>
  <conditionalFormatting sqref="S189">
    <cfRule type="expression" dxfId="1087" priority="121">
      <formula>AND(S189="",N189&lt;&gt;"")</formula>
    </cfRule>
  </conditionalFormatting>
  <conditionalFormatting sqref="S190">
    <cfRule type="expression" dxfId="1086" priority="120">
      <formula>AND(S190="",N190&lt;&gt;"")</formula>
    </cfRule>
  </conditionalFormatting>
  <conditionalFormatting sqref="S191">
    <cfRule type="expression" dxfId="1085" priority="119">
      <formula>AND(S191="",N191&lt;&gt;"")</formula>
    </cfRule>
  </conditionalFormatting>
  <conditionalFormatting sqref="S192">
    <cfRule type="expression" dxfId="1084" priority="118">
      <formula>AND(S192="",N192&lt;&gt;"")</formula>
    </cfRule>
  </conditionalFormatting>
  <conditionalFormatting sqref="S193">
    <cfRule type="expression" dxfId="1083" priority="117">
      <formula>AND(S193="",N193&lt;&gt;"")</formula>
    </cfRule>
  </conditionalFormatting>
  <conditionalFormatting sqref="S194">
    <cfRule type="expression" dxfId="1082" priority="116">
      <formula>AND(S194="",N194&lt;&gt;"")</formula>
    </cfRule>
  </conditionalFormatting>
  <conditionalFormatting sqref="S195">
    <cfRule type="expression" dxfId="1081" priority="115">
      <formula>AND(S195="",N195&lt;&gt;"")</formula>
    </cfRule>
  </conditionalFormatting>
  <conditionalFormatting sqref="S197">
    <cfRule type="expression" dxfId="1080" priority="114">
      <formula>AND(S197="",N197&lt;&gt;"")</formula>
    </cfRule>
  </conditionalFormatting>
  <conditionalFormatting sqref="S198">
    <cfRule type="expression" dxfId="1079" priority="113">
      <formula>AND(S198="",N198&lt;&gt;"")</formula>
    </cfRule>
  </conditionalFormatting>
  <conditionalFormatting sqref="S206">
    <cfRule type="expression" dxfId="1078" priority="112">
      <formula>AND(S206="",N206&lt;&gt;"")</formula>
    </cfRule>
  </conditionalFormatting>
  <conditionalFormatting sqref="S199">
    <cfRule type="expression" dxfId="1077" priority="111">
      <formula>AND(S199="",N199&lt;&gt;"")</formula>
    </cfRule>
  </conditionalFormatting>
  <conditionalFormatting sqref="S200">
    <cfRule type="expression" dxfId="1076" priority="110">
      <formula>AND(S200="",N200&lt;&gt;"")</formula>
    </cfRule>
  </conditionalFormatting>
  <conditionalFormatting sqref="S201">
    <cfRule type="expression" dxfId="1075" priority="109">
      <formula>AND(S201="",N201&lt;&gt;"")</formula>
    </cfRule>
  </conditionalFormatting>
  <conditionalFormatting sqref="S202">
    <cfRule type="expression" dxfId="1074" priority="108">
      <formula>AND(S202="",N202&lt;&gt;"")</formula>
    </cfRule>
  </conditionalFormatting>
  <conditionalFormatting sqref="S203">
    <cfRule type="expression" dxfId="1073" priority="107">
      <formula>AND(S203="",N203&lt;&gt;"")</formula>
    </cfRule>
  </conditionalFormatting>
  <conditionalFormatting sqref="S204">
    <cfRule type="expression" dxfId="1072" priority="106">
      <formula>AND(S204="",N204&lt;&gt;"")</formula>
    </cfRule>
  </conditionalFormatting>
  <conditionalFormatting sqref="S205">
    <cfRule type="expression" dxfId="1071" priority="105">
      <formula>AND(S205="",N205&lt;&gt;"")</formula>
    </cfRule>
  </conditionalFormatting>
  <conditionalFormatting sqref="AC187">
    <cfRule type="expression" dxfId="1070" priority="104">
      <formula>AND(AC187="",X187&lt;&gt;"")</formula>
    </cfRule>
  </conditionalFormatting>
  <conditionalFormatting sqref="AC188">
    <cfRule type="expression" dxfId="1069" priority="103">
      <formula>AND(AC188="",X188&lt;&gt;"")</formula>
    </cfRule>
  </conditionalFormatting>
  <conditionalFormatting sqref="AC196">
    <cfRule type="expression" dxfId="1068" priority="102">
      <formula>AND(AC196="",X196&lt;&gt;"")</formula>
    </cfRule>
  </conditionalFormatting>
  <conditionalFormatting sqref="AC189">
    <cfRule type="expression" dxfId="1067" priority="101">
      <formula>AND(AC189="",X189&lt;&gt;"")</formula>
    </cfRule>
  </conditionalFormatting>
  <conditionalFormatting sqref="AC190">
    <cfRule type="expression" dxfId="1066" priority="100">
      <formula>AND(AC190="",X190&lt;&gt;"")</formula>
    </cfRule>
  </conditionalFormatting>
  <conditionalFormatting sqref="AC191">
    <cfRule type="expression" dxfId="1065" priority="99">
      <formula>AND(AC191="",X191&lt;&gt;"")</formula>
    </cfRule>
  </conditionalFormatting>
  <conditionalFormatting sqref="AC192">
    <cfRule type="expression" dxfId="1064" priority="98">
      <formula>AND(AC192="",X192&lt;&gt;"")</formula>
    </cfRule>
  </conditionalFormatting>
  <conditionalFormatting sqref="AC193">
    <cfRule type="expression" dxfId="1063" priority="97">
      <formula>AND(AC193="",X193&lt;&gt;"")</formula>
    </cfRule>
  </conditionalFormatting>
  <conditionalFormatting sqref="AC194">
    <cfRule type="expression" dxfId="1062" priority="96">
      <formula>AND(AC194="",X194&lt;&gt;"")</formula>
    </cfRule>
  </conditionalFormatting>
  <conditionalFormatting sqref="AC195">
    <cfRule type="expression" dxfId="1061" priority="95">
      <formula>AND(AC195="",X195&lt;&gt;"")</formula>
    </cfRule>
  </conditionalFormatting>
  <conditionalFormatting sqref="AC197">
    <cfRule type="expression" dxfId="1060" priority="94">
      <formula>AND(AC197="",X197&lt;&gt;"")</formula>
    </cfRule>
  </conditionalFormatting>
  <conditionalFormatting sqref="AC206">
    <cfRule type="expression" dxfId="1059" priority="93">
      <formula>AND(AC206="",X206&lt;&gt;"")</formula>
    </cfRule>
  </conditionalFormatting>
  <conditionalFormatting sqref="AC198">
    <cfRule type="expression" dxfId="1058" priority="92">
      <formula>AND(AC198="",X198&lt;&gt;"")</formula>
    </cfRule>
  </conditionalFormatting>
  <conditionalFormatting sqref="AC199">
    <cfRule type="expression" dxfId="1057" priority="91">
      <formula>AND(AC199="",X199&lt;&gt;"")</formula>
    </cfRule>
  </conditionalFormatting>
  <conditionalFormatting sqref="AC200">
    <cfRule type="expression" dxfId="1056" priority="90">
      <formula>AND(AC200="",X200&lt;&gt;"")</formula>
    </cfRule>
  </conditionalFormatting>
  <conditionalFormatting sqref="AC201">
    <cfRule type="expression" dxfId="1055" priority="89">
      <formula>AND(AC201="",X201&lt;&gt;"")</formula>
    </cfRule>
  </conditionalFormatting>
  <conditionalFormatting sqref="AC202">
    <cfRule type="expression" dxfId="1054" priority="88">
      <formula>AND(AC202="",X202&lt;&gt;"")</formula>
    </cfRule>
  </conditionalFormatting>
  <conditionalFormatting sqref="AC203">
    <cfRule type="expression" dxfId="1053" priority="87">
      <formula>AND(AC203="",X203&lt;&gt;"")</formula>
    </cfRule>
  </conditionalFormatting>
  <conditionalFormatting sqref="AC204">
    <cfRule type="expression" dxfId="1052" priority="86">
      <formula>AND(AC204="",X204&lt;&gt;"")</formula>
    </cfRule>
  </conditionalFormatting>
  <conditionalFormatting sqref="AC205">
    <cfRule type="expression" dxfId="1051" priority="85">
      <formula>AND(AC205="",X205&lt;&gt;"")</formula>
    </cfRule>
  </conditionalFormatting>
  <conditionalFormatting sqref="J212">
    <cfRule type="containsBlanks" priority="82" stopIfTrue="1">
      <formula>LEN(TRIM(J212))=0</formula>
    </cfRule>
    <cfRule type="expression" dxfId="1050" priority="83">
      <formula>J212&gt;0</formula>
    </cfRule>
    <cfRule type="expression" dxfId="1049" priority="84">
      <formula>J212&lt;0</formula>
    </cfRule>
  </conditionalFormatting>
  <conditionalFormatting sqref="T212">
    <cfRule type="containsBlanks" priority="79" stopIfTrue="1">
      <formula>LEN(TRIM(T212))=0</formula>
    </cfRule>
    <cfRule type="expression" dxfId="1048" priority="80">
      <formula>T212&gt;0</formula>
    </cfRule>
    <cfRule type="expression" dxfId="1047" priority="81">
      <formula>T212&lt;0</formula>
    </cfRule>
  </conditionalFormatting>
  <conditionalFormatting sqref="AD212">
    <cfRule type="containsBlanks" priority="76" stopIfTrue="1">
      <formula>LEN(TRIM(AD212))=0</formula>
    </cfRule>
    <cfRule type="expression" dxfId="1046" priority="77">
      <formula>AD212&gt;0</formula>
    </cfRule>
    <cfRule type="expression" dxfId="1045" priority="78">
      <formula>AD212&lt;0</formula>
    </cfRule>
  </conditionalFormatting>
  <conditionalFormatting sqref="J222">
    <cfRule type="containsBlanks" priority="73" stopIfTrue="1">
      <formula>LEN(TRIM(J222))=0</formula>
    </cfRule>
    <cfRule type="expression" dxfId="1044" priority="74">
      <formula>J222&gt;0</formula>
    </cfRule>
    <cfRule type="expression" dxfId="1043" priority="75">
      <formula>J222&lt;0</formula>
    </cfRule>
  </conditionalFormatting>
  <conditionalFormatting sqref="T222">
    <cfRule type="containsBlanks" priority="70" stopIfTrue="1">
      <formula>LEN(TRIM(T222))=0</formula>
    </cfRule>
    <cfRule type="expression" dxfId="1042" priority="71">
      <formula>T222&gt;0</formula>
    </cfRule>
    <cfRule type="expression" dxfId="1041" priority="72">
      <formula>T222&lt;0</formula>
    </cfRule>
  </conditionalFormatting>
  <conditionalFormatting sqref="AD222">
    <cfRule type="containsBlanks" priority="67" stopIfTrue="1">
      <formula>LEN(TRIM(AD222))=0</formula>
    </cfRule>
    <cfRule type="expression" dxfId="1040" priority="68">
      <formula>AD222&gt;0</formula>
    </cfRule>
    <cfRule type="expression" dxfId="1039" priority="69">
      <formula>AD222&lt;0</formula>
    </cfRule>
  </conditionalFormatting>
  <conditionalFormatting sqref="B208">
    <cfRule type="expression" dxfId="1038" priority="66">
      <formula>B208&lt;0</formula>
    </cfRule>
  </conditionalFormatting>
  <conditionalFormatting sqref="B218">
    <cfRule type="expression" dxfId="1037" priority="65">
      <formula>B218&lt;0</formula>
    </cfRule>
  </conditionalFormatting>
  <conditionalFormatting sqref="L208">
    <cfRule type="expression" dxfId="1036" priority="64">
      <formula>L208&lt;0</formula>
    </cfRule>
  </conditionalFormatting>
  <conditionalFormatting sqref="L218">
    <cfRule type="expression" dxfId="1035" priority="63">
      <formula>L218&lt;0</formula>
    </cfRule>
  </conditionalFormatting>
  <conditionalFormatting sqref="V208">
    <cfRule type="expression" dxfId="1034" priority="62">
      <formula>V208&lt;0</formula>
    </cfRule>
  </conditionalFormatting>
  <conditionalFormatting sqref="V218">
    <cfRule type="expression" dxfId="1033" priority="61">
      <formula>V218&lt;0</formula>
    </cfRule>
  </conditionalFormatting>
  <conditionalFormatting sqref="I207">
    <cfRule type="expression" dxfId="1032" priority="60">
      <formula>AND(I207="",D207&lt;&gt;"")</formula>
    </cfRule>
  </conditionalFormatting>
  <conditionalFormatting sqref="I208">
    <cfRule type="expression" dxfId="1031" priority="59">
      <formula>AND(I208="",D208&lt;&gt;"")</formula>
    </cfRule>
  </conditionalFormatting>
  <conditionalFormatting sqref="I216">
    <cfRule type="expression" dxfId="1030" priority="58">
      <formula>AND(I216="",D216&lt;&gt;"")</formula>
    </cfRule>
  </conditionalFormatting>
  <conditionalFormatting sqref="I209">
    <cfRule type="expression" dxfId="1029" priority="57">
      <formula>AND(I209="",D209&lt;&gt;"")</formula>
    </cfRule>
  </conditionalFormatting>
  <conditionalFormatting sqref="I210">
    <cfRule type="expression" dxfId="1028" priority="56">
      <formula>AND(I210="",D210&lt;&gt;"")</formula>
    </cfRule>
  </conditionalFormatting>
  <conditionalFormatting sqref="I211">
    <cfRule type="expression" dxfId="1027" priority="55">
      <formula>AND(I211="",D211&lt;&gt;"")</formula>
    </cfRule>
  </conditionalFormatting>
  <conditionalFormatting sqref="I212">
    <cfRule type="expression" dxfId="1026" priority="54">
      <formula>AND(I212="",D212&lt;&gt;"")</formula>
    </cfRule>
  </conditionalFormatting>
  <conditionalFormatting sqref="I213">
    <cfRule type="expression" dxfId="1025" priority="53">
      <formula>AND(I213="",D213&lt;&gt;"")</formula>
    </cfRule>
  </conditionalFormatting>
  <conditionalFormatting sqref="I214">
    <cfRule type="expression" dxfId="1024" priority="52">
      <formula>AND(I214="",D214&lt;&gt;"")</formula>
    </cfRule>
  </conditionalFormatting>
  <conditionalFormatting sqref="I215">
    <cfRule type="expression" dxfId="1023" priority="51">
      <formula>AND(I215="",D215&lt;&gt;"")</formula>
    </cfRule>
  </conditionalFormatting>
  <conditionalFormatting sqref="I217">
    <cfRule type="expression" dxfId="1022" priority="50">
      <formula>AND(I217="",D217&lt;&gt;"")</formula>
    </cfRule>
  </conditionalFormatting>
  <conditionalFormatting sqref="I218">
    <cfRule type="expression" dxfId="1021" priority="49">
      <formula>AND(I218="",D218&lt;&gt;"")</formula>
    </cfRule>
  </conditionalFormatting>
  <conditionalFormatting sqref="I226">
    <cfRule type="expression" dxfId="1020" priority="48">
      <formula>AND(I226="",D226&lt;&gt;"")</formula>
    </cfRule>
  </conditionalFormatting>
  <conditionalFormatting sqref="I219">
    <cfRule type="expression" dxfId="1019" priority="47">
      <formula>AND(I219="",D219&lt;&gt;"")</formula>
    </cfRule>
  </conditionalFormatting>
  <conditionalFormatting sqref="I220">
    <cfRule type="expression" dxfId="1018" priority="46">
      <formula>AND(I220="",D220&lt;&gt;"")</formula>
    </cfRule>
  </conditionalFormatting>
  <conditionalFormatting sqref="I221">
    <cfRule type="expression" dxfId="1017" priority="45">
      <formula>AND(I221="",D221&lt;&gt;"")</formula>
    </cfRule>
  </conditionalFormatting>
  <conditionalFormatting sqref="I222">
    <cfRule type="expression" dxfId="1016" priority="44">
      <formula>AND(I222="",D222&lt;&gt;"")</formula>
    </cfRule>
  </conditionalFormatting>
  <conditionalFormatting sqref="I223">
    <cfRule type="expression" dxfId="1015" priority="43">
      <formula>AND(I223="",D223&lt;&gt;"")</formula>
    </cfRule>
  </conditionalFormatting>
  <conditionalFormatting sqref="I224">
    <cfRule type="expression" dxfId="1014" priority="42">
      <formula>AND(I224="",D224&lt;&gt;"")</formula>
    </cfRule>
  </conditionalFormatting>
  <conditionalFormatting sqref="I225">
    <cfRule type="expression" dxfId="1013" priority="41">
      <formula>AND(I225="",D225&lt;&gt;"")</formula>
    </cfRule>
  </conditionalFormatting>
  <conditionalFormatting sqref="S207">
    <cfRule type="expression" dxfId="1012" priority="40">
      <formula>AND(S207="",N207&lt;&gt;"")</formula>
    </cfRule>
  </conditionalFormatting>
  <conditionalFormatting sqref="S208">
    <cfRule type="expression" dxfId="1011" priority="39">
      <formula>AND(S208="",N208&lt;&gt;"")</formula>
    </cfRule>
  </conditionalFormatting>
  <conditionalFormatting sqref="S216">
    <cfRule type="expression" dxfId="1010" priority="38">
      <formula>AND(S216="",N216&lt;&gt;"")</formula>
    </cfRule>
  </conditionalFormatting>
  <conditionalFormatting sqref="S209">
    <cfRule type="expression" dxfId="1009" priority="37">
      <formula>AND(S209="",N209&lt;&gt;"")</formula>
    </cfRule>
  </conditionalFormatting>
  <conditionalFormatting sqref="S210">
    <cfRule type="expression" dxfId="1008" priority="36">
      <formula>AND(S210="",N210&lt;&gt;"")</formula>
    </cfRule>
  </conditionalFormatting>
  <conditionalFormatting sqref="S211">
    <cfRule type="expression" dxfId="1007" priority="35">
      <formula>AND(S211="",N211&lt;&gt;"")</formula>
    </cfRule>
  </conditionalFormatting>
  <conditionalFormatting sqref="S212">
    <cfRule type="expression" dxfId="1006" priority="34">
      <formula>AND(S212="",N212&lt;&gt;"")</formula>
    </cfRule>
  </conditionalFormatting>
  <conditionalFormatting sqref="S213">
    <cfRule type="expression" dxfId="1005" priority="33">
      <formula>AND(S213="",N213&lt;&gt;"")</formula>
    </cfRule>
  </conditionalFormatting>
  <conditionalFormatting sqref="S214">
    <cfRule type="expression" dxfId="1004" priority="32">
      <formula>AND(S214="",N214&lt;&gt;"")</formula>
    </cfRule>
  </conditionalFormatting>
  <conditionalFormatting sqref="S215">
    <cfRule type="expression" dxfId="1003" priority="31">
      <formula>AND(S215="",N215&lt;&gt;"")</formula>
    </cfRule>
  </conditionalFormatting>
  <conditionalFormatting sqref="S217">
    <cfRule type="expression" dxfId="1002" priority="30">
      <formula>AND(S217="",N217&lt;&gt;"")</formula>
    </cfRule>
  </conditionalFormatting>
  <conditionalFormatting sqref="S218">
    <cfRule type="expression" dxfId="1001" priority="29">
      <formula>AND(S218="",N218&lt;&gt;"")</formula>
    </cfRule>
  </conditionalFormatting>
  <conditionalFormatting sqref="S226">
    <cfRule type="expression" dxfId="1000" priority="28">
      <formula>AND(S226="",N226&lt;&gt;"")</formula>
    </cfRule>
  </conditionalFormatting>
  <conditionalFormatting sqref="S219">
    <cfRule type="expression" dxfId="999" priority="27">
      <formula>AND(S219="",N219&lt;&gt;"")</formula>
    </cfRule>
  </conditionalFormatting>
  <conditionalFormatting sqref="S220">
    <cfRule type="expression" dxfId="998" priority="26">
      <formula>AND(S220="",N220&lt;&gt;"")</formula>
    </cfRule>
  </conditionalFormatting>
  <conditionalFormatting sqref="S221">
    <cfRule type="expression" dxfId="997" priority="25">
      <formula>AND(S221="",N221&lt;&gt;"")</formula>
    </cfRule>
  </conditionalFormatting>
  <conditionalFormatting sqref="S222">
    <cfRule type="expression" dxfId="996" priority="24">
      <formula>AND(S222="",N222&lt;&gt;"")</formula>
    </cfRule>
  </conditionalFormatting>
  <conditionalFormatting sqref="S223">
    <cfRule type="expression" dxfId="995" priority="23">
      <formula>AND(S223="",N223&lt;&gt;"")</formula>
    </cfRule>
  </conditionalFormatting>
  <conditionalFormatting sqref="S224">
    <cfRule type="expression" dxfId="994" priority="22">
      <formula>AND(S224="",N224&lt;&gt;"")</formula>
    </cfRule>
  </conditionalFormatting>
  <conditionalFormatting sqref="S225">
    <cfRule type="expression" dxfId="993" priority="21">
      <formula>AND(S225="",N225&lt;&gt;"")</formula>
    </cfRule>
  </conditionalFormatting>
  <conditionalFormatting sqref="AC207">
    <cfRule type="expression" dxfId="992" priority="20">
      <formula>AND(AC207="",X207&lt;&gt;"")</formula>
    </cfRule>
  </conditionalFormatting>
  <conditionalFormatting sqref="AC208">
    <cfRule type="expression" dxfId="991" priority="19">
      <formula>AND(AC208="",X208&lt;&gt;"")</formula>
    </cfRule>
  </conditionalFormatting>
  <conditionalFormatting sqref="AC216">
    <cfRule type="expression" dxfId="990" priority="18">
      <formula>AND(AC216="",X216&lt;&gt;"")</formula>
    </cfRule>
  </conditionalFormatting>
  <conditionalFormatting sqref="AC209">
    <cfRule type="expression" dxfId="989" priority="17">
      <formula>AND(AC209="",X209&lt;&gt;"")</formula>
    </cfRule>
  </conditionalFormatting>
  <conditionalFormatting sqref="AC210">
    <cfRule type="expression" dxfId="988" priority="16">
      <formula>AND(AC210="",X210&lt;&gt;"")</formula>
    </cfRule>
  </conditionalFormatting>
  <conditionalFormatting sqref="AC211">
    <cfRule type="expression" dxfId="987" priority="15">
      <formula>AND(AC211="",X211&lt;&gt;"")</formula>
    </cfRule>
  </conditionalFormatting>
  <conditionalFormatting sqref="AC212">
    <cfRule type="expression" dxfId="986" priority="14">
      <formula>AND(AC212="",X212&lt;&gt;"")</formula>
    </cfRule>
  </conditionalFormatting>
  <conditionalFormatting sqref="AC213">
    <cfRule type="expression" dxfId="985" priority="13">
      <formula>AND(AC213="",X213&lt;&gt;"")</formula>
    </cfRule>
  </conditionalFormatting>
  <conditionalFormatting sqref="AC214">
    <cfRule type="expression" dxfId="984" priority="12">
      <formula>AND(AC214="",X214&lt;&gt;"")</formula>
    </cfRule>
  </conditionalFormatting>
  <conditionalFormatting sqref="AC215">
    <cfRule type="expression" dxfId="983" priority="11">
      <formula>AND(AC215="",X215&lt;&gt;"")</formula>
    </cfRule>
  </conditionalFormatting>
  <conditionalFormatting sqref="AC217">
    <cfRule type="expression" dxfId="982" priority="10">
      <formula>AND(AC217="",X217&lt;&gt;"")</formula>
    </cfRule>
  </conditionalFormatting>
  <conditionalFormatting sqref="AC226">
    <cfRule type="expression" dxfId="981" priority="9">
      <formula>AND(AC226="",X226&lt;&gt;"")</formula>
    </cfRule>
  </conditionalFormatting>
  <conditionalFormatting sqref="AC218">
    <cfRule type="expression" dxfId="980" priority="8">
      <formula>AND(AC218="",X218&lt;&gt;"")</formula>
    </cfRule>
  </conditionalFormatting>
  <conditionalFormatting sqref="AC219">
    <cfRule type="expression" dxfId="979" priority="7">
      <formula>AND(AC219="",X219&lt;&gt;"")</formula>
    </cfRule>
  </conditionalFormatting>
  <conditionalFormatting sqref="AC220">
    <cfRule type="expression" dxfId="978" priority="6">
      <formula>AND(AC220="",X220&lt;&gt;"")</formula>
    </cfRule>
  </conditionalFormatting>
  <conditionalFormatting sqref="AC221">
    <cfRule type="expression" dxfId="977" priority="5">
      <formula>AND(AC221="",X221&lt;&gt;"")</formula>
    </cfRule>
  </conditionalFormatting>
  <conditionalFormatting sqref="AC222">
    <cfRule type="expression" dxfId="976" priority="4">
      <formula>AND(AC222="",X222&lt;&gt;"")</formula>
    </cfRule>
  </conditionalFormatting>
  <conditionalFormatting sqref="AC223">
    <cfRule type="expression" dxfId="975" priority="3">
      <formula>AND(AC223="",X223&lt;&gt;"")</formula>
    </cfRule>
  </conditionalFormatting>
  <conditionalFormatting sqref="AC224">
    <cfRule type="expression" dxfId="974" priority="2">
      <formula>AND(AC224="",X224&lt;&gt;"")</formula>
    </cfRule>
  </conditionalFormatting>
  <conditionalFormatting sqref="AC225">
    <cfRule type="expression" dxfId="973" priority="1">
      <formula>AND(AC225="",X225&lt;&gt;"")</formula>
    </cfRule>
  </conditionalFormatting>
  <dataValidations count="1">
    <dataValidation type="list" allowBlank="1" showInputMessage="1" showErrorMessage="1" sqref="X7:X126 N7:N126 N137:N226 X137:X226 D7:D226" xr:uid="{6965762D-EFE0-EE4E-87F8-A59336549E91}">
      <formula1>INDIRECT("ART[DESIGNATION]")</formula1>
    </dataValidation>
  </dataValidations>
  <pageMargins left="0.25" right="0.25" top="0.75" bottom="0.75" header="0.3" footer="0.3"/>
  <pageSetup paperSize="9" orientation="portrait" horizontalDpi="0" verticalDpi="0"/>
  <ignoredErrors>
    <ignoredError sqref="AD8" formulaRange="1"/>
    <ignoredError sqref="AB17" formula="1"/>
  </ignoredError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0DE5FB-8F2E-3942-B5E8-FA4DB289968F}">
  <sheetPr>
    <tabColor rgb="FF73FDD6"/>
  </sheetPr>
  <dimension ref="A1:AP4152"/>
  <sheetViews>
    <sheetView zoomScale="90" zoomScaleNormal="90" workbookViewId="0">
      <pane xSplit="1" ySplit="6" topLeftCell="G7" activePane="bottomRight" state="frozen"/>
      <selection pane="topRight" activeCell="B1" sqref="B1"/>
      <selection pane="bottomLeft" activeCell="A7" sqref="A7"/>
      <selection pane="bottomRight" activeCell="AH23" sqref="AH23"/>
    </sheetView>
  </sheetViews>
  <sheetFormatPr baseColWidth="10" defaultRowHeight="16" outlineLevelRow="1"/>
  <cols>
    <col min="2" max="2" width="10.33203125" customWidth="1"/>
    <col min="3" max="3" width="18.83203125" style="48" customWidth="1"/>
    <col min="7" max="7" width="32.83203125" customWidth="1"/>
    <col min="8" max="9" width="11.5" style="5" customWidth="1"/>
    <col min="10" max="10" width="10.83203125" style="52"/>
    <col min="11" max="11" width="5.83203125" customWidth="1"/>
    <col min="12" max="12" width="10.33203125" customWidth="1"/>
    <col min="13" max="13" width="18.83203125" customWidth="1"/>
    <col min="17" max="17" width="32.83203125" customWidth="1"/>
    <col min="18" max="19" width="11.5" customWidth="1"/>
    <col min="21" max="21" width="5.83203125" customWidth="1"/>
    <col min="22" max="22" width="10.33203125" customWidth="1"/>
    <col min="23" max="23" width="18.83203125" customWidth="1"/>
    <col min="27" max="27" width="32.83203125" customWidth="1"/>
    <col min="28" max="29" width="11.5" customWidth="1"/>
    <col min="36" max="36" width="4.1640625" customWidth="1"/>
  </cols>
  <sheetData>
    <row r="1" spans="1:40" ht="39" customHeight="1" thickBot="1">
      <c r="B1" s="454" t="s">
        <v>188</v>
      </c>
      <c r="C1" s="455"/>
      <c r="D1" s="455"/>
      <c r="E1" s="455"/>
      <c r="F1" s="455"/>
      <c r="G1" s="455"/>
      <c r="H1" s="455"/>
      <c r="I1" s="455"/>
      <c r="J1" s="456"/>
      <c r="L1" s="457" t="s">
        <v>190</v>
      </c>
      <c r="M1" s="458"/>
      <c r="N1" s="458"/>
      <c r="O1" s="458"/>
      <c r="P1" s="458"/>
      <c r="Q1" s="458"/>
      <c r="R1" s="458"/>
      <c r="S1" s="458"/>
      <c r="T1" s="459"/>
      <c r="V1" s="460" t="s">
        <v>191</v>
      </c>
      <c r="W1" s="461"/>
      <c r="X1" s="461"/>
      <c r="Y1" s="461"/>
      <c r="Z1" s="461"/>
      <c r="AA1" s="461"/>
      <c r="AB1" s="461"/>
      <c r="AC1" s="461"/>
      <c r="AD1" s="462"/>
      <c r="AF1" s="463" t="s">
        <v>211</v>
      </c>
      <c r="AG1" s="464"/>
      <c r="AH1" s="463" t="s">
        <v>210</v>
      </c>
      <c r="AI1" s="464"/>
      <c r="AK1" s="490" t="s">
        <v>212</v>
      </c>
      <c r="AL1" s="491"/>
      <c r="AM1" s="490" t="s">
        <v>213</v>
      </c>
      <c r="AN1" s="491"/>
    </row>
    <row r="2" spans="1:40" ht="31" customHeight="1" thickBot="1">
      <c r="B2" s="386" t="s">
        <v>200</v>
      </c>
      <c r="C2" s="387"/>
      <c r="D2" s="387"/>
      <c r="E2" s="387"/>
      <c r="F2" s="387"/>
      <c r="G2" s="387"/>
      <c r="H2" s="387"/>
      <c r="I2" s="387"/>
      <c r="J2" s="388"/>
      <c r="L2" s="386" t="s">
        <v>201</v>
      </c>
      <c r="M2" s="387"/>
      <c r="N2" s="387"/>
      <c r="O2" s="387"/>
      <c r="P2" s="387"/>
      <c r="Q2" s="387"/>
      <c r="R2" s="387"/>
      <c r="S2" s="387"/>
      <c r="T2" s="388"/>
      <c r="V2" s="386" t="s">
        <v>202</v>
      </c>
      <c r="W2" s="387"/>
      <c r="X2" s="387"/>
      <c r="Y2" s="387"/>
      <c r="Z2" s="387"/>
      <c r="AA2" s="387"/>
      <c r="AB2" s="387"/>
      <c r="AC2" s="387"/>
      <c r="AD2" s="388"/>
      <c r="AF2" s="465"/>
      <c r="AG2" s="466"/>
      <c r="AH2" s="465"/>
      <c r="AI2" s="466"/>
      <c r="AK2" s="492"/>
      <c r="AL2" s="493"/>
      <c r="AM2" s="492"/>
      <c r="AN2" s="493"/>
    </row>
    <row r="3" spans="1:40" ht="16" customHeight="1">
      <c r="B3" s="389"/>
      <c r="C3" s="390"/>
      <c r="D3" s="390"/>
      <c r="E3" s="390"/>
      <c r="F3" s="390"/>
      <c r="G3" s="390"/>
      <c r="H3" s="390"/>
      <c r="I3" s="390"/>
      <c r="J3" s="391"/>
      <c r="L3" s="389"/>
      <c r="M3" s="390"/>
      <c r="N3" s="390"/>
      <c r="O3" s="390"/>
      <c r="P3" s="390"/>
      <c r="Q3" s="390"/>
      <c r="R3" s="390"/>
      <c r="S3" s="390"/>
      <c r="T3" s="391"/>
      <c r="V3" s="389"/>
      <c r="W3" s="390"/>
      <c r="X3" s="390"/>
      <c r="Y3" s="390"/>
      <c r="Z3" s="390"/>
      <c r="AA3" s="390"/>
      <c r="AB3" s="390"/>
      <c r="AC3" s="390"/>
      <c r="AD3" s="391"/>
      <c r="AF3" s="467">
        <f>SUMPRODUCT(AF11+AF16+AF21)</f>
        <v>0</v>
      </c>
      <c r="AG3" s="468"/>
      <c r="AH3" s="473">
        <f>SUMPRODUCT(AH11+AH16+AH21)</f>
        <v>0</v>
      </c>
      <c r="AI3" s="468"/>
      <c r="AK3" s="467">
        <f>SUMPRODUCT(Janv2021!AF3+AF11+AF16+AF21)</f>
        <v>3</v>
      </c>
      <c r="AL3" s="468"/>
      <c r="AM3" s="467">
        <f>SUMPRODUCT(Janv2021!AH3+AH11+AH16+AH21)</f>
        <v>60.22</v>
      </c>
      <c r="AN3" s="468"/>
    </row>
    <row r="4" spans="1:40" ht="22" thickBot="1">
      <c r="B4" s="392"/>
      <c r="C4" s="393"/>
      <c r="D4" s="393"/>
      <c r="E4" s="393"/>
      <c r="F4" s="393"/>
      <c r="G4" s="393"/>
      <c r="H4" s="393"/>
      <c r="I4" s="393"/>
      <c r="J4" s="394"/>
      <c r="L4" s="392"/>
      <c r="M4" s="393"/>
      <c r="N4" s="393"/>
      <c r="O4" s="393"/>
      <c r="P4" s="393"/>
      <c r="Q4" s="393"/>
      <c r="R4" s="393"/>
      <c r="S4" s="393"/>
      <c r="T4" s="394"/>
      <c r="V4" s="392"/>
      <c r="W4" s="393"/>
      <c r="X4" s="393"/>
      <c r="Y4" s="393"/>
      <c r="Z4" s="393"/>
      <c r="AA4" s="393"/>
      <c r="AB4" s="393"/>
      <c r="AC4" s="393"/>
      <c r="AD4" s="394"/>
      <c r="AF4" s="469"/>
      <c r="AG4" s="470"/>
      <c r="AH4" s="469"/>
      <c r="AI4" s="470"/>
      <c r="AK4" s="469"/>
      <c r="AL4" s="470"/>
      <c r="AM4" s="469"/>
      <c r="AN4" s="470"/>
    </row>
    <row r="5" spans="1:40" ht="35" thickBot="1">
      <c r="B5" s="1" t="s">
        <v>3</v>
      </c>
      <c r="C5" s="49" t="s">
        <v>4</v>
      </c>
      <c r="D5" s="401" t="s">
        <v>0</v>
      </c>
      <c r="E5" s="402"/>
      <c r="F5" s="402"/>
      <c r="G5" s="403"/>
      <c r="H5" s="10" t="s">
        <v>2</v>
      </c>
      <c r="I5" s="10" t="s">
        <v>138</v>
      </c>
      <c r="J5" s="53" t="s">
        <v>1</v>
      </c>
      <c r="L5" s="1" t="s">
        <v>3</v>
      </c>
      <c r="M5" s="49" t="s">
        <v>4</v>
      </c>
      <c r="N5" s="401" t="s">
        <v>0</v>
      </c>
      <c r="O5" s="402"/>
      <c r="P5" s="402"/>
      <c r="Q5" s="403"/>
      <c r="R5" s="10" t="s">
        <v>2</v>
      </c>
      <c r="S5" s="10" t="s">
        <v>138</v>
      </c>
      <c r="T5" s="53" t="s">
        <v>1</v>
      </c>
      <c r="V5" s="1" t="s">
        <v>3</v>
      </c>
      <c r="W5" s="49" t="s">
        <v>4</v>
      </c>
      <c r="X5" s="401" t="s">
        <v>0</v>
      </c>
      <c r="Y5" s="402"/>
      <c r="Z5" s="402"/>
      <c r="AA5" s="403"/>
      <c r="AB5" s="10" t="s">
        <v>2</v>
      </c>
      <c r="AC5" s="10" t="s">
        <v>138</v>
      </c>
      <c r="AD5" s="53" t="s">
        <v>1</v>
      </c>
      <c r="AF5" s="471"/>
      <c r="AG5" s="472"/>
      <c r="AH5" s="471"/>
      <c r="AI5" s="472"/>
      <c r="AK5" s="471"/>
      <c r="AL5" s="472"/>
      <c r="AM5" s="471"/>
      <c r="AN5" s="472"/>
    </row>
    <row r="6" spans="1:40" ht="35" customHeight="1" thickBot="1">
      <c r="B6" s="404" t="s">
        <v>185</v>
      </c>
      <c r="C6" s="405"/>
      <c r="D6" s="405"/>
      <c r="E6" s="405"/>
      <c r="F6" s="405"/>
      <c r="G6" s="405"/>
      <c r="H6" s="405"/>
      <c r="I6" s="405"/>
      <c r="J6" s="406"/>
      <c r="L6" s="404" t="s">
        <v>185</v>
      </c>
      <c r="M6" s="405"/>
      <c r="N6" s="405"/>
      <c r="O6" s="405"/>
      <c r="P6" s="405"/>
      <c r="Q6" s="405"/>
      <c r="R6" s="439"/>
      <c r="S6" s="405"/>
      <c r="T6" s="406"/>
      <c r="V6" s="404" t="s">
        <v>185</v>
      </c>
      <c r="W6" s="405"/>
      <c r="X6" s="405"/>
      <c r="Y6" s="405"/>
      <c r="Z6" s="405"/>
      <c r="AA6" s="405"/>
      <c r="AB6" s="405"/>
      <c r="AC6" s="405"/>
      <c r="AD6" s="406"/>
    </row>
    <row r="7" spans="1:40" ht="16" customHeight="1" thickBot="1">
      <c r="A7" s="384" t="s">
        <v>136</v>
      </c>
      <c r="B7" s="204" t="s">
        <v>196</v>
      </c>
      <c r="C7" s="232" t="s">
        <v>187</v>
      </c>
      <c r="D7" s="277"/>
      <c r="E7" s="277"/>
      <c r="F7" s="277"/>
      <c r="G7" s="278"/>
      <c r="H7" s="84" t="str">
        <f>IFERROR(INDEX(ART[PRIX],MATCH($D7,ART[DESIGNATION],0)),"")</f>
        <v/>
      </c>
      <c r="I7" s="249"/>
      <c r="J7" s="85" t="s">
        <v>140</v>
      </c>
      <c r="L7" s="212" t="s">
        <v>196</v>
      </c>
      <c r="M7" s="221" t="s">
        <v>238</v>
      </c>
      <c r="N7" s="422"/>
      <c r="O7" s="423"/>
      <c r="P7" s="423"/>
      <c r="Q7" s="423"/>
      <c r="R7" s="126" t="str">
        <f>IFERROR(INDEX(ART[PRIX],MATCH($N7,ART[DESIGNATION],0)),"")</f>
        <v/>
      </c>
      <c r="S7" s="259"/>
      <c r="T7" s="126" t="s">
        <v>140</v>
      </c>
      <c r="V7" s="216" t="s">
        <v>196</v>
      </c>
      <c r="W7" s="223" t="s">
        <v>183</v>
      </c>
      <c r="X7" s="428"/>
      <c r="Y7" s="429"/>
      <c r="Z7" s="429"/>
      <c r="AA7" s="430"/>
      <c r="AB7" s="142" t="str">
        <f>IFERROR(INDEX(ART[PRIX],MATCH($X7,ART[DESIGNATION],0)),"")</f>
        <v/>
      </c>
      <c r="AC7" s="262"/>
      <c r="AD7" s="143" t="s">
        <v>140</v>
      </c>
    </row>
    <row r="8" spans="1:40" ht="19" customHeight="1">
      <c r="A8" s="385"/>
      <c r="B8" s="207">
        <f>IF(Janv2021!J12="",IFERROR(VLOOKUP(C7,AGENT,4,0),""),Janv2021!J12)</f>
        <v>0</v>
      </c>
      <c r="C8" s="220" t="s">
        <v>242</v>
      </c>
      <c r="D8" s="316"/>
      <c r="E8" s="316"/>
      <c r="F8" s="316"/>
      <c r="G8" s="317"/>
      <c r="H8" s="87" t="str">
        <f>IFERROR(INDEX(ART[PRIX],MATCH($D8,ART[DESIGNATION],0)),"")</f>
        <v/>
      </c>
      <c r="I8" s="250"/>
      <c r="J8" s="88">
        <f>SUMPRODUCT(H7:H16,I7:I16)</f>
        <v>0</v>
      </c>
      <c r="L8" s="213">
        <f>IF(Janv2021!T12="",IFERROR(VLOOKUP(M7,AGENT,4,0),""),Janv2021!T12)</f>
        <v>0</v>
      </c>
      <c r="M8" s="222"/>
      <c r="N8" s="407"/>
      <c r="O8" s="408"/>
      <c r="P8" s="408"/>
      <c r="Q8" s="408"/>
      <c r="R8" s="128" t="str">
        <f>IFERROR(INDEX(ART[PRIX],MATCH($N8,ART[DESIGNATION],0)),"")</f>
        <v/>
      </c>
      <c r="S8" s="260"/>
      <c r="T8" s="129">
        <f>SUMPRODUCT(R7:R16,S7:S16)</f>
        <v>0</v>
      </c>
      <c r="V8" s="217">
        <f>IF(Janv2021!AD12="",IFERROR(VLOOKUP(W7,AGENT,4,0),""),Janv2021!AD12)</f>
        <v>80</v>
      </c>
      <c r="W8" s="224" t="s">
        <v>234</v>
      </c>
      <c r="X8" s="431"/>
      <c r="Y8" s="432"/>
      <c r="Z8" s="432"/>
      <c r="AA8" s="433"/>
      <c r="AB8" s="145" t="str">
        <f>IFERROR(INDEX(ART[PRIX],MATCH($X8,ART[DESIGNATION],0)),"")</f>
        <v/>
      </c>
      <c r="AC8" s="263"/>
      <c r="AD8" s="146">
        <f>SUMPRODUCT(AB7:AB16,AC7:AC16)</f>
        <v>0</v>
      </c>
      <c r="AF8" s="474" t="s">
        <v>206</v>
      </c>
      <c r="AG8" s="475"/>
      <c r="AH8" s="474" t="s">
        <v>205</v>
      </c>
      <c r="AI8" s="475"/>
    </row>
    <row r="9" spans="1:40" ht="16" customHeight="1">
      <c r="A9" s="195"/>
      <c r="B9" s="205"/>
      <c r="C9" s="197" t="s">
        <v>168</v>
      </c>
      <c r="D9" s="316"/>
      <c r="E9" s="316"/>
      <c r="F9" s="316"/>
      <c r="G9" s="317"/>
      <c r="H9" s="87" t="str">
        <f>IFERROR(INDEX(ART[PRIX],MATCH($D9,ART[DESIGNATION],0)),"")</f>
        <v/>
      </c>
      <c r="I9" s="250"/>
      <c r="J9" s="233" t="s">
        <v>209</v>
      </c>
      <c r="L9" s="130"/>
      <c r="M9" s="131" t="s">
        <v>168</v>
      </c>
      <c r="N9" s="407"/>
      <c r="O9" s="408"/>
      <c r="P9" s="408"/>
      <c r="Q9" s="408"/>
      <c r="R9" s="128" t="str">
        <f>IFERROR(INDEX(ART[PRIX],MATCH($N9,ART[DESIGNATION],0)),"")</f>
        <v/>
      </c>
      <c r="S9" s="260"/>
      <c r="T9" s="237" t="s">
        <v>209</v>
      </c>
      <c r="V9" s="174"/>
      <c r="W9" s="147" t="s">
        <v>168</v>
      </c>
      <c r="X9" s="431"/>
      <c r="Y9" s="432"/>
      <c r="Z9" s="432"/>
      <c r="AA9" s="433"/>
      <c r="AB9" s="145" t="str">
        <f>IFERROR(INDEX(ART[PRIX],MATCH($X9,ART[DESIGNATION],0)),"")</f>
        <v/>
      </c>
      <c r="AC9" s="263"/>
      <c r="AD9" s="241" t="s">
        <v>209</v>
      </c>
      <c r="AF9" s="476"/>
      <c r="AG9" s="477"/>
      <c r="AH9" s="476"/>
      <c r="AI9" s="477"/>
    </row>
    <row r="10" spans="1:40" ht="17" customHeight="1" thickBot="1">
      <c r="A10" s="195"/>
      <c r="B10" s="205"/>
      <c r="C10" s="198" t="str">
        <f>IFERROR(VLOOKUP(C7,AGENT,2,0),"")</f>
        <v/>
      </c>
      <c r="D10" s="316"/>
      <c r="E10" s="316"/>
      <c r="F10" s="316"/>
      <c r="G10" s="317"/>
      <c r="H10" s="87" t="str">
        <f>IFERROR(INDEX(ART[PRIX],MATCH($D10,ART[DESIGNATION],0)),"")</f>
        <v/>
      </c>
      <c r="I10" s="250"/>
      <c r="J10" s="234">
        <f>SUMPRODUCT(Janv2021!J8+J8)</f>
        <v>0</v>
      </c>
      <c r="L10" s="130"/>
      <c r="M10" s="132" t="str">
        <f>IFERROR(VLOOKUP(M7,AGENT,2,0),"")</f>
        <v>XXXX XXXXX</v>
      </c>
      <c r="N10" s="407"/>
      <c r="O10" s="408"/>
      <c r="P10" s="408"/>
      <c r="Q10" s="408"/>
      <c r="R10" s="128" t="str">
        <f>IFERROR(INDEX(ART[PRIX],MATCH($N10,ART[DESIGNATION],0)),"")</f>
        <v/>
      </c>
      <c r="S10" s="260"/>
      <c r="T10" s="238">
        <f>SUMPRODUCT(Janv2021!T8+T8)</f>
        <v>0</v>
      </c>
      <c r="V10" s="174"/>
      <c r="W10" s="148" t="str">
        <f>IFERROR(VLOOKUP(W7,AGENT,2,0),"")</f>
        <v/>
      </c>
      <c r="X10" s="431"/>
      <c r="Y10" s="432"/>
      <c r="Z10" s="432"/>
      <c r="AA10" s="433"/>
      <c r="AB10" s="145" t="str">
        <f>IFERROR(INDEX(ART[PRIX],MATCH($X10,ART[DESIGNATION],0)),"")</f>
        <v/>
      </c>
      <c r="AC10" s="263"/>
      <c r="AD10" s="242">
        <f>SUMPRODUCT(Janv2021!AD8+AD8)</f>
        <v>0</v>
      </c>
      <c r="AF10" s="478"/>
      <c r="AG10" s="479"/>
      <c r="AH10" s="478"/>
      <c r="AI10" s="479"/>
    </row>
    <row r="11" spans="1:40" ht="16" customHeight="1">
      <c r="A11" s="195"/>
      <c r="B11" s="205"/>
      <c r="C11" s="199" t="s">
        <v>166</v>
      </c>
      <c r="D11" s="316"/>
      <c r="E11" s="316"/>
      <c r="F11" s="316"/>
      <c r="G11" s="317"/>
      <c r="H11" s="87" t="str">
        <f>IFERROR(INDEX(ART[PRIX],MATCH($D11,ART[DESIGNATION],0)),"")</f>
        <v/>
      </c>
      <c r="I11" s="250"/>
      <c r="J11" s="85" t="s">
        <v>139</v>
      </c>
      <c r="L11" s="130"/>
      <c r="M11" s="127" t="s">
        <v>166</v>
      </c>
      <c r="N11" s="407"/>
      <c r="O11" s="408"/>
      <c r="P11" s="408"/>
      <c r="Q11" s="408"/>
      <c r="R11" s="128" t="str">
        <f>IFERROR(INDEX(ART[PRIX],MATCH($N11,ART[DESIGNATION],0)),"")</f>
        <v/>
      </c>
      <c r="S11" s="260"/>
      <c r="T11" s="126" t="s">
        <v>139</v>
      </c>
      <c r="V11" s="174"/>
      <c r="W11" s="144" t="s">
        <v>166</v>
      </c>
      <c r="X11" s="431"/>
      <c r="Y11" s="432"/>
      <c r="Z11" s="432"/>
      <c r="AA11" s="433"/>
      <c r="AB11" s="145" t="str">
        <f>IFERROR(INDEX(ART[PRIX],MATCH($X11,ART[DESIGNATION],0)),"")</f>
        <v/>
      </c>
      <c r="AC11" s="263"/>
      <c r="AD11" s="143" t="s">
        <v>139</v>
      </c>
      <c r="AF11" s="480">
        <f>SUMPRODUCT(I7:I136)</f>
        <v>0</v>
      </c>
      <c r="AG11" s="481"/>
      <c r="AH11" s="482">
        <f>J8+J18+J28+J38+J48+J58+J68+J78+J88+J98+J108+J118+J128</f>
        <v>0</v>
      </c>
      <c r="AI11" s="483"/>
    </row>
    <row r="12" spans="1:40" ht="16" customHeight="1" thickBot="1">
      <c r="A12" s="195"/>
      <c r="B12" s="205"/>
      <c r="C12" s="198" t="str">
        <f>IFERROR(VLOOKUP(C7,AGENT,3,0),"")</f>
        <v/>
      </c>
      <c r="D12" s="316"/>
      <c r="E12" s="316"/>
      <c r="F12" s="316"/>
      <c r="G12" s="317"/>
      <c r="H12" s="87" t="str">
        <f>IFERROR(INDEX(ART[PRIX],MATCH($D12,ART[DESIGNATION],0)),"")</f>
        <v/>
      </c>
      <c r="I12" s="250"/>
      <c r="J12" s="318">
        <f>IF(AND(B8&lt;&gt;"",J8&lt;&gt;""),B8-J8,"")</f>
        <v>0</v>
      </c>
      <c r="L12" s="130"/>
      <c r="M12" s="132" t="str">
        <f>IFERROR(VLOOKUP(M7,AGENT,3,0),"")</f>
        <v>OOO2 B</v>
      </c>
      <c r="N12" s="407"/>
      <c r="O12" s="408"/>
      <c r="P12" s="408"/>
      <c r="Q12" s="408"/>
      <c r="R12" s="128" t="str">
        <f>IFERROR(INDEX(ART[PRIX],MATCH($N12,ART[DESIGNATION],0)),"")</f>
        <v/>
      </c>
      <c r="S12" s="260"/>
      <c r="T12" s="321">
        <f>IF(AND(L8&lt;&gt;"",T8&lt;&gt;""),L8-T8,"")</f>
        <v>0</v>
      </c>
      <c r="V12" s="174"/>
      <c r="W12" s="148" t="str">
        <f>IFERROR(VLOOKUP(W7,AGENT,3,0),"")</f>
        <v/>
      </c>
      <c r="X12" s="431"/>
      <c r="Y12" s="432"/>
      <c r="Z12" s="432"/>
      <c r="AA12" s="433"/>
      <c r="AB12" s="145" t="str">
        <f>IFERROR(INDEX(ART[PRIX],MATCH($X12,ART[DESIGNATION],0)),"")</f>
        <v/>
      </c>
      <c r="AC12" s="263"/>
      <c r="AD12" s="324">
        <f>IF(AND(V8&lt;&gt;"",AD8&lt;&gt;""),V8-AD8,"")</f>
        <v>80</v>
      </c>
      <c r="AF12" s="442"/>
      <c r="AG12" s="443"/>
      <c r="AH12" s="446"/>
      <c r="AI12" s="447"/>
    </row>
    <row r="13" spans="1:40" ht="16" customHeight="1">
      <c r="A13" s="195"/>
      <c r="B13" s="205"/>
      <c r="C13" s="200" t="s">
        <v>192</v>
      </c>
      <c r="D13" s="316"/>
      <c r="E13" s="316"/>
      <c r="F13" s="316"/>
      <c r="G13" s="317"/>
      <c r="H13" s="87" t="str">
        <f>IFERROR(INDEX(ART[PRIX],MATCH($D13,ART[DESIGNATION],0)),"")</f>
        <v/>
      </c>
      <c r="I13" s="250"/>
      <c r="J13" s="319"/>
      <c r="L13" s="130"/>
      <c r="M13" s="134" t="s">
        <v>192</v>
      </c>
      <c r="N13" s="407"/>
      <c r="O13" s="408"/>
      <c r="P13" s="408"/>
      <c r="Q13" s="408"/>
      <c r="R13" s="128" t="str">
        <f>IFERROR(INDEX(ART[PRIX],MATCH($N13,ART[DESIGNATION],0)),"")</f>
        <v/>
      </c>
      <c r="S13" s="260"/>
      <c r="T13" s="322"/>
      <c r="V13" s="174"/>
      <c r="W13" s="150" t="s">
        <v>192</v>
      </c>
      <c r="X13" s="431"/>
      <c r="Y13" s="432"/>
      <c r="Z13" s="432"/>
      <c r="AA13" s="433"/>
      <c r="AB13" s="145" t="str">
        <f>IFERROR(INDEX(ART[PRIX],MATCH($X13,ART[DESIGNATION],0)),"")</f>
        <v/>
      </c>
      <c r="AC13" s="263"/>
      <c r="AD13" s="325"/>
      <c r="AF13" s="484" t="s">
        <v>207</v>
      </c>
      <c r="AG13" s="485"/>
      <c r="AH13" s="484" t="s">
        <v>204</v>
      </c>
      <c r="AI13" s="485"/>
    </row>
    <row r="14" spans="1:40" ht="16" customHeight="1">
      <c r="A14" s="195"/>
      <c r="B14" s="205"/>
      <c r="C14" s="201" t="str">
        <f>IFERROR(VLOOKUP(C7,AGENT,5,0),"")</f>
        <v/>
      </c>
      <c r="D14" s="316"/>
      <c r="E14" s="316"/>
      <c r="F14" s="316"/>
      <c r="G14" s="317"/>
      <c r="H14" s="87" t="str">
        <f>IFERROR(INDEX(ART[PRIX],MATCH($D14,ART[DESIGNATION],0)),"")</f>
        <v/>
      </c>
      <c r="I14" s="250"/>
      <c r="J14" s="319"/>
      <c r="L14" s="130"/>
      <c r="M14" s="135" t="str">
        <f>IFERROR(VLOOKUP(M7,AGENT,5,0),"")</f>
        <v>Brive</v>
      </c>
      <c r="N14" s="407"/>
      <c r="O14" s="408"/>
      <c r="P14" s="408"/>
      <c r="Q14" s="408"/>
      <c r="R14" s="128" t="str">
        <f>IFERROR(INDEX(ART[PRIX],MATCH($N14,ART[DESIGNATION],0)),"")</f>
        <v/>
      </c>
      <c r="S14" s="260"/>
      <c r="T14" s="322"/>
      <c r="V14" s="174"/>
      <c r="W14" s="151" t="str">
        <f>IFERROR(VLOOKUP(W7,AGENT,5,0),"")</f>
        <v/>
      </c>
      <c r="X14" s="431"/>
      <c r="Y14" s="432"/>
      <c r="Z14" s="432"/>
      <c r="AA14" s="433"/>
      <c r="AB14" s="145" t="str">
        <f>IFERROR(INDEX(ART[PRIX],MATCH($X14,ART[DESIGNATION],0)),"")</f>
        <v/>
      </c>
      <c r="AC14" s="263"/>
      <c r="AD14" s="325"/>
      <c r="AF14" s="486"/>
      <c r="AG14" s="487"/>
      <c r="AH14" s="486"/>
      <c r="AI14" s="487"/>
    </row>
    <row r="15" spans="1:40" ht="17" customHeight="1" thickBot="1">
      <c r="A15" s="195"/>
      <c r="B15" s="205"/>
      <c r="C15" s="202"/>
      <c r="D15" s="316"/>
      <c r="E15" s="316"/>
      <c r="F15" s="316"/>
      <c r="G15" s="317"/>
      <c r="H15" s="87" t="str">
        <f>IFERROR(INDEX(ART[PRIX],MATCH($D15,ART[DESIGNATION],0)),"")</f>
        <v/>
      </c>
      <c r="I15" s="250"/>
      <c r="J15" s="319"/>
      <c r="L15" s="130"/>
      <c r="M15" s="136"/>
      <c r="N15" s="407"/>
      <c r="O15" s="408"/>
      <c r="P15" s="408"/>
      <c r="Q15" s="408"/>
      <c r="R15" s="128" t="str">
        <f>IFERROR(INDEX(ART[PRIX],MATCH($N15,ART[DESIGNATION],0)),"")</f>
        <v/>
      </c>
      <c r="S15" s="260"/>
      <c r="T15" s="322"/>
      <c r="V15" s="174"/>
      <c r="W15" s="152"/>
      <c r="X15" s="431"/>
      <c r="Y15" s="432"/>
      <c r="Z15" s="432"/>
      <c r="AA15" s="433"/>
      <c r="AB15" s="145" t="str">
        <f>IFERROR(INDEX(ART[PRIX],MATCH($X15,ART[DESIGNATION],0)),"")</f>
        <v/>
      </c>
      <c r="AC15" s="263"/>
      <c r="AD15" s="325"/>
      <c r="AF15" s="488"/>
      <c r="AG15" s="489"/>
      <c r="AH15" s="488"/>
      <c r="AI15" s="489"/>
    </row>
    <row r="16" spans="1:40" ht="17" customHeight="1" thickBot="1">
      <c r="A16" s="196"/>
      <c r="B16" s="206"/>
      <c r="C16" s="203"/>
      <c r="D16" s="328"/>
      <c r="E16" s="328"/>
      <c r="F16" s="328"/>
      <c r="G16" s="329"/>
      <c r="H16" s="91" t="str">
        <f>IFERROR(INDEX(ART[PRIX],MATCH($D16,ART[DESIGNATION],0)),"")</f>
        <v/>
      </c>
      <c r="I16" s="248"/>
      <c r="J16" s="320"/>
      <c r="L16" s="137"/>
      <c r="M16" s="138"/>
      <c r="N16" s="410"/>
      <c r="O16" s="411"/>
      <c r="P16" s="411"/>
      <c r="Q16" s="411"/>
      <c r="R16" s="139" t="str">
        <f>IFERROR(INDEX(ART[PRIX],MATCH($N16,ART[DESIGNATION],0)),"")</f>
        <v/>
      </c>
      <c r="S16" s="261"/>
      <c r="T16" s="323"/>
      <c r="V16" s="175"/>
      <c r="W16" s="153"/>
      <c r="X16" s="434"/>
      <c r="Y16" s="435"/>
      <c r="Z16" s="435"/>
      <c r="AA16" s="436"/>
      <c r="AB16" s="173" t="str">
        <f>IFERROR(INDEX(ART[PRIX],MATCH($X16,ART[DESIGNATION],0)),"")</f>
        <v/>
      </c>
      <c r="AC16" s="264"/>
      <c r="AD16" s="326"/>
      <c r="AF16" s="440">
        <f>SUMPRODUCT(S7:S136)</f>
        <v>0</v>
      </c>
      <c r="AG16" s="441"/>
      <c r="AH16" s="444">
        <f>T8+T18+T28+T38+T48+T58+T68+T78+T88+T98+T108+T118</f>
        <v>0</v>
      </c>
      <c r="AI16" s="445"/>
    </row>
    <row r="17" spans="1:35" ht="19" customHeight="1" outlineLevel="1" thickBot="1">
      <c r="A17" s="38"/>
      <c r="B17" s="208" t="s">
        <v>196</v>
      </c>
      <c r="C17" s="228" t="s">
        <v>245</v>
      </c>
      <c r="D17" s="297"/>
      <c r="E17" s="298"/>
      <c r="F17" s="298"/>
      <c r="G17" s="299"/>
      <c r="H17" s="97" t="str">
        <f>IFERROR(INDEX(ART[PRIX],MATCH($D17,ART[DESIGNATION],0)),"")</f>
        <v/>
      </c>
      <c r="I17" s="177"/>
      <c r="J17" s="98" t="s">
        <v>140</v>
      </c>
      <c r="L17" s="214" t="s">
        <v>196</v>
      </c>
      <c r="M17" s="226" t="s">
        <v>241</v>
      </c>
      <c r="N17" s="413"/>
      <c r="O17" s="414"/>
      <c r="P17" s="414"/>
      <c r="Q17" s="415"/>
      <c r="R17" s="172" t="str">
        <f>IFERROR(INDEX(ART[PRIX],MATCH($N17,ART[DESIGNATION],0)),"")</f>
        <v/>
      </c>
      <c r="S17" s="256"/>
      <c r="T17" s="112" t="s">
        <v>140</v>
      </c>
      <c r="V17" s="218" t="s">
        <v>196</v>
      </c>
      <c r="W17" s="194" t="s">
        <v>235</v>
      </c>
      <c r="X17" s="282"/>
      <c r="Y17" s="283"/>
      <c r="Z17" s="283"/>
      <c r="AA17" s="284"/>
      <c r="AB17" s="155" t="str">
        <f>IFERROR(INDEX(ART[PRIX],MATCH($X17,ART[DESIGNATION],0)),"")</f>
        <v/>
      </c>
      <c r="AC17" s="156"/>
      <c r="AD17" s="157" t="s">
        <v>140</v>
      </c>
      <c r="AF17" s="442"/>
      <c r="AG17" s="443"/>
      <c r="AH17" s="446"/>
      <c r="AI17" s="447"/>
    </row>
    <row r="18" spans="1:35" ht="16" customHeight="1" outlineLevel="1">
      <c r="A18" s="38"/>
      <c r="B18" s="209">
        <f>IF(Janv2021!J22="",IFERROR(VLOOKUP(C17,AGENT,4,0),""),Janv2021!J22)</f>
        <v>113.98</v>
      </c>
      <c r="C18" s="229"/>
      <c r="D18" s="300"/>
      <c r="E18" s="301"/>
      <c r="F18" s="301"/>
      <c r="G18" s="302"/>
      <c r="H18" s="100" t="str">
        <f>IFERROR(INDEX(ART[PRIX],MATCH($D18,ART[DESIGNATION],0)),"")</f>
        <v/>
      </c>
      <c r="I18" s="178"/>
      <c r="J18" s="101">
        <f>SUMPRODUCT(H17:H26,I17:I26)</f>
        <v>0</v>
      </c>
      <c r="L18" s="215">
        <f>IF(Janv2021!T22="",IFERROR(VLOOKUP(M17,AGENT,4,0),""),Janv2021!T22)</f>
        <v>0</v>
      </c>
      <c r="M18" s="227"/>
      <c r="N18" s="416"/>
      <c r="O18" s="417"/>
      <c r="P18" s="417"/>
      <c r="Q18" s="418"/>
      <c r="R18" s="114" t="str">
        <f>IFERROR(INDEX(ART[PRIX],MATCH($N18,ART[DESIGNATION],0)),"")</f>
        <v/>
      </c>
      <c r="S18" s="257"/>
      <c r="T18" s="115">
        <f>SUMPRODUCT(R17:R26,S17:S26)</f>
        <v>0</v>
      </c>
      <c r="V18" s="219">
        <f>IF(Janv2021!AD22="",IFERROR(VLOOKUP(W17,AGENT,4,0),""),Janv2021!AD22)</f>
        <v>19.78</v>
      </c>
      <c r="W18" s="225"/>
      <c r="X18" s="279"/>
      <c r="Y18" s="280"/>
      <c r="Z18" s="280"/>
      <c r="AA18" s="281"/>
      <c r="AB18" s="159" t="str">
        <f>IFERROR(INDEX(ART[PRIX],MATCH($X18,ART[DESIGNATION],0)),"")</f>
        <v/>
      </c>
      <c r="AC18" s="160"/>
      <c r="AD18" s="161">
        <f>SUMPRODUCT(AB17:AB26,AC17:AC26)</f>
        <v>0</v>
      </c>
      <c r="AF18" s="448" t="s">
        <v>208</v>
      </c>
      <c r="AG18" s="449"/>
      <c r="AH18" s="448" t="s">
        <v>203</v>
      </c>
      <c r="AI18" s="449"/>
    </row>
    <row r="19" spans="1:35" outlineLevel="1">
      <c r="A19" s="38"/>
      <c r="B19" s="210"/>
      <c r="C19" s="102" t="s">
        <v>168</v>
      </c>
      <c r="D19" s="300"/>
      <c r="E19" s="301"/>
      <c r="F19" s="301"/>
      <c r="G19" s="302"/>
      <c r="H19" s="100" t="str">
        <f>IFERROR(INDEX(ART[PRIX],MATCH($D19,ART[DESIGNATION],0)),"")</f>
        <v/>
      </c>
      <c r="I19" s="178"/>
      <c r="J19" s="235" t="s">
        <v>209</v>
      </c>
      <c r="L19" s="116"/>
      <c r="M19" s="117" t="s">
        <v>168</v>
      </c>
      <c r="N19" s="416"/>
      <c r="O19" s="417"/>
      <c r="P19" s="417"/>
      <c r="Q19" s="418"/>
      <c r="R19" s="114" t="str">
        <f>IFERROR(INDEX(ART[PRIX],MATCH($N19,ART[DESIGNATION],0)),"")</f>
        <v/>
      </c>
      <c r="S19" s="257"/>
      <c r="T19" s="239" t="s">
        <v>209</v>
      </c>
      <c r="V19" s="162"/>
      <c r="W19" s="163" t="s">
        <v>168</v>
      </c>
      <c r="X19" s="279"/>
      <c r="Y19" s="280"/>
      <c r="Z19" s="280"/>
      <c r="AA19" s="281"/>
      <c r="AB19" s="159" t="str">
        <f>IFERROR(INDEX(ART[PRIX],MATCH($X19,ART[DESIGNATION],0)),"")</f>
        <v/>
      </c>
      <c r="AC19" s="160"/>
      <c r="AD19" s="243" t="s">
        <v>209</v>
      </c>
      <c r="AF19" s="450"/>
      <c r="AG19" s="451"/>
      <c r="AH19" s="450"/>
      <c r="AI19" s="451"/>
    </row>
    <row r="20" spans="1:35" ht="17" outlineLevel="1" thickBot="1">
      <c r="A20" s="38"/>
      <c r="B20" s="210"/>
      <c r="C20" s="103"/>
      <c r="D20" s="300"/>
      <c r="E20" s="301"/>
      <c r="F20" s="301"/>
      <c r="G20" s="302"/>
      <c r="H20" s="100" t="str">
        <f>IFERROR(INDEX(ART[PRIX],MATCH($D20,ART[DESIGNATION],0)),"")</f>
        <v/>
      </c>
      <c r="I20" s="178"/>
      <c r="J20" s="236">
        <f>SUMPRODUCT(Janv2021!J18+J18)</f>
        <v>0</v>
      </c>
      <c r="L20" s="116"/>
      <c r="M20" s="118" t="str">
        <f>IFERROR(VLOOKUP(M17,AGENT,2,0),"")</f>
        <v>XXXX XXXXX</v>
      </c>
      <c r="N20" s="416"/>
      <c r="O20" s="417"/>
      <c r="P20" s="417"/>
      <c r="Q20" s="418"/>
      <c r="R20" s="114" t="str">
        <f>IFERROR(INDEX(ART[PRIX],MATCH($N20,ART[DESIGNATION],0)),"")</f>
        <v/>
      </c>
      <c r="S20" s="257"/>
      <c r="T20" s="240">
        <f>SUMPRODUCT(Janv2021!T18+T18)</f>
        <v>0</v>
      </c>
      <c r="V20" s="162"/>
      <c r="W20" s="164" t="str">
        <f>IFERROR(VLOOKUP(W17,AGENT,2,0),"")</f>
        <v>XXXXX XXXXX</v>
      </c>
      <c r="X20" s="279"/>
      <c r="Y20" s="280"/>
      <c r="Z20" s="280"/>
      <c r="AA20" s="281"/>
      <c r="AB20" s="159" t="str">
        <f>IFERROR(INDEX(ART[PRIX],MATCH($X20,ART[DESIGNATION],0)),"")</f>
        <v/>
      </c>
      <c r="AC20" s="160"/>
      <c r="AD20" s="244">
        <f>SUMPRODUCT(Janv2021!AD18+AD18)</f>
        <v>60.22</v>
      </c>
      <c r="AF20" s="452"/>
      <c r="AG20" s="453"/>
      <c r="AH20" s="452"/>
      <c r="AI20" s="453"/>
    </row>
    <row r="21" spans="1:35" outlineLevel="1">
      <c r="A21" s="38"/>
      <c r="B21" s="210"/>
      <c r="C21" s="99" t="s">
        <v>166</v>
      </c>
      <c r="D21" s="300"/>
      <c r="E21" s="301"/>
      <c r="F21" s="301"/>
      <c r="G21" s="302"/>
      <c r="H21" s="100" t="str">
        <f>IFERROR(INDEX(ART[PRIX],MATCH($D21,ART[DESIGNATION],0)),"")</f>
        <v/>
      </c>
      <c r="I21" s="178"/>
      <c r="J21" s="98" t="s">
        <v>139</v>
      </c>
      <c r="L21" s="116"/>
      <c r="M21" s="113" t="s">
        <v>166</v>
      </c>
      <c r="N21" s="416"/>
      <c r="O21" s="417"/>
      <c r="P21" s="417"/>
      <c r="Q21" s="418"/>
      <c r="R21" s="114" t="str">
        <f>IFERROR(INDEX(ART[PRIX],MATCH($N21,ART[DESIGNATION],0)),"")</f>
        <v/>
      </c>
      <c r="S21" s="257"/>
      <c r="T21" s="112" t="s">
        <v>139</v>
      </c>
      <c r="V21" s="162"/>
      <c r="W21" s="158" t="s">
        <v>166</v>
      </c>
      <c r="X21" s="279"/>
      <c r="Y21" s="280"/>
      <c r="Z21" s="280"/>
      <c r="AA21" s="281"/>
      <c r="AB21" s="159" t="str">
        <f>IFERROR(INDEX(ART[PRIX],MATCH($X21,ART[DESIGNATION],0)),"")</f>
        <v/>
      </c>
      <c r="AC21" s="160"/>
      <c r="AD21" s="157" t="s">
        <v>139</v>
      </c>
      <c r="AF21" s="440">
        <f>SUMPRODUCT(AC7:AC136)</f>
        <v>0</v>
      </c>
      <c r="AG21" s="441"/>
      <c r="AH21" s="444">
        <f>AD8+AD18+AD28+AD38+AD48+AD58+AD68+AD78+AD88+AD98+AD108+AD118</f>
        <v>0</v>
      </c>
      <c r="AI21" s="445"/>
    </row>
    <row r="22" spans="1:35" ht="17" outlineLevel="1" thickBot="1">
      <c r="A22" s="38"/>
      <c r="B22" s="210"/>
      <c r="C22" s="103"/>
      <c r="D22" s="300"/>
      <c r="E22" s="301"/>
      <c r="F22" s="301"/>
      <c r="G22" s="302"/>
      <c r="H22" s="100" t="str">
        <f>IFERROR(INDEX(ART[PRIX],MATCH($D22,ART[DESIGNATION],0)),"")</f>
        <v/>
      </c>
      <c r="I22" s="178"/>
      <c r="J22" s="303">
        <f>IF(AND(B18&lt;&gt;"",J18&lt;&gt;""),B18-J18,"")</f>
        <v>113.98</v>
      </c>
      <c r="L22" s="116"/>
      <c r="M22" s="118" t="str">
        <f>IFERROR(VLOOKUP(M17,AGENT,3,0),"")</f>
        <v>OOO2 B</v>
      </c>
      <c r="N22" s="416"/>
      <c r="O22" s="417"/>
      <c r="P22" s="417"/>
      <c r="Q22" s="418"/>
      <c r="R22" s="114" t="str">
        <f>IFERROR(INDEX(ART[PRIX],MATCH($N22,ART[DESIGNATION],0)),"")</f>
        <v/>
      </c>
      <c r="S22" s="257"/>
      <c r="T22" s="306">
        <f>IF(AND(L18&lt;&gt;"",T18&lt;&gt;""),L18-T18,"")</f>
        <v>0</v>
      </c>
      <c r="V22" s="162"/>
      <c r="W22" s="164" t="str">
        <f>IFERROR(VLOOKUP(W17,AGENT,3,0),"")</f>
        <v>0001PX</v>
      </c>
      <c r="X22" s="279"/>
      <c r="Y22" s="280"/>
      <c r="Z22" s="280"/>
      <c r="AA22" s="281"/>
      <c r="AB22" s="159" t="str">
        <f>IFERROR(INDEX(ART[PRIX],MATCH($X22,ART[DESIGNATION],0)),"")</f>
        <v/>
      </c>
      <c r="AC22" s="160"/>
      <c r="AD22" s="309">
        <f>IF(AND(V18&lt;&gt;"",AD18&lt;&gt;""),V18-AD18,"")</f>
        <v>19.78</v>
      </c>
      <c r="AF22" s="442"/>
      <c r="AG22" s="443"/>
      <c r="AH22" s="446"/>
      <c r="AI22" s="447"/>
    </row>
    <row r="23" spans="1:35" outlineLevel="1">
      <c r="A23" s="38"/>
      <c r="B23" s="210"/>
      <c r="C23" s="105" t="s">
        <v>192</v>
      </c>
      <c r="D23" s="300"/>
      <c r="E23" s="301"/>
      <c r="F23" s="301"/>
      <c r="G23" s="302"/>
      <c r="H23" s="100" t="str">
        <f>IFERROR(INDEX(ART[PRIX],MATCH($D23,ART[DESIGNATION],0)),"")</f>
        <v/>
      </c>
      <c r="I23" s="178"/>
      <c r="J23" s="304"/>
      <c r="L23" s="116"/>
      <c r="M23" s="120" t="s">
        <v>192</v>
      </c>
      <c r="N23" s="416"/>
      <c r="O23" s="417"/>
      <c r="P23" s="417"/>
      <c r="Q23" s="418"/>
      <c r="R23" s="114" t="str">
        <f>IFERROR(INDEX(ART[PRIX],MATCH($N23,ART[DESIGNATION],0)),"")</f>
        <v/>
      </c>
      <c r="S23" s="257"/>
      <c r="T23" s="307"/>
      <c r="V23" s="162"/>
      <c r="W23" s="166" t="s">
        <v>192</v>
      </c>
      <c r="X23" s="279"/>
      <c r="Y23" s="280"/>
      <c r="Z23" s="280"/>
      <c r="AA23" s="281"/>
      <c r="AB23" s="159" t="str">
        <f>IFERROR(INDEX(ART[PRIX],MATCH($X23,ART[DESIGNATION],0)),"")</f>
        <v/>
      </c>
      <c r="AC23" s="160"/>
      <c r="AD23" s="310"/>
    </row>
    <row r="24" spans="1:35" outlineLevel="1">
      <c r="A24" s="38"/>
      <c r="B24" s="210"/>
      <c r="C24" s="106" t="str">
        <f>IFERROR(VLOOKUP(C17,AGENT,5,0),"")</f>
        <v>Limoges</v>
      </c>
      <c r="D24" s="300"/>
      <c r="E24" s="301"/>
      <c r="F24" s="301"/>
      <c r="G24" s="302"/>
      <c r="H24" s="100" t="str">
        <f>IFERROR(INDEX(ART[PRIX],MATCH($D24,ART[DESIGNATION],0)),"")</f>
        <v/>
      </c>
      <c r="I24" s="178"/>
      <c r="J24" s="304"/>
      <c r="L24" s="116"/>
      <c r="M24" s="121" t="str">
        <f>IFERROR(VLOOKUP($M$17,AGENT,5,0),"")</f>
        <v>Brive</v>
      </c>
      <c r="N24" s="416"/>
      <c r="O24" s="417"/>
      <c r="P24" s="417"/>
      <c r="Q24" s="418"/>
      <c r="R24" s="114" t="str">
        <f>IFERROR(INDEX(ART[PRIX],MATCH($N24,ART[DESIGNATION],0)),"")</f>
        <v/>
      </c>
      <c r="S24" s="257"/>
      <c r="T24" s="307"/>
      <c r="V24" s="162"/>
      <c r="W24" s="167" t="str">
        <f>IFERROR(VLOOKUP(W17,AGENT,5,0),"")</f>
        <v>Perigueux</v>
      </c>
      <c r="X24" s="279"/>
      <c r="Y24" s="280"/>
      <c r="Z24" s="280"/>
      <c r="AA24" s="281"/>
      <c r="AB24" s="159" t="str">
        <f>IFERROR(INDEX(ART[PRIX],MATCH($X24,ART[DESIGNATION],0)),"")</f>
        <v/>
      </c>
      <c r="AC24" s="160"/>
      <c r="AD24" s="310"/>
    </row>
    <row r="25" spans="1:35" outlineLevel="1">
      <c r="A25" s="38"/>
      <c r="B25" s="210"/>
      <c r="C25" s="107"/>
      <c r="D25" s="300"/>
      <c r="E25" s="301"/>
      <c r="F25" s="301"/>
      <c r="G25" s="302"/>
      <c r="H25" s="100" t="str">
        <f>IFERROR(INDEX(ART[PRIX],MATCH($D25,ART[DESIGNATION],0)),"")</f>
        <v/>
      </c>
      <c r="I25" s="178"/>
      <c r="J25" s="304"/>
      <c r="L25" s="116"/>
      <c r="M25" s="122"/>
      <c r="N25" s="416"/>
      <c r="O25" s="417"/>
      <c r="P25" s="417"/>
      <c r="Q25" s="418"/>
      <c r="R25" s="114" t="str">
        <f>IFERROR(INDEX(ART[PRIX],MATCH($N25,ART[DESIGNATION],0)),"")</f>
        <v/>
      </c>
      <c r="S25" s="257"/>
      <c r="T25" s="307"/>
      <c r="V25" s="162"/>
      <c r="W25" s="168"/>
      <c r="X25" s="279"/>
      <c r="Y25" s="280"/>
      <c r="Z25" s="280"/>
      <c r="AA25" s="281"/>
      <c r="AB25" s="159" t="str">
        <f>IFERROR(INDEX(ART[PRIX],MATCH($X25,ART[DESIGNATION],0)),"")</f>
        <v/>
      </c>
      <c r="AC25" s="160"/>
      <c r="AD25" s="310"/>
    </row>
    <row r="26" spans="1:35" ht="17" outlineLevel="1" thickBot="1">
      <c r="A26" s="38"/>
      <c r="B26" s="211"/>
      <c r="C26" s="108"/>
      <c r="D26" s="312"/>
      <c r="E26" s="313"/>
      <c r="F26" s="313"/>
      <c r="G26" s="314"/>
      <c r="H26" s="100" t="str">
        <f>IFERROR(INDEX(ART[PRIX],MATCH($D26,ART[DESIGNATION],0)),"")</f>
        <v/>
      </c>
      <c r="I26" s="179"/>
      <c r="J26" s="305"/>
      <c r="L26" s="123"/>
      <c r="M26" s="124"/>
      <c r="N26" s="419"/>
      <c r="O26" s="420"/>
      <c r="P26" s="420"/>
      <c r="Q26" s="421"/>
      <c r="R26" s="114" t="str">
        <f>IFERROR(INDEX(ART[PRIX],MATCH($N26,ART[DESIGNATION],0)),"")</f>
        <v/>
      </c>
      <c r="S26" s="258"/>
      <c r="T26" s="308"/>
      <c r="V26" s="169"/>
      <c r="W26" s="170"/>
      <c r="X26" s="294"/>
      <c r="Y26" s="295"/>
      <c r="Z26" s="295"/>
      <c r="AA26" s="296"/>
      <c r="AB26" s="171" t="str">
        <f>IFERROR(INDEX(ART[PRIX],MATCH($X26,ART[DESIGNATION],0)),"")</f>
        <v/>
      </c>
      <c r="AC26" s="160"/>
      <c r="AD26" s="311"/>
    </row>
    <row r="27" spans="1:35" ht="19" customHeight="1" outlineLevel="1">
      <c r="A27" s="38"/>
      <c r="B27" s="204" t="s">
        <v>196</v>
      </c>
      <c r="C27" s="230" t="s">
        <v>246</v>
      </c>
      <c r="D27" s="276"/>
      <c r="E27" s="277"/>
      <c r="F27" s="277"/>
      <c r="G27" s="278"/>
      <c r="H27" s="84" t="str">
        <f>IFERROR(INDEX(ART[PRIX],MATCH($D27,ART[DESIGNATION],0)),"")</f>
        <v/>
      </c>
      <c r="I27" s="249"/>
      <c r="J27" s="85" t="s">
        <v>140</v>
      </c>
      <c r="L27" s="212" t="s">
        <v>196</v>
      </c>
      <c r="M27" s="221" t="s">
        <v>169</v>
      </c>
      <c r="N27" s="422"/>
      <c r="O27" s="423"/>
      <c r="P27" s="423"/>
      <c r="Q27" s="424"/>
      <c r="R27" s="126" t="str">
        <f>IFERROR(INDEX(ART[PRIX],MATCH($N27,ART[DESIGNATION],0)),"")</f>
        <v/>
      </c>
      <c r="S27" s="259"/>
      <c r="T27" s="126" t="s">
        <v>140</v>
      </c>
      <c r="V27" s="216" t="s">
        <v>196</v>
      </c>
      <c r="W27" s="223" t="s">
        <v>169</v>
      </c>
      <c r="X27" s="428"/>
      <c r="Y27" s="429"/>
      <c r="Z27" s="429"/>
      <c r="AA27" s="430"/>
      <c r="AB27" s="142" t="str">
        <f>IFERROR(INDEX(ART[PRIX],MATCH($X27,ART[DESIGNATION],0)),"")</f>
        <v/>
      </c>
      <c r="AC27" s="262"/>
      <c r="AD27" s="143" t="s">
        <v>140</v>
      </c>
    </row>
    <row r="28" spans="1:35" ht="16" customHeight="1" outlineLevel="1">
      <c r="A28" s="38"/>
      <c r="B28" s="207">
        <f>IF(Janv2021!J32="",IFERROR(VLOOKUP(C27,AGENT,4,0),""),Janv2021!J32)</f>
        <v>120</v>
      </c>
      <c r="C28" s="231"/>
      <c r="D28" s="315"/>
      <c r="E28" s="316"/>
      <c r="F28" s="316"/>
      <c r="G28" s="317"/>
      <c r="H28" s="87" t="str">
        <f>IFERROR(INDEX(ART[PRIX],MATCH($D28,ART[DESIGNATION],0)),"")</f>
        <v/>
      </c>
      <c r="I28" s="250"/>
      <c r="J28" s="88">
        <f>SUMPRODUCT(H27:H36,I27:I36)</f>
        <v>0</v>
      </c>
      <c r="L28" s="213" t="str">
        <f>IF(Janv2021!T32="",IFERROR(VLOOKUP(M27,AGENT,4,0),""),Janv2021!T32)</f>
        <v/>
      </c>
      <c r="M28" s="222"/>
      <c r="N28" s="407"/>
      <c r="O28" s="408"/>
      <c r="P28" s="408"/>
      <c r="Q28" s="409"/>
      <c r="R28" s="128" t="str">
        <f>IFERROR(INDEX(ART[PRIX],MATCH($N28,ART[DESIGNATION],0)),"")</f>
        <v/>
      </c>
      <c r="S28" s="260"/>
      <c r="T28" s="129">
        <f>SUMPRODUCT(R27:R36,S27:S36)</f>
        <v>0</v>
      </c>
      <c r="V28" s="217" t="str">
        <f>IF(Janv2021!AD32="",IFERROR(VLOOKUP(W27,AGENT,4,0),""),Janv2021!AD32)</f>
        <v/>
      </c>
      <c r="W28" s="224"/>
      <c r="X28" s="431"/>
      <c r="Y28" s="432"/>
      <c r="Z28" s="432"/>
      <c r="AA28" s="433"/>
      <c r="AB28" s="145" t="str">
        <f>IFERROR(INDEX(ART[PRIX],MATCH($X28,ART[DESIGNATION],0)),"")</f>
        <v/>
      </c>
      <c r="AC28" s="263"/>
      <c r="AD28" s="146">
        <f>SUMPRODUCT(AB27:AB36,AC27:AC36)</f>
        <v>0</v>
      </c>
    </row>
    <row r="29" spans="1:35" outlineLevel="1">
      <c r="A29" s="38"/>
      <c r="B29" s="205"/>
      <c r="C29" s="89" t="s">
        <v>168</v>
      </c>
      <c r="D29" s="315"/>
      <c r="E29" s="316"/>
      <c r="F29" s="316"/>
      <c r="G29" s="317"/>
      <c r="H29" s="87" t="str">
        <f>IFERROR(INDEX(ART[PRIX],MATCH($D29,ART[DESIGNATION],0)),"")</f>
        <v/>
      </c>
      <c r="I29" s="250"/>
      <c r="J29" s="233" t="s">
        <v>209</v>
      </c>
      <c r="L29" s="130"/>
      <c r="M29" s="131" t="s">
        <v>168</v>
      </c>
      <c r="N29" s="407"/>
      <c r="O29" s="408"/>
      <c r="P29" s="408"/>
      <c r="Q29" s="409"/>
      <c r="R29" s="128" t="str">
        <f>IFERROR(INDEX(ART[PRIX],MATCH($N29,ART[DESIGNATION],0)),"")</f>
        <v/>
      </c>
      <c r="S29" s="260"/>
      <c r="T29" s="237" t="s">
        <v>209</v>
      </c>
      <c r="V29" s="174"/>
      <c r="W29" s="147" t="s">
        <v>168</v>
      </c>
      <c r="X29" s="431"/>
      <c r="Y29" s="432"/>
      <c r="Z29" s="432"/>
      <c r="AA29" s="433"/>
      <c r="AB29" s="145" t="str">
        <f>IFERROR(INDEX(ART[PRIX],MATCH($X29,ART[DESIGNATION],0)),"")</f>
        <v/>
      </c>
      <c r="AC29" s="263"/>
      <c r="AD29" s="241" t="s">
        <v>209</v>
      </c>
    </row>
    <row r="30" spans="1:35" ht="17" outlineLevel="1" thickBot="1">
      <c r="A30" s="38"/>
      <c r="B30" s="205"/>
      <c r="C30" s="90"/>
      <c r="D30" s="315"/>
      <c r="E30" s="316"/>
      <c r="F30" s="316"/>
      <c r="G30" s="317"/>
      <c r="H30" s="87" t="str">
        <f>IFERROR(INDEX(ART[PRIX],MATCH($D30,ART[DESIGNATION],0)),"")</f>
        <v/>
      </c>
      <c r="I30" s="250"/>
      <c r="J30" s="234">
        <f>SUMPRODUCT(Janv2021!J28+J28)</f>
        <v>0</v>
      </c>
      <c r="L30" s="130"/>
      <c r="M30" s="132" t="str">
        <f>IFERROR(VLOOKUP(M27,AGENT,2,0),"")</f>
        <v/>
      </c>
      <c r="N30" s="407"/>
      <c r="O30" s="408"/>
      <c r="P30" s="408"/>
      <c r="Q30" s="409"/>
      <c r="R30" s="128" t="str">
        <f>IFERROR(INDEX(ART[PRIX],MATCH($N30,ART[DESIGNATION],0)),"")</f>
        <v/>
      </c>
      <c r="S30" s="260"/>
      <c r="T30" s="238">
        <f>SUMPRODUCT(Janv2021!T28+T28)</f>
        <v>0</v>
      </c>
      <c r="V30" s="174"/>
      <c r="W30" s="148" t="str">
        <f>IFERROR(VLOOKUP(W27,AGENT,2,0),"")</f>
        <v/>
      </c>
      <c r="X30" s="431"/>
      <c r="Y30" s="432"/>
      <c r="Z30" s="432"/>
      <c r="AA30" s="433"/>
      <c r="AB30" s="145" t="str">
        <f>IFERROR(INDEX(ART[PRIX],MATCH($X30,ART[DESIGNATION],0)),"")</f>
        <v/>
      </c>
      <c r="AC30" s="263"/>
      <c r="AD30" s="242">
        <f>SUMPRODUCT(Janv2021!AD28+AD28)</f>
        <v>0</v>
      </c>
    </row>
    <row r="31" spans="1:35" outlineLevel="1">
      <c r="A31" s="38"/>
      <c r="B31" s="205"/>
      <c r="C31" s="86" t="s">
        <v>166</v>
      </c>
      <c r="D31" s="315"/>
      <c r="E31" s="316"/>
      <c r="F31" s="316"/>
      <c r="G31" s="317"/>
      <c r="H31" s="87" t="str">
        <f>IFERROR(INDEX(ART[PRIX],MATCH($D31,ART[DESIGNATION],0)),"")</f>
        <v/>
      </c>
      <c r="I31" s="250"/>
      <c r="J31" s="85" t="s">
        <v>139</v>
      </c>
      <c r="L31" s="130"/>
      <c r="M31" s="127" t="s">
        <v>166</v>
      </c>
      <c r="N31" s="407"/>
      <c r="O31" s="408"/>
      <c r="P31" s="408"/>
      <c r="Q31" s="409"/>
      <c r="R31" s="128" t="str">
        <f>IFERROR(INDEX(ART[PRIX],MATCH($N31,ART[DESIGNATION],0)),"")</f>
        <v/>
      </c>
      <c r="S31" s="260"/>
      <c r="T31" s="126" t="s">
        <v>139</v>
      </c>
      <c r="V31" s="174"/>
      <c r="W31" s="144" t="s">
        <v>166</v>
      </c>
      <c r="X31" s="431"/>
      <c r="Y31" s="432"/>
      <c r="Z31" s="432"/>
      <c r="AA31" s="433"/>
      <c r="AB31" s="145" t="str">
        <f>IFERROR(INDEX(ART[PRIX],MATCH($X31,ART[DESIGNATION],0)),"")</f>
        <v/>
      </c>
      <c r="AC31" s="263"/>
      <c r="AD31" s="143" t="s">
        <v>139</v>
      </c>
    </row>
    <row r="32" spans="1:35" outlineLevel="1">
      <c r="A32" s="38"/>
      <c r="B32" s="205"/>
      <c r="C32" s="90"/>
      <c r="D32" s="315"/>
      <c r="E32" s="316"/>
      <c r="F32" s="316"/>
      <c r="G32" s="317"/>
      <c r="H32" s="87" t="str">
        <f>IFERROR(INDEX(ART[PRIX],MATCH($D32,ART[DESIGNATION],0)),"")</f>
        <v/>
      </c>
      <c r="I32" s="250"/>
      <c r="J32" s="318">
        <f>IF(AND(B28&lt;&gt;"",J28&lt;&gt;""),B28-J28,"")</f>
        <v>120</v>
      </c>
      <c r="L32" s="130"/>
      <c r="M32" s="132" t="str">
        <f>IFERROR(VLOOKUP(M27,AGENT,3,0),"")</f>
        <v/>
      </c>
      <c r="N32" s="407"/>
      <c r="O32" s="408"/>
      <c r="P32" s="408"/>
      <c r="Q32" s="409"/>
      <c r="R32" s="128" t="str">
        <f>IFERROR(INDEX(ART[PRIX],MATCH($N32,ART[DESIGNATION],0)),"")</f>
        <v/>
      </c>
      <c r="S32" s="260"/>
      <c r="T32" s="321" t="str">
        <f>IF(AND(L28&lt;&gt;"",T28&lt;&gt;""),L28-T28,"")</f>
        <v/>
      </c>
      <c r="V32" s="174"/>
      <c r="W32" s="148" t="str">
        <f>IFERROR(VLOOKUP(W27,AGENT,3,0),"")</f>
        <v/>
      </c>
      <c r="X32" s="431"/>
      <c r="Y32" s="432"/>
      <c r="Z32" s="432"/>
      <c r="AA32" s="433"/>
      <c r="AB32" s="145" t="str">
        <f>IFERROR(INDEX(ART[PRIX],MATCH($X32,ART[DESIGNATION],0)),"")</f>
        <v/>
      </c>
      <c r="AC32" s="263"/>
      <c r="AD32" s="324" t="str">
        <f>IF(AND(V28&lt;&gt;"",AD28&lt;&gt;""),V28-AD28,"")</f>
        <v/>
      </c>
    </row>
    <row r="33" spans="1:42" outlineLevel="1">
      <c r="A33" s="38"/>
      <c r="B33" s="205"/>
      <c r="C33" s="92" t="s">
        <v>192</v>
      </c>
      <c r="D33" s="315"/>
      <c r="E33" s="316"/>
      <c r="F33" s="316"/>
      <c r="G33" s="317"/>
      <c r="H33" s="87" t="str">
        <f>IFERROR(INDEX(ART[PRIX],MATCH($D33,ART[DESIGNATION],0)),"")</f>
        <v/>
      </c>
      <c r="I33" s="250"/>
      <c r="J33" s="319"/>
      <c r="L33" s="130"/>
      <c r="M33" s="134" t="s">
        <v>192</v>
      </c>
      <c r="N33" s="407"/>
      <c r="O33" s="408"/>
      <c r="P33" s="408"/>
      <c r="Q33" s="409"/>
      <c r="R33" s="128" t="str">
        <f>IFERROR(INDEX(ART[PRIX],MATCH($N33,ART[DESIGNATION],0)),"")</f>
        <v/>
      </c>
      <c r="S33" s="260"/>
      <c r="T33" s="322"/>
      <c r="V33" s="174"/>
      <c r="W33" s="150" t="s">
        <v>192</v>
      </c>
      <c r="X33" s="431"/>
      <c r="Y33" s="432"/>
      <c r="Z33" s="432"/>
      <c r="AA33" s="433"/>
      <c r="AB33" s="145" t="str">
        <f>IFERROR(INDEX(ART[PRIX],MATCH($X33,ART[DESIGNATION],0)),"")</f>
        <v/>
      </c>
      <c r="AC33" s="263"/>
      <c r="AD33" s="325"/>
    </row>
    <row r="34" spans="1:42" outlineLevel="1">
      <c r="A34" s="38"/>
      <c r="B34" s="205"/>
      <c r="C34" s="93" t="str">
        <f>IFERROR(VLOOKUP(C27,AGENT,5,0),"")</f>
        <v>Limoges</v>
      </c>
      <c r="D34" s="315"/>
      <c r="E34" s="316"/>
      <c r="F34" s="316"/>
      <c r="G34" s="317"/>
      <c r="H34" s="87" t="str">
        <f>IFERROR(INDEX(ART[PRIX],MATCH($D34,ART[DESIGNATION],0)),"")</f>
        <v/>
      </c>
      <c r="I34" s="250"/>
      <c r="J34" s="319"/>
      <c r="L34" s="130"/>
      <c r="M34" s="135" t="str">
        <f>IFERROR(VLOOKUP(M27,AGENT,5,0),"")</f>
        <v/>
      </c>
      <c r="N34" s="407"/>
      <c r="O34" s="408"/>
      <c r="P34" s="408"/>
      <c r="Q34" s="409"/>
      <c r="R34" s="128" t="str">
        <f>IFERROR(INDEX(ART[PRIX],MATCH($N34,ART[DESIGNATION],0)),"")</f>
        <v/>
      </c>
      <c r="S34" s="260"/>
      <c r="T34" s="322"/>
      <c r="V34" s="174"/>
      <c r="W34" s="151" t="str">
        <f>IFERROR(VLOOKUP(W27,AGENT,5,0),"")</f>
        <v/>
      </c>
      <c r="X34" s="431"/>
      <c r="Y34" s="432"/>
      <c r="Z34" s="432"/>
      <c r="AA34" s="433"/>
      <c r="AB34" s="145" t="str">
        <f>IFERROR(INDEX(ART[PRIX],MATCH($X34,ART[DESIGNATION],0)),"")</f>
        <v/>
      </c>
      <c r="AC34" s="263"/>
      <c r="AD34" s="325"/>
    </row>
    <row r="35" spans="1:42" outlineLevel="1">
      <c r="A35" s="38"/>
      <c r="B35" s="205"/>
      <c r="C35" s="94"/>
      <c r="D35" s="315"/>
      <c r="E35" s="316"/>
      <c r="F35" s="316"/>
      <c r="G35" s="317"/>
      <c r="H35" s="87" t="str">
        <f>IFERROR(INDEX(ART[PRIX],MATCH($D35,ART[DESIGNATION],0)),"")</f>
        <v/>
      </c>
      <c r="I35" s="250"/>
      <c r="J35" s="319"/>
      <c r="L35" s="130"/>
      <c r="M35" s="136"/>
      <c r="N35" s="407"/>
      <c r="O35" s="408"/>
      <c r="P35" s="408"/>
      <c r="Q35" s="409"/>
      <c r="R35" s="128" t="str">
        <f>IFERROR(INDEX(ART[PRIX],MATCH($N35,ART[DESIGNATION],0)),"")</f>
        <v/>
      </c>
      <c r="S35" s="260"/>
      <c r="T35" s="322"/>
      <c r="V35" s="174"/>
      <c r="W35" s="152"/>
      <c r="X35" s="431"/>
      <c r="Y35" s="432"/>
      <c r="Z35" s="432"/>
      <c r="AA35" s="433"/>
      <c r="AB35" s="145" t="str">
        <f>IFERROR(INDEX(ART[PRIX],MATCH($X35,ART[DESIGNATION],0)),"")</f>
        <v/>
      </c>
      <c r="AC35" s="263"/>
      <c r="AD35" s="325"/>
    </row>
    <row r="36" spans="1:42" ht="17" outlineLevel="1" thickBot="1">
      <c r="A36" s="38"/>
      <c r="B36" s="206"/>
      <c r="C36" s="95"/>
      <c r="D36" s="327"/>
      <c r="E36" s="328"/>
      <c r="F36" s="328"/>
      <c r="G36" s="329"/>
      <c r="H36" s="87" t="str">
        <f>IFERROR(INDEX(ART[PRIX],MATCH($D36,ART[DESIGNATION],0)),"")</f>
        <v/>
      </c>
      <c r="I36" s="248"/>
      <c r="J36" s="320"/>
      <c r="L36" s="137"/>
      <c r="M36" s="138"/>
      <c r="N36" s="410"/>
      <c r="O36" s="411"/>
      <c r="P36" s="411"/>
      <c r="Q36" s="412"/>
      <c r="R36" s="139" t="str">
        <f>IFERROR(INDEX(ART[PRIX],MATCH($N36,ART[DESIGNATION],0)),"")</f>
        <v/>
      </c>
      <c r="S36" s="261"/>
      <c r="T36" s="323"/>
      <c r="V36" s="175"/>
      <c r="W36" s="153"/>
      <c r="X36" s="434"/>
      <c r="Y36" s="435"/>
      <c r="Z36" s="435"/>
      <c r="AA36" s="436"/>
      <c r="AB36" s="173" t="str">
        <f>IFERROR(INDEX(ART[PRIX],MATCH($X36,ART[DESIGNATION],0)),"")</f>
        <v/>
      </c>
      <c r="AC36" s="264"/>
      <c r="AD36" s="326"/>
    </row>
    <row r="37" spans="1:42" ht="19" customHeight="1" outlineLevel="1">
      <c r="A37" s="38"/>
      <c r="B37" s="208" t="s">
        <v>196</v>
      </c>
      <c r="C37" s="228" t="s">
        <v>169</v>
      </c>
      <c r="D37" s="297"/>
      <c r="E37" s="298"/>
      <c r="F37" s="298"/>
      <c r="G37" s="299"/>
      <c r="H37" s="97" t="str">
        <f>IFERROR(INDEX(ART[PRIX],MATCH($D37,ART[DESIGNATION],0)),"")</f>
        <v/>
      </c>
      <c r="I37" s="177"/>
      <c r="J37" s="98" t="s">
        <v>140</v>
      </c>
      <c r="L37" s="214" t="s">
        <v>196</v>
      </c>
      <c r="M37" s="226" t="s">
        <v>169</v>
      </c>
      <c r="N37" s="413"/>
      <c r="O37" s="414"/>
      <c r="P37" s="414"/>
      <c r="Q37" s="415"/>
      <c r="R37" s="172" t="str">
        <f>IFERROR(INDEX(ART[PRIX],MATCH($N37,ART[DESIGNATION],0)),"")</f>
        <v/>
      </c>
      <c r="S37" s="256"/>
      <c r="T37" s="112" t="s">
        <v>140</v>
      </c>
      <c r="V37" s="218" t="s">
        <v>196</v>
      </c>
      <c r="W37" s="194" t="s">
        <v>169</v>
      </c>
      <c r="X37" s="282"/>
      <c r="Y37" s="283"/>
      <c r="Z37" s="283"/>
      <c r="AA37" s="284"/>
      <c r="AB37" s="155" t="str">
        <f>IFERROR(INDEX(ART[PRIX],MATCH($X37,ART[DESIGNATION],0)),"")</f>
        <v/>
      </c>
      <c r="AC37" s="156"/>
      <c r="AD37" s="157" t="s">
        <v>140</v>
      </c>
    </row>
    <row r="38" spans="1:42" ht="16" customHeight="1" outlineLevel="1">
      <c r="A38" s="38"/>
      <c r="B38" s="209" t="str">
        <f>IF(Janv2021!J42="",IFERROR(VLOOKUP(C37,AGENT,4,0),""),Janv2021!J42)</f>
        <v/>
      </c>
      <c r="C38" s="229"/>
      <c r="D38" s="300"/>
      <c r="E38" s="301"/>
      <c r="F38" s="301"/>
      <c r="G38" s="302"/>
      <c r="H38" s="100" t="str">
        <f>IFERROR(INDEX(ART[PRIX],MATCH($D38,ART[DESIGNATION],0)),"")</f>
        <v/>
      </c>
      <c r="I38" s="178"/>
      <c r="J38" s="101">
        <f>SUMPRODUCT(H37:H46,I37:I46)</f>
        <v>0</v>
      </c>
      <c r="L38" s="215" t="str">
        <f>IF(Janv2021!T42="",IFERROR(VLOOKUP(M37,AGENT,4,0),""),Janv2021!T42)</f>
        <v/>
      </c>
      <c r="M38" s="227"/>
      <c r="N38" s="416"/>
      <c r="O38" s="417"/>
      <c r="P38" s="417"/>
      <c r="Q38" s="418"/>
      <c r="R38" s="114" t="str">
        <f>IFERROR(INDEX(ART[PRIX],MATCH($N38,ART[DESIGNATION],0)),"")</f>
        <v/>
      </c>
      <c r="S38" s="257"/>
      <c r="T38" s="115">
        <f>SUMPRODUCT(R37:R46,S37:S46)</f>
        <v>0</v>
      </c>
      <c r="V38" s="219" t="str">
        <f>IF(Janv2021!AD42="",IFERROR(VLOOKUP(W37,AGENT,4,0),""),Janv2021!AD42)</f>
        <v/>
      </c>
      <c r="W38" s="225"/>
      <c r="X38" s="279"/>
      <c r="Y38" s="280"/>
      <c r="Z38" s="280"/>
      <c r="AA38" s="281"/>
      <c r="AB38" s="159" t="str">
        <f>IFERROR(INDEX(ART[PRIX],MATCH($X38,ART[DESIGNATION],0)),"")</f>
        <v/>
      </c>
      <c r="AC38" s="160"/>
      <c r="AD38" s="161">
        <f>SUMPRODUCT(AB37:AB46,AC37:AC46)</f>
        <v>0</v>
      </c>
    </row>
    <row r="39" spans="1:42" outlineLevel="1">
      <c r="A39" s="38"/>
      <c r="B39" s="210"/>
      <c r="C39" s="102" t="s">
        <v>168</v>
      </c>
      <c r="D39" s="300"/>
      <c r="E39" s="301"/>
      <c r="F39" s="301"/>
      <c r="G39" s="302"/>
      <c r="H39" s="100" t="str">
        <f>IFERROR(INDEX(ART[PRIX],MATCH($D39,ART[DESIGNATION],0)),"")</f>
        <v/>
      </c>
      <c r="I39" s="178"/>
      <c r="J39" s="235" t="s">
        <v>209</v>
      </c>
      <c r="L39" s="116"/>
      <c r="M39" s="117" t="s">
        <v>168</v>
      </c>
      <c r="N39" s="416"/>
      <c r="O39" s="417"/>
      <c r="P39" s="417"/>
      <c r="Q39" s="418"/>
      <c r="R39" s="114" t="str">
        <f>IFERROR(INDEX(ART[PRIX],MATCH($N39,ART[DESIGNATION],0)),"")</f>
        <v/>
      </c>
      <c r="S39" s="257"/>
      <c r="T39" s="239" t="s">
        <v>209</v>
      </c>
      <c r="V39" s="162"/>
      <c r="W39" s="163" t="s">
        <v>168</v>
      </c>
      <c r="X39" s="279"/>
      <c r="Y39" s="280"/>
      <c r="Z39" s="280"/>
      <c r="AA39" s="281"/>
      <c r="AB39" s="159" t="str">
        <f>IFERROR(INDEX(ART[PRIX],MATCH($X39,ART[DESIGNATION],0)),"")</f>
        <v/>
      </c>
      <c r="AC39" s="160"/>
      <c r="AD39" s="243" t="s">
        <v>209</v>
      </c>
    </row>
    <row r="40" spans="1:42" ht="17" outlineLevel="1" thickBot="1">
      <c r="A40" s="38"/>
      <c r="B40" s="210"/>
      <c r="C40" s="103" t="str">
        <f>IFERROR(VLOOKUP(C37,AGENT,2,0),"")</f>
        <v/>
      </c>
      <c r="D40" s="300"/>
      <c r="E40" s="301"/>
      <c r="F40" s="301"/>
      <c r="G40" s="302"/>
      <c r="H40" s="100" t="str">
        <f>IFERROR(INDEX(ART[PRIX],MATCH($D40,ART[DESIGNATION],0)),"")</f>
        <v/>
      </c>
      <c r="I40" s="178"/>
      <c r="J40" s="236">
        <f>SUMPRODUCT(Janv2021!J38+J38)</f>
        <v>0</v>
      </c>
      <c r="L40" s="116"/>
      <c r="M40" s="118" t="str">
        <f>IFERROR(VLOOKUP(M37,AGENT,2,0),"")</f>
        <v/>
      </c>
      <c r="N40" s="416"/>
      <c r="O40" s="417"/>
      <c r="P40" s="417"/>
      <c r="Q40" s="418"/>
      <c r="R40" s="114" t="str">
        <f>IFERROR(INDEX(ART[PRIX],MATCH($N40,ART[DESIGNATION],0)),"")</f>
        <v/>
      </c>
      <c r="S40" s="257"/>
      <c r="T40" s="240">
        <f>SUMPRODUCT(Janv2021!T38+T38)</f>
        <v>0</v>
      </c>
      <c r="V40" s="162"/>
      <c r="W40" s="164" t="str">
        <f>IFERROR(VLOOKUP(W37,AGENT,2,0),"")</f>
        <v/>
      </c>
      <c r="X40" s="279"/>
      <c r="Y40" s="280"/>
      <c r="Z40" s="280"/>
      <c r="AA40" s="281"/>
      <c r="AB40" s="159" t="str">
        <f>IFERROR(INDEX(ART[PRIX],MATCH($X40,ART[DESIGNATION],0)),"")</f>
        <v/>
      </c>
      <c r="AC40" s="160"/>
      <c r="AD40" s="244">
        <f>SUMPRODUCT(Janv2021!AD38+AD38)</f>
        <v>0</v>
      </c>
    </row>
    <row r="41" spans="1:42" outlineLevel="1">
      <c r="A41" s="38"/>
      <c r="B41" s="210"/>
      <c r="C41" s="99" t="s">
        <v>166</v>
      </c>
      <c r="D41" s="300"/>
      <c r="E41" s="301"/>
      <c r="F41" s="301"/>
      <c r="G41" s="302"/>
      <c r="H41" s="100" t="str">
        <f>IFERROR(INDEX(ART[PRIX],MATCH($D41,ART[DESIGNATION],0)),"")</f>
        <v/>
      </c>
      <c r="I41" s="178"/>
      <c r="J41" s="98" t="s">
        <v>139</v>
      </c>
      <c r="L41" s="116"/>
      <c r="M41" s="113" t="s">
        <v>166</v>
      </c>
      <c r="N41" s="416"/>
      <c r="O41" s="417"/>
      <c r="P41" s="417"/>
      <c r="Q41" s="418"/>
      <c r="R41" s="114" t="str">
        <f>IFERROR(INDEX(ART[PRIX],MATCH($N41,ART[DESIGNATION],0)),"")</f>
        <v/>
      </c>
      <c r="S41" s="257"/>
      <c r="T41" s="112" t="s">
        <v>139</v>
      </c>
      <c r="V41" s="162"/>
      <c r="W41" s="158" t="s">
        <v>166</v>
      </c>
      <c r="X41" s="279"/>
      <c r="Y41" s="280"/>
      <c r="Z41" s="280"/>
      <c r="AA41" s="281"/>
      <c r="AB41" s="159" t="str">
        <f>IFERROR(INDEX(ART[PRIX],MATCH($X41,ART[DESIGNATION],0)),"")</f>
        <v/>
      </c>
      <c r="AC41" s="160"/>
      <c r="AD41" s="157" t="s">
        <v>139</v>
      </c>
    </row>
    <row r="42" spans="1:42" outlineLevel="1">
      <c r="A42" s="38"/>
      <c r="B42" s="210"/>
      <c r="C42" s="103" t="str">
        <f>IFERROR(VLOOKUP(C37,AGENT,3,0),"")</f>
        <v/>
      </c>
      <c r="D42" s="300"/>
      <c r="E42" s="301"/>
      <c r="F42" s="301"/>
      <c r="G42" s="302"/>
      <c r="H42" s="100" t="str">
        <f>IFERROR(INDEX(ART[PRIX],MATCH($D42,ART[DESIGNATION],0)),"")</f>
        <v/>
      </c>
      <c r="I42" s="178"/>
      <c r="J42" s="303" t="str">
        <f>IF(AND(B38&lt;&gt;"",J38&lt;&gt;""),B38-J38,"")</f>
        <v/>
      </c>
      <c r="L42" s="116"/>
      <c r="M42" s="118" t="str">
        <f>IFERROR(VLOOKUP(M37,AGENT,3,0),"")</f>
        <v/>
      </c>
      <c r="N42" s="416"/>
      <c r="O42" s="417"/>
      <c r="P42" s="417"/>
      <c r="Q42" s="418"/>
      <c r="R42" s="114" t="str">
        <f>IFERROR(INDEX(ART[PRIX],MATCH($N42,ART[DESIGNATION],0)),"")</f>
        <v/>
      </c>
      <c r="S42" s="257"/>
      <c r="T42" s="306" t="str">
        <f>IF(AND(L38&lt;&gt;"",T38&lt;&gt;""),L38-T38,"")</f>
        <v/>
      </c>
      <c r="V42" s="162"/>
      <c r="W42" s="164" t="str">
        <f>IFERROR(VLOOKUP(W37,AGENT,3,0),"")</f>
        <v/>
      </c>
      <c r="X42" s="279"/>
      <c r="Y42" s="280"/>
      <c r="Z42" s="280"/>
      <c r="AA42" s="281"/>
      <c r="AB42" s="159" t="str">
        <f>IFERROR(INDEX(ART[PRIX],MATCH($X42,ART[DESIGNATION],0)),"")</f>
        <v/>
      </c>
      <c r="AC42" s="160"/>
      <c r="AD42" s="309" t="str">
        <f>IF(AND(V38&lt;&gt;"",AD38&lt;&gt;""),V38-AD38,"")</f>
        <v/>
      </c>
    </row>
    <row r="43" spans="1:42" ht="16" customHeight="1" outlineLevel="1">
      <c r="A43" s="38"/>
      <c r="B43" s="210"/>
      <c r="C43" s="105" t="s">
        <v>192</v>
      </c>
      <c r="D43" s="300"/>
      <c r="E43" s="301"/>
      <c r="F43" s="301"/>
      <c r="G43" s="302"/>
      <c r="H43" s="100" t="str">
        <f>IFERROR(INDEX(ART[PRIX],MATCH($D43,ART[DESIGNATION],0)),"")</f>
        <v/>
      </c>
      <c r="I43" s="178"/>
      <c r="J43" s="304"/>
      <c r="L43" s="116"/>
      <c r="M43" s="120" t="s">
        <v>192</v>
      </c>
      <c r="N43" s="416"/>
      <c r="O43" s="417"/>
      <c r="P43" s="417"/>
      <c r="Q43" s="418"/>
      <c r="R43" s="114" t="str">
        <f>IFERROR(INDEX(ART[PRIX],MATCH($N43,ART[DESIGNATION],0)),"")</f>
        <v/>
      </c>
      <c r="S43" s="257"/>
      <c r="T43" s="307"/>
      <c r="V43" s="162"/>
      <c r="W43" s="166" t="s">
        <v>192</v>
      </c>
      <c r="X43" s="279"/>
      <c r="Y43" s="280"/>
      <c r="Z43" s="280"/>
      <c r="AA43" s="281"/>
      <c r="AB43" s="159" t="str">
        <f>IFERROR(INDEX(ART[PRIX],MATCH($X43,ART[DESIGNATION],0)),"")</f>
        <v/>
      </c>
      <c r="AC43" s="160"/>
      <c r="AD43" s="310"/>
    </row>
    <row r="44" spans="1:42" ht="16" customHeight="1" outlineLevel="1">
      <c r="A44" s="38"/>
      <c r="B44" s="210"/>
      <c r="C44" s="106" t="str">
        <f>IFERROR(VLOOKUP(C37,AGENT,5,0),"")</f>
        <v/>
      </c>
      <c r="D44" s="300"/>
      <c r="E44" s="301"/>
      <c r="F44" s="301"/>
      <c r="G44" s="302"/>
      <c r="H44" s="100" t="str">
        <f>IFERROR(INDEX(ART[PRIX],MATCH($D44,ART[DESIGNATION],0)),"")</f>
        <v/>
      </c>
      <c r="I44" s="178"/>
      <c r="J44" s="304"/>
      <c r="L44" s="116"/>
      <c r="M44" s="121" t="str">
        <f>IFERROR(VLOOKUP(M37,AGENT,5,0),"")</f>
        <v/>
      </c>
      <c r="N44" s="416"/>
      <c r="O44" s="417"/>
      <c r="P44" s="417"/>
      <c r="Q44" s="418"/>
      <c r="R44" s="114" t="str">
        <f>IFERROR(INDEX(ART[PRIX],MATCH($N44,ART[DESIGNATION],0)),"")</f>
        <v/>
      </c>
      <c r="S44" s="257"/>
      <c r="T44" s="307"/>
      <c r="V44" s="162"/>
      <c r="W44" s="167" t="str">
        <f>IFERROR(VLOOKUP(W37,AGENT,5,0),"")</f>
        <v/>
      </c>
      <c r="X44" s="279"/>
      <c r="Y44" s="280"/>
      <c r="Z44" s="280"/>
      <c r="AA44" s="281"/>
      <c r="AB44" s="159" t="str">
        <f>IFERROR(INDEX(ART[PRIX],MATCH($X44,ART[DESIGNATION],0)),"")</f>
        <v/>
      </c>
      <c r="AC44" s="160"/>
      <c r="AD44" s="310"/>
    </row>
    <row r="45" spans="1:42" ht="16" customHeight="1" outlineLevel="1">
      <c r="A45" s="38"/>
      <c r="B45" s="210"/>
      <c r="C45" s="107"/>
      <c r="D45" s="300"/>
      <c r="E45" s="301"/>
      <c r="F45" s="301"/>
      <c r="G45" s="302"/>
      <c r="H45" s="100" t="str">
        <f>IFERROR(INDEX(ART[PRIX],MATCH($D45,ART[DESIGNATION],0)),"")</f>
        <v/>
      </c>
      <c r="I45" s="178"/>
      <c r="J45" s="304"/>
      <c r="L45" s="116"/>
      <c r="M45" s="122"/>
      <c r="N45" s="416"/>
      <c r="O45" s="417"/>
      <c r="P45" s="417"/>
      <c r="Q45" s="418"/>
      <c r="R45" s="114" t="str">
        <f>IFERROR(INDEX(ART[PRIX],MATCH($N45,ART[DESIGNATION],0)),"")</f>
        <v/>
      </c>
      <c r="S45" s="257"/>
      <c r="T45" s="307"/>
      <c r="V45" s="162"/>
      <c r="W45" s="168"/>
      <c r="X45" s="279"/>
      <c r="Y45" s="280"/>
      <c r="Z45" s="280"/>
      <c r="AA45" s="281"/>
      <c r="AB45" s="159" t="str">
        <f>IFERROR(INDEX(ART[PRIX],MATCH($X45,ART[DESIGNATION],0)),"")</f>
        <v/>
      </c>
      <c r="AC45" s="160"/>
      <c r="AD45" s="310"/>
    </row>
    <row r="46" spans="1:42" ht="17" customHeight="1" outlineLevel="1" thickBot="1">
      <c r="A46" s="38"/>
      <c r="B46" s="211"/>
      <c r="C46" s="108"/>
      <c r="D46" s="312"/>
      <c r="E46" s="313"/>
      <c r="F46" s="313"/>
      <c r="G46" s="314"/>
      <c r="H46" s="100" t="str">
        <f>IFERROR(INDEX(ART[PRIX],MATCH($D46,ART[DESIGNATION],0)),"")</f>
        <v/>
      </c>
      <c r="I46" s="179"/>
      <c r="J46" s="305"/>
      <c r="L46" s="123"/>
      <c r="M46" s="124"/>
      <c r="N46" s="419"/>
      <c r="O46" s="420"/>
      <c r="P46" s="420"/>
      <c r="Q46" s="421"/>
      <c r="R46" s="114" t="str">
        <f>IFERROR(INDEX(ART[PRIX],MATCH($N46,ART[DESIGNATION],0)),"")</f>
        <v/>
      </c>
      <c r="S46" s="258"/>
      <c r="T46" s="308"/>
      <c r="V46" s="169"/>
      <c r="W46" s="170"/>
      <c r="X46" s="294"/>
      <c r="Y46" s="295"/>
      <c r="Z46" s="295"/>
      <c r="AA46" s="296"/>
      <c r="AB46" s="171" t="str">
        <f>IFERROR(INDEX(ART[PRIX],MATCH($X46,ART[DESIGNATION],0)),"")</f>
        <v/>
      </c>
      <c r="AC46" s="160"/>
      <c r="AD46" s="311"/>
      <c r="AL46" s="56"/>
      <c r="AM46" s="56"/>
      <c r="AN46" s="56"/>
      <c r="AO46" s="56"/>
      <c r="AP46" s="56"/>
    </row>
    <row r="47" spans="1:42" ht="19" customHeight="1" outlineLevel="1">
      <c r="A47" s="38"/>
      <c r="B47" s="204" t="s">
        <v>196</v>
      </c>
      <c r="C47" s="230" t="s">
        <v>169</v>
      </c>
      <c r="D47" s="276"/>
      <c r="E47" s="277"/>
      <c r="F47" s="277"/>
      <c r="G47" s="278"/>
      <c r="H47" s="84" t="str">
        <f>IFERROR(INDEX(ART[PRIX],MATCH($D47,ART[DESIGNATION],0)),"")</f>
        <v/>
      </c>
      <c r="I47" s="249"/>
      <c r="J47" s="85" t="s">
        <v>140</v>
      </c>
      <c r="L47" s="212" t="s">
        <v>196</v>
      </c>
      <c r="M47" s="221" t="s">
        <v>169</v>
      </c>
      <c r="N47" s="422"/>
      <c r="O47" s="423"/>
      <c r="P47" s="423"/>
      <c r="Q47" s="424"/>
      <c r="R47" s="126" t="str">
        <f>IFERROR(INDEX(ART[PRIX],MATCH($N47,ART[DESIGNATION],0)),"")</f>
        <v/>
      </c>
      <c r="S47" s="259"/>
      <c r="T47" s="126" t="s">
        <v>140</v>
      </c>
      <c r="V47" s="216" t="s">
        <v>196</v>
      </c>
      <c r="W47" s="223" t="s">
        <v>169</v>
      </c>
      <c r="X47" s="428"/>
      <c r="Y47" s="429"/>
      <c r="Z47" s="429"/>
      <c r="AA47" s="430"/>
      <c r="AB47" s="142" t="str">
        <f>IFERROR(INDEX(ART[PRIX],MATCH($X47,ART[DESIGNATION],0)),"")</f>
        <v/>
      </c>
      <c r="AC47" s="262"/>
      <c r="AD47" s="143" t="s">
        <v>140</v>
      </c>
      <c r="AF47" s="56"/>
      <c r="AG47" s="56"/>
      <c r="AH47" s="56"/>
      <c r="AI47" s="56"/>
      <c r="AJ47" s="56"/>
      <c r="AL47" s="56"/>
      <c r="AM47" s="56"/>
      <c r="AN47" s="56"/>
      <c r="AO47" s="56"/>
      <c r="AP47" s="56"/>
    </row>
    <row r="48" spans="1:42" ht="16" customHeight="1" outlineLevel="1">
      <c r="A48" s="38"/>
      <c r="B48" s="207" t="str">
        <f>IF(Janv2021!J52="",IFERROR(VLOOKUP(C47,AGENT,4,0),""),Janv2021!J52)</f>
        <v/>
      </c>
      <c r="C48" s="231"/>
      <c r="D48" s="315"/>
      <c r="E48" s="316"/>
      <c r="F48" s="316"/>
      <c r="G48" s="317"/>
      <c r="H48" s="87" t="str">
        <f>IFERROR(INDEX(ART[PRIX],MATCH($D48,ART[DESIGNATION],0)),"")</f>
        <v/>
      </c>
      <c r="I48" s="250"/>
      <c r="J48" s="88">
        <f>SUMPRODUCT(H47:H56,I47:I56)</f>
        <v>0</v>
      </c>
      <c r="L48" s="213" t="str">
        <f>IF(Janv2021!T52="",IFERROR(VLOOKUP(M47,AGENT,4,0),""),Janv2021!T52)</f>
        <v/>
      </c>
      <c r="M48" s="222"/>
      <c r="N48" s="407"/>
      <c r="O48" s="408"/>
      <c r="P48" s="408"/>
      <c r="Q48" s="409"/>
      <c r="R48" s="128" t="str">
        <f>IFERROR(INDEX(ART[PRIX],MATCH($N48,ART[DESIGNATION],0)),"")</f>
        <v/>
      </c>
      <c r="S48" s="260"/>
      <c r="T48" s="129">
        <f>SUMPRODUCT(R47:R56,S47:S56)</f>
        <v>0</v>
      </c>
      <c r="V48" s="217" t="str">
        <f>IF(Janv2021!AD52="",IFERROR(VLOOKUP(W47,AGENT,4,0),""),Janv2021!AD52)</f>
        <v/>
      </c>
      <c r="W48" s="224"/>
      <c r="X48" s="431"/>
      <c r="Y48" s="432"/>
      <c r="Z48" s="432"/>
      <c r="AA48" s="433"/>
      <c r="AB48" s="145" t="str">
        <f>IFERROR(INDEX(ART[PRIX],MATCH($X48,ART[DESIGNATION],0)),"")</f>
        <v/>
      </c>
      <c r="AC48" s="263"/>
      <c r="AD48" s="146">
        <f>SUMPRODUCT(AB47:AB56,AC47:AC56)</f>
        <v>0</v>
      </c>
    </row>
    <row r="49" spans="1:30" outlineLevel="1">
      <c r="A49" s="38"/>
      <c r="B49" s="205"/>
      <c r="C49" s="89" t="s">
        <v>168</v>
      </c>
      <c r="D49" s="315"/>
      <c r="E49" s="316"/>
      <c r="F49" s="316"/>
      <c r="G49" s="317"/>
      <c r="H49" s="87" t="str">
        <f>IFERROR(INDEX(ART[PRIX],MATCH($D49,ART[DESIGNATION],0)),"")</f>
        <v/>
      </c>
      <c r="I49" s="250"/>
      <c r="J49" s="233" t="s">
        <v>209</v>
      </c>
      <c r="L49" s="130"/>
      <c r="M49" s="131" t="s">
        <v>168</v>
      </c>
      <c r="N49" s="407"/>
      <c r="O49" s="408"/>
      <c r="P49" s="408"/>
      <c r="Q49" s="409"/>
      <c r="R49" s="128" t="str">
        <f>IFERROR(INDEX(ART[PRIX],MATCH($N49,ART[DESIGNATION],0)),"")</f>
        <v/>
      </c>
      <c r="S49" s="260"/>
      <c r="T49" s="237" t="s">
        <v>209</v>
      </c>
      <c r="V49" s="174"/>
      <c r="W49" s="147" t="s">
        <v>168</v>
      </c>
      <c r="X49" s="431"/>
      <c r="Y49" s="432"/>
      <c r="Z49" s="432"/>
      <c r="AA49" s="433"/>
      <c r="AB49" s="145" t="str">
        <f>IFERROR(INDEX(ART[PRIX],MATCH($X49,ART[DESIGNATION],0)),"")</f>
        <v/>
      </c>
      <c r="AC49" s="263"/>
      <c r="AD49" s="241" t="s">
        <v>209</v>
      </c>
    </row>
    <row r="50" spans="1:30" ht="17" outlineLevel="1" thickBot="1">
      <c r="A50" s="38"/>
      <c r="B50" s="205"/>
      <c r="C50" s="90" t="str">
        <f>IFERROR(VLOOKUP(C47,AGENT,2,0),"")</f>
        <v/>
      </c>
      <c r="D50" s="315"/>
      <c r="E50" s="316"/>
      <c r="F50" s="316"/>
      <c r="G50" s="317"/>
      <c r="H50" s="87" t="str">
        <f>IFERROR(INDEX(ART[PRIX],MATCH($D50,ART[DESIGNATION],0)),"")</f>
        <v/>
      </c>
      <c r="I50" s="250"/>
      <c r="J50" s="234">
        <f>SUMPRODUCT(Janv2021!J48+J48)</f>
        <v>0</v>
      </c>
      <c r="L50" s="130"/>
      <c r="M50" s="132" t="str">
        <f>IFERROR(VLOOKUP(M47,AGENT,2,0),"")</f>
        <v/>
      </c>
      <c r="N50" s="407"/>
      <c r="O50" s="408"/>
      <c r="P50" s="408"/>
      <c r="Q50" s="409"/>
      <c r="R50" s="128" t="str">
        <f>IFERROR(INDEX(ART[PRIX],MATCH($N50,ART[DESIGNATION],0)),"")</f>
        <v/>
      </c>
      <c r="S50" s="260"/>
      <c r="T50" s="238">
        <f>SUMPRODUCT(Janv2021!T48+T48)</f>
        <v>0</v>
      </c>
      <c r="V50" s="174"/>
      <c r="W50" s="148" t="str">
        <f>IFERROR(VLOOKUP(W47,AGENT,2,0),"")</f>
        <v/>
      </c>
      <c r="X50" s="431"/>
      <c r="Y50" s="432"/>
      <c r="Z50" s="432"/>
      <c r="AA50" s="433"/>
      <c r="AB50" s="145" t="str">
        <f>IFERROR(INDEX(ART[PRIX],MATCH($X50,ART[DESIGNATION],0)),"")</f>
        <v/>
      </c>
      <c r="AC50" s="263"/>
      <c r="AD50" s="242">
        <f>SUMPRODUCT(Janv2021!AD48+AD48)</f>
        <v>0</v>
      </c>
    </row>
    <row r="51" spans="1:30" outlineLevel="1">
      <c r="A51" s="38"/>
      <c r="B51" s="205"/>
      <c r="C51" s="86" t="s">
        <v>166</v>
      </c>
      <c r="D51" s="315"/>
      <c r="E51" s="316"/>
      <c r="F51" s="316"/>
      <c r="G51" s="317"/>
      <c r="H51" s="87" t="str">
        <f>IFERROR(INDEX(ART[PRIX],MATCH($D51,ART[DESIGNATION],0)),"")</f>
        <v/>
      </c>
      <c r="I51" s="250"/>
      <c r="J51" s="85" t="s">
        <v>139</v>
      </c>
      <c r="L51" s="130"/>
      <c r="M51" s="127" t="s">
        <v>166</v>
      </c>
      <c r="N51" s="407"/>
      <c r="O51" s="408"/>
      <c r="P51" s="408"/>
      <c r="Q51" s="409"/>
      <c r="R51" s="128" t="str">
        <f>IFERROR(INDEX(ART[PRIX],MATCH($N51,ART[DESIGNATION],0)),"")</f>
        <v/>
      </c>
      <c r="S51" s="260"/>
      <c r="T51" s="126" t="s">
        <v>139</v>
      </c>
      <c r="V51" s="174"/>
      <c r="W51" s="144" t="s">
        <v>166</v>
      </c>
      <c r="X51" s="431"/>
      <c r="Y51" s="432"/>
      <c r="Z51" s="432"/>
      <c r="AA51" s="433"/>
      <c r="AB51" s="145" t="str">
        <f>IFERROR(INDEX(ART[PRIX],MATCH($X51,ART[DESIGNATION],0)),"")</f>
        <v/>
      </c>
      <c r="AC51" s="263"/>
      <c r="AD51" s="143" t="s">
        <v>139</v>
      </c>
    </row>
    <row r="52" spans="1:30" outlineLevel="1">
      <c r="A52" s="38"/>
      <c r="B52" s="205"/>
      <c r="C52" s="90" t="str">
        <f>IFERROR(VLOOKUP(C47,AGENT,3,0),"")</f>
        <v/>
      </c>
      <c r="D52" s="315"/>
      <c r="E52" s="316"/>
      <c r="F52" s="316"/>
      <c r="G52" s="317"/>
      <c r="H52" s="87" t="str">
        <f>IFERROR(INDEX(ART[PRIX],MATCH($D52,ART[DESIGNATION],0)),"")</f>
        <v/>
      </c>
      <c r="I52" s="250"/>
      <c r="J52" s="318" t="str">
        <f>IF(AND(B48&lt;&gt;"",J48&lt;&gt;""),B48-J48,"")</f>
        <v/>
      </c>
      <c r="L52" s="130"/>
      <c r="M52" s="132" t="str">
        <f>IFERROR(VLOOKUP(M47,AGENT,3,0),"")</f>
        <v/>
      </c>
      <c r="N52" s="407"/>
      <c r="O52" s="408"/>
      <c r="P52" s="408"/>
      <c r="Q52" s="409"/>
      <c r="R52" s="128" t="str">
        <f>IFERROR(INDEX(ART[PRIX],MATCH($N52,ART[DESIGNATION],0)),"")</f>
        <v/>
      </c>
      <c r="S52" s="260"/>
      <c r="T52" s="321" t="str">
        <f>IF(AND(L48&lt;&gt;"",T48&lt;&gt;""),L48-T48,"")</f>
        <v/>
      </c>
      <c r="V52" s="174"/>
      <c r="W52" s="148" t="str">
        <f>IFERROR(VLOOKUP(W47,AGENT,3,0),"")</f>
        <v/>
      </c>
      <c r="X52" s="431"/>
      <c r="Y52" s="432"/>
      <c r="Z52" s="432"/>
      <c r="AA52" s="433"/>
      <c r="AB52" s="145" t="str">
        <f>IFERROR(INDEX(ART[PRIX],MATCH($X52,ART[DESIGNATION],0)),"")</f>
        <v/>
      </c>
      <c r="AC52" s="263"/>
      <c r="AD52" s="324" t="str">
        <f>IF(AND(V48&lt;&gt;"",AD48&lt;&gt;""),V48-AD48,"")</f>
        <v/>
      </c>
    </row>
    <row r="53" spans="1:30" outlineLevel="1">
      <c r="A53" s="38"/>
      <c r="B53" s="205"/>
      <c r="C53" s="92" t="s">
        <v>192</v>
      </c>
      <c r="D53" s="315"/>
      <c r="E53" s="316"/>
      <c r="F53" s="316"/>
      <c r="G53" s="317"/>
      <c r="H53" s="87" t="str">
        <f>IFERROR(INDEX(ART[PRIX],MATCH($D53,ART[DESIGNATION],0)),"")</f>
        <v/>
      </c>
      <c r="I53" s="250"/>
      <c r="J53" s="319"/>
      <c r="L53" s="130"/>
      <c r="M53" s="134" t="s">
        <v>192</v>
      </c>
      <c r="N53" s="407"/>
      <c r="O53" s="408"/>
      <c r="P53" s="408"/>
      <c r="Q53" s="409"/>
      <c r="R53" s="128" t="str">
        <f>IFERROR(INDEX(ART[PRIX],MATCH($N53,ART[DESIGNATION],0)),"")</f>
        <v/>
      </c>
      <c r="S53" s="260"/>
      <c r="T53" s="322"/>
      <c r="V53" s="174"/>
      <c r="W53" s="150" t="s">
        <v>192</v>
      </c>
      <c r="X53" s="431"/>
      <c r="Y53" s="432"/>
      <c r="Z53" s="432"/>
      <c r="AA53" s="433"/>
      <c r="AB53" s="145" t="str">
        <f>IFERROR(INDEX(ART[PRIX],MATCH($X53,ART[DESIGNATION],0)),"")</f>
        <v/>
      </c>
      <c r="AC53" s="263"/>
      <c r="AD53" s="325"/>
    </row>
    <row r="54" spans="1:30" outlineLevel="1">
      <c r="A54" s="38"/>
      <c r="B54" s="205"/>
      <c r="C54" s="93" t="str">
        <f>IFERROR(VLOOKUP(C47,AGENT,5,0),"")</f>
        <v/>
      </c>
      <c r="D54" s="315"/>
      <c r="E54" s="316"/>
      <c r="F54" s="316"/>
      <c r="G54" s="317"/>
      <c r="H54" s="87" t="str">
        <f>IFERROR(INDEX(ART[PRIX],MATCH($D54,ART[DESIGNATION],0)),"")</f>
        <v/>
      </c>
      <c r="I54" s="250"/>
      <c r="J54" s="319"/>
      <c r="L54" s="130"/>
      <c r="M54" s="135" t="str">
        <f>IFERROR(VLOOKUP(M47,AGENT,5,0),"")</f>
        <v/>
      </c>
      <c r="N54" s="407"/>
      <c r="O54" s="408"/>
      <c r="P54" s="408"/>
      <c r="Q54" s="409"/>
      <c r="R54" s="128" t="str">
        <f>IFERROR(INDEX(ART[PRIX],MATCH($N54,ART[DESIGNATION],0)),"")</f>
        <v/>
      </c>
      <c r="S54" s="260"/>
      <c r="T54" s="322"/>
      <c r="V54" s="174"/>
      <c r="W54" s="151" t="str">
        <f>IFERROR(VLOOKUP(W47,AGENT,5,0),"")</f>
        <v/>
      </c>
      <c r="X54" s="431"/>
      <c r="Y54" s="432"/>
      <c r="Z54" s="432"/>
      <c r="AA54" s="433"/>
      <c r="AB54" s="145" t="str">
        <f>IFERROR(INDEX(ART[PRIX],MATCH($X54,ART[DESIGNATION],0)),"")</f>
        <v/>
      </c>
      <c r="AC54" s="263"/>
      <c r="AD54" s="325"/>
    </row>
    <row r="55" spans="1:30" outlineLevel="1">
      <c r="A55" s="38"/>
      <c r="B55" s="205"/>
      <c r="C55" s="94"/>
      <c r="D55" s="315"/>
      <c r="E55" s="316"/>
      <c r="F55" s="316"/>
      <c r="G55" s="317"/>
      <c r="H55" s="87" t="str">
        <f>IFERROR(INDEX(ART[PRIX],MATCH($D55,ART[DESIGNATION],0)),"")</f>
        <v/>
      </c>
      <c r="I55" s="250"/>
      <c r="J55" s="319"/>
      <c r="L55" s="130"/>
      <c r="M55" s="136"/>
      <c r="N55" s="407"/>
      <c r="O55" s="408"/>
      <c r="P55" s="408"/>
      <c r="Q55" s="409"/>
      <c r="R55" s="128" t="str">
        <f>IFERROR(INDEX(ART[PRIX],MATCH($N55,ART[DESIGNATION],0)),"")</f>
        <v/>
      </c>
      <c r="S55" s="260"/>
      <c r="T55" s="322"/>
      <c r="V55" s="174"/>
      <c r="W55" s="152"/>
      <c r="X55" s="431"/>
      <c r="Y55" s="432"/>
      <c r="Z55" s="432"/>
      <c r="AA55" s="433"/>
      <c r="AB55" s="145" t="str">
        <f>IFERROR(INDEX(ART[PRIX],MATCH($X55,ART[DESIGNATION],0)),"")</f>
        <v/>
      </c>
      <c r="AC55" s="263"/>
      <c r="AD55" s="325"/>
    </row>
    <row r="56" spans="1:30" ht="17" outlineLevel="1" thickBot="1">
      <c r="A56" s="38"/>
      <c r="B56" s="206"/>
      <c r="C56" s="95"/>
      <c r="D56" s="327"/>
      <c r="E56" s="328"/>
      <c r="F56" s="328"/>
      <c r="G56" s="329"/>
      <c r="H56" s="87" t="str">
        <f>IFERROR(INDEX(ART[PRIX],MATCH($D56,ART[DESIGNATION],0)),"")</f>
        <v/>
      </c>
      <c r="I56" s="248"/>
      <c r="J56" s="320"/>
      <c r="L56" s="137"/>
      <c r="M56" s="138"/>
      <c r="N56" s="410"/>
      <c r="O56" s="411"/>
      <c r="P56" s="411"/>
      <c r="Q56" s="412"/>
      <c r="R56" s="139" t="str">
        <f>IFERROR(INDEX(ART[PRIX],MATCH($N56,ART[DESIGNATION],0)),"")</f>
        <v/>
      </c>
      <c r="S56" s="261"/>
      <c r="T56" s="323"/>
      <c r="V56" s="175"/>
      <c r="W56" s="153"/>
      <c r="X56" s="434"/>
      <c r="Y56" s="435"/>
      <c r="Z56" s="435"/>
      <c r="AA56" s="436"/>
      <c r="AB56" s="173" t="str">
        <f>IFERROR(INDEX(ART[PRIX],MATCH($X56,ART[DESIGNATION],0)),"")</f>
        <v/>
      </c>
      <c r="AC56" s="264"/>
      <c r="AD56" s="326"/>
    </row>
    <row r="57" spans="1:30" ht="19" customHeight="1" outlineLevel="1">
      <c r="A57" s="38"/>
      <c r="B57" s="208" t="s">
        <v>196</v>
      </c>
      <c r="C57" s="228" t="s">
        <v>169</v>
      </c>
      <c r="D57" s="297"/>
      <c r="E57" s="298"/>
      <c r="F57" s="298"/>
      <c r="G57" s="299"/>
      <c r="H57" s="97" t="str">
        <f>IFERROR(INDEX(ART[PRIX],MATCH($D57,ART[DESIGNATION],0)),"")</f>
        <v/>
      </c>
      <c r="I57" s="177"/>
      <c r="J57" s="98" t="s">
        <v>140</v>
      </c>
      <c r="L57" s="214" t="s">
        <v>196</v>
      </c>
      <c r="M57" s="226" t="s">
        <v>169</v>
      </c>
      <c r="N57" s="413"/>
      <c r="O57" s="414"/>
      <c r="P57" s="414"/>
      <c r="Q57" s="415"/>
      <c r="R57" s="172" t="str">
        <f>IFERROR(INDEX(ART[PRIX],MATCH($N57,ART[DESIGNATION],0)),"")</f>
        <v/>
      </c>
      <c r="S57" s="256"/>
      <c r="T57" s="112" t="s">
        <v>140</v>
      </c>
      <c r="V57" s="218" t="s">
        <v>196</v>
      </c>
      <c r="W57" s="194" t="s">
        <v>169</v>
      </c>
      <c r="X57" s="282"/>
      <c r="Y57" s="283"/>
      <c r="Z57" s="283"/>
      <c r="AA57" s="284"/>
      <c r="AB57" s="155" t="str">
        <f>IFERROR(INDEX(ART[PRIX],MATCH($X57,ART[DESIGNATION],0)),"")</f>
        <v/>
      </c>
      <c r="AC57" s="156"/>
      <c r="AD57" s="157" t="s">
        <v>140</v>
      </c>
    </row>
    <row r="58" spans="1:30" ht="16" customHeight="1" outlineLevel="1">
      <c r="A58" s="38"/>
      <c r="B58" s="209" t="str">
        <f>IF(Janv2021!J62="",IFERROR(VLOOKUP(C57,AGENT,4,0),""),Janv2021!J62)</f>
        <v/>
      </c>
      <c r="C58" s="229"/>
      <c r="D58" s="300"/>
      <c r="E58" s="301"/>
      <c r="F58" s="301"/>
      <c r="G58" s="302"/>
      <c r="H58" s="100" t="str">
        <f>IFERROR(INDEX(ART[PRIX],MATCH($D58,ART[DESIGNATION],0)),"")</f>
        <v/>
      </c>
      <c r="I58" s="178"/>
      <c r="J58" s="101">
        <f>SUMPRODUCT(H57:H66,I57:I66)</f>
        <v>0</v>
      </c>
      <c r="L58" s="215" t="str">
        <f>IF(Janv2021!T62="",IFERROR(VLOOKUP(M57,AGENT,4,0),""),Janv2021!T62)</f>
        <v/>
      </c>
      <c r="M58" s="227"/>
      <c r="N58" s="416"/>
      <c r="O58" s="417"/>
      <c r="P58" s="417"/>
      <c r="Q58" s="418"/>
      <c r="R58" s="114" t="str">
        <f>IFERROR(INDEX(ART[PRIX],MATCH($N58,ART[DESIGNATION],0)),"")</f>
        <v/>
      </c>
      <c r="S58" s="257"/>
      <c r="T58" s="115">
        <f>SUMPRODUCT(R57:R66,S57:S66)</f>
        <v>0</v>
      </c>
      <c r="V58" s="219" t="str">
        <f>IF(Janv2021!AD62="",IFERROR(VLOOKUP(W57,AGENT,4,0),""),Janv2021!AD62)</f>
        <v/>
      </c>
      <c r="W58" s="225"/>
      <c r="X58" s="279"/>
      <c r="Y58" s="280"/>
      <c r="Z58" s="280"/>
      <c r="AA58" s="281"/>
      <c r="AB58" s="159" t="str">
        <f>IFERROR(INDEX(ART[PRIX],MATCH($X58,ART[DESIGNATION],0)),"")</f>
        <v/>
      </c>
      <c r="AC58" s="160"/>
      <c r="AD58" s="161">
        <f>SUMPRODUCT(AB57:AB66,AC57:AC66)</f>
        <v>0</v>
      </c>
    </row>
    <row r="59" spans="1:30" outlineLevel="1">
      <c r="A59" s="38"/>
      <c r="B59" s="210"/>
      <c r="C59" s="102" t="s">
        <v>168</v>
      </c>
      <c r="D59" s="300"/>
      <c r="E59" s="301"/>
      <c r="F59" s="301"/>
      <c r="G59" s="302"/>
      <c r="H59" s="100" t="str">
        <f>IFERROR(INDEX(ART[PRIX],MATCH($D59,ART[DESIGNATION],0)),"")</f>
        <v/>
      </c>
      <c r="I59" s="178"/>
      <c r="J59" s="235" t="s">
        <v>209</v>
      </c>
      <c r="L59" s="116"/>
      <c r="M59" s="117" t="s">
        <v>168</v>
      </c>
      <c r="N59" s="416"/>
      <c r="O59" s="417"/>
      <c r="P59" s="417"/>
      <c r="Q59" s="418"/>
      <c r="R59" s="114" t="str">
        <f>IFERROR(INDEX(ART[PRIX],MATCH($N59,ART[DESIGNATION],0)),"")</f>
        <v/>
      </c>
      <c r="S59" s="257"/>
      <c r="T59" s="239" t="s">
        <v>209</v>
      </c>
      <c r="V59" s="162"/>
      <c r="W59" s="163" t="s">
        <v>168</v>
      </c>
      <c r="X59" s="279"/>
      <c r="Y59" s="280"/>
      <c r="Z59" s="280"/>
      <c r="AA59" s="281"/>
      <c r="AB59" s="159" t="str">
        <f>IFERROR(INDEX(ART[PRIX],MATCH($X59,ART[DESIGNATION],0)),"")</f>
        <v/>
      </c>
      <c r="AC59" s="160"/>
      <c r="AD59" s="243" t="s">
        <v>209</v>
      </c>
    </row>
    <row r="60" spans="1:30" ht="17" outlineLevel="1" thickBot="1">
      <c r="A60" s="38"/>
      <c r="B60" s="210"/>
      <c r="C60" s="103" t="str">
        <f>IFERROR(VLOOKUP(C57,AGENT,2,0),"")</f>
        <v/>
      </c>
      <c r="D60" s="300"/>
      <c r="E60" s="301"/>
      <c r="F60" s="301"/>
      <c r="G60" s="302"/>
      <c r="H60" s="100" t="str">
        <f>IFERROR(INDEX(ART[PRIX],MATCH($D60,ART[DESIGNATION],0)),"")</f>
        <v/>
      </c>
      <c r="I60" s="178"/>
      <c r="J60" s="236">
        <f>SUMPRODUCT(Janv2021!J58+J58)</f>
        <v>0</v>
      </c>
      <c r="L60" s="116"/>
      <c r="M60" s="118" t="str">
        <f>IFERROR(VLOOKUP(M57,AGENT,2,0),"")</f>
        <v/>
      </c>
      <c r="N60" s="416"/>
      <c r="O60" s="417"/>
      <c r="P60" s="417"/>
      <c r="Q60" s="418"/>
      <c r="R60" s="114" t="str">
        <f>IFERROR(INDEX(ART[PRIX],MATCH($N60,ART[DESIGNATION],0)),"")</f>
        <v/>
      </c>
      <c r="S60" s="257"/>
      <c r="T60" s="240">
        <f>SUMPRODUCT(Janv2021!T58+T58)</f>
        <v>0</v>
      </c>
      <c r="V60" s="162"/>
      <c r="W60" s="164" t="str">
        <f>IFERROR(VLOOKUP(W57,AGENT,2,0),"")</f>
        <v/>
      </c>
      <c r="X60" s="279"/>
      <c r="Y60" s="280"/>
      <c r="Z60" s="280"/>
      <c r="AA60" s="281"/>
      <c r="AB60" s="159" t="str">
        <f>IFERROR(INDEX(ART[PRIX],MATCH($X60,ART[DESIGNATION],0)),"")</f>
        <v/>
      </c>
      <c r="AC60" s="160"/>
      <c r="AD60" s="244">
        <f>SUMPRODUCT(Janv2021!AD58+AD58)</f>
        <v>0</v>
      </c>
    </row>
    <row r="61" spans="1:30" outlineLevel="1">
      <c r="A61" s="38"/>
      <c r="B61" s="210"/>
      <c r="C61" s="99" t="s">
        <v>166</v>
      </c>
      <c r="D61" s="300"/>
      <c r="E61" s="301"/>
      <c r="F61" s="301"/>
      <c r="G61" s="302"/>
      <c r="H61" s="100" t="str">
        <f>IFERROR(INDEX(ART[PRIX],MATCH($D61,ART[DESIGNATION],0)),"")</f>
        <v/>
      </c>
      <c r="I61" s="178"/>
      <c r="J61" s="98" t="s">
        <v>139</v>
      </c>
      <c r="L61" s="116"/>
      <c r="M61" s="113" t="s">
        <v>166</v>
      </c>
      <c r="N61" s="416"/>
      <c r="O61" s="417"/>
      <c r="P61" s="417"/>
      <c r="Q61" s="418"/>
      <c r="R61" s="114" t="str">
        <f>IFERROR(INDEX(ART[PRIX],MATCH($N61,ART[DESIGNATION],0)),"")</f>
        <v/>
      </c>
      <c r="S61" s="257"/>
      <c r="T61" s="112" t="s">
        <v>139</v>
      </c>
      <c r="V61" s="162"/>
      <c r="W61" s="158" t="s">
        <v>166</v>
      </c>
      <c r="X61" s="279"/>
      <c r="Y61" s="280"/>
      <c r="Z61" s="280"/>
      <c r="AA61" s="281"/>
      <c r="AB61" s="159" t="str">
        <f>IFERROR(INDEX(ART[PRIX],MATCH($X61,ART[DESIGNATION],0)),"")</f>
        <v/>
      </c>
      <c r="AC61" s="160"/>
      <c r="AD61" s="157" t="s">
        <v>139</v>
      </c>
    </row>
    <row r="62" spans="1:30" outlineLevel="1">
      <c r="A62" s="38"/>
      <c r="B62" s="210"/>
      <c r="C62" s="103" t="str">
        <f>IFERROR(VLOOKUP(C57,AGENT,3,0),"")</f>
        <v/>
      </c>
      <c r="D62" s="300"/>
      <c r="E62" s="301"/>
      <c r="F62" s="301"/>
      <c r="G62" s="302"/>
      <c r="H62" s="100" t="str">
        <f>IFERROR(INDEX(ART[PRIX],MATCH($D62,ART[DESIGNATION],0)),"")</f>
        <v/>
      </c>
      <c r="I62" s="178"/>
      <c r="J62" s="303" t="str">
        <f>IF(AND(B58&lt;&gt;"",J58&lt;&gt;""),B58-J58,"")</f>
        <v/>
      </c>
      <c r="L62" s="116"/>
      <c r="M62" s="118" t="str">
        <f>IFERROR(VLOOKUP(M57,AGENT,3,0),"")</f>
        <v/>
      </c>
      <c r="N62" s="416"/>
      <c r="O62" s="417"/>
      <c r="P62" s="417"/>
      <c r="Q62" s="418"/>
      <c r="R62" s="114" t="str">
        <f>IFERROR(INDEX(ART[PRIX],MATCH($N62,ART[DESIGNATION],0)),"")</f>
        <v/>
      </c>
      <c r="S62" s="257"/>
      <c r="T62" s="306" t="str">
        <f>IF(AND(L58&lt;&gt;"",T58&lt;&gt;""),L58-T58,"")</f>
        <v/>
      </c>
      <c r="V62" s="162"/>
      <c r="W62" s="164" t="str">
        <f>IFERROR(VLOOKUP(W57,AGENT,3,0),"")</f>
        <v/>
      </c>
      <c r="X62" s="279"/>
      <c r="Y62" s="280"/>
      <c r="Z62" s="280"/>
      <c r="AA62" s="281"/>
      <c r="AB62" s="159" t="str">
        <f>IFERROR(INDEX(ART[PRIX],MATCH($X62,ART[DESIGNATION],0)),"")</f>
        <v/>
      </c>
      <c r="AC62" s="160"/>
      <c r="AD62" s="309" t="str">
        <f>IF(AND(V58&lt;&gt;"",AD58&lt;&gt;""),V58-AD58,"")</f>
        <v/>
      </c>
    </row>
    <row r="63" spans="1:30" outlineLevel="1">
      <c r="A63" s="38"/>
      <c r="B63" s="210"/>
      <c r="C63" s="105" t="s">
        <v>192</v>
      </c>
      <c r="D63" s="300"/>
      <c r="E63" s="301"/>
      <c r="F63" s="301"/>
      <c r="G63" s="302"/>
      <c r="H63" s="100" t="str">
        <f>IFERROR(INDEX(ART[PRIX],MATCH($D63,ART[DESIGNATION],0)),"")</f>
        <v/>
      </c>
      <c r="I63" s="178"/>
      <c r="J63" s="304"/>
      <c r="L63" s="116"/>
      <c r="M63" s="120" t="s">
        <v>192</v>
      </c>
      <c r="N63" s="416"/>
      <c r="O63" s="417"/>
      <c r="P63" s="417"/>
      <c r="Q63" s="418"/>
      <c r="R63" s="114" t="str">
        <f>IFERROR(INDEX(ART[PRIX],MATCH($N63,ART[DESIGNATION],0)),"")</f>
        <v/>
      </c>
      <c r="S63" s="257"/>
      <c r="T63" s="307"/>
      <c r="V63" s="162"/>
      <c r="W63" s="166" t="s">
        <v>192</v>
      </c>
      <c r="X63" s="279"/>
      <c r="Y63" s="280"/>
      <c r="Z63" s="280"/>
      <c r="AA63" s="281"/>
      <c r="AB63" s="159" t="str">
        <f>IFERROR(INDEX(ART[PRIX],MATCH($X63,ART[DESIGNATION],0)),"")</f>
        <v/>
      </c>
      <c r="AC63" s="160"/>
      <c r="AD63" s="310"/>
    </row>
    <row r="64" spans="1:30" outlineLevel="1">
      <c r="A64" s="38"/>
      <c r="B64" s="210"/>
      <c r="C64" s="106" t="str">
        <f>IFERROR(VLOOKUP(C57,AGENT,5,0),"")</f>
        <v/>
      </c>
      <c r="D64" s="300"/>
      <c r="E64" s="301"/>
      <c r="F64" s="301"/>
      <c r="G64" s="302"/>
      <c r="H64" s="100" t="str">
        <f>IFERROR(INDEX(ART[PRIX],MATCH($D64,ART[DESIGNATION],0)),"")</f>
        <v/>
      </c>
      <c r="I64" s="178"/>
      <c r="J64" s="304"/>
      <c r="L64" s="116"/>
      <c r="M64" s="121" t="str">
        <f>IFERROR(VLOOKUP(M57,AGENT,5,0),"")</f>
        <v/>
      </c>
      <c r="N64" s="416"/>
      <c r="O64" s="417"/>
      <c r="P64" s="417"/>
      <c r="Q64" s="418"/>
      <c r="R64" s="114" t="str">
        <f>IFERROR(INDEX(ART[PRIX],MATCH($N64,ART[DESIGNATION],0)),"")</f>
        <v/>
      </c>
      <c r="S64" s="257"/>
      <c r="T64" s="307"/>
      <c r="V64" s="162"/>
      <c r="W64" s="167" t="str">
        <f>IFERROR(VLOOKUP(W57,AGENT,5,0),"")</f>
        <v/>
      </c>
      <c r="X64" s="279"/>
      <c r="Y64" s="280"/>
      <c r="Z64" s="280"/>
      <c r="AA64" s="281"/>
      <c r="AB64" s="159" t="str">
        <f>IFERROR(INDEX(ART[PRIX],MATCH($X64,ART[DESIGNATION],0)),"")</f>
        <v/>
      </c>
      <c r="AC64" s="160"/>
      <c r="AD64" s="310"/>
    </row>
    <row r="65" spans="1:30" outlineLevel="1">
      <c r="A65" s="38"/>
      <c r="B65" s="210"/>
      <c r="C65" s="107"/>
      <c r="D65" s="300"/>
      <c r="E65" s="301"/>
      <c r="F65" s="301"/>
      <c r="G65" s="302"/>
      <c r="H65" s="100" t="str">
        <f>IFERROR(INDEX(ART[PRIX],MATCH($D65,ART[DESIGNATION],0)),"")</f>
        <v/>
      </c>
      <c r="I65" s="178"/>
      <c r="J65" s="304"/>
      <c r="L65" s="116"/>
      <c r="M65" s="122"/>
      <c r="N65" s="416"/>
      <c r="O65" s="417"/>
      <c r="P65" s="417"/>
      <c r="Q65" s="418"/>
      <c r="R65" s="114" t="str">
        <f>IFERROR(INDEX(ART[PRIX],MATCH($N65,ART[DESIGNATION],0)),"")</f>
        <v/>
      </c>
      <c r="S65" s="257"/>
      <c r="T65" s="307"/>
      <c r="V65" s="162"/>
      <c r="W65" s="168"/>
      <c r="X65" s="279"/>
      <c r="Y65" s="280"/>
      <c r="Z65" s="280"/>
      <c r="AA65" s="281"/>
      <c r="AB65" s="159" t="str">
        <f>IFERROR(INDEX(ART[PRIX],MATCH($X65,ART[DESIGNATION],0)),"")</f>
        <v/>
      </c>
      <c r="AC65" s="160"/>
      <c r="AD65" s="310"/>
    </row>
    <row r="66" spans="1:30" ht="17" outlineLevel="1" thickBot="1">
      <c r="A66" s="38"/>
      <c r="B66" s="211"/>
      <c r="C66" s="108"/>
      <c r="D66" s="312"/>
      <c r="E66" s="313"/>
      <c r="F66" s="313"/>
      <c r="G66" s="314"/>
      <c r="H66" s="100" t="str">
        <f>IFERROR(INDEX(ART[PRIX],MATCH($D66,ART[DESIGNATION],0)),"")</f>
        <v/>
      </c>
      <c r="I66" s="179"/>
      <c r="J66" s="305"/>
      <c r="L66" s="123"/>
      <c r="M66" s="124"/>
      <c r="N66" s="419"/>
      <c r="O66" s="420"/>
      <c r="P66" s="420"/>
      <c r="Q66" s="421"/>
      <c r="R66" s="114" t="str">
        <f>IFERROR(INDEX(ART[PRIX],MATCH($N66,ART[DESIGNATION],0)),"")</f>
        <v/>
      </c>
      <c r="S66" s="258"/>
      <c r="T66" s="308"/>
      <c r="V66" s="169"/>
      <c r="W66" s="170"/>
      <c r="X66" s="294"/>
      <c r="Y66" s="295"/>
      <c r="Z66" s="295"/>
      <c r="AA66" s="296"/>
      <c r="AB66" s="171" t="str">
        <f>IFERROR(INDEX(ART[PRIX],MATCH($X66,ART[DESIGNATION],0)),"")</f>
        <v/>
      </c>
      <c r="AC66" s="160"/>
      <c r="AD66" s="311"/>
    </row>
    <row r="67" spans="1:30" ht="19" customHeight="1" outlineLevel="1">
      <c r="A67" s="38"/>
      <c r="B67" s="204" t="s">
        <v>196</v>
      </c>
      <c r="C67" s="230" t="s">
        <v>169</v>
      </c>
      <c r="D67" s="276"/>
      <c r="E67" s="277"/>
      <c r="F67" s="277"/>
      <c r="G67" s="278"/>
      <c r="H67" s="84" t="str">
        <f>IFERROR(INDEX(ART[PRIX],MATCH($D67,ART[DESIGNATION],0)),"")</f>
        <v/>
      </c>
      <c r="I67" s="249"/>
      <c r="J67" s="85" t="s">
        <v>140</v>
      </c>
      <c r="L67" s="212" t="s">
        <v>196</v>
      </c>
      <c r="M67" s="221" t="s">
        <v>169</v>
      </c>
      <c r="N67" s="422"/>
      <c r="O67" s="423"/>
      <c r="P67" s="423"/>
      <c r="Q67" s="424"/>
      <c r="R67" s="126" t="str">
        <f>IFERROR(INDEX(ART[PRIX],MATCH($N67,ART[DESIGNATION],0)),"")</f>
        <v/>
      </c>
      <c r="S67" s="259"/>
      <c r="T67" s="126" t="s">
        <v>140</v>
      </c>
      <c r="V67" s="216" t="s">
        <v>196</v>
      </c>
      <c r="W67" s="223" t="s">
        <v>169</v>
      </c>
      <c r="X67" s="428"/>
      <c r="Y67" s="429"/>
      <c r="Z67" s="429"/>
      <c r="AA67" s="430"/>
      <c r="AB67" s="142" t="str">
        <f>IFERROR(INDEX(ART[PRIX],MATCH($X67,ART[DESIGNATION],0)),"")</f>
        <v/>
      </c>
      <c r="AC67" s="262"/>
      <c r="AD67" s="143" t="s">
        <v>140</v>
      </c>
    </row>
    <row r="68" spans="1:30" ht="16" customHeight="1" outlineLevel="1">
      <c r="A68" s="38"/>
      <c r="B68" s="207" t="str">
        <f>IF(Janv2021!J72="",IFERROR(VLOOKUP(C67,AGENT,4,0),""),Janv2021!J72)</f>
        <v/>
      </c>
      <c r="C68" s="231"/>
      <c r="D68" s="315"/>
      <c r="E68" s="316"/>
      <c r="F68" s="316"/>
      <c r="G68" s="317"/>
      <c r="H68" s="87" t="str">
        <f>IFERROR(INDEX(ART[PRIX],MATCH($D68,ART[DESIGNATION],0)),"")</f>
        <v/>
      </c>
      <c r="I68" s="250"/>
      <c r="J68" s="88">
        <f>SUMPRODUCT(H67:H76,I67:I76)</f>
        <v>0</v>
      </c>
      <c r="L68" s="213" t="str">
        <f>IF(Janv2021!T72="",IFERROR(VLOOKUP(M67,AGENT,4,0),""),Janv2021!T72)</f>
        <v/>
      </c>
      <c r="M68" s="222"/>
      <c r="N68" s="407"/>
      <c r="O68" s="408"/>
      <c r="P68" s="408"/>
      <c r="Q68" s="409"/>
      <c r="R68" s="128" t="str">
        <f>IFERROR(INDEX(ART[PRIX],MATCH($N68,ART[DESIGNATION],0)),"")</f>
        <v/>
      </c>
      <c r="S68" s="260"/>
      <c r="T68" s="129">
        <f>SUMPRODUCT(R67:R76,S67:S76)</f>
        <v>0</v>
      </c>
      <c r="V68" s="217" t="str">
        <f>IF(Janv2021!AD72="",IFERROR(VLOOKUP(W67,AGENT,4,0),""),Janv2021!AD72)</f>
        <v/>
      </c>
      <c r="W68" s="224"/>
      <c r="X68" s="431"/>
      <c r="Y68" s="432"/>
      <c r="Z68" s="432"/>
      <c r="AA68" s="433"/>
      <c r="AB68" s="145" t="str">
        <f>IFERROR(INDEX(ART[PRIX],MATCH($X68,ART[DESIGNATION],0)),"")</f>
        <v/>
      </c>
      <c r="AC68" s="263"/>
      <c r="AD68" s="146">
        <f>SUMPRODUCT(AB67:AB76,AC67:AC76)</f>
        <v>0</v>
      </c>
    </row>
    <row r="69" spans="1:30" outlineLevel="1">
      <c r="A69" s="38"/>
      <c r="B69" s="205"/>
      <c r="C69" s="89" t="s">
        <v>168</v>
      </c>
      <c r="D69" s="315"/>
      <c r="E69" s="316"/>
      <c r="F69" s="316"/>
      <c r="G69" s="317"/>
      <c r="H69" s="87" t="str">
        <f>IFERROR(INDEX(ART[PRIX],MATCH($D69,ART[DESIGNATION],0)),"")</f>
        <v/>
      </c>
      <c r="I69" s="250"/>
      <c r="J69" s="233" t="s">
        <v>209</v>
      </c>
      <c r="L69" s="130"/>
      <c r="M69" s="131" t="s">
        <v>168</v>
      </c>
      <c r="N69" s="407"/>
      <c r="O69" s="408"/>
      <c r="P69" s="408"/>
      <c r="Q69" s="409"/>
      <c r="R69" s="128" t="str">
        <f>IFERROR(INDEX(ART[PRIX],MATCH($N69,ART[DESIGNATION],0)),"")</f>
        <v/>
      </c>
      <c r="S69" s="260"/>
      <c r="T69" s="237" t="s">
        <v>209</v>
      </c>
      <c r="V69" s="174"/>
      <c r="W69" s="147" t="s">
        <v>168</v>
      </c>
      <c r="X69" s="431"/>
      <c r="Y69" s="432"/>
      <c r="Z69" s="432"/>
      <c r="AA69" s="433"/>
      <c r="AB69" s="145" t="str">
        <f>IFERROR(INDEX(ART[PRIX],MATCH($X69,ART[DESIGNATION],0)),"")</f>
        <v/>
      </c>
      <c r="AC69" s="263"/>
      <c r="AD69" s="241" t="s">
        <v>209</v>
      </c>
    </row>
    <row r="70" spans="1:30" ht="17" outlineLevel="1" thickBot="1">
      <c r="A70" s="38"/>
      <c r="B70" s="205"/>
      <c r="C70" s="90" t="str">
        <f>IFERROR(VLOOKUP(C67,AGENT,2,0),"")</f>
        <v/>
      </c>
      <c r="D70" s="315"/>
      <c r="E70" s="316"/>
      <c r="F70" s="316"/>
      <c r="G70" s="317"/>
      <c r="H70" s="87" t="str">
        <f>IFERROR(INDEX(ART[PRIX],MATCH($D70,ART[DESIGNATION],0)),"")</f>
        <v/>
      </c>
      <c r="I70" s="250"/>
      <c r="J70" s="234">
        <f>SUMPRODUCT(Janv2021!J68+J68)</f>
        <v>0</v>
      </c>
      <c r="L70" s="130"/>
      <c r="M70" s="132" t="str">
        <f>IFERROR(VLOOKUP(M67,AGENT,2,0),"")</f>
        <v/>
      </c>
      <c r="N70" s="407"/>
      <c r="O70" s="408"/>
      <c r="P70" s="408"/>
      <c r="Q70" s="409"/>
      <c r="R70" s="128" t="str">
        <f>IFERROR(INDEX(ART[PRIX],MATCH($N70,ART[DESIGNATION],0)),"")</f>
        <v/>
      </c>
      <c r="S70" s="260"/>
      <c r="T70" s="238">
        <f>SUMPRODUCT(Janv2021!T68+T68)</f>
        <v>0</v>
      </c>
      <c r="V70" s="174"/>
      <c r="W70" s="148" t="str">
        <f>IFERROR(VLOOKUP(W67,AGENT,2,0),"")</f>
        <v/>
      </c>
      <c r="X70" s="431"/>
      <c r="Y70" s="432"/>
      <c r="Z70" s="432"/>
      <c r="AA70" s="433"/>
      <c r="AB70" s="145" t="str">
        <f>IFERROR(INDEX(ART[PRIX],MATCH($X70,ART[DESIGNATION],0)),"")</f>
        <v/>
      </c>
      <c r="AC70" s="263"/>
      <c r="AD70" s="242">
        <f>SUMPRODUCT(Janv2021!AD68+AD68)</f>
        <v>0</v>
      </c>
    </row>
    <row r="71" spans="1:30" outlineLevel="1">
      <c r="A71" s="38"/>
      <c r="B71" s="205"/>
      <c r="C71" s="86" t="s">
        <v>166</v>
      </c>
      <c r="D71" s="315"/>
      <c r="E71" s="316"/>
      <c r="F71" s="316"/>
      <c r="G71" s="317"/>
      <c r="H71" s="87" t="str">
        <f>IFERROR(INDEX(ART[PRIX],MATCH($D71,ART[DESIGNATION],0)),"")</f>
        <v/>
      </c>
      <c r="I71" s="250"/>
      <c r="J71" s="85" t="s">
        <v>139</v>
      </c>
      <c r="L71" s="130"/>
      <c r="M71" s="127" t="s">
        <v>166</v>
      </c>
      <c r="N71" s="407"/>
      <c r="O71" s="408"/>
      <c r="P71" s="408"/>
      <c r="Q71" s="409"/>
      <c r="R71" s="128" t="str">
        <f>IFERROR(INDEX(ART[PRIX],MATCH($N71,ART[DESIGNATION],0)),"")</f>
        <v/>
      </c>
      <c r="S71" s="260"/>
      <c r="T71" s="126" t="s">
        <v>139</v>
      </c>
      <c r="V71" s="174"/>
      <c r="W71" s="144" t="s">
        <v>166</v>
      </c>
      <c r="X71" s="431"/>
      <c r="Y71" s="432"/>
      <c r="Z71" s="432"/>
      <c r="AA71" s="433"/>
      <c r="AB71" s="145" t="str">
        <f>IFERROR(INDEX(ART[PRIX],MATCH($X71,ART[DESIGNATION],0)),"")</f>
        <v/>
      </c>
      <c r="AC71" s="263"/>
      <c r="AD71" s="143" t="s">
        <v>139</v>
      </c>
    </row>
    <row r="72" spans="1:30" outlineLevel="1">
      <c r="A72" s="38"/>
      <c r="B72" s="205"/>
      <c r="C72" s="90" t="str">
        <f>IFERROR(VLOOKUP(C67,AGENT,3,0),"")</f>
        <v/>
      </c>
      <c r="D72" s="315"/>
      <c r="E72" s="316"/>
      <c r="F72" s="316"/>
      <c r="G72" s="317"/>
      <c r="H72" s="87" t="str">
        <f>IFERROR(INDEX(ART[PRIX],MATCH($D72,ART[DESIGNATION],0)),"")</f>
        <v/>
      </c>
      <c r="I72" s="250"/>
      <c r="J72" s="318" t="str">
        <f>IF(AND(B68&lt;&gt;"",J68&lt;&gt;""),B68-J68,"")</f>
        <v/>
      </c>
      <c r="L72" s="130"/>
      <c r="M72" s="132" t="str">
        <f>IFERROR(VLOOKUP(M67,AGENT,3,0),"")</f>
        <v/>
      </c>
      <c r="N72" s="407"/>
      <c r="O72" s="408"/>
      <c r="P72" s="408"/>
      <c r="Q72" s="409"/>
      <c r="R72" s="128" t="str">
        <f>IFERROR(INDEX(ART[PRIX],MATCH($N72,ART[DESIGNATION],0)),"")</f>
        <v/>
      </c>
      <c r="S72" s="260"/>
      <c r="T72" s="321" t="str">
        <f>IF(AND(L68&lt;&gt;"",T68&lt;&gt;""),L68-T68,"")</f>
        <v/>
      </c>
      <c r="V72" s="174"/>
      <c r="W72" s="148" t="str">
        <f>IFERROR(VLOOKUP(W67,AGENT,3,0),"")</f>
        <v/>
      </c>
      <c r="X72" s="431"/>
      <c r="Y72" s="432"/>
      <c r="Z72" s="432"/>
      <c r="AA72" s="433"/>
      <c r="AB72" s="145" t="str">
        <f>IFERROR(INDEX(ART[PRIX],MATCH($X72,ART[DESIGNATION],0)),"")</f>
        <v/>
      </c>
      <c r="AC72" s="263"/>
      <c r="AD72" s="324" t="str">
        <f>IF(AND(V68&lt;&gt;"",AD68&lt;&gt;""),V68-AD68,"")</f>
        <v/>
      </c>
    </row>
    <row r="73" spans="1:30" outlineLevel="1">
      <c r="A73" s="38"/>
      <c r="B73" s="205"/>
      <c r="C73" s="92" t="s">
        <v>192</v>
      </c>
      <c r="D73" s="315"/>
      <c r="E73" s="316"/>
      <c r="F73" s="316"/>
      <c r="G73" s="317"/>
      <c r="H73" s="87" t="str">
        <f>IFERROR(INDEX(ART[PRIX],MATCH($D73,ART[DESIGNATION],0)),"")</f>
        <v/>
      </c>
      <c r="I73" s="250"/>
      <c r="J73" s="319"/>
      <c r="L73" s="130"/>
      <c r="M73" s="134" t="s">
        <v>192</v>
      </c>
      <c r="N73" s="407"/>
      <c r="O73" s="408"/>
      <c r="P73" s="408"/>
      <c r="Q73" s="409"/>
      <c r="R73" s="128" t="str">
        <f>IFERROR(INDEX(ART[PRIX],MATCH($N73,ART[DESIGNATION],0)),"")</f>
        <v/>
      </c>
      <c r="S73" s="260"/>
      <c r="T73" s="322"/>
      <c r="V73" s="174"/>
      <c r="W73" s="150" t="s">
        <v>192</v>
      </c>
      <c r="X73" s="431"/>
      <c r="Y73" s="432"/>
      <c r="Z73" s="432"/>
      <c r="AA73" s="433"/>
      <c r="AB73" s="145" t="str">
        <f>IFERROR(INDEX(ART[PRIX],MATCH($X73,ART[DESIGNATION],0)),"")</f>
        <v/>
      </c>
      <c r="AC73" s="263"/>
      <c r="AD73" s="325"/>
    </row>
    <row r="74" spans="1:30" outlineLevel="1">
      <c r="A74" s="38"/>
      <c r="B74" s="205"/>
      <c r="C74" s="93" t="str">
        <f>IFERROR(VLOOKUP(C67,AGENT,5,0),"")</f>
        <v/>
      </c>
      <c r="D74" s="315"/>
      <c r="E74" s="316"/>
      <c r="F74" s="316"/>
      <c r="G74" s="317"/>
      <c r="H74" s="87" t="str">
        <f>IFERROR(INDEX(ART[PRIX],MATCH($D74,ART[DESIGNATION],0)),"")</f>
        <v/>
      </c>
      <c r="I74" s="250"/>
      <c r="J74" s="319"/>
      <c r="L74" s="130"/>
      <c r="M74" s="135" t="str">
        <f>IFERROR(VLOOKUP(M67,AGENT,5,0),"")</f>
        <v/>
      </c>
      <c r="N74" s="407"/>
      <c r="O74" s="408"/>
      <c r="P74" s="408"/>
      <c r="Q74" s="409"/>
      <c r="R74" s="128" t="str">
        <f>IFERROR(INDEX(ART[PRIX],MATCH($N74,ART[DESIGNATION],0)),"")</f>
        <v/>
      </c>
      <c r="S74" s="260"/>
      <c r="T74" s="322"/>
      <c r="V74" s="174"/>
      <c r="W74" s="151" t="str">
        <f>IFERROR(VLOOKUP(W67,AGENT,5,0),"")</f>
        <v/>
      </c>
      <c r="X74" s="431"/>
      <c r="Y74" s="432"/>
      <c r="Z74" s="432"/>
      <c r="AA74" s="433"/>
      <c r="AB74" s="145" t="str">
        <f>IFERROR(INDEX(ART[PRIX],MATCH($X74,ART[DESIGNATION],0)),"")</f>
        <v/>
      </c>
      <c r="AC74" s="263"/>
      <c r="AD74" s="325"/>
    </row>
    <row r="75" spans="1:30" outlineLevel="1">
      <c r="A75" s="38"/>
      <c r="B75" s="205"/>
      <c r="C75" s="94"/>
      <c r="D75" s="315"/>
      <c r="E75" s="316"/>
      <c r="F75" s="316"/>
      <c r="G75" s="317"/>
      <c r="H75" s="87" t="str">
        <f>IFERROR(INDEX(ART[PRIX],MATCH($D75,ART[DESIGNATION],0)),"")</f>
        <v/>
      </c>
      <c r="I75" s="250"/>
      <c r="J75" s="319"/>
      <c r="L75" s="130"/>
      <c r="M75" s="136"/>
      <c r="N75" s="407"/>
      <c r="O75" s="408"/>
      <c r="P75" s="408"/>
      <c r="Q75" s="409"/>
      <c r="R75" s="128" t="str">
        <f>IFERROR(INDEX(ART[PRIX],MATCH($N75,ART[DESIGNATION],0)),"")</f>
        <v/>
      </c>
      <c r="S75" s="260"/>
      <c r="T75" s="322"/>
      <c r="V75" s="174"/>
      <c r="W75" s="152"/>
      <c r="X75" s="431"/>
      <c r="Y75" s="432"/>
      <c r="Z75" s="432"/>
      <c r="AA75" s="433"/>
      <c r="AB75" s="145" t="str">
        <f>IFERROR(INDEX(ART[PRIX],MATCH($X75,ART[DESIGNATION],0)),"")</f>
        <v/>
      </c>
      <c r="AC75" s="263"/>
      <c r="AD75" s="325"/>
    </row>
    <row r="76" spans="1:30" ht="17" outlineLevel="1" thickBot="1">
      <c r="A76" s="38"/>
      <c r="B76" s="206"/>
      <c r="C76" s="95"/>
      <c r="D76" s="327"/>
      <c r="E76" s="328"/>
      <c r="F76" s="328"/>
      <c r="G76" s="329"/>
      <c r="H76" s="87" t="str">
        <f>IFERROR(INDEX(ART[PRIX],MATCH($D76,ART[DESIGNATION],0)),"")</f>
        <v/>
      </c>
      <c r="I76" s="248"/>
      <c r="J76" s="320"/>
      <c r="L76" s="137"/>
      <c r="M76" s="138"/>
      <c r="N76" s="410"/>
      <c r="O76" s="411"/>
      <c r="P76" s="411"/>
      <c r="Q76" s="412"/>
      <c r="R76" s="139" t="str">
        <f>IFERROR(INDEX(ART[PRIX],MATCH($N76,ART[DESIGNATION],0)),"")</f>
        <v/>
      </c>
      <c r="S76" s="261"/>
      <c r="T76" s="323"/>
      <c r="V76" s="175"/>
      <c r="W76" s="153"/>
      <c r="X76" s="434"/>
      <c r="Y76" s="435"/>
      <c r="Z76" s="435"/>
      <c r="AA76" s="436"/>
      <c r="AB76" s="173" t="str">
        <f>IFERROR(INDEX(ART[PRIX],MATCH($X76,ART[DESIGNATION],0)),"")</f>
        <v/>
      </c>
      <c r="AC76" s="264"/>
      <c r="AD76" s="326"/>
    </row>
    <row r="77" spans="1:30" ht="19" customHeight="1" outlineLevel="1">
      <c r="A77" s="38"/>
      <c r="B77" s="208" t="s">
        <v>196</v>
      </c>
      <c r="C77" s="228" t="s">
        <v>169</v>
      </c>
      <c r="D77" s="297"/>
      <c r="E77" s="298"/>
      <c r="F77" s="298"/>
      <c r="G77" s="299"/>
      <c r="H77" s="97" t="str">
        <f>IFERROR(INDEX(ART[PRIX],MATCH($D77,ART[DESIGNATION],0)),"")</f>
        <v/>
      </c>
      <c r="I77" s="177"/>
      <c r="J77" s="98" t="s">
        <v>140</v>
      </c>
      <c r="L77" s="214" t="s">
        <v>196</v>
      </c>
      <c r="M77" s="226" t="s">
        <v>169</v>
      </c>
      <c r="N77" s="413"/>
      <c r="O77" s="414"/>
      <c r="P77" s="414"/>
      <c r="Q77" s="415"/>
      <c r="R77" s="172" t="str">
        <f>IFERROR(INDEX(ART[PRIX],MATCH($N77,ART[DESIGNATION],0)),"")</f>
        <v/>
      </c>
      <c r="S77" s="256"/>
      <c r="T77" s="112" t="s">
        <v>140</v>
      </c>
      <c r="V77" s="218" t="s">
        <v>196</v>
      </c>
      <c r="W77" s="194" t="s">
        <v>169</v>
      </c>
      <c r="X77" s="282"/>
      <c r="Y77" s="283"/>
      <c r="Z77" s="283"/>
      <c r="AA77" s="284"/>
      <c r="AB77" s="155" t="str">
        <f>IFERROR(INDEX(ART[PRIX],MATCH($X77,ART[DESIGNATION],0)),"")</f>
        <v/>
      </c>
      <c r="AC77" s="156"/>
      <c r="AD77" s="157" t="s">
        <v>140</v>
      </c>
    </row>
    <row r="78" spans="1:30" ht="16" customHeight="1" outlineLevel="1">
      <c r="A78" s="38"/>
      <c r="B78" s="209" t="str">
        <f>IF(Janv2021!J82="",IFERROR(VLOOKUP(C77,AGENT,4,0),""),Janv2021!J82)</f>
        <v/>
      </c>
      <c r="C78" s="229"/>
      <c r="D78" s="300"/>
      <c r="E78" s="301"/>
      <c r="F78" s="301"/>
      <c r="G78" s="302"/>
      <c r="H78" s="100" t="str">
        <f>IFERROR(INDEX(ART[PRIX],MATCH($D78,ART[DESIGNATION],0)),"")</f>
        <v/>
      </c>
      <c r="I78" s="178"/>
      <c r="J78" s="101">
        <f>SUMPRODUCT(H77:H86,I77:I86)</f>
        <v>0</v>
      </c>
      <c r="L78" s="215" t="str">
        <f>IF(Janv2021!T82="",IFERROR(VLOOKUP(M77,AGENT,4,0),""),Janv2021!T82)</f>
        <v/>
      </c>
      <c r="M78" s="227"/>
      <c r="N78" s="416"/>
      <c r="O78" s="417"/>
      <c r="P78" s="417"/>
      <c r="Q78" s="418"/>
      <c r="R78" s="114" t="str">
        <f>IFERROR(INDEX(ART[PRIX],MATCH($N78,ART[DESIGNATION],0)),"")</f>
        <v/>
      </c>
      <c r="S78" s="257"/>
      <c r="T78" s="115">
        <f>SUMPRODUCT(R77:R86,S77:S86)</f>
        <v>0</v>
      </c>
      <c r="V78" s="219" t="str">
        <f>IF(Janv2021!AD82="",IFERROR(VLOOKUP(W77,AGENT,4,0),""),Janv2021!AD82)</f>
        <v/>
      </c>
      <c r="W78" s="225"/>
      <c r="X78" s="279"/>
      <c r="Y78" s="280"/>
      <c r="Z78" s="280"/>
      <c r="AA78" s="281"/>
      <c r="AB78" s="159" t="str">
        <f>IFERROR(INDEX(ART[PRIX],MATCH($X78,ART[DESIGNATION],0)),"")</f>
        <v/>
      </c>
      <c r="AC78" s="160"/>
      <c r="AD78" s="161">
        <f>SUMPRODUCT(AB77:AB86,AC77:AC86)</f>
        <v>0</v>
      </c>
    </row>
    <row r="79" spans="1:30" outlineLevel="1">
      <c r="A79" s="38"/>
      <c r="B79" s="210"/>
      <c r="C79" s="102" t="s">
        <v>168</v>
      </c>
      <c r="D79" s="300"/>
      <c r="E79" s="301"/>
      <c r="F79" s="301"/>
      <c r="G79" s="302"/>
      <c r="H79" s="100" t="str">
        <f>IFERROR(INDEX(ART[PRIX],MATCH($D79,ART[DESIGNATION],0)),"")</f>
        <v/>
      </c>
      <c r="I79" s="178"/>
      <c r="J79" s="235" t="s">
        <v>209</v>
      </c>
      <c r="L79" s="116"/>
      <c r="M79" s="117" t="s">
        <v>168</v>
      </c>
      <c r="N79" s="416"/>
      <c r="O79" s="417"/>
      <c r="P79" s="417"/>
      <c r="Q79" s="418"/>
      <c r="R79" s="114" t="str">
        <f>IFERROR(INDEX(ART[PRIX],MATCH($N79,ART[DESIGNATION],0)),"")</f>
        <v/>
      </c>
      <c r="S79" s="257"/>
      <c r="T79" s="239" t="s">
        <v>209</v>
      </c>
      <c r="V79" s="162"/>
      <c r="W79" s="163" t="s">
        <v>168</v>
      </c>
      <c r="X79" s="279"/>
      <c r="Y79" s="280"/>
      <c r="Z79" s="280"/>
      <c r="AA79" s="281"/>
      <c r="AB79" s="159" t="str">
        <f>IFERROR(INDEX(ART[PRIX],MATCH($X79,ART[DESIGNATION],0)),"")</f>
        <v/>
      </c>
      <c r="AC79" s="160"/>
      <c r="AD79" s="243" t="s">
        <v>209</v>
      </c>
    </row>
    <row r="80" spans="1:30" ht="17" outlineLevel="1" thickBot="1">
      <c r="A80" s="38"/>
      <c r="B80" s="210"/>
      <c r="C80" s="103" t="str">
        <f>IFERROR(VLOOKUP(C77,AGENT,2,0),"")</f>
        <v/>
      </c>
      <c r="D80" s="300"/>
      <c r="E80" s="301"/>
      <c r="F80" s="301"/>
      <c r="G80" s="302"/>
      <c r="H80" s="100" t="str">
        <f>IFERROR(INDEX(ART[PRIX],MATCH($D80,ART[DESIGNATION],0)),"")</f>
        <v/>
      </c>
      <c r="I80" s="178"/>
      <c r="J80" s="236">
        <f>SUMPRODUCT(Janv2021!J78+J78)</f>
        <v>0</v>
      </c>
      <c r="L80" s="116"/>
      <c r="M80" s="118" t="str">
        <f>IFERROR(VLOOKUP(M77,AGENT,2,0),"")</f>
        <v/>
      </c>
      <c r="N80" s="416"/>
      <c r="O80" s="417"/>
      <c r="P80" s="417"/>
      <c r="Q80" s="418"/>
      <c r="R80" s="114" t="str">
        <f>IFERROR(INDEX(ART[PRIX],MATCH($N80,ART[DESIGNATION],0)),"")</f>
        <v/>
      </c>
      <c r="S80" s="257"/>
      <c r="T80" s="240">
        <f>SUMPRODUCT(Janv2021!T78+T78)</f>
        <v>0</v>
      </c>
      <c r="V80" s="162"/>
      <c r="W80" s="164" t="str">
        <f>IFERROR(VLOOKUP(W77,AGENT,2,0),"")</f>
        <v/>
      </c>
      <c r="X80" s="279"/>
      <c r="Y80" s="280"/>
      <c r="Z80" s="280"/>
      <c r="AA80" s="281"/>
      <c r="AB80" s="159" t="str">
        <f>IFERROR(INDEX(ART[PRIX],MATCH($X80,ART[DESIGNATION],0)),"")</f>
        <v/>
      </c>
      <c r="AC80" s="160"/>
      <c r="AD80" s="244">
        <f>SUMPRODUCT(Janv2021!AD78+AD78)</f>
        <v>0</v>
      </c>
    </row>
    <row r="81" spans="1:30" outlineLevel="1">
      <c r="A81" s="38"/>
      <c r="B81" s="210"/>
      <c r="C81" s="99" t="s">
        <v>166</v>
      </c>
      <c r="D81" s="300"/>
      <c r="E81" s="301"/>
      <c r="F81" s="301"/>
      <c r="G81" s="302"/>
      <c r="H81" s="100" t="str">
        <f>IFERROR(INDEX(ART[PRIX],MATCH($D81,ART[DESIGNATION],0)),"")</f>
        <v/>
      </c>
      <c r="I81" s="178"/>
      <c r="J81" s="98" t="s">
        <v>139</v>
      </c>
      <c r="L81" s="116"/>
      <c r="M81" s="113" t="s">
        <v>166</v>
      </c>
      <c r="N81" s="416"/>
      <c r="O81" s="417"/>
      <c r="P81" s="417"/>
      <c r="Q81" s="418"/>
      <c r="R81" s="114" t="str">
        <f>IFERROR(INDEX(ART[PRIX],MATCH($N81,ART[DESIGNATION],0)),"")</f>
        <v/>
      </c>
      <c r="S81" s="257"/>
      <c r="T81" s="112" t="s">
        <v>139</v>
      </c>
      <c r="V81" s="162"/>
      <c r="W81" s="158" t="s">
        <v>166</v>
      </c>
      <c r="X81" s="279"/>
      <c r="Y81" s="280"/>
      <c r="Z81" s="280"/>
      <c r="AA81" s="281"/>
      <c r="AB81" s="159" t="str">
        <f>IFERROR(INDEX(ART[PRIX],MATCH($X81,ART[DESIGNATION],0)),"")</f>
        <v/>
      </c>
      <c r="AC81" s="160"/>
      <c r="AD81" s="157" t="s">
        <v>139</v>
      </c>
    </row>
    <row r="82" spans="1:30" outlineLevel="1">
      <c r="A82" s="38"/>
      <c r="B82" s="210"/>
      <c r="C82" s="103" t="str">
        <f>IFERROR(VLOOKUP(C77,AGENT,3,0),"")</f>
        <v/>
      </c>
      <c r="D82" s="300"/>
      <c r="E82" s="301"/>
      <c r="F82" s="301"/>
      <c r="G82" s="302"/>
      <c r="H82" s="100" t="str">
        <f>IFERROR(INDEX(ART[PRIX],MATCH($D82,ART[DESIGNATION],0)),"")</f>
        <v/>
      </c>
      <c r="I82" s="178"/>
      <c r="J82" s="303" t="str">
        <f>IF(AND(B78&lt;&gt;"",J78&lt;&gt;""),B78-J78,"")</f>
        <v/>
      </c>
      <c r="L82" s="116"/>
      <c r="M82" s="118" t="str">
        <f>IFERROR(VLOOKUP(M77,AGENT,3,0),"")</f>
        <v/>
      </c>
      <c r="N82" s="416"/>
      <c r="O82" s="417"/>
      <c r="P82" s="417"/>
      <c r="Q82" s="418"/>
      <c r="R82" s="114" t="str">
        <f>IFERROR(INDEX(ART[PRIX],MATCH($N82,ART[DESIGNATION],0)),"")</f>
        <v/>
      </c>
      <c r="S82" s="257"/>
      <c r="T82" s="306" t="str">
        <f>IF(AND(L78&lt;&gt;"",T78&lt;&gt;""),L78-T78,"")</f>
        <v/>
      </c>
      <c r="V82" s="162"/>
      <c r="W82" s="164" t="str">
        <f>IFERROR(VLOOKUP(W77,AGENT,3,0),"")</f>
        <v/>
      </c>
      <c r="X82" s="279"/>
      <c r="Y82" s="280"/>
      <c r="Z82" s="280"/>
      <c r="AA82" s="281"/>
      <c r="AB82" s="159" t="str">
        <f>IFERROR(INDEX(ART[PRIX],MATCH($X82,ART[DESIGNATION],0)),"")</f>
        <v/>
      </c>
      <c r="AC82" s="160"/>
      <c r="AD82" s="309" t="str">
        <f>IF(AND(V78&lt;&gt;"",AD78&lt;&gt;""),V78-AD78,"")</f>
        <v/>
      </c>
    </row>
    <row r="83" spans="1:30" outlineLevel="1">
      <c r="A83" s="38"/>
      <c r="B83" s="210"/>
      <c r="C83" s="105" t="s">
        <v>192</v>
      </c>
      <c r="D83" s="300"/>
      <c r="E83" s="301"/>
      <c r="F83" s="301"/>
      <c r="G83" s="302"/>
      <c r="H83" s="100" t="str">
        <f>IFERROR(INDEX(ART[PRIX],MATCH($D83,ART[DESIGNATION],0)),"")</f>
        <v/>
      </c>
      <c r="I83" s="178"/>
      <c r="J83" s="304"/>
      <c r="L83" s="116"/>
      <c r="M83" s="120" t="s">
        <v>192</v>
      </c>
      <c r="N83" s="416"/>
      <c r="O83" s="417"/>
      <c r="P83" s="417"/>
      <c r="Q83" s="418"/>
      <c r="R83" s="114" t="str">
        <f>IFERROR(INDEX(ART[PRIX],MATCH($N83,ART[DESIGNATION],0)),"")</f>
        <v/>
      </c>
      <c r="S83" s="257"/>
      <c r="T83" s="307"/>
      <c r="V83" s="162"/>
      <c r="W83" s="166" t="s">
        <v>192</v>
      </c>
      <c r="X83" s="279"/>
      <c r="Y83" s="280"/>
      <c r="Z83" s="280"/>
      <c r="AA83" s="281"/>
      <c r="AB83" s="159" t="str">
        <f>IFERROR(INDEX(ART[PRIX],MATCH($X83,ART[DESIGNATION],0)),"")</f>
        <v/>
      </c>
      <c r="AC83" s="160"/>
      <c r="AD83" s="310"/>
    </row>
    <row r="84" spans="1:30" outlineLevel="1">
      <c r="A84" s="38"/>
      <c r="B84" s="210"/>
      <c r="C84" s="106" t="str">
        <f>IFERROR(VLOOKUP(C77,AGENT,5,0),"")</f>
        <v/>
      </c>
      <c r="D84" s="300"/>
      <c r="E84" s="301"/>
      <c r="F84" s="301"/>
      <c r="G84" s="302"/>
      <c r="H84" s="100" t="str">
        <f>IFERROR(INDEX(ART[PRIX],MATCH($D84,ART[DESIGNATION],0)),"")</f>
        <v/>
      </c>
      <c r="I84" s="178"/>
      <c r="J84" s="304"/>
      <c r="L84" s="116"/>
      <c r="M84" s="121" t="str">
        <f>IFERROR(VLOOKUP(M77,AGENT,5,0),"")</f>
        <v/>
      </c>
      <c r="N84" s="416"/>
      <c r="O84" s="417"/>
      <c r="P84" s="417"/>
      <c r="Q84" s="418"/>
      <c r="R84" s="114" t="str">
        <f>IFERROR(INDEX(ART[PRIX],MATCH($N84,ART[DESIGNATION],0)),"")</f>
        <v/>
      </c>
      <c r="S84" s="257"/>
      <c r="T84" s="307"/>
      <c r="V84" s="162"/>
      <c r="W84" s="167" t="str">
        <f>IFERROR(VLOOKUP(W77,AGENT,5,0),"")</f>
        <v/>
      </c>
      <c r="X84" s="279"/>
      <c r="Y84" s="280"/>
      <c r="Z84" s="280"/>
      <c r="AA84" s="281"/>
      <c r="AB84" s="159" t="str">
        <f>IFERROR(INDEX(ART[PRIX],MATCH($X84,ART[DESIGNATION],0)),"")</f>
        <v/>
      </c>
      <c r="AC84" s="160"/>
      <c r="AD84" s="310"/>
    </row>
    <row r="85" spans="1:30" outlineLevel="1">
      <c r="A85" s="38"/>
      <c r="B85" s="210"/>
      <c r="C85" s="107"/>
      <c r="D85" s="300"/>
      <c r="E85" s="301"/>
      <c r="F85" s="301"/>
      <c r="G85" s="302"/>
      <c r="H85" s="100" t="str">
        <f>IFERROR(INDEX(ART[PRIX],MATCH($D85,ART[DESIGNATION],0)),"")</f>
        <v/>
      </c>
      <c r="I85" s="178"/>
      <c r="J85" s="304"/>
      <c r="L85" s="116"/>
      <c r="M85" s="122"/>
      <c r="N85" s="416"/>
      <c r="O85" s="417"/>
      <c r="P85" s="417"/>
      <c r="Q85" s="418"/>
      <c r="R85" s="114" t="str">
        <f>IFERROR(INDEX(ART[PRIX],MATCH($N85,ART[DESIGNATION],0)),"")</f>
        <v/>
      </c>
      <c r="S85" s="257"/>
      <c r="T85" s="307"/>
      <c r="V85" s="162"/>
      <c r="W85" s="168"/>
      <c r="X85" s="279"/>
      <c r="Y85" s="280"/>
      <c r="Z85" s="280"/>
      <c r="AA85" s="281"/>
      <c r="AB85" s="159" t="str">
        <f>IFERROR(INDEX(ART[PRIX],MATCH($X85,ART[DESIGNATION],0)),"")</f>
        <v/>
      </c>
      <c r="AC85" s="160"/>
      <c r="AD85" s="310"/>
    </row>
    <row r="86" spans="1:30" ht="17" outlineLevel="1" thickBot="1">
      <c r="A86" s="38"/>
      <c r="B86" s="211"/>
      <c r="C86" s="108"/>
      <c r="D86" s="312"/>
      <c r="E86" s="313"/>
      <c r="F86" s="313"/>
      <c r="G86" s="314"/>
      <c r="H86" s="100" t="str">
        <f>IFERROR(INDEX(ART[PRIX],MATCH($D86,ART[DESIGNATION],0)),"")</f>
        <v/>
      </c>
      <c r="I86" s="179"/>
      <c r="J86" s="305"/>
      <c r="L86" s="123"/>
      <c r="M86" s="124"/>
      <c r="N86" s="419"/>
      <c r="O86" s="420"/>
      <c r="P86" s="420"/>
      <c r="Q86" s="421"/>
      <c r="R86" s="114" t="str">
        <f>IFERROR(INDEX(ART[PRIX],MATCH($N86,ART[DESIGNATION],0)),"")</f>
        <v/>
      </c>
      <c r="S86" s="258"/>
      <c r="T86" s="308"/>
      <c r="V86" s="169"/>
      <c r="W86" s="170"/>
      <c r="X86" s="294"/>
      <c r="Y86" s="295"/>
      <c r="Z86" s="295"/>
      <c r="AA86" s="296"/>
      <c r="AB86" s="171" t="str">
        <f>IFERROR(INDEX(ART[PRIX],MATCH($X86,ART[DESIGNATION],0)),"")</f>
        <v/>
      </c>
      <c r="AC86" s="160"/>
      <c r="AD86" s="311"/>
    </row>
    <row r="87" spans="1:30" ht="19" customHeight="1" outlineLevel="1">
      <c r="A87" s="38"/>
      <c r="B87" s="204" t="s">
        <v>196</v>
      </c>
      <c r="C87" s="230" t="s">
        <v>169</v>
      </c>
      <c r="D87" s="276"/>
      <c r="E87" s="277"/>
      <c r="F87" s="277"/>
      <c r="G87" s="278"/>
      <c r="H87" s="84" t="str">
        <f>IFERROR(INDEX(ART[PRIX],MATCH($D87,ART[DESIGNATION],0)),"")</f>
        <v/>
      </c>
      <c r="I87" s="249"/>
      <c r="J87" s="85" t="s">
        <v>140</v>
      </c>
      <c r="L87" s="212" t="s">
        <v>196</v>
      </c>
      <c r="M87" s="221" t="s">
        <v>169</v>
      </c>
      <c r="N87" s="422"/>
      <c r="O87" s="423"/>
      <c r="P87" s="423"/>
      <c r="Q87" s="424"/>
      <c r="R87" s="126" t="str">
        <f>IFERROR(INDEX(ART[PRIX],MATCH($N87,ART[DESIGNATION],0)),"")</f>
        <v/>
      </c>
      <c r="S87" s="259"/>
      <c r="T87" s="126" t="s">
        <v>140</v>
      </c>
      <c r="V87" s="216" t="s">
        <v>196</v>
      </c>
      <c r="W87" s="223" t="s">
        <v>169</v>
      </c>
      <c r="X87" s="428"/>
      <c r="Y87" s="429"/>
      <c r="Z87" s="429"/>
      <c r="AA87" s="430"/>
      <c r="AB87" s="142" t="str">
        <f>IFERROR(INDEX(ART[PRIX],MATCH($X87,ART[DESIGNATION],0)),"")</f>
        <v/>
      </c>
      <c r="AC87" s="262"/>
      <c r="AD87" s="143" t="s">
        <v>140</v>
      </c>
    </row>
    <row r="88" spans="1:30" ht="16" customHeight="1" outlineLevel="1">
      <c r="A88" s="38"/>
      <c r="B88" s="207" t="str">
        <f>IF(Janv2021!J92="",IFERROR(VLOOKUP(C87,AGENT,4,0),""),Janv2021!J92)</f>
        <v/>
      </c>
      <c r="C88" s="231"/>
      <c r="D88" s="315"/>
      <c r="E88" s="316"/>
      <c r="F88" s="316"/>
      <c r="G88" s="317"/>
      <c r="H88" s="87" t="str">
        <f>IFERROR(INDEX(ART[PRIX],MATCH($D88,ART[DESIGNATION],0)),"")</f>
        <v/>
      </c>
      <c r="I88" s="250"/>
      <c r="J88" s="88">
        <f>SUMPRODUCT(H87:H96,I87:I96)</f>
        <v>0</v>
      </c>
      <c r="L88" s="213" t="str">
        <f>IF(Janv2021!T92="",IFERROR(VLOOKUP(M87,AGENT,4,0),""),Janv2021!T92)</f>
        <v/>
      </c>
      <c r="M88" s="222"/>
      <c r="N88" s="407"/>
      <c r="O88" s="408"/>
      <c r="P88" s="408"/>
      <c r="Q88" s="409"/>
      <c r="R88" s="128" t="str">
        <f>IFERROR(INDEX(ART[PRIX],MATCH($N88,ART[DESIGNATION],0)),"")</f>
        <v/>
      </c>
      <c r="S88" s="260"/>
      <c r="T88" s="129">
        <f>SUMPRODUCT(R87:R96,S87:S96)</f>
        <v>0</v>
      </c>
      <c r="V88" s="217" t="str">
        <f>IF(Janv2021!AD92="",IFERROR(VLOOKUP(W87,AGENT,4,0),""),Janv2021!AD92)</f>
        <v/>
      </c>
      <c r="W88" s="224"/>
      <c r="X88" s="431"/>
      <c r="Y88" s="432"/>
      <c r="Z88" s="432"/>
      <c r="AA88" s="433"/>
      <c r="AB88" s="145" t="str">
        <f>IFERROR(INDEX(ART[PRIX],MATCH($X88,ART[DESIGNATION],0)),"")</f>
        <v/>
      </c>
      <c r="AC88" s="263"/>
      <c r="AD88" s="146">
        <f>SUMPRODUCT(AB87:AB96,AC87:AC96)</f>
        <v>0</v>
      </c>
    </row>
    <row r="89" spans="1:30" outlineLevel="1">
      <c r="A89" s="38"/>
      <c r="B89" s="205"/>
      <c r="C89" s="89" t="s">
        <v>168</v>
      </c>
      <c r="D89" s="315"/>
      <c r="E89" s="316"/>
      <c r="F89" s="316"/>
      <c r="G89" s="317"/>
      <c r="H89" s="87" t="str">
        <f>IFERROR(INDEX(ART[PRIX],MATCH($D89,ART[DESIGNATION],0)),"")</f>
        <v/>
      </c>
      <c r="I89" s="250"/>
      <c r="J89" s="233" t="s">
        <v>209</v>
      </c>
      <c r="L89" s="130"/>
      <c r="M89" s="131" t="s">
        <v>168</v>
      </c>
      <c r="N89" s="407"/>
      <c r="O89" s="408"/>
      <c r="P89" s="408"/>
      <c r="Q89" s="409"/>
      <c r="R89" s="128" t="str">
        <f>IFERROR(INDEX(ART[PRIX],MATCH($N89,ART[DESIGNATION],0)),"")</f>
        <v/>
      </c>
      <c r="S89" s="260"/>
      <c r="T89" s="237" t="s">
        <v>209</v>
      </c>
      <c r="V89" s="174"/>
      <c r="W89" s="147" t="s">
        <v>168</v>
      </c>
      <c r="X89" s="431"/>
      <c r="Y89" s="432"/>
      <c r="Z89" s="432"/>
      <c r="AA89" s="433"/>
      <c r="AB89" s="145" t="str">
        <f>IFERROR(INDEX(ART[PRIX],MATCH($X89,ART[DESIGNATION],0)),"")</f>
        <v/>
      </c>
      <c r="AC89" s="263"/>
      <c r="AD89" s="241" t="s">
        <v>209</v>
      </c>
    </row>
    <row r="90" spans="1:30" ht="17" outlineLevel="1" thickBot="1">
      <c r="A90" s="38"/>
      <c r="B90" s="205"/>
      <c r="C90" s="90" t="str">
        <f>IFERROR(VLOOKUP(C87,AGENT,2,0),"")</f>
        <v/>
      </c>
      <c r="D90" s="315"/>
      <c r="E90" s="316"/>
      <c r="F90" s="316"/>
      <c r="G90" s="317"/>
      <c r="H90" s="87" t="str">
        <f>IFERROR(INDEX(ART[PRIX],MATCH($D90,ART[DESIGNATION],0)),"")</f>
        <v/>
      </c>
      <c r="I90" s="250"/>
      <c r="J90" s="234">
        <f>SUMPRODUCT(Janv2021!J88+J88)</f>
        <v>0</v>
      </c>
      <c r="L90" s="130"/>
      <c r="M90" s="132" t="str">
        <f>IFERROR(VLOOKUP(M87,AGENT,2,0),"")</f>
        <v/>
      </c>
      <c r="N90" s="407"/>
      <c r="O90" s="408"/>
      <c r="P90" s="408"/>
      <c r="Q90" s="409"/>
      <c r="R90" s="128" t="str">
        <f>IFERROR(INDEX(ART[PRIX],MATCH($N90,ART[DESIGNATION],0)),"")</f>
        <v/>
      </c>
      <c r="S90" s="260"/>
      <c r="T90" s="238">
        <f>SUMPRODUCT(Janv2021!T88+T88)</f>
        <v>0</v>
      </c>
      <c r="V90" s="174"/>
      <c r="W90" s="148" t="str">
        <f>IFERROR(VLOOKUP(W87,AGENT,2,0),"")</f>
        <v/>
      </c>
      <c r="X90" s="431"/>
      <c r="Y90" s="432"/>
      <c r="Z90" s="432"/>
      <c r="AA90" s="433"/>
      <c r="AB90" s="145" t="str">
        <f>IFERROR(INDEX(ART[PRIX],MATCH($X90,ART[DESIGNATION],0)),"")</f>
        <v/>
      </c>
      <c r="AC90" s="263"/>
      <c r="AD90" s="242">
        <f>SUMPRODUCT(Janv2021!AD88+AD88)</f>
        <v>0</v>
      </c>
    </row>
    <row r="91" spans="1:30" outlineLevel="1">
      <c r="A91" s="38"/>
      <c r="B91" s="205"/>
      <c r="C91" s="86" t="s">
        <v>166</v>
      </c>
      <c r="D91" s="315"/>
      <c r="E91" s="316"/>
      <c r="F91" s="316"/>
      <c r="G91" s="317"/>
      <c r="H91" s="87" t="str">
        <f>IFERROR(INDEX(ART[PRIX],MATCH($D91,ART[DESIGNATION],0)),"")</f>
        <v/>
      </c>
      <c r="I91" s="250"/>
      <c r="J91" s="85" t="s">
        <v>139</v>
      </c>
      <c r="L91" s="130"/>
      <c r="M91" s="127" t="s">
        <v>166</v>
      </c>
      <c r="N91" s="407"/>
      <c r="O91" s="408"/>
      <c r="P91" s="408"/>
      <c r="Q91" s="409"/>
      <c r="R91" s="128" t="str">
        <f>IFERROR(INDEX(ART[PRIX],MATCH($N91,ART[DESIGNATION],0)),"")</f>
        <v/>
      </c>
      <c r="S91" s="260"/>
      <c r="T91" s="126" t="s">
        <v>139</v>
      </c>
      <c r="V91" s="174"/>
      <c r="W91" s="144" t="s">
        <v>166</v>
      </c>
      <c r="X91" s="431"/>
      <c r="Y91" s="432"/>
      <c r="Z91" s="432"/>
      <c r="AA91" s="433"/>
      <c r="AB91" s="145" t="str">
        <f>IFERROR(INDEX(ART[PRIX],MATCH($X91,ART[DESIGNATION],0)),"")</f>
        <v/>
      </c>
      <c r="AC91" s="263"/>
      <c r="AD91" s="143" t="s">
        <v>139</v>
      </c>
    </row>
    <row r="92" spans="1:30" outlineLevel="1">
      <c r="A92" s="38"/>
      <c r="B92" s="205"/>
      <c r="C92" s="90" t="str">
        <f>IFERROR(VLOOKUP(C87,AGENT,3,0),"")</f>
        <v/>
      </c>
      <c r="D92" s="315"/>
      <c r="E92" s="316"/>
      <c r="F92" s="316"/>
      <c r="G92" s="317"/>
      <c r="H92" s="87" t="str">
        <f>IFERROR(INDEX(ART[PRIX],MATCH($D92,ART[DESIGNATION],0)),"")</f>
        <v/>
      </c>
      <c r="I92" s="250"/>
      <c r="J92" s="318" t="str">
        <f>IF(AND(B88&lt;&gt;"",J88&lt;&gt;""),B88-J88,"")</f>
        <v/>
      </c>
      <c r="L92" s="130"/>
      <c r="M92" s="132" t="str">
        <f>IFERROR(VLOOKUP(M87,AGENT,3,0),"")</f>
        <v/>
      </c>
      <c r="N92" s="407"/>
      <c r="O92" s="408"/>
      <c r="P92" s="408"/>
      <c r="Q92" s="409"/>
      <c r="R92" s="128" t="str">
        <f>IFERROR(INDEX(ART[PRIX],MATCH($N92,ART[DESIGNATION],0)),"")</f>
        <v/>
      </c>
      <c r="S92" s="260"/>
      <c r="T92" s="321" t="str">
        <f>IF(AND(L88&lt;&gt;"",T88&lt;&gt;""),L88-T88,"")</f>
        <v/>
      </c>
      <c r="V92" s="174"/>
      <c r="W92" s="148" t="str">
        <f>IFERROR(VLOOKUP(W87,AGENT,3,0),"")</f>
        <v/>
      </c>
      <c r="X92" s="431"/>
      <c r="Y92" s="432"/>
      <c r="Z92" s="432"/>
      <c r="AA92" s="433"/>
      <c r="AB92" s="145" t="str">
        <f>IFERROR(INDEX(ART[PRIX],MATCH($X92,ART[DESIGNATION],0)),"")</f>
        <v/>
      </c>
      <c r="AC92" s="263"/>
      <c r="AD92" s="324" t="str">
        <f>IF(AND(V88&lt;&gt;"",AD88&lt;&gt;""),V88-AD88,"")</f>
        <v/>
      </c>
    </row>
    <row r="93" spans="1:30" outlineLevel="1">
      <c r="A93" s="38"/>
      <c r="B93" s="205"/>
      <c r="C93" s="92" t="s">
        <v>192</v>
      </c>
      <c r="D93" s="315"/>
      <c r="E93" s="316"/>
      <c r="F93" s="316"/>
      <c r="G93" s="317"/>
      <c r="H93" s="87" t="str">
        <f>IFERROR(INDEX(ART[PRIX],MATCH($D93,ART[DESIGNATION],0)),"")</f>
        <v/>
      </c>
      <c r="I93" s="250"/>
      <c r="J93" s="319"/>
      <c r="L93" s="130"/>
      <c r="M93" s="134" t="s">
        <v>192</v>
      </c>
      <c r="N93" s="407"/>
      <c r="O93" s="408"/>
      <c r="P93" s="408"/>
      <c r="Q93" s="409"/>
      <c r="R93" s="128" t="str">
        <f>IFERROR(INDEX(ART[PRIX],MATCH($N93,ART[DESIGNATION],0)),"")</f>
        <v/>
      </c>
      <c r="S93" s="260"/>
      <c r="T93" s="322"/>
      <c r="V93" s="174"/>
      <c r="W93" s="150" t="s">
        <v>192</v>
      </c>
      <c r="X93" s="431"/>
      <c r="Y93" s="432"/>
      <c r="Z93" s="432"/>
      <c r="AA93" s="433"/>
      <c r="AB93" s="145" t="str">
        <f>IFERROR(INDEX(ART[PRIX],MATCH($X93,ART[DESIGNATION],0)),"")</f>
        <v/>
      </c>
      <c r="AC93" s="263"/>
      <c r="AD93" s="325"/>
    </row>
    <row r="94" spans="1:30" outlineLevel="1">
      <c r="A94" s="38"/>
      <c r="B94" s="205"/>
      <c r="C94" s="93" t="str">
        <f>IFERROR(VLOOKUP(C87,AGENT,5,0),"")</f>
        <v/>
      </c>
      <c r="D94" s="315"/>
      <c r="E94" s="316"/>
      <c r="F94" s="316"/>
      <c r="G94" s="317"/>
      <c r="H94" s="87" t="str">
        <f>IFERROR(INDEX(ART[PRIX],MATCH($D94,ART[DESIGNATION],0)),"")</f>
        <v/>
      </c>
      <c r="I94" s="250"/>
      <c r="J94" s="319"/>
      <c r="L94" s="130"/>
      <c r="M94" s="135" t="str">
        <f>IFERROR(VLOOKUP(M87,AGENT,5,0),"")</f>
        <v/>
      </c>
      <c r="N94" s="407"/>
      <c r="O94" s="408"/>
      <c r="P94" s="408"/>
      <c r="Q94" s="409"/>
      <c r="R94" s="128" t="str">
        <f>IFERROR(INDEX(ART[PRIX],MATCH($N94,ART[DESIGNATION],0)),"")</f>
        <v/>
      </c>
      <c r="S94" s="260"/>
      <c r="T94" s="322"/>
      <c r="V94" s="174"/>
      <c r="W94" s="151" t="str">
        <f>IFERROR(VLOOKUP(W87,AGENT,5,0),"")</f>
        <v/>
      </c>
      <c r="X94" s="431"/>
      <c r="Y94" s="432"/>
      <c r="Z94" s="432"/>
      <c r="AA94" s="433"/>
      <c r="AB94" s="145" t="str">
        <f>IFERROR(INDEX(ART[PRIX],MATCH($X94,ART[DESIGNATION],0)),"")</f>
        <v/>
      </c>
      <c r="AC94" s="263"/>
      <c r="AD94" s="325"/>
    </row>
    <row r="95" spans="1:30" outlineLevel="1">
      <c r="A95" s="38"/>
      <c r="B95" s="205"/>
      <c r="C95" s="94"/>
      <c r="D95" s="315"/>
      <c r="E95" s="316"/>
      <c r="F95" s="316"/>
      <c r="G95" s="317"/>
      <c r="H95" s="87" t="str">
        <f>IFERROR(INDEX(ART[PRIX],MATCH($D95,ART[DESIGNATION],0)),"")</f>
        <v/>
      </c>
      <c r="I95" s="250"/>
      <c r="J95" s="319"/>
      <c r="L95" s="130"/>
      <c r="M95" s="136"/>
      <c r="N95" s="407"/>
      <c r="O95" s="408"/>
      <c r="P95" s="408"/>
      <c r="Q95" s="409"/>
      <c r="R95" s="128" t="str">
        <f>IFERROR(INDEX(ART[PRIX],MATCH($N95,ART[DESIGNATION],0)),"")</f>
        <v/>
      </c>
      <c r="S95" s="260"/>
      <c r="T95" s="322"/>
      <c r="V95" s="174"/>
      <c r="W95" s="152"/>
      <c r="X95" s="431"/>
      <c r="Y95" s="432"/>
      <c r="Z95" s="432"/>
      <c r="AA95" s="433"/>
      <c r="AB95" s="145" t="str">
        <f>IFERROR(INDEX(ART[PRIX],MATCH($X95,ART[DESIGNATION],0)),"")</f>
        <v/>
      </c>
      <c r="AC95" s="263"/>
      <c r="AD95" s="325"/>
    </row>
    <row r="96" spans="1:30" ht="17" outlineLevel="1" thickBot="1">
      <c r="A96" s="38"/>
      <c r="B96" s="206"/>
      <c r="C96" s="95"/>
      <c r="D96" s="327"/>
      <c r="E96" s="328"/>
      <c r="F96" s="328"/>
      <c r="G96" s="329"/>
      <c r="H96" s="87" t="str">
        <f>IFERROR(INDEX(ART[PRIX],MATCH($D96,ART[DESIGNATION],0)),"")</f>
        <v/>
      </c>
      <c r="I96" s="248"/>
      <c r="J96" s="320"/>
      <c r="L96" s="137"/>
      <c r="M96" s="138"/>
      <c r="N96" s="410"/>
      <c r="O96" s="411"/>
      <c r="P96" s="411"/>
      <c r="Q96" s="412"/>
      <c r="R96" s="139" t="str">
        <f>IFERROR(INDEX(ART[PRIX],MATCH($N96,ART[DESIGNATION],0)),"")</f>
        <v/>
      </c>
      <c r="S96" s="261"/>
      <c r="T96" s="323"/>
      <c r="V96" s="175"/>
      <c r="W96" s="153"/>
      <c r="X96" s="434"/>
      <c r="Y96" s="435"/>
      <c r="Z96" s="435"/>
      <c r="AA96" s="436"/>
      <c r="AB96" s="173" t="str">
        <f>IFERROR(INDEX(ART[PRIX],MATCH($X96,ART[DESIGNATION],0)),"")</f>
        <v/>
      </c>
      <c r="AC96" s="264"/>
      <c r="AD96" s="326"/>
    </row>
    <row r="97" spans="1:30" ht="19" customHeight="1" outlineLevel="1">
      <c r="A97" s="38"/>
      <c r="B97" s="208" t="s">
        <v>196</v>
      </c>
      <c r="C97" s="228" t="s">
        <v>169</v>
      </c>
      <c r="D97" s="297"/>
      <c r="E97" s="298"/>
      <c r="F97" s="298"/>
      <c r="G97" s="299"/>
      <c r="H97" s="97" t="str">
        <f>IFERROR(INDEX(ART[PRIX],MATCH($D97,ART[DESIGNATION],0)),"")</f>
        <v/>
      </c>
      <c r="I97" s="177"/>
      <c r="J97" s="98" t="s">
        <v>140</v>
      </c>
      <c r="L97" s="214" t="s">
        <v>196</v>
      </c>
      <c r="M97" s="226" t="s">
        <v>169</v>
      </c>
      <c r="N97" s="413"/>
      <c r="O97" s="414"/>
      <c r="P97" s="414"/>
      <c r="Q97" s="415"/>
      <c r="R97" s="172" t="str">
        <f>IFERROR(INDEX(ART[PRIX],MATCH($N97,ART[DESIGNATION],0)),"")</f>
        <v/>
      </c>
      <c r="S97" s="256"/>
      <c r="T97" s="112" t="s">
        <v>140</v>
      </c>
      <c r="V97" s="218" t="s">
        <v>196</v>
      </c>
      <c r="W97" s="194" t="s">
        <v>169</v>
      </c>
      <c r="X97" s="282"/>
      <c r="Y97" s="283"/>
      <c r="Z97" s="283"/>
      <c r="AA97" s="284"/>
      <c r="AB97" s="155" t="str">
        <f>IFERROR(INDEX(ART[PRIX],MATCH($X97,ART[DESIGNATION],0)),"")</f>
        <v/>
      </c>
      <c r="AC97" s="265"/>
      <c r="AD97" s="157" t="s">
        <v>140</v>
      </c>
    </row>
    <row r="98" spans="1:30" ht="16" customHeight="1" outlineLevel="1">
      <c r="A98" s="38"/>
      <c r="B98" s="209" t="str">
        <f>IF(Janv2021!J102="",IFERROR(VLOOKUP(C97,AGENT,4,0),""),Janv2021!J102)</f>
        <v/>
      </c>
      <c r="C98" s="229"/>
      <c r="D98" s="300"/>
      <c r="E98" s="301"/>
      <c r="F98" s="301"/>
      <c r="G98" s="302"/>
      <c r="H98" s="100" t="str">
        <f>IFERROR(INDEX(ART[PRIX],MATCH($D98,ART[DESIGNATION],0)),"")</f>
        <v/>
      </c>
      <c r="I98" s="178"/>
      <c r="J98" s="101">
        <f>SUMPRODUCT(H97:H106,I97:I106)</f>
        <v>0</v>
      </c>
      <c r="L98" s="215" t="str">
        <f>IF(Janv2021!T102="",IFERROR(VLOOKUP(M97,AGENT,4,0),""),Janv2021!T102)</f>
        <v/>
      </c>
      <c r="M98" s="227"/>
      <c r="N98" s="416"/>
      <c r="O98" s="417"/>
      <c r="P98" s="417"/>
      <c r="Q98" s="418"/>
      <c r="R98" s="114" t="str">
        <f>IFERROR(INDEX(ART[PRIX],MATCH($N98,ART[DESIGNATION],0)),"")</f>
        <v/>
      </c>
      <c r="S98" s="257"/>
      <c r="T98" s="115">
        <f>SUMPRODUCT(R97:R106,S97:S106)</f>
        <v>0</v>
      </c>
      <c r="V98" s="219" t="str">
        <f>IF(Janv2021!AD102="",IFERROR(VLOOKUP(W97,AGENT,4,0),""),Janv2021!AD102)</f>
        <v/>
      </c>
      <c r="W98" s="225"/>
      <c r="X98" s="279"/>
      <c r="Y98" s="280"/>
      <c r="Z98" s="280"/>
      <c r="AA98" s="281"/>
      <c r="AB98" s="159" t="str">
        <f>IFERROR(INDEX(ART[PRIX],MATCH($X98,ART[DESIGNATION],0)),"")</f>
        <v/>
      </c>
      <c r="AC98" s="266"/>
      <c r="AD98" s="161">
        <f>SUMPRODUCT(AB97:AB106,AC97:AC106)</f>
        <v>0</v>
      </c>
    </row>
    <row r="99" spans="1:30" outlineLevel="1">
      <c r="A99" s="38"/>
      <c r="B99" s="210"/>
      <c r="C99" s="102" t="s">
        <v>168</v>
      </c>
      <c r="D99" s="300"/>
      <c r="E99" s="301"/>
      <c r="F99" s="301"/>
      <c r="G99" s="302"/>
      <c r="H99" s="100" t="str">
        <f>IFERROR(INDEX(ART[PRIX],MATCH($D99,ART[DESIGNATION],0)),"")</f>
        <v/>
      </c>
      <c r="I99" s="178"/>
      <c r="J99" s="235" t="s">
        <v>209</v>
      </c>
      <c r="L99" s="116"/>
      <c r="M99" s="117" t="s">
        <v>168</v>
      </c>
      <c r="N99" s="416"/>
      <c r="O99" s="417"/>
      <c r="P99" s="417"/>
      <c r="Q99" s="418"/>
      <c r="R99" s="114" t="str">
        <f>IFERROR(INDEX(ART[PRIX],MATCH($N99,ART[DESIGNATION],0)),"")</f>
        <v/>
      </c>
      <c r="S99" s="257"/>
      <c r="T99" s="239" t="s">
        <v>209</v>
      </c>
      <c r="V99" s="162"/>
      <c r="W99" s="163" t="s">
        <v>168</v>
      </c>
      <c r="X99" s="279"/>
      <c r="Y99" s="280"/>
      <c r="Z99" s="280"/>
      <c r="AA99" s="281"/>
      <c r="AB99" s="159" t="str">
        <f>IFERROR(INDEX(ART[PRIX],MATCH($X99,ART[DESIGNATION],0)),"")</f>
        <v/>
      </c>
      <c r="AC99" s="266"/>
      <c r="AD99" s="243" t="s">
        <v>209</v>
      </c>
    </row>
    <row r="100" spans="1:30" ht="17" outlineLevel="1" thickBot="1">
      <c r="A100" s="38"/>
      <c r="B100" s="210"/>
      <c r="C100" s="103" t="str">
        <f>IFERROR(VLOOKUP(C97,AGENT,2,0),"")</f>
        <v/>
      </c>
      <c r="D100" s="300"/>
      <c r="E100" s="301"/>
      <c r="F100" s="301"/>
      <c r="G100" s="302"/>
      <c r="H100" s="100" t="str">
        <f>IFERROR(INDEX(ART[PRIX],MATCH($D100,ART[DESIGNATION],0)),"")</f>
        <v/>
      </c>
      <c r="I100" s="178"/>
      <c r="J100" s="236">
        <f>SUMPRODUCT(Janv2021!J98+J98)</f>
        <v>0</v>
      </c>
      <c r="L100" s="116"/>
      <c r="M100" s="118" t="str">
        <f>IFERROR(VLOOKUP(M97,AGENT,2,0),"")</f>
        <v/>
      </c>
      <c r="N100" s="416"/>
      <c r="O100" s="417"/>
      <c r="P100" s="417"/>
      <c r="Q100" s="418"/>
      <c r="R100" s="114" t="str">
        <f>IFERROR(INDEX(ART[PRIX],MATCH($N100,ART[DESIGNATION],0)),"")</f>
        <v/>
      </c>
      <c r="S100" s="257"/>
      <c r="T100" s="240">
        <f>SUMPRODUCT(Janv2021!T98+T98)</f>
        <v>0</v>
      </c>
      <c r="V100" s="162"/>
      <c r="W100" s="164" t="str">
        <f>IFERROR(VLOOKUP(W97,AGENT,2,0),"")</f>
        <v/>
      </c>
      <c r="X100" s="279"/>
      <c r="Y100" s="280"/>
      <c r="Z100" s="280"/>
      <c r="AA100" s="281"/>
      <c r="AB100" s="159" t="str">
        <f>IFERROR(INDEX(ART[PRIX],MATCH($X100,ART[DESIGNATION],0)),"")</f>
        <v/>
      </c>
      <c r="AC100" s="266"/>
      <c r="AD100" s="244">
        <f>SUMPRODUCT(Janv2021!AD98+AD98)</f>
        <v>0</v>
      </c>
    </row>
    <row r="101" spans="1:30" outlineLevel="1">
      <c r="A101" s="38"/>
      <c r="B101" s="210"/>
      <c r="C101" s="99" t="s">
        <v>166</v>
      </c>
      <c r="D101" s="300"/>
      <c r="E101" s="301"/>
      <c r="F101" s="301"/>
      <c r="G101" s="302"/>
      <c r="H101" s="100" t="str">
        <f>IFERROR(INDEX(ART[PRIX],MATCH($D101,ART[DESIGNATION],0)),"")</f>
        <v/>
      </c>
      <c r="I101" s="178"/>
      <c r="J101" s="98" t="s">
        <v>139</v>
      </c>
      <c r="L101" s="116"/>
      <c r="M101" s="113" t="s">
        <v>166</v>
      </c>
      <c r="N101" s="416"/>
      <c r="O101" s="417"/>
      <c r="P101" s="417"/>
      <c r="Q101" s="418"/>
      <c r="R101" s="114" t="str">
        <f>IFERROR(INDEX(ART[PRIX],MATCH($N101,ART[DESIGNATION],0)),"")</f>
        <v/>
      </c>
      <c r="S101" s="257"/>
      <c r="T101" s="112" t="s">
        <v>139</v>
      </c>
      <c r="V101" s="162"/>
      <c r="W101" s="158" t="s">
        <v>166</v>
      </c>
      <c r="X101" s="279"/>
      <c r="Y101" s="280"/>
      <c r="Z101" s="280"/>
      <c r="AA101" s="281"/>
      <c r="AB101" s="159" t="str">
        <f>IFERROR(INDEX(ART[PRIX],MATCH($X101,ART[DESIGNATION],0)),"")</f>
        <v/>
      </c>
      <c r="AC101" s="266"/>
      <c r="AD101" s="157" t="s">
        <v>139</v>
      </c>
    </row>
    <row r="102" spans="1:30" outlineLevel="1">
      <c r="A102" s="38"/>
      <c r="B102" s="210"/>
      <c r="C102" s="103" t="str">
        <f>IFERROR(VLOOKUP(C97,AGENT,3,0),"")</f>
        <v/>
      </c>
      <c r="D102" s="300"/>
      <c r="E102" s="301"/>
      <c r="F102" s="301"/>
      <c r="G102" s="302"/>
      <c r="H102" s="100" t="str">
        <f>IFERROR(INDEX(ART[PRIX],MATCH($D102,ART[DESIGNATION],0)),"")</f>
        <v/>
      </c>
      <c r="I102" s="178"/>
      <c r="J102" s="303" t="str">
        <f>IF(AND(B98&lt;&gt;"",J98&lt;&gt;""),B98-J98,"")</f>
        <v/>
      </c>
      <c r="L102" s="116"/>
      <c r="M102" s="118" t="str">
        <f>IFERROR(VLOOKUP(M97,AGENT,3,0),"")</f>
        <v/>
      </c>
      <c r="N102" s="416"/>
      <c r="O102" s="417"/>
      <c r="P102" s="417"/>
      <c r="Q102" s="418"/>
      <c r="R102" s="114" t="str">
        <f>IFERROR(INDEX(ART[PRIX],MATCH($N102,ART[DESIGNATION],0)),"")</f>
        <v/>
      </c>
      <c r="S102" s="257"/>
      <c r="T102" s="306" t="str">
        <f>IF(AND(L98&lt;&gt;"",T98&lt;&gt;""),L98-T98,"")</f>
        <v/>
      </c>
      <c r="V102" s="162"/>
      <c r="W102" s="164" t="str">
        <f>IFERROR(VLOOKUP(W97,AGENT,3,0),"")</f>
        <v/>
      </c>
      <c r="X102" s="279"/>
      <c r="Y102" s="280"/>
      <c r="Z102" s="280"/>
      <c r="AA102" s="281"/>
      <c r="AB102" s="159" t="str">
        <f>IFERROR(INDEX(ART[PRIX],MATCH($X102,ART[DESIGNATION],0)),"")</f>
        <v/>
      </c>
      <c r="AC102" s="266"/>
      <c r="AD102" s="309" t="str">
        <f>IF(AND(V98&lt;&gt;"",AD98&lt;&gt;""),V98-AD98,"")</f>
        <v/>
      </c>
    </row>
    <row r="103" spans="1:30" outlineLevel="1">
      <c r="A103" s="38"/>
      <c r="B103" s="210"/>
      <c r="C103" s="105" t="s">
        <v>192</v>
      </c>
      <c r="D103" s="300"/>
      <c r="E103" s="301"/>
      <c r="F103" s="301"/>
      <c r="G103" s="302"/>
      <c r="H103" s="100" t="str">
        <f>IFERROR(INDEX(ART[PRIX],MATCH($D103,ART[DESIGNATION],0)),"")</f>
        <v/>
      </c>
      <c r="I103" s="178"/>
      <c r="J103" s="304"/>
      <c r="L103" s="116"/>
      <c r="M103" s="120" t="s">
        <v>192</v>
      </c>
      <c r="N103" s="416"/>
      <c r="O103" s="417"/>
      <c r="P103" s="417"/>
      <c r="Q103" s="418"/>
      <c r="R103" s="114" t="str">
        <f>IFERROR(INDEX(ART[PRIX],MATCH($N103,ART[DESIGNATION],0)),"")</f>
        <v/>
      </c>
      <c r="S103" s="257"/>
      <c r="T103" s="307"/>
      <c r="V103" s="162"/>
      <c r="W103" s="166" t="s">
        <v>192</v>
      </c>
      <c r="X103" s="279"/>
      <c r="Y103" s="280"/>
      <c r="Z103" s="280"/>
      <c r="AA103" s="281"/>
      <c r="AB103" s="159" t="str">
        <f>IFERROR(INDEX(ART[PRIX],MATCH($X103,ART[DESIGNATION],0)),"")</f>
        <v/>
      </c>
      <c r="AC103" s="266"/>
      <c r="AD103" s="310"/>
    </row>
    <row r="104" spans="1:30" outlineLevel="1">
      <c r="A104" s="38"/>
      <c r="B104" s="210"/>
      <c r="C104" s="106" t="str">
        <f>IFERROR(VLOOKUP(C97,AGENT,5,0),"")</f>
        <v/>
      </c>
      <c r="D104" s="300"/>
      <c r="E104" s="301"/>
      <c r="F104" s="301"/>
      <c r="G104" s="302"/>
      <c r="H104" s="100" t="str">
        <f>IFERROR(INDEX(ART[PRIX],MATCH($D104,ART[DESIGNATION],0)),"")</f>
        <v/>
      </c>
      <c r="I104" s="178"/>
      <c r="J104" s="304"/>
      <c r="L104" s="116"/>
      <c r="M104" s="121" t="str">
        <f>IFERROR(VLOOKUP(M97,AGENT,5,0),"")</f>
        <v/>
      </c>
      <c r="N104" s="416"/>
      <c r="O104" s="417"/>
      <c r="P104" s="417"/>
      <c r="Q104" s="418"/>
      <c r="R104" s="114" t="str">
        <f>IFERROR(INDEX(ART[PRIX],MATCH($N104,ART[DESIGNATION],0)),"")</f>
        <v/>
      </c>
      <c r="S104" s="257"/>
      <c r="T104" s="307"/>
      <c r="V104" s="162"/>
      <c r="W104" s="167" t="str">
        <f>IFERROR(VLOOKUP(W97,AGENT,5,0),"")</f>
        <v/>
      </c>
      <c r="X104" s="279"/>
      <c r="Y104" s="280"/>
      <c r="Z104" s="280"/>
      <c r="AA104" s="281"/>
      <c r="AB104" s="159" t="str">
        <f>IFERROR(INDEX(ART[PRIX],MATCH($X104,ART[DESIGNATION],0)),"")</f>
        <v/>
      </c>
      <c r="AC104" s="266"/>
      <c r="AD104" s="310"/>
    </row>
    <row r="105" spans="1:30" outlineLevel="1">
      <c r="A105" s="38"/>
      <c r="B105" s="210"/>
      <c r="C105" s="107"/>
      <c r="D105" s="300"/>
      <c r="E105" s="301"/>
      <c r="F105" s="301"/>
      <c r="G105" s="302"/>
      <c r="H105" s="100" t="str">
        <f>IFERROR(INDEX(ART[PRIX],MATCH($D105,ART[DESIGNATION],0)),"")</f>
        <v/>
      </c>
      <c r="I105" s="178"/>
      <c r="J105" s="304"/>
      <c r="L105" s="116"/>
      <c r="M105" s="122"/>
      <c r="N105" s="416"/>
      <c r="O105" s="417"/>
      <c r="P105" s="417"/>
      <c r="Q105" s="418"/>
      <c r="R105" s="114" t="str">
        <f>IFERROR(INDEX(ART[PRIX],MATCH($N105,ART[DESIGNATION],0)),"")</f>
        <v/>
      </c>
      <c r="S105" s="257"/>
      <c r="T105" s="307"/>
      <c r="V105" s="162"/>
      <c r="W105" s="168"/>
      <c r="X105" s="279"/>
      <c r="Y105" s="280"/>
      <c r="Z105" s="280"/>
      <c r="AA105" s="281"/>
      <c r="AB105" s="159" t="str">
        <f>IFERROR(INDEX(ART[PRIX],MATCH($X105,ART[DESIGNATION],0)),"")</f>
        <v/>
      </c>
      <c r="AC105" s="266"/>
      <c r="AD105" s="310"/>
    </row>
    <row r="106" spans="1:30" ht="17" outlineLevel="1" thickBot="1">
      <c r="A106" s="38"/>
      <c r="B106" s="211"/>
      <c r="C106" s="108"/>
      <c r="D106" s="312"/>
      <c r="E106" s="313"/>
      <c r="F106" s="313"/>
      <c r="G106" s="314"/>
      <c r="H106" s="100" t="str">
        <f>IFERROR(INDEX(ART[PRIX],MATCH($D106,ART[DESIGNATION],0)),"")</f>
        <v/>
      </c>
      <c r="I106" s="179"/>
      <c r="J106" s="305"/>
      <c r="L106" s="123"/>
      <c r="M106" s="124"/>
      <c r="N106" s="419"/>
      <c r="O106" s="420"/>
      <c r="P106" s="420"/>
      <c r="Q106" s="421"/>
      <c r="R106" s="114" t="str">
        <f>IFERROR(INDEX(ART[PRIX],MATCH($N106,ART[DESIGNATION],0)),"")</f>
        <v/>
      </c>
      <c r="S106" s="258"/>
      <c r="T106" s="308"/>
      <c r="V106" s="169"/>
      <c r="W106" s="170"/>
      <c r="X106" s="294"/>
      <c r="Y106" s="295"/>
      <c r="Z106" s="295"/>
      <c r="AA106" s="296"/>
      <c r="AB106" s="171" t="str">
        <f>IFERROR(INDEX(ART[PRIX],MATCH($X106,ART[DESIGNATION],0)),"")</f>
        <v/>
      </c>
      <c r="AC106" s="267"/>
      <c r="AD106" s="311"/>
    </row>
    <row r="107" spans="1:30" ht="19" customHeight="1" outlineLevel="1">
      <c r="A107" s="38"/>
      <c r="B107" s="204" t="s">
        <v>196</v>
      </c>
      <c r="C107" s="230" t="s">
        <v>169</v>
      </c>
      <c r="D107" s="276"/>
      <c r="E107" s="277"/>
      <c r="F107" s="277"/>
      <c r="G107" s="278"/>
      <c r="H107" s="84" t="str">
        <f>IFERROR(INDEX(ART[PRIX],MATCH($D107,ART[DESIGNATION],0)),"")</f>
        <v/>
      </c>
      <c r="I107" s="249"/>
      <c r="J107" s="85" t="s">
        <v>140</v>
      </c>
      <c r="L107" s="212" t="s">
        <v>196</v>
      </c>
      <c r="M107" s="221" t="s">
        <v>169</v>
      </c>
      <c r="N107" s="422"/>
      <c r="O107" s="423"/>
      <c r="P107" s="423"/>
      <c r="Q107" s="424"/>
      <c r="R107" s="126" t="str">
        <f>IFERROR(INDEX(ART[PRIX],MATCH($N107,ART[DESIGNATION],0)),"")</f>
        <v/>
      </c>
      <c r="S107" s="259"/>
      <c r="T107" s="126" t="s">
        <v>140</v>
      </c>
      <c r="V107" s="216" t="s">
        <v>196</v>
      </c>
      <c r="W107" s="223" t="s">
        <v>169</v>
      </c>
      <c r="X107" s="428"/>
      <c r="Y107" s="429"/>
      <c r="Z107" s="429"/>
      <c r="AA107" s="430"/>
      <c r="AB107" s="142" t="str">
        <f>IFERROR(INDEX(ART[PRIX],MATCH($X107,ART[DESIGNATION],0)),"")</f>
        <v/>
      </c>
      <c r="AC107" s="262"/>
      <c r="AD107" s="143" t="s">
        <v>140</v>
      </c>
    </row>
    <row r="108" spans="1:30" ht="16" customHeight="1" outlineLevel="1">
      <c r="A108" s="38"/>
      <c r="B108" s="207" t="str">
        <f>IF(Janv2021!J112="",IFERROR(VLOOKUP(C107,AGENT,4,0),""),Janv2021!J112)</f>
        <v/>
      </c>
      <c r="C108" s="231"/>
      <c r="D108" s="315"/>
      <c r="E108" s="316"/>
      <c r="F108" s="316"/>
      <c r="G108" s="317"/>
      <c r="H108" s="87" t="str">
        <f>IFERROR(INDEX(ART[PRIX],MATCH($D108,ART[DESIGNATION],0)),"")</f>
        <v/>
      </c>
      <c r="I108" s="250"/>
      <c r="J108" s="88">
        <f>SUMPRODUCT(H107:H116,I107:I116)</f>
        <v>0</v>
      </c>
      <c r="L108" s="213" t="str">
        <f>IF(Janv2021!T112="",IFERROR(VLOOKUP(M107,AGENT,4,0),""),Janv2021!T112)</f>
        <v/>
      </c>
      <c r="M108" s="222"/>
      <c r="N108" s="407"/>
      <c r="O108" s="408"/>
      <c r="P108" s="408"/>
      <c r="Q108" s="409"/>
      <c r="R108" s="128" t="str">
        <f>IFERROR(INDEX(ART[PRIX],MATCH($N108,ART[DESIGNATION],0)),"")</f>
        <v/>
      </c>
      <c r="S108" s="260"/>
      <c r="T108" s="129">
        <f>SUMPRODUCT(R107:R116,S107:S116)</f>
        <v>0</v>
      </c>
      <c r="V108" s="217" t="str">
        <f>IF(Janv2021!AD112="",IFERROR(VLOOKUP(W107,AGENT,4,0),""),Janv2021!AD112)</f>
        <v/>
      </c>
      <c r="W108" s="224"/>
      <c r="X108" s="431"/>
      <c r="Y108" s="432"/>
      <c r="Z108" s="432"/>
      <c r="AA108" s="433"/>
      <c r="AB108" s="145" t="str">
        <f>IFERROR(INDEX(ART[PRIX],MATCH($X108,ART[DESIGNATION],0)),"")</f>
        <v/>
      </c>
      <c r="AC108" s="263"/>
      <c r="AD108" s="146">
        <f>SUMPRODUCT(AB107:AB116,AC107:AC116)</f>
        <v>0</v>
      </c>
    </row>
    <row r="109" spans="1:30" outlineLevel="1">
      <c r="A109" s="38"/>
      <c r="B109" s="205"/>
      <c r="C109" s="89" t="s">
        <v>168</v>
      </c>
      <c r="D109" s="315"/>
      <c r="E109" s="316"/>
      <c r="F109" s="316"/>
      <c r="G109" s="317"/>
      <c r="H109" s="87" t="str">
        <f>IFERROR(INDEX(ART[PRIX],MATCH($D109,ART[DESIGNATION],0)),"")</f>
        <v/>
      </c>
      <c r="I109" s="250"/>
      <c r="J109" s="233" t="s">
        <v>209</v>
      </c>
      <c r="L109" s="130"/>
      <c r="M109" s="131" t="s">
        <v>168</v>
      </c>
      <c r="N109" s="407"/>
      <c r="O109" s="408"/>
      <c r="P109" s="408"/>
      <c r="Q109" s="409"/>
      <c r="R109" s="128" t="str">
        <f>IFERROR(INDEX(ART[PRIX],MATCH($N109,ART[DESIGNATION],0)),"")</f>
        <v/>
      </c>
      <c r="S109" s="260"/>
      <c r="T109" s="237" t="s">
        <v>209</v>
      </c>
      <c r="V109" s="174"/>
      <c r="W109" s="147" t="s">
        <v>168</v>
      </c>
      <c r="X109" s="431"/>
      <c r="Y109" s="432"/>
      <c r="Z109" s="432"/>
      <c r="AA109" s="433"/>
      <c r="AB109" s="145" t="str">
        <f>IFERROR(INDEX(ART[PRIX],MATCH($X109,ART[DESIGNATION],0)),"")</f>
        <v/>
      </c>
      <c r="AC109" s="263"/>
      <c r="AD109" s="241" t="s">
        <v>209</v>
      </c>
    </row>
    <row r="110" spans="1:30" ht="17" outlineLevel="1" thickBot="1">
      <c r="A110" s="38"/>
      <c r="B110" s="205"/>
      <c r="C110" s="90" t="str">
        <f>IFERROR(VLOOKUP(C107,AGENT,2,0),"")</f>
        <v/>
      </c>
      <c r="D110" s="315"/>
      <c r="E110" s="316"/>
      <c r="F110" s="316"/>
      <c r="G110" s="317"/>
      <c r="H110" s="87" t="str">
        <f>IFERROR(INDEX(ART[PRIX],MATCH($D110,ART[DESIGNATION],0)),"")</f>
        <v/>
      </c>
      <c r="I110" s="250"/>
      <c r="J110" s="234">
        <f>SUMPRODUCT(Janv2021!J108+J108)</f>
        <v>0</v>
      </c>
      <c r="L110" s="130"/>
      <c r="M110" s="132" t="str">
        <f>IFERROR(VLOOKUP(M107,AGENT,2,0),"")</f>
        <v/>
      </c>
      <c r="N110" s="407"/>
      <c r="O110" s="408"/>
      <c r="P110" s="408"/>
      <c r="Q110" s="409"/>
      <c r="R110" s="128" t="str">
        <f>IFERROR(INDEX(ART[PRIX],MATCH($N110,ART[DESIGNATION],0)),"")</f>
        <v/>
      </c>
      <c r="S110" s="260"/>
      <c r="T110" s="238">
        <f>SUMPRODUCT(Janv2021!T108+T108)</f>
        <v>0</v>
      </c>
      <c r="V110" s="174"/>
      <c r="W110" s="148" t="str">
        <f>IFERROR(VLOOKUP(W107,AGENT,2,0),"")</f>
        <v/>
      </c>
      <c r="X110" s="431"/>
      <c r="Y110" s="432"/>
      <c r="Z110" s="432"/>
      <c r="AA110" s="433"/>
      <c r="AB110" s="145" t="str">
        <f>IFERROR(INDEX(ART[PRIX],MATCH($X110,ART[DESIGNATION],0)),"")</f>
        <v/>
      </c>
      <c r="AC110" s="263"/>
      <c r="AD110" s="242">
        <f>SUMPRODUCT(Janv2021!AD108+AD108)</f>
        <v>0</v>
      </c>
    </row>
    <row r="111" spans="1:30" outlineLevel="1">
      <c r="A111" s="38"/>
      <c r="B111" s="205"/>
      <c r="C111" s="86" t="s">
        <v>166</v>
      </c>
      <c r="D111" s="315"/>
      <c r="E111" s="316"/>
      <c r="F111" s="316"/>
      <c r="G111" s="317"/>
      <c r="H111" s="87" t="str">
        <f>IFERROR(INDEX(ART[PRIX],MATCH($D111,ART[DESIGNATION],0)),"")</f>
        <v/>
      </c>
      <c r="I111" s="250"/>
      <c r="J111" s="85" t="s">
        <v>139</v>
      </c>
      <c r="L111" s="130"/>
      <c r="M111" s="127" t="s">
        <v>166</v>
      </c>
      <c r="N111" s="407"/>
      <c r="O111" s="408"/>
      <c r="P111" s="408"/>
      <c r="Q111" s="409"/>
      <c r="R111" s="128" t="str">
        <f>IFERROR(INDEX(ART[PRIX],MATCH($N111,ART[DESIGNATION],0)),"")</f>
        <v/>
      </c>
      <c r="S111" s="260"/>
      <c r="T111" s="126" t="s">
        <v>139</v>
      </c>
      <c r="V111" s="174"/>
      <c r="W111" s="144" t="s">
        <v>166</v>
      </c>
      <c r="X111" s="431"/>
      <c r="Y111" s="432"/>
      <c r="Z111" s="432"/>
      <c r="AA111" s="433"/>
      <c r="AB111" s="145" t="str">
        <f>IFERROR(INDEX(ART[PRIX],MATCH($X111,ART[DESIGNATION],0)),"")</f>
        <v/>
      </c>
      <c r="AC111" s="263"/>
      <c r="AD111" s="143" t="s">
        <v>139</v>
      </c>
    </row>
    <row r="112" spans="1:30" outlineLevel="1">
      <c r="A112" s="38"/>
      <c r="B112" s="205"/>
      <c r="C112" s="90" t="str">
        <f>IFERROR(VLOOKUP(C107,AGENT,3,0),"")</f>
        <v/>
      </c>
      <c r="D112" s="315"/>
      <c r="E112" s="316"/>
      <c r="F112" s="316"/>
      <c r="G112" s="317"/>
      <c r="H112" s="87" t="str">
        <f>IFERROR(INDEX(ART[PRIX],MATCH($D112,ART[DESIGNATION],0)),"")</f>
        <v/>
      </c>
      <c r="I112" s="250"/>
      <c r="J112" s="318" t="str">
        <f>IF(AND(B108&lt;&gt;"",J108&lt;&gt;""),B108-J108,"")</f>
        <v/>
      </c>
      <c r="L112" s="130"/>
      <c r="M112" s="132" t="str">
        <f>IFERROR(VLOOKUP(M107,AGENT,3,0),"")</f>
        <v/>
      </c>
      <c r="N112" s="407"/>
      <c r="O112" s="408"/>
      <c r="P112" s="408"/>
      <c r="Q112" s="409"/>
      <c r="R112" s="128" t="str">
        <f>IFERROR(INDEX(ART[PRIX],MATCH($N112,ART[DESIGNATION],0)),"")</f>
        <v/>
      </c>
      <c r="S112" s="260"/>
      <c r="T112" s="321" t="str">
        <f>IF(AND(L108&lt;&gt;"",T108&lt;&gt;""),L108-T108,"")</f>
        <v/>
      </c>
      <c r="V112" s="174"/>
      <c r="W112" s="148" t="str">
        <f>IFERROR(VLOOKUP(W107,AGENT,3,0),"")</f>
        <v/>
      </c>
      <c r="X112" s="431"/>
      <c r="Y112" s="432"/>
      <c r="Z112" s="432"/>
      <c r="AA112" s="433"/>
      <c r="AB112" s="145" t="str">
        <f>IFERROR(INDEX(ART[PRIX],MATCH($X112,ART[DESIGNATION],0)),"")</f>
        <v/>
      </c>
      <c r="AC112" s="263"/>
      <c r="AD112" s="324" t="str">
        <f>IF(AND(V108&lt;&gt;"",AD108&lt;&gt;""),V108-AD108,"")</f>
        <v/>
      </c>
    </row>
    <row r="113" spans="1:30" outlineLevel="1">
      <c r="A113" s="38"/>
      <c r="B113" s="205"/>
      <c r="C113" s="92" t="s">
        <v>192</v>
      </c>
      <c r="D113" s="315"/>
      <c r="E113" s="316"/>
      <c r="F113" s="316"/>
      <c r="G113" s="317"/>
      <c r="H113" s="87" t="str">
        <f>IFERROR(INDEX(ART[PRIX],MATCH($D113,ART[DESIGNATION],0)),"")</f>
        <v/>
      </c>
      <c r="I113" s="250"/>
      <c r="J113" s="319"/>
      <c r="L113" s="130"/>
      <c r="M113" s="134" t="s">
        <v>192</v>
      </c>
      <c r="N113" s="407"/>
      <c r="O113" s="408"/>
      <c r="P113" s="408"/>
      <c r="Q113" s="409"/>
      <c r="R113" s="128" t="str">
        <f>IFERROR(INDEX(ART[PRIX],MATCH($N113,ART[DESIGNATION],0)),"")</f>
        <v/>
      </c>
      <c r="S113" s="260"/>
      <c r="T113" s="322"/>
      <c r="V113" s="174"/>
      <c r="W113" s="150" t="s">
        <v>192</v>
      </c>
      <c r="X113" s="431"/>
      <c r="Y113" s="432"/>
      <c r="Z113" s="432"/>
      <c r="AA113" s="433"/>
      <c r="AB113" s="145" t="str">
        <f>IFERROR(INDEX(ART[PRIX],MATCH($X113,ART[DESIGNATION],0)),"")</f>
        <v/>
      </c>
      <c r="AC113" s="263"/>
      <c r="AD113" s="325"/>
    </row>
    <row r="114" spans="1:30" outlineLevel="1">
      <c r="A114" s="38"/>
      <c r="B114" s="205"/>
      <c r="C114" s="93" t="str">
        <f>IFERROR(VLOOKUP(C107,AGENT,5,0),"")</f>
        <v/>
      </c>
      <c r="D114" s="315"/>
      <c r="E114" s="316"/>
      <c r="F114" s="316"/>
      <c r="G114" s="317"/>
      <c r="H114" s="87" t="str">
        <f>IFERROR(INDEX(ART[PRIX],MATCH($D114,ART[DESIGNATION],0)),"")</f>
        <v/>
      </c>
      <c r="I114" s="250"/>
      <c r="J114" s="319"/>
      <c r="L114" s="130"/>
      <c r="M114" s="135" t="str">
        <f>IFERROR(VLOOKUP(M107,AGENT,5,0),"")</f>
        <v/>
      </c>
      <c r="N114" s="407"/>
      <c r="O114" s="408"/>
      <c r="P114" s="408"/>
      <c r="Q114" s="409"/>
      <c r="R114" s="128" t="str">
        <f>IFERROR(INDEX(ART[PRIX],MATCH($N114,ART[DESIGNATION],0)),"")</f>
        <v/>
      </c>
      <c r="S114" s="260"/>
      <c r="T114" s="322"/>
      <c r="V114" s="174"/>
      <c r="W114" s="151" t="str">
        <f>IFERROR(VLOOKUP(W107,AGENT,5,0),"")</f>
        <v/>
      </c>
      <c r="X114" s="431"/>
      <c r="Y114" s="432"/>
      <c r="Z114" s="432"/>
      <c r="AA114" s="433"/>
      <c r="AB114" s="145" t="str">
        <f>IFERROR(INDEX(ART[PRIX],MATCH($X114,ART[DESIGNATION],0)),"")</f>
        <v/>
      </c>
      <c r="AC114" s="263"/>
      <c r="AD114" s="325"/>
    </row>
    <row r="115" spans="1:30" outlineLevel="1">
      <c r="A115" s="38"/>
      <c r="B115" s="205"/>
      <c r="C115" s="94"/>
      <c r="D115" s="315"/>
      <c r="E115" s="316"/>
      <c r="F115" s="316"/>
      <c r="G115" s="317"/>
      <c r="H115" s="87" t="str">
        <f>IFERROR(INDEX(ART[PRIX],MATCH($D115,ART[DESIGNATION],0)),"")</f>
        <v/>
      </c>
      <c r="I115" s="250"/>
      <c r="J115" s="319"/>
      <c r="L115" s="130"/>
      <c r="M115" s="136"/>
      <c r="N115" s="407"/>
      <c r="O115" s="408"/>
      <c r="P115" s="408"/>
      <c r="Q115" s="409"/>
      <c r="R115" s="128" t="str">
        <f>IFERROR(INDEX(ART[PRIX],MATCH($N115,ART[DESIGNATION],0)),"")</f>
        <v/>
      </c>
      <c r="S115" s="260"/>
      <c r="T115" s="322"/>
      <c r="V115" s="174"/>
      <c r="W115" s="152"/>
      <c r="X115" s="431"/>
      <c r="Y115" s="432"/>
      <c r="Z115" s="432"/>
      <c r="AA115" s="433"/>
      <c r="AB115" s="145" t="str">
        <f>IFERROR(INDEX(ART[PRIX],MATCH($X115,ART[DESIGNATION],0)),"")</f>
        <v/>
      </c>
      <c r="AC115" s="263"/>
      <c r="AD115" s="325"/>
    </row>
    <row r="116" spans="1:30" ht="17" outlineLevel="1" thickBot="1">
      <c r="A116" s="38"/>
      <c r="B116" s="206"/>
      <c r="C116" s="95"/>
      <c r="D116" s="327"/>
      <c r="E116" s="328"/>
      <c r="F116" s="328"/>
      <c r="G116" s="329"/>
      <c r="H116" s="87" t="str">
        <f>IFERROR(INDEX(ART[PRIX],MATCH($D116,ART[DESIGNATION],0)),"")</f>
        <v/>
      </c>
      <c r="I116" s="248"/>
      <c r="J116" s="320"/>
      <c r="L116" s="137"/>
      <c r="M116" s="138"/>
      <c r="N116" s="410"/>
      <c r="O116" s="411"/>
      <c r="P116" s="411"/>
      <c r="Q116" s="412"/>
      <c r="R116" s="139" t="str">
        <f>IFERROR(INDEX(ART[PRIX],MATCH($N116,ART[DESIGNATION],0)),"")</f>
        <v/>
      </c>
      <c r="S116" s="261"/>
      <c r="T116" s="323"/>
      <c r="V116" s="175"/>
      <c r="W116" s="153"/>
      <c r="X116" s="434"/>
      <c r="Y116" s="435"/>
      <c r="Z116" s="435"/>
      <c r="AA116" s="436"/>
      <c r="AB116" s="173" t="str">
        <f>IFERROR(INDEX(ART[PRIX],MATCH($X116,ART[DESIGNATION],0)),"")</f>
        <v/>
      </c>
      <c r="AC116" s="264"/>
      <c r="AD116" s="326"/>
    </row>
    <row r="117" spans="1:30" ht="19" customHeight="1" outlineLevel="1">
      <c r="A117" s="38"/>
      <c r="B117" s="208" t="s">
        <v>196</v>
      </c>
      <c r="C117" s="228" t="s">
        <v>169</v>
      </c>
      <c r="D117" s="297"/>
      <c r="E117" s="298"/>
      <c r="F117" s="298"/>
      <c r="G117" s="299"/>
      <c r="H117" s="97" t="str">
        <f>IFERROR(INDEX(ART[PRIX],MATCH($D117,ART[DESIGNATION],0)),"")</f>
        <v/>
      </c>
      <c r="I117" s="177"/>
      <c r="J117" s="98" t="s">
        <v>140</v>
      </c>
      <c r="L117" s="214" t="s">
        <v>196</v>
      </c>
      <c r="M117" s="226" t="s">
        <v>169</v>
      </c>
      <c r="N117" s="413"/>
      <c r="O117" s="414"/>
      <c r="P117" s="414"/>
      <c r="Q117" s="415"/>
      <c r="R117" s="111" t="str">
        <f>IFERROR(INDEX(ART[PRIX],MATCH($N117,ART[DESIGNATION],0)),"")</f>
        <v/>
      </c>
      <c r="S117" s="256"/>
      <c r="T117" s="112" t="s">
        <v>140</v>
      </c>
      <c r="V117" s="218" t="s">
        <v>196</v>
      </c>
      <c r="W117" s="194" t="s">
        <v>169</v>
      </c>
      <c r="X117" s="282"/>
      <c r="Y117" s="283"/>
      <c r="Z117" s="283"/>
      <c r="AA117" s="284"/>
      <c r="AB117" s="155" t="str">
        <f>IFERROR(INDEX(ART[PRIX],MATCH($X117,ART[DESIGNATION],0)),"")</f>
        <v/>
      </c>
      <c r="AC117" s="265"/>
      <c r="AD117" s="157" t="s">
        <v>140</v>
      </c>
    </row>
    <row r="118" spans="1:30" ht="16" customHeight="1" outlineLevel="1">
      <c r="A118" s="38"/>
      <c r="B118" s="209" t="str">
        <f>IF(Janv2021!J122="",IFERROR(VLOOKUP(C117,AGENT,4,0),""),Janv2021!J122)</f>
        <v/>
      </c>
      <c r="C118" s="229"/>
      <c r="D118" s="300"/>
      <c r="E118" s="301"/>
      <c r="F118" s="301"/>
      <c r="G118" s="302"/>
      <c r="H118" s="100" t="str">
        <f>IFERROR(INDEX(ART[PRIX],MATCH($D118,ART[DESIGNATION],0)),"")</f>
        <v/>
      </c>
      <c r="I118" s="178"/>
      <c r="J118" s="101">
        <f>SUMPRODUCT(H117:H126,I117:I126)</f>
        <v>0</v>
      </c>
      <c r="L118" s="215" t="str">
        <f>IF(Janv2021!T122="",IFERROR(VLOOKUP(M117,AGENT,4,0),""),Janv2021!T122)</f>
        <v/>
      </c>
      <c r="M118" s="227"/>
      <c r="N118" s="416"/>
      <c r="O118" s="417"/>
      <c r="P118" s="417"/>
      <c r="Q118" s="418"/>
      <c r="R118" s="114" t="str">
        <f>IFERROR(INDEX(ART[PRIX],MATCH($N118,ART[DESIGNATION],0)),"")</f>
        <v/>
      </c>
      <c r="S118" s="257"/>
      <c r="T118" s="115">
        <f>SUMPRODUCT(R117:R126,S117:S126)</f>
        <v>0</v>
      </c>
      <c r="V118" s="219" t="str">
        <f>IF(Janv2021!AD122="",IFERROR(VLOOKUP(W117,AGENT,4,0),""),Janv2021!AD122)</f>
        <v/>
      </c>
      <c r="W118" s="225"/>
      <c r="X118" s="279"/>
      <c r="Y118" s="280"/>
      <c r="Z118" s="280"/>
      <c r="AA118" s="281"/>
      <c r="AB118" s="159" t="str">
        <f>IFERROR(INDEX(ART[PRIX],MATCH($X118,ART[DESIGNATION],0)),"")</f>
        <v/>
      </c>
      <c r="AC118" s="266"/>
      <c r="AD118" s="161">
        <f>SUMPRODUCT(AB117:AB126,AC117:AC126)</f>
        <v>0</v>
      </c>
    </row>
    <row r="119" spans="1:30" outlineLevel="1">
      <c r="A119" s="38"/>
      <c r="B119" s="210"/>
      <c r="C119" s="102" t="s">
        <v>168</v>
      </c>
      <c r="D119" s="300"/>
      <c r="E119" s="301"/>
      <c r="F119" s="301"/>
      <c r="G119" s="302"/>
      <c r="H119" s="100" t="str">
        <f>IFERROR(INDEX(ART[PRIX],MATCH($D119,ART[DESIGNATION],0)),"")</f>
        <v/>
      </c>
      <c r="I119" s="178"/>
      <c r="J119" s="235" t="s">
        <v>209</v>
      </c>
      <c r="L119" s="116"/>
      <c r="M119" s="117" t="s">
        <v>168</v>
      </c>
      <c r="N119" s="416"/>
      <c r="O119" s="417"/>
      <c r="P119" s="417"/>
      <c r="Q119" s="418"/>
      <c r="R119" s="114" t="str">
        <f>IFERROR(INDEX(ART[PRIX],MATCH($N119,ART[DESIGNATION],0)),"")</f>
        <v/>
      </c>
      <c r="S119" s="257"/>
      <c r="T119" s="239" t="s">
        <v>209</v>
      </c>
      <c r="V119" s="162"/>
      <c r="W119" s="163" t="s">
        <v>168</v>
      </c>
      <c r="X119" s="279"/>
      <c r="Y119" s="280"/>
      <c r="Z119" s="280"/>
      <c r="AA119" s="281"/>
      <c r="AB119" s="159" t="str">
        <f>IFERROR(INDEX(ART[PRIX],MATCH($X119,ART[DESIGNATION],0)),"")</f>
        <v/>
      </c>
      <c r="AC119" s="266"/>
      <c r="AD119" s="243" t="s">
        <v>209</v>
      </c>
    </row>
    <row r="120" spans="1:30" ht="17" outlineLevel="1" thickBot="1">
      <c r="A120" s="38"/>
      <c r="B120" s="210"/>
      <c r="C120" s="103" t="str">
        <f>IFERROR(VLOOKUP(C117,AGENT,2,0),"")</f>
        <v/>
      </c>
      <c r="D120" s="300"/>
      <c r="E120" s="301"/>
      <c r="F120" s="301"/>
      <c r="G120" s="302"/>
      <c r="H120" s="100" t="str">
        <f>IFERROR(INDEX(ART[PRIX],MATCH($D120,ART[DESIGNATION],0)),"")</f>
        <v/>
      </c>
      <c r="I120" s="178"/>
      <c r="J120" s="236">
        <f>SUMPRODUCT(Janv2021!J118+J118)</f>
        <v>0</v>
      </c>
      <c r="L120" s="116"/>
      <c r="M120" s="118" t="str">
        <f>IFERROR(VLOOKUP(M117,AGENT,2,0),"")</f>
        <v/>
      </c>
      <c r="N120" s="416"/>
      <c r="O120" s="417"/>
      <c r="P120" s="417"/>
      <c r="Q120" s="418"/>
      <c r="R120" s="114" t="str">
        <f>IFERROR(INDEX(ART[PRIX],MATCH($N120,ART[DESIGNATION],0)),"")</f>
        <v/>
      </c>
      <c r="S120" s="257"/>
      <c r="T120" s="240">
        <f>SUMPRODUCT(Janv2021!T118+T118)</f>
        <v>0</v>
      </c>
      <c r="V120" s="162"/>
      <c r="W120" s="164" t="str">
        <f>IFERROR(VLOOKUP(W117,AGENT,2,0),"")</f>
        <v/>
      </c>
      <c r="X120" s="279"/>
      <c r="Y120" s="280"/>
      <c r="Z120" s="280"/>
      <c r="AA120" s="281"/>
      <c r="AB120" s="159" t="str">
        <f>IFERROR(INDEX(ART[PRIX],MATCH($X120,ART[DESIGNATION],0)),"")</f>
        <v/>
      </c>
      <c r="AC120" s="266"/>
      <c r="AD120" s="244">
        <f>SUMPRODUCT(Janv2021!AD118+AD118)</f>
        <v>0</v>
      </c>
    </row>
    <row r="121" spans="1:30" outlineLevel="1">
      <c r="A121" s="38"/>
      <c r="B121" s="210"/>
      <c r="C121" s="99" t="s">
        <v>166</v>
      </c>
      <c r="D121" s="300"/>
      <c r="E121" s="301"/>
      <c r="F121" s="301"/>
      <c r="G121" s="302"/>
      <c r="H121" s="100" t="str">
        <f>IFERROR(INDEX(ART[PRIX],MATCH($D121,ART[DESIGNATION],0)),"")</f>
        <v/>
      </c>
      <c r="I121" s="178"/>
      <c r="J121" s="98" t="s">
        <v>139</v>
      </c>
      <c r="L121" s="116"/>
      <c r="M121" s="113" t="s">
        <v>166</v>
      </c>
      <c r="N121" s="416"/>
      <c r="O121" s="417"/>
      <c r="P121" s="417"/>
      <c r="Q121" s="418"/>
      <c r="R121" s="114" t="str">
        <f>IFERROR(INDEX(ART[PRIX],MATCH($N121,ART[DESIGNATION],0)),"")</f>
        <v/>
      </c>
      <c r="S121" s="257"/>
      <c r="T121" s="112" t="s">
        <v>139</v>
      </c>
      <c r="V121" s="162"/>
      <c r="W121" s="158" t="s">
        <v>166</v>
      </c>
      <c r="X121" s="279"/>
      <c r="Y121" s="280"/>
      <c r="Z121" s="280"/>
      <c r="AA121" s="281"/>
      <c r="AB121" s="159" t="str">
        <f>IFERROR(INDEX(ART[PRIX],MATCH($X121,ART[DESIGNATION],0)),"")</f>
        <v/>
      </c>
      <c r="AC121" s="266"/>
      <c r="AD121" s="157" t="s">
        <v>139</v>
      </c>
    </row>
    <row r="122" spans="1:30" outlineLevel="1">
      <c r="A122" s="38"/>
      <c r="B122" s="210"/>
      <c r="C122" s="103" t="str">
        <f>IFERROR(VLOOKUP(C117,AGENT,3,0),"")</f>
        <v/>
      </c>
      <c r="D122" s="300"/>
      <c r="E122" s="301"/>
      <c r="F122" s="301"/>
      <c r="G122" s="302"/>
      <c r="H122" s="100" t="str">
        <f>IFERROR(INDEX(ART[PRIX],MATCH($D122,ART[DESIGNATION],0)),"")</f>
        <v/>
      </c>
      <c r="I122" s="178"/>
      <c r="J122" s="303" t="str">
        <f>IF(AND(B118&lt;&gt;"",J118&lt;&gt;""),B118-J118,"")</f>
        <v/>
      </c>
      <c r="L122" s="116"/>
      <c r="M122" s="118" t="str">
        <f>IFERROR(VLOOKUP(M117,AGENT,3,0),"")</f>
        <v/>
      </c>
      <c r="N122" s="416"/>
      <c r="O122" s="417"/>
      <c r="P122" s="417"/>
      <c r="Q122" s="418"/>
      <c r="R122" s="114" t="str">
        <f>IFERROR(INDEX(ART[PRIX],MATCH($N122,ART[DESIGNATION],0)),"")</f>
        <v/>
      </c>
      <c r="S122" s="257"/>
      <c r="T122" s="306" t="str">
        <f>IF(AND(L118&lt;&gt;"",T118&lt;&gt;""),L118-T118,"")</f>
        <v/>
      </c>
      <c r="V122" s="162"/>
      <c r="W122" s="164" t="str">
        <f>IFERROR(VLOOKUP(W117,AGENT,3,0),"")</f>
        <v/>
      </c>
      <c r="X122" s="279"/>
      <c r="Y122" s="280"/>
      <c r="Z122" s="280"/>
      <c r="AA122" s="281"/>
      <c r="AB122" s="159" t="str">
        <f>IFERROR(INDEX(ART[PRIX],MATCH($X122,ART[DESIGNATION],0)),"")</f>
        <v/>
      </c>
      <c r="AC122" s="266"/>
      <c r="AD122" s="309" t="str">
        <f>IF(AND(V118&lt;&gt;"",AD118&lt;&gt;""),V118-AD118,"")</f>
        <v/>
      </c>
    </row>
    <row r="123" spans="1:30" outlineLevel="1">
      <c r="A123" s="38"/>
      <c r="B123" s="210"/>
      <c r="C123" s="105" t="s">
        <v>192</v>
      </c>
      <c r="D123" s="300"/>
      <c r="E123" s="301"/>
      <c r="F123" s="301"/>
      <c r="G123" s="302"/>
      <c r="H123" s="100" t="str">
        <f>IFERROR(INDEX(ART[PRIX],MATCH($D123,ART[DESIGNATION],0)),"")</f>
        <v/>
      </c>
      <c r="I123" s="178"/>
      <c r="J123" s="304"/>
      <c r="L123" s="116"/>
      <c r="M123" s="120" t="s">
        <v>192</v>
      </c>
      <c r="N123" s="416"/>
      <c r="O123" s="417"/>
      <c r="P123" s="417"/>
      <c r="Q123" s="418"/>
      <c r="R123" s="114" t="str">
        <f>IFERROR(INDEX(ART[PRIX],MATCH($N123,ART[DESIGNATION],0)),"")</f>
        <v/>
      </c>
      <c r="S123" s="257"/>
      <c r="T123" s="307"/>
      <c r="V123" s="162"/>
      <c r="W123" s="166" t="s">
        <v>192</v>
      </c>
      <c r="X123" s="279"/>
      <c r="Y123" s="280"/>
      <c r="Z123" s="280"/>
      <c r="AA123" s="281"/>
      <c r="AB123" s="159" t="str">
        <f>IFERROR(INDEX(ART[PRIX],MATCH($X123,ART[DESIGNATION],0)),"")</f>
        <v/>
      </c>
      <c r="AC123" s="266"/>
      <c r="AD123" s="310"/>
    </row>
    <row r="124" spans="1:30" outlineLevel="1">
      <c r="A124" s="38"/>
      <c r="B124" s="210"/>
      <c r="C124" s="106" t="str">
        <f>IFERROR(VLOOKUP(C117,AGENT,5,0),"")</f>
        <v/>
      </c>
      <c r="D124" s="300"/>
      <c r="E124" s="301"/>
      <c r="F124" s="301"/>
      <c r="G124" s="302"/>
      <c r="H124" s="100" t="str">
        <f>IFERROR(INDEX(ART[PRIX],MATCH($D124,ART[DESIGNATION],0)),"")</f>
        <v/>
      </c>
      <c r="I124" s="178"/>
      <c r="J124" s="304"/>
      <c r="L124" s="116"/>
      <c r="M124" s="121" t="str">
        <f>IFERROR(VLOOKUP(M117,AGENT,5,0),"")</f>
        <v/>
      </c>
      <c r="N124" s="416"/>
      <c r="O124" s="417"/>
      <c r="P124" s="417"/>
      <c r="Q124" s="418"/>
      <c r="R124" s="114" t="str">
        <f>IFERROR(INDEX(ART[PRIX],MATCH($N124,ART[DESIGNATION],0)),"")</f>
        <v/>
      </c>
      <c r="S124" s="257"/>
      <c r="T124" s="307"/>
      <c r="V124" s="162"/>
      <c r="W124" s="167" t="str">
        <f>IFERROR(VLOOKUP(W117,AGENT,5,0),"")</f>
        <v/>
      </c>
      <c r="X124" s="279"/>
      <c r="Y124" s="280"/>
      <c r="Z124" s="280"/>
      <c r="AA124" s="281"/>
      <c r="AB124" s="159" t="str">
        <f>IFERROR(INDEX(ART[PRIX],MATCH($X124,ART[DESIGNATION],0)),"")</f>
        <v/>
      </c>
      <c r="AC124" s="266"/>
      <c r="AD124" s="310"/>
    </row>
    <row r="125" spans="1:30" outlineLevel="1">
      <c r="A125" s="38"/>
      <c r="B125" s="210"/>
      <c r="C125" s="107"/>
      <c r="D125" s="300"/>
      <c r="E125" s="301"/>
      <c r="F125" s="301"/>
      <c r="G125" s="302"/>
      <c r="H125" s="100" t="str">
        <f>IFERROR(INDEX(ART[PRIX],MATCH($D125,ART[DESIGNATION],0)),"")</f>
        <v/>
      </c>
      <c r="I125" s="178"/>
      <c r="J125" s="304"/>
      <c r="L125" s="116"/>
      <c r="M125" s="122"/>
      <c r="N125" s="416"/>
      <c r="O125" s="417"/>
      <c r="P125" s="417"/>
      <c r="Q125" s="418"/>
      <c r="R125" s="114" t="str">
        <f>IFERROR(INDEX(ART[PRIX],MATCH($N125,ART[DESIGNATION],0)),"")</f>
        <v/>
      </c>
      <c r="S125" s="257"/>
      <c r="T125" s="307"/>
      <c r="V125" s="162"/>
      <c r="W125" s="168"/>
      <c r="X125" s="279"/>
      <c r="Y125" s="280"/>
      <c r="Z125" s="280"/>
      <c r="AA125" s="281"/>
      <c r="AB125" s="159" t="str">
        <f>IFERROR(INDEX(ART[PRIX],MATCH($X125,ART[DESIGNATION],0)),"")</f>
        <v/>
      </c>
      <c r="AC125" s="266"/>
      <c r="AD125" s="310"/>
    </row>
    <row r="126" spans="1:30" ht="17" outlineLevel="1" thickBot="1">
      <c r="A126" s="38"/>
      <c r="B126" s="211"/>
      <c r="C126" s="108"/>
      <c r="D126" s="312"/>
      <c r="E126" s="313"/>
      <c r="F126" s="313"/>
      <c r="G126" s="314"/>
      <c r="H126" s="100" t="str">
        <f>IFERROR(INDEX(ART[PRIX],MATCH($D126,ART[DESIGNATION],0)),"")</f>
        <v/>
      </c>
      <c r="I126" s="179"/>
      <c r="J126" s="305"/>
      <c r="L126" s="123"/>
      <c r="M126" s="124"/>
      <c r="N126" s="419"/>
      <c r="O126" s="420"/>
      <c r="P126" s="420"/>
      <c r="Q126" s="421"/>
      <c r="R126" s="140" t="str">
        <f>IFERROR(INDEX(ART[PRIX],MATCH($N126,ART[DESIGNATION],0)),"")</f>
        <v/>
      </c>
      <c r="S126" s="258"/>
      <c r="T126" s="308"/>
      <c r="V126" s="169"/>
      <c r="W126" s="170"/>
      <c r="X126" s="294"/>
      <c r="Y126" s="295"/>
      <c r="Z126" s="295"/>
      <c r="AA126" s="296"/>
      <c r="AB126" s="171" t="str">
        <f>IFERROR(INDEX(ART[PRIX],MATCH($X126,ART[DESIGNATION],0)),"")</f>
        <v/>
      </c>
      <c r="AC126" s="267"/>
      <c r="AD126" s="311"/>
    </row>
    <row r="127" spans="1:30" ht="19" customHeight="1" outlineLevel="1">
      <c r="A127" s="38"/>
      <c r="B127" s="204" t="s">
        <v>196</v>
      </c>
      <c r="C127" s="230" t="s">
        <v>169</v>
      </c>
      <c r="D127" s="276"/>
      <c r="E127" s="277"/>
      <c r="F127" s="277"/>
      <c r="G127" s="278"/>
      <c r="H127" s="84" t="str">
        <f>IFERROR(INDEX(ART[PRIX],MATCH($D127,ART[DESIGNATION],0)),"")</f>
        <v/>
      </c>
      <c r="I127" s="249"/>
      <c r="J127" s="85" t="s">
        <v>140</v>
      </c>
    </row>
    <row r="128" spans="1:30" ht="16" customHeight="1" outlineLevel="1">
      <c r="A128" s="38"/>
      <c r="B128" s="207" t="str">
        <f>IF(Janv2021!J132="",IFERROR(VLOOKUP(C127,AGENT,4,0),""),Janv2021!J132)</f>
        <v/>
      </c>
      <c r="C128" s="231"/>
      <c r="D128" s="315"/>
      <c r="E128" s="316"/>
      <c r="F128" s="316"/>
      <c r="G128" s="317"/>
      <c r="H128" s="87" t="str">
        <f>IFERROR(INDEX(ART[PRIX],MATCH($D128,ART[DESIGNATION],0)),"")</f>
        <v/>
      </c>
      <c r="I128" s="250"/>
      <c r="J128" s="88">
        <f>SUMPRODUCT(H127:H136,I127:I136)</f>
        <v>0</v>
      </c>
    </row>
    <row r="129" spans="1:10" outlineLevel="1">
      <c r="A129" s="38"/>
      <c r="B129" s="205"/>
      <c r="C129" s="89" t="s">
        <v>168</v>
      </c>
      <c r="D129" s="315"/>
      <c r="E129" s="316"/>
      <c r="F129" s="316"/>
      <c r="G129" s="317"/>
      <c r="H129" s="87" t="str">
        <f>IFERROR(INDEX(ART[PRIX],MATCH($D129,ART[DESIGNATION],0)),"")</f>
        <v/>
      </c>
      <c r="I129" s="250"/>
      <c r="J129" s="233" t="s">
        <v>209</v>
      </c>
    </row>
    <row r="130" spans="1:10" ht="17" outlineLevel="1" thickBot="1">
      <c r="A130" s="38"/>
      <c r="B130" s="205"/>
      <c r="C130" s="90" t="str">
        <f>IFERROR(VLOOKUP(C127,AGENT,2,0),"")</f>
        <v/>
      </c>
      <c r="D130" s="315"/>
      <c r="E130" s="316"/>
      <c r="F130" s="316"/>
      <c r="G130" s="317"/>
      <c r="H130" s="87" t="str">
        <f>IFERROR(INDEX(ART[PRIX],MATCH($D130,ART[DESIGNATION],0)),"")</f>
        <v/>
      </c>
      <c r="I130" s="250"/>
      <c r="J130" s="234">
        <f>SUMPRODUCT(Janv2021!J128+J128)</f>
        <v>0</v>
      </c>
    </row>
    <row r="131" spans="1:10" outlineLevel="1">
      <c r="A131" s="38"/>
      <c r="B131" s="205"/>
      <c r="C131" s="86" t="s">
        <v>166</v>
      </c>
      <c r="D131" s="315"/>
      <c r="E131" s="316"/>
      <c r="F131" s="316"/>
      <c r="G131" s="317"/>
      <c r="H131" s="87" t="str">
        <f>IFERROR(INDEX(ART[PRIX],MATCH($D131,ART[DESIGNATION],0)),"")</f>
        <v/>
      </c>
      <c r="I131" s="250"/>
      <c r="J131" s="85" t="s">
        <v>139</v>
      </c>
    </row>
    <row r="132" spans="1:10" outlineLevel="1">
      <c r="A132" s="38"/>
      <c r="B132" s="205"/>
      <c r="C132" s="90" t="str">
        <f>IFERROR(VLOOKUP(C127,AGENT,3,0),"")</f>
        <v/>
      </c>
      <c r="D132" s="315"/>
      <c r="E132" s="316"/>
      <c r="F132" s="316"/>
      <c r="G132" s="317"/>
      <c r="H132" s="87" t="str">
        <f>IFERROR(INDEX(ART[PRIX],MATCH($D132,ART[DESIGNATION],0)),"")</f>
        <v/>
      </c>
      <c r="I132" s="250"/>
      <c r="J132" s="318" t="str">
        <f>IF(AND(B128&lt;&gt;"",J128&lt;&gt;""),B128-J128,"")</f>
        <v/>
      </c>
    </row>
    <row r="133" spans="1:10" outlineLevel="1">
      <c r="A133" s="38"/>
      <c r="B133" s="205"/>
      <c r="C133" s="92" t="s">
        <v>192</v>
      </c>
      <c r="D133" s="315"/>
      <c r="E133" s="316"/>
      <c r="F133" s="316"/>
      <c r="G133" s="317"/>
      <c r="H133" s="87" t="str">
        <f>IFERROR(INDEX(ART[PRIX],MATCH($D133,ART[DESIGNATION],0)),"")</f>
        <v/>
      </c>
      <c r="I133" s="250"/>
      <c r="J133" s="319"/>
    </row>
    <row r="134" spans="1:10" outlineLevel="1">
      <c r="A134" s="38"/>
      <c r="B134" s="205"/>
      <c r="C134" s="93" t="str">
        <f>IFERROR(VLOOKUP(C127,AGENT,5,0),"")</f>
        <v/>
      </c>
      <c r="D134" s="315"/>
      <c r="E134" s="316"/>
      <c r="F134" s="316"/>
      <c r="G134" s="317"/>
      <c r="H134" s="87" t="str">
        <f>IFERROR(INDEX(ART[PRIX],MATCH($D134,ART[DESIGNATION],0)),"")</f>
        <v/>
      </c>
      <c r="I134" s="250"/>
      <c r="J134" s="319"/>
    </row>
    <row r="135" spans="1:10" outlineLevel="1">
      <c r="A135" s="38"/>
      <c r="B135" s="205"/>
      <c r="C135" s="94"/>
      <c r="D135" s="315"/>
      <c r="E135" s="316"/>
      <c r="F135" s="316"/>
      <c r="G135" s="317"/>
      <c r="H135" s="87" t="str">
        <f>IFERROR(INDEX(ART[PRIX],MATCH($D135,ART[DESIGNATION],0)),"")</f>
        <v/>
      </c>
      <c r="I135" s="250"/>
      <c r="J135" s="319"/>
    </row>
    <row r="136" spans="1:10" ht="17" outlineLevel="1" thickBot="1">
      <c r="A136" s="74"/>
      <c r="B136" s="206"/>
      <c r="C136" s="95"/>
      <c r="D136" s="327"/>
      <c r="E136" s="328"/>
      <c r="F136" s="328"/>
      <c r="G136" s="329"/>
      <c r="H136" s="109" t="str">
        <f>IFERROR(INDEX(ART[PRIX],MATCH($D136,ART[DESIGNATION],0)),"")</f>
        <v/>
      </c>
      <c r="I136" s="248"/>
      <c r="J136" s="320"/>
    </row>
    <row r="138" spans="1:10" ht="19" customHeight="1"/>
    <row r="139" spans="1:10" ht="16" customHeight="1"/>
    <row r="148" ht="19" customHeight="1" outlineLevel="1"/>
    <row r="149" ht="16" customHeight="1" outlineLevel="1"/>
    <row r="150" outlineLevel="1"/>
    <row r="151" outlineLevel="1"/>
    <row r="152" outlineLevel="1"/>
    <row r="153" outlineLevel="1"/>
    <row r="154" outlineLevel="1"/>
    <row r="155" outlineLevel="1"/>
    <row r="156" outlineLevel="1"/>
    <row r="157" outlineLevel="1"/>
    <row r="158" ht="19" customHeight="1" outlineLevel="1"/>
    <row r="159" ht="16" customHeight="1" outlineLevel="1"/>
    <row r="160" outlineLevel="1"/>
    <row r="161" outlineLevel="1"/>
    <row r="162" outlineLevel="1"/>
    <row r="163" outlineLevel="1"/>
    <row r="164" outlineLevel="1"/>
    <row r="165" outlineLevel="1"/>
    <row r="166" outlineLevel="1"/>
    <row r="167" outlineLevel="1"/>
    <row r="168" ht="19" customHeight="1" outlineLevel="1"/>
    <row r="169" ht="16" customHeight="1" outlineLevel="1"/>
    <row r="170" outlineLevel="1"/>
    <row r="171" outlineLevel="1"/>
    <row r="172" outlineLevel="1"/>
    <row r="173" outlineLevel="1"/>
    <row r="174" outlineLevel="1"/>
    <row r="175" outlineLevel="1"/>
    <row r="176" outlineLevel="1"/>
    <row r="177" outlineLevel="1"/>
    <row r="178" ht="19" customHeight="1" outlineLevel="1"/>
    <row r="179" ht="16" customHeight="1" outlineLevel="1"/>
    <row r="180" outlineLevel="1"/>
    <row r="181" outlineLevel="1"/>
    <row r="182" outlineLevel="1"/>
    <row r="183" outlineLevel="1"/>
    <row r="184" outlineLevel="1"/>
    <row r="185" outlineLevel="1"/>
    <row r="186" outlineLevel="1"/>
    <row r="187" outlineLevel="1"/>
    <row r="188" ht="19" customHeight="1" outlineLevel="1"/>
    <row r="189" ht="16" customHeight="1" outlineLevel="1"/>
    <row r="190" outlineLevel="1"/>
    <row r="191" outlineLevel="1"/>
    <row r="192" outlineLevel="1"/>
    <row r="193" outlineLevel="1"/>
    <row r="194" outlineLevel="1"/>
    <row r="195" outlineLevel="1"/>
    <row r="196" outlineLevel="1"/>
    <row r="197" outlineLevel="1"/>
    <row r="198" ht="19" customHeight="1" outlineLevel="1"/>
    <row r="199" ht="16" customHeight="1" outlineLevel="1"/>
    <row r="200" outlineLevel="1"/>
    <row r="201" outlineLevel="1"/>
    <row r="202" outlineLevel="1"/>
    <row r="203" outlineLevel="1"/>
    <row r="204" outlineLevel="1"/>
    <row r="205" outlineLevel="1"/>
    <row r="206" outlineLevel="1"/>
    <row r="207" outlineLevel="1"/>
    <row r="208" ht="19" customHeight="1" outlineLevel="1"/>
    <row r="209" ht="16" customHeight="1" outlineLevel="1"/>
    <row r="210" outlineLevel="1"/>
    <row r="211" outlineLevel="1"/>
    <row r="212" outlineLevel="1"/>
    <row r="213" outlineLevel="1"/>
    <row r="214" outlineLevel="1"/>
    <row r="215" outlineLevel="1"/>
    <row r="216" outlineLevel="1"/>
    <row r="217" outlineLevel="1"/>
    <row r="218" ht="19" customHeight="1" outlineLevel="1"/>
    <row r="219" ht="16" customHeight="1" outlineLevel="1"/>
    <row r="220" outlineLevel="1"/>
    <row r="221" outlineLevel="1"/>
    <row r="222" outlineLevel="1"/>
    <row r="223" outlineLevel="1"/>
    <row r="224" outlineLevel="1"/>
    <row r="225" outlineLevel="1"/>
    <row r="226" outlineLevel="1"/>
    <row r="227" outlineLevel="1"/>
    <row r="228" ht="19" customHeight="1" outlineLevel="1"/>
    <row r="229" ht="16" customHeight="1" outlineLevel="1"/>
    <row r="230" outlineLevel="1"/>
    <row r="231" outlineLevel="1"/>
    <row r="232" outlineLevel="1"/>
    <row r="233" outlineLevel="1"/>
    <row r="234" outlineLevel="1"/>
    <row r="235" outlineLevel="1"/>
    <row r="236" outlineLevel="1"/>
    <row r="237" outlineLevel="1"/>
    <row r="238" ht="19" customHeight="1" outlineLevel="1"/>
    <row r="239" ht="16" customHeight="1" outlineLevel="1"/>
    <row r="240" outlineLevel="1"/>
    <row r="241" outlineLevel="1"/>
    <row r="242" outlineLevel="1"/>
    <row r="243" outlineLevel="1"/>
    <row r="244" outlineLevel="1"/>
    <row r="245" outlineLevel="1"/>
    <row r="246" outlineLevel="1"/>
    <row r="247" outlineLevel="1"/>
    <row r="248" ht="19" customHeight="1" outlineLevel="1"/>
    <row r="249" ht="16" customHeight="1" outlineLevel="1"/>
    <row r="250" outlineLevel="1"/>
    <row r="251" outlineLevel="1"/>
    <row r="252" outlineLevel="1"/>
    <row r="253" outlineLevel="1"/>
    <row r="254" outlineLevel="1"/>
    <row r="255" outlineLevel="1"/>
    <row r="256" outlineLevel="1"/>
    <row r="257" outlineLevel="1"/>
    <row r="258" ht="19" customHeight="1" outlineLevel="1"/>
    <row r="259" ht="16" customHeight="1" outlineLevel="1"/>
    <row r="260" outlineLevel="1"/>
    <row r="261" outlineLevel="1"/>
    <row r="262" outlineLevel="1"/>
    <row r="263" outlineLevel="1"/>
    <row r="264" outlineLevel="1"/>
    <row r="265" outlineLevel="1"/>
    <row r="266" outlineLevel="1"/>
    <row r="267" outlineLevel="1"/>
    <row r="268" ht="19" customHeight="1" outlineLevel="1"/>
    <row r="269" ht="16" customHeight="1" outlineLevel="1"/>
    <row r="270" outlineLevel="1"/>
    <row r="271" outlineLevel="1"/>
    <row r="272" outlineLevel="1"/>
    <row r="273" outlineLevel="1"/>
    <row r="274" outlineLevel="1"/>
    <row r="275" outlineLevel="1"/>
    <row r="276" outlineLevel="1"/>
    <row r="277" outlineLevel="1"/>
    <row r="278" ht="19" customHeight="1" outlineLevel="1"/>
    <row r="279" ht="16" customHeight="1" outlineLevel="1"/>
    <row r="280" outlineLevel="1"/>
    <row r="281" outlineLevel="1"/>
    <row r="282" outlineLevel="1"/>
    <row r="283" outlineLevel="1"/>
    <row r="284" outlineLevel="1"/>
    <row r="285" outlineLevel="1"/>
    <row r="286" outlineLevel="1"/>
    <row r="287" outlineLevel="1"/>
    <row r="288" ht="19" customHeight="1" outlineLevel="1"/>
    <row r="289" ht="16" customHeight="1" outlineLevel="1"/>
    <row r="290" outlineLevel="1"/>
    <row r="291" outlineLevel="1"/>
    <row r="292" outlineLevel="1"/>
    <row r="293" outlineLevel="1"/>
    <row r="294" outlineLevel="1"/>
    <row r="295" outlineLevel="1"/>
    <row r="296" outlineLevel="1"/>
    <row r="297" outlineLevel="1"/>
    <row r="298" ht="19" customHeight="1" outlineLevel="1"/>
    <row r="299" ht="16" customHeight="1" outlineLevel="1"/>
    <row r="300" outlineLevel="1"/>
    <row r="301" outlineLevel="1"/>
    <row r="302" outlineLevel="1"/>
    <row r="303" outlineLevel="1"/>
    <row r="304" outlineLevel="1"/>
    <row r="305" outlineLevel="1"/>
    <row r="306" outlineLevel="1"/>
    <row r="307" outlineLevel="1"/>
    <row r="308" ht="19" customHeight="1" outlineLevel="1"/>
    <row r="309" ht="16" customHeight="1" outlineLevel="1"/>
    <row r="310" outlineLevel="1"/>
    <row r="311" outlineLevel="1"/>
    <row r="312" outlineLevel="1"/>
    <row r="313" outlineLevel="1"/>
    <row r="314" outlineLevel="1"/>
    <row r="315" outlineLevel="1"/>
    <row r="316" outlineLevel="1"/>
    <row r="317" outlineLevel="1"/>
    <row r="318" ht="19" customHeight="1" outlineLevel="1"/>
    <row r="319" ht="16" customHeight="1" outlineLevel="1"/>
    <row r="320" outlineLevel="1"/>
    <row r="321" outlineLevel="1"/>
    <row r="322" outlineLevel="1"/>
    <row r="323" outlineLevel="1"/>
    <row r="324" outlineLevel="1"/>
    <row r="325" outlineLevel="1"/>
    <row r="326" outlineLevel="1"/>
    <row r="327" outlineLevel="1"/>
    <row r="328" ht="19" customHeight="1" outlineLevel="1"/>
    <row r="329" ht="16" customHeight="1" outlineLevel="1"/>
    <row r="330" outlineLevel="1"/>
    <row r="331" outlineLevel="1"/>
    <row r="332" outlineLevel="1"/>
    <row r="333" outlineLevel="1"/>
    <row r="334" outlineLevel="1"/>
    <row r="335" outlineLevel="1"/>
    <row r="336" outlineLevel="1"/>
    <row r="337" outlineLevel="1"/>
    <row r="338" ht="19" customHeight="1" outlineLevel="1"/>
    <row r="339" ht="16" customHeight="1" outlineLevel="1"/>
    <row r="340" outlineLevel="1"/>
    <row r="341" outlineLevel="1"/>
    <row r="342" outlineLevel="1"/>
    <row r="343" outlineLevel="1"/>
    <row r="344" outlineLevel="1"/>
    <row r="345" outlineLevel="1"/>
    <row r="346" outlineLevel="1"/>
    <row r="347" outlineLevel="1"/>
    <row r="348" ht="19" customHeight="1" outlineLevel="1"/>
    <row r="349" ht="16" customHeight="1" outlineLevel="1"/>
    <row r="350" outlineLevel="1"/>
    <row r="351" outlineLevel="1"/>
    <row r="352" outlineLevel="1"/>
    <row r="353" outlineLevel="1"/>
    <row r="354" outlineLevel="1"/>
    <row r="355" outlineLevel="1"/>
    <row r="356" outlineLevel="1"/>
    <row r="357" outlineLevel="1"/>
    <row r="358" ht="19" customHeight="1" outlineLevel="1"/>
    <row r="359" ht="16" customHeight="1" outlineLevel="1"/>
    <row r="360" outlineLevel="1"/>
    <row r="361" outlineLevel="1"/>
    <row r="362" outlineLevel="1"/>
    <row r="363" outlineLevel="1"/>
    <row r="364" outlineLevel="1"/>
    <row r="365" outlineLevel="1"/>
    <row r="366" outlineLevel="1"/>
    <row r="367" outlineLevel="1"/>
    <row r="368" ht="19" customHeight="1" outlineLevel="1"/>
    <row r="369" ht="16" customHeight="1" outlineLevel="1"/>
    <row r="370" outlineLevel="1"/>
    <row r="371" outlineLevel="1"/>
    <row r="372" outlineLevel="1"/>
    <row r="373" outlineLevel="1"/>
    <row r="374" outlineLevel="1"/>
    <row r="375" outlineLevel="1"/>
    <row r="376" outlineLevel="1"/>
    <row r="377" outlineLevel="1"/>
    <row r="378" ht="19" customHeight="1" outlineLevel="1"/>
    <row r="379" ht="16" customHeight="1" outlineLevel="1"/>
    <row r="380" outlineLevel="1"/>
    <row r="381" outlineLevel="1"/>
    <row r="382" outlineLevel="1"/>
    <row r="383" outlineLevel="1"/>
    <row r="384" outlineLevel="1"/>
    <row r="385" outlineLevel="1"/>
    <row r="386" outlineLevel="1"/>
    <row r="387" outlineLevel="1"/>
    <row r="388" ht="19" customHeight="1" outlineLevel="1"/>
    <row r="389" ht="16" customHeight="1" outlineLevel="1"/>
    <row r="390" outlineLevel="1"/>
    <row r="391" outlineLevel="1"/>
    <row r="392" outlineLevel="1"/>
    <row r="393" outlineLevel="1"/>
    <row r="394" outlineLevel="1"/>
    <row r="395" outlineLevel="1"/>
    <row r="396" outlineLevel="1"/>
    <row r="397" outlineLevel="1"/>
    <row r="398" ht="19" customHeight="1" outlineLevel="1"/>
    <row r="399" ht="16" customHeight="1" outlineLevel="1"/>
    <row r="400" outlineLevel="1"/>
    <row r="401" outlineLevel="1"/>
    <row r="402" outlineLevel="1"/>
    <row r="403" outlineLevel="1"/>
    <row r="404" outlineLevel="1"/>
    <row r="405" outlineLevel="1"/>
    <row r="406" outlineLevel="1"/>
    <row r="407" outlineLevel="1"/>
    <row r="408" ht="17" customHeight="1" outlineLevel="1"/>
    <row r="409" ht="17" customHeight="1" outlineLevel="1"/>
    <row r="410" outlineLevel="1"/>
    <row r="411" outlineLevel="1"/>
    <row r="412" outlineLevel="1"/>
    <row r="413" outlineLevel="1"/>
    <row r="414" outlineLevel="1"/>
    <row r="415" outlineLevel="1"/>
    <row r="416" outlineLevel="1"/>
    <row r="417" outlineLevel="1"/>
    <row r="418" ht="19" customHeight="1" outlineLevel="1"/>
    <row r="419" ht="16" customHeight="1" outlineLevel="1"/>
    <row r="420" outlineLevel="1"/>
    <row r="421" outlineLevel="1"/>
    <row r="422" outlineLevel="1"/>
    <row r="423" outlineLevel="1"/>
    <row r="424" outlineLevel="1"/>
    <row r="425" outlineLevel="1"/>
    <row r="426" outlineLevel="1"/>
    <row r="427" outlineLevel="1"/>
    <row r="428" ht="17" customHeight="1" outlineLevel="1"/>
    <row r="429" ht="17" customHeight="1" outlineLevel="1"/>
    <row r="430" outlineLevel="1"/>
    <row r="431" outlineLevel="1"/>
    <row r="432" outlineLevel="1"/>
    <row r="433" outlineLevel="1"/>
    <row r="434" outlineLevel="1"/>
    <row r="435" outlineLevel="1"/>
    <row r="436" outlineLevel="1"/>
    <row r="437" outlineLevel="1"/>
    <row r="438" ht="19" customHeight="1" outlineLevel="1"/>
    <row r="439" ht="16" customHeight="1" outlineLevel="1"/>
    <row r="440" outlineLevel="1"/>
    <row r="441" outlineLevel="1"/>
    <row r="442" outlineLevel="1"/>
    <row r="443" outlineLevel="1"/>
    <row r="444" outlineLevel="1"/>
    <row r="445" outlineLevel="1"/>
    <row r="446" outlineLevel="1"/>
    <row r="447" outlineLevel="1"/>
    <row r="448" ht="19" customHeight="1" outlineLevel="1"/>
    <row r="449" ht="16" customHeight="1" outlineLevel="1"/>
    <row r="450" outlineLevel="1"/>
    <row r="451" outlineLevel="1"/>
    <row r="452" outlineLevel="1"/>
    <row r="453" outlineLevel="1"/>
    <row r="454" outlineLevel="1"/>
    <row r="455" outlineLevel="1"/>
    <row r="456" outlineLevel="1"/>
    <row r="457" outlineLevel="1"/>
    <row r="458" ht="19" customHeight="1" outlineLevel="1"/>
    <row r="459" ht="16" customHeight="1" outlineLevel="1"/>
    <row r="460" outlineLevel="1"/>
    <row r="461" outlineLevel="1"/>
    <row r="462" outlineLevel="1"/>
    <row r="463" outlineLevel="1"/>
    <row r="464" outlineLevel="1"/>
    <row r="465" outlineLevel="1"/>
    <row r="466" outlineLevel="1"/>
    <row r="467" outlineLevel="1"/>
    <row r="468" ht="19" customHeight="1" outlineLevel="1"/>
    <row r="469" ht="16" customHeight="1" outlineLevel="1"/>
    <row r="470" outlineLevel="1"/>
    <row r="471" outlineLevel="1"/>
    <row r="472" outlineLevel="1"/>
    <row r="473" outlineLevel="1"/>
    <row r="474" outlineLevel="1"/>
    <row r="475" outlineLevel="1"/>
    <row r="476" outlineLevel="1"/>
    <row r="477" outlineLevel="1"/>
    <row r="478" ht="19" customHeight="1" outlineLevel="1"/>
    <row r="479" ht="16" customHeight="1" outlineLevel="1"/>
    <row r="480" outlineLevel="1"/>
    <row r="481" outlineLevel="1"/>
    <row r="482" outlineLevel="1"/>
    <row r="483" outlineLevel="1"/>
    <row r="484" outlineLevel="1"/>
    <row r="485" outlineLevel="1"/>
    <row r="486" outlineLevel="1"/>
    <row r="487" outlineLevel="1"/>
    <row r="499" hidden="1" outlineLevel="1"/>
    <row r="500" hidden="1" outlineLevel="1"/>
    <row r="501" hidden="1" outlineLevel="1"/>
    <row r="502" hidden="1" outlineLevel="1"/>
    <row r="503" hidden="1" outlineLevel="1"/>
    <row r="504" hidden="1" outlineLevel="1"/>
    <row r="505" hidden="1" outlineLevel="1"/>
    <row r="506" hidden="1" outlineLevel="1"/>
    <row r="507" hidden="1" outlineLevel="1"/>
    <row r="508" hidden="1" outlineLevel="1"/>
    <row r="509" hidden="1" outlineLevel="1"/>
    <row r="510" hidden="1" outlineLevel="1"/>
    <row r="511" hidden="1" outlineLevel="1"/>
    <row r="512" hidden="1" outlineLevel="1"/>
    <row r="513" hidden="1" outlineLevel="1"/>
    <row r="514" hidden="1" outlineLevel="1"/>
    <row r="515" hidden="1" outlineLevel="1"/>
    <row r="516" hidden="1" outlineLevel="1"/>
    <row r="517" hidden="1" outlineLevel="1"/>
    <row r="518" hidden="1" outlineLevel="1"/>
    <row r="519" hidden="1" outlineLevel="1"/>
    <row r="520" hidden="1" outlineLevel="1"/>
    <row r="521" hidden="1" outlineLevel="1"/>
    <row r="522" hidden="1" outlineLevel="1"/>
    <row r="523" hidden="1" outlineLevel="1"/>
    <row r="524" hidden="1" outlineLevel="1"/>
    <row r="525" hidden="1" outlineLevel="1"/>
    <row r="526" hidden="1" outlineLevel="1"/>
    <row r="527" hidden="1" outlineLevel="1"/>
    <row r="528" hidden="1" outlineLevel="1"/>
    <row r="529" hidden="1" outlineLevel="1"/>
    <row r="530" hidden="1" outlineLevel="1"/>
    <row r="531" hidden="1" outlineLevel="1"/>
    <row r="532" hidden="1" outlineLevel="1"/>
    <row r="533" hidden="1" outlineLevel="1"/>
    <row r="534" hidden="1" outlineLevel="1"/>
    <row r="535" hidden="1" outlineLevel="1"/>
    <row r="536" hidden="1" outlineLevel="1"/>
    <row r="537" hidden="1" outlineLevel="1"/>
    <row r="538" hidden="1" outlineLevel="1"/>
    <row r="539" ht="19" hidden="1" customHeight="1" outlineLevel="1"/>
    <row r="540" ht="16" hidden="1" customHeight="1" outlineLevel="1"/>
    <row r="541" hidden="1" outlineLevel="1"/>
    <row r="542" hidden="1" outlineLevel="1"/>
    <row r="543" hidden="1" outlineLevel="1"/>
    <row r="544" hidden="1" outlineLevel="1"/>
    <row r="545" hidden="1" outlineLevel="1"/>
    <row r="546" hidden="1" outlineLevel="1"/>
    <row r="547" hidden="1" outlineLevel="1"/>
    <row r="548" hidden="1" outlineLevel="1"/>
    <row r="549" hidden="1" outlineLevel="1"/>
    <row r="550" hidden="1" outlineLevel="1"/>
    <row r="551" hidden="1" outlineLevel="1"/>
    <row r="552" hidden="1" outlineLevel="1"/>
    <row r="553" hidden="1" outlineLevel="1"/>
    <row r="554" hidden="1" outlineLevel="1"/>
    <row r="555" hidden="1" outlineLevel="1"/>
    <row r="556" hidden="1" outlineLevel="1"/>
    <row r="557" hidden="1" outlineLevel="1"/>
    <row r="558" hidden="1" outlineLevel="1"/>
    <row r="559" hidden="1" outlineLevel="1"/>
    <row r="560" hidden="1" outlineLevel="1"/>
    <row r="561" hidden="1" outlineLevel="1"/>
    <row r="562" hidden="1" outlineLevel="1"/>
    <row r="563" hidden="1" outlineLevel="1"/>
    <row r="564" hidden="1" outlineLevel="1"/>
    <row r="565" hidden="1" outlineLevel="1"/>
    <row r="566" hidden="1" outlineLevel="1"/>
    <row r="567" hidden="1" outlineLevel="1"/>
    <row r="568" hidden="1" outlineLevel="1"/>
    <row r="569" hidden="1" outlineLevel="1"/>
    <row r="570" hidden="1" outlineLevel="1"/>
    <row r="571" hidden="1" outlineLevel="1"/>
    <row r="572" hidden="1" outlineLevel="1"/>
    <row r="573" hidden="1" outlineLevel="1"/>
    <row r="574" hidden="1" outlineLevel="1"/>
    <row r="575" hidden="1" outlineLevel="1"/>
    <row r="576" hidden="1" outlineLevel="1"/>
    <row r="577" hidden="1" outlineLevel="1"/>
    <row r="578" hidden="1" outlineLevel="1"/>
    <row r="579" hidden="1" outlineLevel="1"/>
    <row r="580" hidden="1" outlineLevel="1"/>
    <row r="581" hidden="1" outlineLevel="1"/>
    <row r="582" hidden="1" outlineLevel="1"/>
    <row r="583" hidden="1" outlineLevel="1"/>
    <row r="584" hidden="1" outlineLevel="1"/>
    <row r="585" hidden="1" outlineLevel="1"/>
    <row r="586" hidden="1" outlineLevel="1"/>
    <row r="587" hidden="1" outlineLevel="1"/>
    <row r="588" hidden="1" outlineLevel="1"/>
    <row r="589" hidden="1" outlineLevel="1"/>
    <row r="590" hidden="1" outlineLevel="1"/>
    <row r="591" hidden="1" outlineLevel="1"/>
    <row r="592" hidden="1" outlineLevel="1"/>
    <row r="593" hidden="1" outlineLevel="1"/>
    <row r="594" hidden="1" outlineLevel="1"/>
    <row r="595" hidden="1" outlineLevel="1"/>
    <row r="596" hidden="1" outlineLevel="1"/>
    <row r="597" hidden="1" outlineLevel="1"/>
    <row r="598" hidden="1" outlineLevel="1"/>
    <row r="599" hidden="1" outlineLevel="1"/>
    <row r="600" hidden="1" outlineLevel="1"/>
    <row r="601" hidden="1" outlineLevel="1"/>
    <row r="602" hidden="1" outlineLevel="1"/>
    <row r="603" hidden="1" outlineLevel="1"/>
    <row r="604" hidden="1" outlineLevel="1"/>
    <row r="605" hidden="1" outlineLevel="1"/>
    <row r="606" hidden="1" outlineLevel="1"/>
    <row r="607" hidden="1" outlineLevel="1"/>
    <row r="608" hidden="1" outlineLevel="1"/>
    <row r="609" hidden="1" outlineLevel="1"/>
    <row r="610" hidden="1" outlineLevel="1"/>
    <row r="611" hidden="1" outlineLevel="1"/>
    <row r="612" hidden="1" outlineLevel="1"/>
    <row r="613" hidden="1" outlineLevel="1"/>
    <row r="614" hidden="1" outlineLevel="1"/>
    <row r="615" hidden="1" outlineLevel="1"/>
    <row r="616" hidden="1" outlineLevel="1"/>
    <row r="617" hidden="1" outlineLevel="1"/>
    <row r="618" hidden="1" outlineLevel="1"/>
    <row r="619" hidden="1" outlineLevel="1"/>
    <row r="620" hidden="1" outlineLevel="1"/>
    <row r="621" hidden="1" outlineLevel="1"/>
    <row r="622" hidden="1" outlineLevel="1"/>
    <row r="623" hidden="1" outlineLevel="1"/>
    <row r="624" hidden="1" outlineLevel="1"/>
    <row r="625" hidden="1" outlineLevel="1"/>
    <row r="626" hidden="1" outlineLevel="1"/>
    <row r="627" hidden="1" outlineLevel="1"/>
    <row r="628" hidden="1" outlineLevel="1"/>
    <row r="629" hidden="1" outlineLevel="1"/>
    <row r="630" hidden="1" outlineLevel="1"/>
    <row r="631" hidden="1" outlineLevel="1"/>
    <row r="632" hidden="1" outlineLevel="1"/>
    <row r="633" hidden="1" outlineLevel="1"/>
    <row r="634" hidden="1" outlineLevel="1"/>
    <row r="635" hidden="1" outlineLevel="1"/>
    <row r="636" hidden="1" outlineLevel="1"/>
    <row r="637" hidden="1" outlineLevel="1"/>
    <row r="638" hidden="1" outlineLevel="1"/>
    <row r="639" hidden="1" outlineLevel="1"/>
    <row r="640" hidden="1" outlineLevel="1"/>
    <row r="641" hidden="1" outlineLevel="1"/>
    <row r="642" hidden="1" outlineLevel="1"/>
    <row r="643" hidden="1" outlineLevel="1"/>
    <row r="644" hidden="1" outlineLevel="1"/>
    <row r="645" hidden="1" outlineLevel="1"/>
    <row r="646" hidden="1" outlineLevel="1"/>
    <row r="647" hidden="1" outlineLevel="1"/>
    <row r="648" hidden="1" outlineLevel="1"/>
    <row r="649" hidden="1" outlineLevel="1"/>
    <row r="650" hidden="1" outlineLevel="1"/>
    <row r="651" hidden="1" outlineLevel="1"/>
    <row r="652" hidden="1" outlineLevel="1"/>
    <row r="653" hidden="1" outlineLevel="1"/>
    <row r="654" hidden="1" outlineLevel="1"/>
    <row r="655" hidden="1" outlineLevel="1"/>
    <row r="656" hidden="1" outlineLevel="1"/>
    <row r="657" hidden="1" outlineLevel="1"/>
    <row r="658" hidden="1" outlineLevel="1"/>
    <row r="659" hidden="1" outlineLevel="1"/>
    <row r="660" hidden="1" outlineLevel="1"/>
    <row r="661" hidden="1" outlineLevel="1"/>
    <row r="662" hidden="1" outlineLevel="1"/>
    <row r="663" hidden="1" outlineLevel="1"/>
    <row r="664" hidden="1" outlineLevel="1"/>
    <row r="665" hidden="1" outlineLevel="1"/>
    <row r="666" hidden="1" outlineLevel="1"/>
    <row r="667" hidden="1" outlineLevel="1"/>
    <row r="668" hidden="1" outlineLevel="1"/>
    <row r="669" hidden="1" outlineLevel="1"/>
    <row r="670" hidden="1" outlineLevel="1"/>
    <row r="671" hidden="1" outlineLevel="1"/>
    <row r="672" hidden="1" outlineLevel="1"/>
    <row r="673" hidden="1" outlineLevel="1"/>
    <row r="674" hidden="1" outlineLevel="1"/>
    <row r="675" hidden="1" outlineLevel="1"/>
    <row r="676" hidden="1" outlineLevel="1"/>
    <row r="677" hidden="1" outlineLevel="1"/>
    <row r="678" hidden="1" outlineLevel="1"/>
    <row r="679" hidden="1" outlineLevel="1"/>
    <row r="680" hidden="1" outlineLevel="1"/>
    <row r="681" hidden="1" outlineLevel="1"/>
    <row r="682" hidden="1" outlineLevel="1"/>
    <row r="683" hidden="1" outlineLevel="1"/>
    <row r="684" hidden="1" outlineLevel="1"/>
    <row r="685" hidden="1" outlineLevel="1"/>
    <row r="686" hidden="1" outlineLevel="1"/>
    <row r="687" hidden="1" outlineLevel="1"/>
    <row r="688" hidden="1" outlineLevel="1"/>
    <row r="689" hidden="1" outlineLevel="1"/>
    <row r="690" hidden="1" outlineLevel="1"/>
    <row r="691" hidden="1" outlineLevel="1"/>
    <row r="692" hidden="1" outlineLevel="1"/>
    <row r="693" hidden="1" outlineLevel="1"/>
    <row r="694" hidden="1" outlineLevel="1"/>
    <row r="695" hidden="1" outlineLevel="1"/>
    <row r="696" hidden="1" outlineLevel="1"/>
    <row r="697" hidden="1" outlineLevel="1"/>
    <row r="698" hidden="1" outlineLevel="1"/>
    <row r="699" hidden="1" outlineLevel="1"/>
    <row r="700" hidden="1" outlineLevel="1"/>
    <row r="701" hidden="1" outlineLevel="1"/>
    <row r="702" hidden="1" outlineLevel="1"/>
    <row r="703" hidden="1" outlineLevel="1"/>
    <row r="704" hidden="1" outlineLevel="1"/>
    <row r="705" hidden="1" outlineLevel="1"/>
    <row r="706" hidden="1" outlineLevel="1"/>
    <row r="707" hidden="1" outlineLevel="1"/>
    <row r="708" hidden="1" outlineLevel="1"/>
    <row r="709" hidden="1" outlineLevel="1"/>
    <row r="710" hidden="1" outlineLevel="1"/>
    <row r="711" hidden="1" outlineLevel="1"/>
    <row r="712" hidden="1" outlineLevel="1"/>
    <row r="713" hidden="1" outlineLevel="1"/>
    <row r="714" hidden="1" outlineLevel="1"/>
    <row r="715" hidden="1" outlineLevel="1"/>
    <row r="716" hidden="1" outlineLevel="1"/>
    <row r="717" hidden="1" outlineLevel="1"/>
    <row r="718" hidden="1" outlineLevel="1"/>
    <row r="719" collapsed="1"/>
    <row r="730" hidden="1" outlineLevel="1"/>
    <row r="731" hidden="1" outlineLevel="1"/>
    <row r="732" hidden="1" outlineLevel="1"/>
    <row r="733" hidden="1" outlineLevel="1"/>
    <row r="734" hidden="1" outlineLevel="1"/>
    <row r="735" hidden="1" outlineLevel="1"/>
    <row r="736" hidden="1" outlineLevel="1"/>
    <row r="737" hidden="1" outlineLevel="1"/>
    <row r="738" hidden="1" outlineLevel="1"/>
    <row r="739" hidden="1" outlineLevel="1"/>
    <row r="740" hidden="1" outlineLevel="1"/>
    <row r="741" hidden="1" outlineLevel="1"/>
    <row r="742" hidden="1" outlineLevel="1"/>
    <row r="743" hidden="1" outlineLevel="1"/>
    <row r="744" hidden="1" outlineLevel="1"/>
    <row r="745" hidden="1" outlineLevel="1"/>
    <row r="746" hidden="1" outlineLevel="1"/>
    <row r="747" hidden="1" outlineLevel="1"/>
    <row r="748" hidden="1" outlineLevel="1"/>
    <row r="749" hidden="1" outlineLevel="1"/>
    <row r="750" hidden="1" outlineLevel="1"/>
    <row r="751" hidden="1" outlineLevel="1"/>
    <row r="752" hidden="1" outlineLevel="1"/>
    <row r="753" hidden="1" outlineLevel="1"/>
    <row r="754" hidden="1" outlineLevel="1"/>
    <row r="755" hidden="1" outlineLevel="1"/>
    <row r="756" hidden="1" outlineLevel="1"/>
    <row r="757" hidden="1" outlineLevel="1"/>
    <row r="758" hidden="1" outlineLevel="1"/>
    <row r="759" hidden="1" outlineLevel="1"/>
    <row r="760" hidden="1" outlineLevel="1"/>
    <row r="761" hidden="1" outlineLevel="1"/>
    <row r="762" hidden="1" outlineLevel="1"/>
    <row r="763" hidden="1" outlineLevel="1"/>
    <row r="764" hidden="1" outlineLevel="1"/>
    <row r="765" hidden="1" outlineLevel="1"/>
    <row r="766" hidden="1" outlineLevel="1"/>
    <row r="767" hidden="1" outlineLevel="1"/>
    <row r="768" hidden="1" outlineLevel="1"/>
    <row r="769" hidden="1" outlineLevel="1"/>
    <row r="770" hidden="1" outlineLevel="1"/>
    <row r="771" hidden="1" outlineLevel="1"/>
    <row r="772" hidden="1" outlineLevel="1"/>
    <row r="773" hidden="1" outlineLevel="1"/>
    <row r="774" hidden="1" outlineLevel="1"/>
    <row r="775" hidden="1" outlineLevel="1"/>
    <row r="776" hidden="1" outlineLevel="1"/>
    <row r="777" hidden="1" outlineLevel="1"/>
    <row r="778" hidden="1" outlineLevel="1"/>
    <row r="779" hidden="1" outlineLevel="1"/>
    <row r="780" hidden="1" outlineLevel="1"/>
    <row r="781" hidden="1" outlineLevel="1"/>
    <row r="782" hidden="1" outlineLevel="1"/>
    <row r="783" hidden="1" outlineLevel="1"/>
    <row r="784" hidden="1" outlineLevel="1"/>
    <row r="785" hidden="1" outlineLevel="1"/>
    <row r="786" hidden="1" outlineLevel="1"/>
    <row r="787" hidden="1" outlineLevel="1"/>
    <row r="788" hidden="1" outlineLevel="1"/>
    <row r="789" hidden="1" outlineLevel="1"/>
    <row r="790" hidden="1" outlineLevel="1"/>
    <row r="791" hidden="1" outlineLevel="1"/>
    <row r="792" hidden="1" outlineLevel="1"/>
    <row r="793" hidden="1" outlineLevel="1"/>
    <row r="794" hidden="1" outlineLevel="1"/>
    <row r="795" hidden="1" outlineLevel="1"/>
    <row r="796" hidden="1" outlineLevel="1"/>
    <row r="797" hidden="1" outlineLevel="1"/>
    <row r="798" hidden="1" outlineLevel="1"/>
    <row r="799" hidden="1" outlineLevel="1"/>
    <row r="800" hidden="1" outlineLevel="1"/>
    <row r="801" hidden="1" outlineLevel="1"/>
    <row r="802" hidden="1" outlineLevel="1"/>
    <row r="803" hidden="1" outlineLevel="1"/>
    <row r="804" hidden="1" outlineLevel="1"/>
    <row r="805" hidden="1" outlineLevel="1"/>
    <row r="806" hidden="1" outlineLevel="1"/>
    <row r="807" hidden="1" outlineLevel="1"/>
    <row r="808" hidden="1" outlineLevel="1"/>
    <row r="809" hidden="1" outlineLevel="1"/>
    <row r="810" hidden="1" outlineLevel="1"/>
    <row r="811" hidden="1" outlineLevel="1"/>
    <row r="812" hidden="1" outlineLevel="1"/>
    <row r="813" hidden="1" outlineLevel="1"/>
    <row r="814" hidden="1" outlineLevel="1"/>
    <row r="815" hidden="1" outlineLevel="1"/>
    <row r="816" hidden="1" outlineLevel="1"/>
    <row r="817" hidden="1" outlineLevel="1"/>
    <row r="818" hidden="1" outlineLevel="1"/>
    <row r="819" hidden="1" outlineLevel="1"/>
    <row r="820" hidden="1" outlineLevel="1"/>
    <row r="821" hidden="1" outlineLevel="1"/>
    <row r="822" hidden="1" outlineLevel="1"/>
    <row r="823" hidden="1" outlineLevel="1"/>
    <row r="824" hidden="1" outlineLevel="1"/>
    <row r="825" hidden="1" outlineLevel="1"/>
    <row r="826" hidden="1" outlineLevel="1"/>
    <row r="827" hidden="1" outlineLevel="1"/>
    <row r="828" hidden="1" outlineLevel="1"/>
    <row r="829" hidden="1" outlineLevel="1"/>
    <row r="830" hidden="1" outlineLevel="1"/>
    <row r="831" hidden="1" outlineLevel="1"/>
    <row r="832" hidden="1" outlineLevel="1"/>
    <row r="833" hidden="1" outlineLevel="1"/>
    <row r="834" hidden="1" outlineLevel="1"/>
    <row r="835" hidden="1" outlineLevel="1"/>
    <row r="836" hidden="1" outlineLevel="1"/>
    <row r="837" hidden="1" outlineLevel="1"/>
    <row r="838" hidden="1" outlineLevel="1"/>
    <row r="839" hidden="1" outlineLevel="1"/>
    <row r="840" hidden="1" outlineLevel="1"/>
    <row r="841" hidden="1" outlineLevel="1"/>
    <row r="842" hidden="1" outlineLevel="1"/>
    <row r="843" hidden="1" outlineLevel="1"/>
    <row r="844" hidden="1" outlineLevel="1"/>
    <row r="845" hidden="1" outlineLevel="1"/>
    <row r="846" hidden="1" outlineLevel="1"/>
    <row r="847" hidden="1" outlineLevel="1"/>
    <row r="848" hidden="1" outlineLevel="1"/>
    <row r="849" hidden="1" outlineLevel="1"/>
    <row r="850" hidden="1" outlineLevel="1"/>
    <row r="851" hidden="1" outlineLevel="1"/>
    <row r="852" hidden="1" outlineLevel="1"/>
    <row r="853" hidden="1" outlineLevel="1"/>
    <row r="854" hidden="1" outlineLevel="1"/>
    <row r="855" hidden="1" outlineLevel="1"/>
    <row r="856" hidden="1" outlineLevel="1"/>
    <row r="857" hidden="1" outlineLevel="1"/>
    <row r="858" hidden="1" outlineLevel="1"/>
    <row r="859" hidden="1" outlineLevel="1"/>
    <row r="860" hidden="1" outlineLevel="1"/>
    <row r="861" hidden="1" outlineLevel="1"/>
    <row r="862" hidden="1" outlineLevel="1"/>
    <row r="863" hidden="1" outlineLevel="1"/>
    <row r="864" hidden="1" outlineLevel="1"/>
    <row r="865" hidden="1" outlineLevel="1"/>
    <row r="866" hidden="1" outlineLevel="1"/>
    <row r="867" hidden="1" outlineLevel="1"/>
    <row r="868" hidden="1" outlineLevel="1"/>
    <row r="869" hidden="1" outlineLevel="1"/>
    <row r="870" hidden="1" outlineLevel="1"/>
    <row r="871" hidden="1" outlineLevel="1"/>
    <row r="872" hidden="1" outlineLevel="1"/>
    <row r="873" hidden="1" outlineLevel="1"/>
    <row r="874" hidden="1" outlineLevel="1"/>
    <row r="875" hidden="1" outlineLevel="1"/>
    <row r="876" hidden="1" outlineLevel="1"/>
    <row r="877" hidden="1" outlineLevel="1"/>
    <row r="878" hidden="1" outlineLevel="1"/>
    <row r="879" hidden="1" outlineLevel="1"/>
    <row r="880" hidden="1" outlineLevel="1"/>
    <row r="881" hidden="1" outlineLevel="1"/>
    <row r="882" hidden="1" outlineLevel="1"/>
    <row r="883" hidden="1" outlineLevel="1"/>
    <row r="884" hidden="1" outlineLevel="1"/>
    <row r="885" hidden="1" outlineLevel="1"/>
    <row r="886" hidden="1" outlineLevel="1"/>
    <row r="887" hidden="1" outlineLevel="1"/>
    <row r="888" hidden="1" outlineLevel="1"/>
    <row r="889" hidden="1" outlineLevel="1"/>
    <row r="890" hidden="1" outlineLevel="1"/>
    <row r="891" hidden="1" outlineLevel="1"/>
    <row r="892" hidden="1" outlineLevel="1"/>
    <row r="893" hidden="1" outlineLevel="1"/>
    <row r="894" hidden="1" outlineLevel="1"/>
    <row r="895" hidden="1" outlineLevel="1"/>
    <row r="896" hidden="1" outlineLevel="1"/>
    <row r="897" hidden="1" outlineLevel="1"/>
    <row r="898" hidden="1" outlineLevel="1"/>
    <row r="899" hidden="1" outlineLevel="1"/>
    <row r="900" hidden="1" outlineLevel="1"/>
    <row r="901" hidden="1" outlineLevel="1"/>
    <row r="902" hidden="1" outlineLevel="1"/>
    <row r="903" hidden="1" outlineLevel="1"/>
    <row r="904" hidden="1" outlineLevel="1"/>
    <row r="905" hidden="1" outlineLevel="1"/>
    <row r="906" hidden="1" outlineLevel="1"/>
    <row r="907" hidden="1" outlineLevel="1"/>
    <row r="908" hidden="1" outlineLevel="1"/>
    <row r="909" hidden="1" outlineLevel="1"/>
    <row r="910" hidden="1" outlineLevel="1"/>
    <row r="911" hidden="1" outlineLevel="1"/>
    <row r="912" hidden="1" outlineLevel="1"/>
    <row r="913" hidden="1" outlineLevel="1"/>
    <row r="914" hidden="1" outlineLevel="1"/>
    <row r="915" hidden="1" outlineLevel="1"/>
    <row r="916" hidden="1" outlineLevel="1"/>
    <row r="917" hidden="1" outlineLevel="1"/>
    <row r="918" hidden="1" outlineLevel="1"/>
    <row r="919" hidden="1" outlineLevel="1"/>
    <row r="920" hidden="1" outlineLevel="1"/>
    <row r="921" hidden="1" outlineLevel="1"/>
    <row r="922" hidden="1" outlineLevel="1"/>
    <row r="923" hidden="1" outlineLevel="1"/>
    <row r="924" hidden="1" outlineLevel="1"/>
    <row r="925" hidden="1" outlineLevel="1"/>
    <row r="926" hidden="1" outlineLevel="1"/>
    <row r="927" hidden="1" outlineLevel="1"/>
    <row r="928" hidden="1" outlineLevel="1"/>
    <row r="929" hidden="1" outlineLevel="1"/>
    <row r="930" hidden="1" outlineLevel="1"/>
    <row r="931" hidden="1" outlineLevel="1"/>
    <row r="932" hidden="1" outlineLevel="1"/>
    <row r="933" hidden="1" outlineLevel="1"/>
    <row r="934" hidden="1" outlineLevel="1"/>
    <row r="935" hidden="1" outlineLevel="1"/>
    <row r="936" hidden="1" outlineLevel="1"/>
    <row r="937" hidden="1" outlineLevel="1"/>
    <row r="938" hidden="1" outlineLevel="1"/>
    <row r="939" hidden="1" outlineLevel="1"/>
    <row r="940" hidden="1" outlineLevel="1"/>
    <row r="941" hidden="1" outlineLevel="1"/>
    <row r="942" hidden="1" outlineLevel="1"/>
    <row r="943" hidden="1" outlineLevel="1"/>
    <row r="944" hidden="1" outlineLevel="1"/>
    <row r="945" hidden="1" outlineLevel="1"/>
    <row r="946" hidden="1" outlineLevel="1"/>
    <row r="947" hidden="1" outlineLevel="1"/>
    <row r="948" hidden="1" outlineLevel="1"/>
    <row r="949" hidden="1" outlineLevel="1"/>
    <row r="950" hidden="1" outlineLevel="1"/>
    <row r="951" hidden="1" outlineLevel="1"/>
    <row r="952" hidden="1" outlineLevel="1"/>
    <row r="953" hidden="1" outlineLevel="1"/>
    <row r="954" hidden="1" outlineLevel="1"/>
    <row r="955" hidden="1" outlineLevel="1"/>
    <row r="956" hidden="1" outlineLevel="1"/>
    <row r="957" hidden="1" outlineLevel="1"/>
    <row r="958" hidden="1" outlineLevel="1"/>
    <row r="959" hidden="1" outlineLevel="1"/>
    <row r="960" hidden="1" outlineLevel="1"/>
    <row r="961" hidden="1" outlineLevel="1"/>
    <row r="962" hidden="1" outlineLevel="1"/>
    <row r="963" hidden="1" outlineLevel="1"/>
    <row r="964" hidden="1" outlineLevel="1"/>
    <row r="965" hidden="1" outlineLevel="1"/>
    <row r="966" hidden="1" outlineLevel="1"/>
    <row r="967" hidden="1" outlineLevel="1"/>
    <row r="968" hidden="1" outlineLevel="1"/>
    <row r="969" hidden="1" outlineLevel="1"/>
    <row r="970" collapsed="1"/>
    <row r="981" hidden="1" outlineLevel="1"/>
    <row r="982" hidden="1" outlineLevel="1"/>
    <row r="983" hidden="1" outlineLevel="1"/>
    <row r="984" hidden="1" outlineLevel="1"/>
    <row r="985" hidden="1" outlineLevel="1"/>
    <row r="986" hidden="1" outlineLevel="1"/>
    <row r="987" hidden="1" outlineLevel="1"/>
    <row r="988" hidden="1" outlineLevel="1"/>
    <row r="989" hidden="1" outlineLevel="1"/>
    <row r="990" hidden="1" outlineLevel="1"/>
    <row r="991" hidden="1" outlineLevel="1"/>
    <row r="992" hidden="1" outlineLevel="1"/>
    <row r="993" hidden="1" outlineLevel="1"/>
    <row r="994" hidden="1" outlineLevel="1"/>
    <row r="995" hidden="1" outlineLevel="1"/>
    <row r="996" hidden="1" outlineLevel="1"/>
    <row r="997" hidden="1" outlineLevel="1"/>
    <row r="998" hidden="1" outlineLevel="1"/>
    <row r="999" hidden="1" outlineLevel="1"/>
    <row r="1000" hidden="1" outlineLevel="1"/>
    <row r="1001" hidden="1" outlineLevel="1"/>
    <row r="1002" hidden="1" outlineLevel="1"/>
    <row r="1003" hidden="1" outlineLevel="1"/>
    <row r="1004" hidden="1" outlineLevel="1"/>
    <row r="1005" hidden="1" outlineLevel="1"/>
    <row r="1006" hidden="1" outlineLevel="1"/>
    <row r="1007" hidden="1" outlineLevel="1"/>
    <row r="1008" hidden="1" outlineLevel="1"/>
    <row r="1009" hidden="1" outlineLevel="1"/>
    <row r="1010" hidden="1" outlineLevel="1"/>
    <row r="1011" hidden="1" outlineLevel="1"/>
    <row r="1012" hidden="1" outlineLevel="1"/>
    <row r="1013" hidden="1" outlineLevel="1"/>
    <row r="1014" hidden="1" outlineLevel="1"/>
    <row r="1015" hidden="1" outlineLevel="1"/>
    <row r="1016" hidden="1" outlineLevel="1"/>
    <row r="1017" hidden="1" outlineLevel="1"/>
    <row r="1018" hidden="1" outlineLevel="1"/>
    <row r="1019" hidden="1" outlineLevel="1"/>
    <row r="1020" hidden="1" outlineLevel="1"/>
    <row r="1021" hidden="1" outlineLevel="1"/>
    <row r="1022" hidden="1" outlineLevel="1"/>
    <row r="1023" hidden="1" outlineLevel="1"/>
    <row r="1024" hidden="1" outlineLevel="1"/>
    <row r="1025" hidden="1" outlineLevel="1"/>
    <row r="1026" hidden="1" outlineLevel="1"/>
    <row r="1027" hidden="1" outlineLevel="1"/>
    <row r="1028" hidden="1" outlineLevel="1"/>
    <row r="1029" hidden="1" outlineLevel="1"/>
    <row r="1030" hidden="1" outlineLevel="1"/>
    <row r="1031" hidden="1" outlineLevel="1"/>
    <row r="1032" hidden="1" outlineLevel="1"/>
    <row r="1033" hidden="1" outlineLevel="1"/>
    <row r="1034" hidden="1" outlineLevel="1"/>
    <row r="1035" hidden="1" outlineLevel="1"/>
    <row r="1036" hidden="1" outlineLevel="1"/>
    <row r="1037" hidden="1" outlineLevel="1"/>
    <row r="1038" hidden="1" outlineLevel="1"/>
    <row r="1039" hidden="1" outlineLevel="1"/>
    <row r="1040" hidden="1" outlineLevel="1"/>
    <row r="1041" hidden="1" outlineLevel="1"/>
    <row r="1042" hidden="1" outlineLevel="1"/>
    <row r="1043" hidden="1" outlineLevel="1"/>
    <row r="1044" hidden="1" outlineLevel="1"/>
    <row r="1045" hidden="1" outlineLevel="1"/>
    <row r="1046" hidden="1" outlineLevel="1"/>
    <row r="1047" hidden="1" outlineLevel="1"/>
    <row r="1048" hidden="1" outlineLevel="1"/>
    <row r="1049" hidden="1" outlineLevel="1"/>
    <row r="1050" hidden="1" outlineLevel="1"/>
    <row r="1051" hidden="1" outlineLevel="1"/>
    <row r="1052" hidden="1" outlineLevel="1"/>
    <row r="1053" hidden="1" outlineLevel="1"/>
    <row r="1054" hidden="1" outlineLevel="1"/>
    <row r="1055" hidden="1" outlineLevel="1"/>
    <row r="1056" hidden="1" outlineLevel="1"/>
    <row r="1057" hidden="1" outlineLevel="1"/>
    <row r="1058" hidden="1" outlineLevel="1"/>
    <row r="1059" hidden="1" outlineLevel="1"/>
    <row r="1060" hidden="1" outlineLevel="1"/>
    <row r="1061" hidden="1" outlineLevel="1"/>
    <row r="1062" hidden="1" outlineLevel="1"/>
    <row r="1063" hidden="1" outlineLevel="1"/>
    <row r="1064" hidden="1" outlineLevel="1"/>
    <row r="1065" hidden="1" outlineLevel="1"/>
    <row r="1066" hidden="1" outlineLevel="1"/>
    <row r="1067" hidden="1" outlineLevel="1"/>
    <row r="1068" hidden="1" outlineLevel="1"/>
    <row r="1069" hidden="1" outlineLevel="1"/>
    <row r="1070" hidden="1" outlineLevel="1"/>
    <row r="1071" hidden="1" outlineLevel="1"/>
    <row r="1072" hidden="1" outlineLevel="1"/>
    <row r="1073" hidden="1" outlineLevel="1"/>
    <row r="1074" hidden="1" outlineLevel="1"/>
    <row r="1075" hidden="1" outlineLevel="1"/>
    <row r="1076" hidden="1" outlineLevel="1"/>
    <row r="1077" hidden="1" outlineLevel="1"/>
    <row r="1078" hidden="1" outlineLevel="1"/>
    <row r="1079" hidden="1" outlineLevel="1"/>
    <row r="1080" hidden="1" outlineLevel="1"/>
    <row r="1081" collapsed="1"/>
    <row r="1092" hidden="1" outlineLevel="1"/>
    <row r="1093" hidden="1" outlineLevel="1"/>
    <row r="1094" hidden="1" outlineLevel="1"/>
    <row r="1095" hidden="1" outlineLevel="1"/>
    <row r="1096" hidden="1" outlineLevel="1"/>
    <row r="1097" hidden="1" outlineLevel="1"/>
    <row r="1098" hidden="1" outlineLevel="1"/>
    <row r="1099" hidden="1" outlineLevel="1"/>
    <row r="1100" hidden="1" outlineLevel="1"/>
    <row r="1101" hidden="1" outlineLevel="1"/>
    <row r="1102" hidden="1" outlineLevel="1"/>
    <row r="1103" hidden="1" outlineLevel="1"/>
    <row r="1104" hidden="1" outlineLevel="1"/>
    <row r="1105" hidden="1" outlineLevel="1"/>
    <row r="1106" hidden="1" outlineLevel="1"/>
    <row r="1107" hidden="1" outlineLevel="1"/>
    <row r="1108" hidden="1" outlineLevel="1"/>
    <row r="1109" hidden="1" outlineLevel="1"/>
    <row r="1110" hidden="1" outlineLevel="1"/>
    <row r="1111" hidden="1" outlineLevel="1"/>
    <row r="1112" hidden="1" outlineLevel="1"/>
    <row r="1113" hidden="1" outlineLevel="1"/>
    <row r="1114" hidden="1" outlineLevel="1"/>
    <row r="1115" hidden="1" outlineLevel="1"/>
    <row r="1116" hidden="1" outlineLevel="1"/>
    <row r="1117" hidden="1" outlineLevel="1"/>
    <row r="1118" hidden="1" outlineLevel="1"/>
    <row r="1119" hidden="1" outlineLevel="1"/>
    <row r="1120" hidden="1" outlineLevel="1"/>
    <row r="1121" hidden="1" outlineLevel="1"/>
    <row r="1122" hidden="1" outlineLevel="1"/>
    <row r="1123" hidden="1" outlineLevel="1"/>
    <row r="1124" hidden="1" outlineLevel="1"/>
    <row r="1125" hidden="1" outlineLevel="1"/>
    <row r="1126" hidden="1" outlineLevel="1"/>
    <row r="1127" hidden="1" outlineLevel="1"/>
    <row r="1128" hidden="1" outlineLevel="1"/>
    <row r="1129" hidden="1" outlineLevel="1"/>
    <row r="1130" hidden="1" outlineLevel="1"/>
    <row r="1131" hidden="1" outlineLevel="1"/>
    <row r="1132" hidden="1" outlineLevel="1"/>
    <row r="1133" hidden="1" outlineLevel="1"/>
    <row r="1134" hidden="1" outlineLevel="1"/>
    <row r="1135" hidden="1" outlineLevel="1"/>
    <row r="1136" hidden="1" outlineLevel="1"/>
    <row r="1137" hidden="1" outlineLevel="1"/>
    <row r="1138" hidden="1" outlineLevel="1"/>
    <row r="1139" hidden="1" outlineLevel="1"/>
    <row r="1140" hidden="1" outlineLevel="1"/>
    <row r="1141" hidden="1" outlineLevel="1"/>
    <row r="1142" hidden="1" outlineLevel="1"/>
    <row r="1143" hidden="1" outlineLevel="1"/>
    <row r="1144" hidden="1" outlineLevel="1"/>
    <row r="1145" hidden="1" outlineLevel="1"/>
    <row r="1146" hidden="1" outlineLevel="1"/>
    <row r="1147" hidden="1" outlineLevel="1"/>
    <row r="1148" hidden="1" outlineLevel="1"/>
    <row r="1149" hidden="1" outlineLevel="1"/>
    <row r="1150" hidden="1" outlineLevel="1"/>
    <row r="1151" hidden="1" outlineLevel="1"/>
    <row r="1152" hidden="1" outlineLevel="1"/>
    <row r="1153" hidden="1" outlineLevel="1"/>
    <row r="1154" hidden="1" outlineLevel="1"/>
    <row r="1155" hidden="1" outlineLevel="1"/>
    <row r="1156" hidden="1" outlineLevel="1"/>
    <row r="1157" hidden="1" outlineLevel="1"/>
    <row r="1158" hidden="1" outlineLevel="1"/>
    <row r="1159" hidden="1" outlineLevel="1"/>
    <row r="1160" hidden="1" outlineLevel="1"/>
    <row r="1161" hidden="1" outlineLevel="1"/>
    <row r="1162" hidden="1" outlineLevel="1"/>
    <row r="1163" hidden="1" outlineLevel="1"/>
    <row r="1164" hidden="1" outlineLevel="1"/>
    <row r="1165" hidden="1" outlineLevel="1"/>
    <row r="1166" hidden="1" outlineLevel="1"/>
    <row r="1167" hidden="1" outlineLevel="1"/>
    <row r="1168" hidden="1" outlineLevel="1"/>
    <row r="1169" hidden="1" outlineLevel="1"/>
    <row r="1170" hidden="1" outlineLevel="1"/>
    <row r="1171" hidden="1" outlineLevel="1"/>
    <row r="1172" hidden="1" outlineLevel="1"/>
    <row r="1173" hidden="1" outlineLevel="1"/>
    <row r="1174" hidden="1" outlineLevel="1"/>
    <row r="1175" hidden="1" outlineLevel="1"/>
    <row r="1176" hidden="1" outlineLevel="1"/>
    <row r="1177" hidden="1" outlineLevel="1"/>
    <row r="1178" hidden="1" outlineLevel="1"/>
    <row r="1179" hidden="1" outlineLevel="1"/>
    <row r="1180" hidden="1" outlineLevel="1"/>
    <row r="1181" hidden="1" outlineLevel="1"/>
    <row r="1182" hidden="1" outlineLevel="1"/>
    <row r="1183" hidden="1" outlineLevel="1"/>
    <row r="1184" hidden="1" outlineLevel="1"/>
    <row r="1185" hidden="1" outlineLevel="1"/>
    <row r="1186" hidden="1" outlineLevel="1"/>
    <row r="1187" hidden="1" outlineLevel="1"/>
    <row r="1188" hidden="1" outlineLevel="1"/>
    <row r="1189" hidden="1" outlineLevel="1"/>
    <row r="1190" hidden="1" outlineLevel="1"/>
    <row r="1191" hidden="1" outlineLevel="1"/>
    <row r="1192" hidden="1" outlineLevel="1"/>
    <row r="1193" hidden="1" outlineLevel="1"/>
    <row r="1194" hidden="1" outlineLevel="1"/>
    <row r="1195" hidden="1" outlineLevel="1"/>
    <row r="1196" hidden="1" outlineLevel="1"/>
    <row r="1197" hidden="1" outlineLevel="1"/>
    <row r="1198" hidden="1" outlineLevel="1"/>
    <row r="1199" hidden="1" outlineLevel="1"/>
    <row r="1200" hidden="1" outlineLevel="1"/>
    <row r="1201" hidden="1" outlineLevel="1"/>
    <row r="1202" hidden="1" outlineLevel="1"/>
    <row r="1203" hidden="1" outlineLevel="1"/>
    <row r="1204" hidden="1" outlineLevel="1"/>
    <row r="1205" hidden="1" outlineLevel="1"/>
    <row r="1206" hidden="1" outlineLevel="1"/>
    <row r="1207" hidden="1" outlineLevel="1"/>
    <row r="1208" hidden="1" outlineLevel="1"/>
    <row r="1209" hidden="1" outlineLevel="1"/>
    <row r="1210" hidden="1" outlineLevel="1"/>
    <row r="1211" hidden="1" outlineLevel="1"/>
    <row r="1212" hidden="1" outlineLevel="1"/>
    <row r="1213" hidden="1" outlineLevel="1"/>
    <row r="1214" hidden="1" outlineLevel="1"/>
    <row r="1215" hidden="1" outlineLevel="1"/>
    <row r="1216" hidden="1" outlineLevel="1"/>
    <row r="1217" hidden="1" outlineLevel="1"/>
    <row r="1218" hidden="1" outlineLevel="1"/>
    <row r="1219" hidden="1" outlineLevel="1"/>
    <row r="1220" hidden="1" outlineLevel="1"/>
    <row r="1221" hidden="1" outlineLevel="1"/>
    <row r="1222" hidden="1" outlineLevel="1"/>
    <row r="1223" ht="16" hidden="1" customHeight="1" outlineLevel="1"/>
    <row r="1224" ht="16" hidden="1" customHeight="1" outlineLevel="1"/>
    <row r="1225" hidden="1" outlineLevel="1"/>
    <row r="1226" hidden="1" outlineLevel="1"/>
    <row r="1227" hidden="1" outlineLevel="1"/>
    <row r="1228" hidden="1" outlineLevel="1"/>
    <row r="1229" hidden="1" outlineLevel="1"/>
    <row r="1230" hidden="1" outlineLevel="1"/>
    <row r="1231" hidden="1" outlineLevel="1"/>
    <row r="1232" hidden="1" outlineLevel="1"/>
    <row r="1233" hidden="1" outlineLevel="1"/>
    <row r="1234" hidden="1" outlineLevel="1"/>
    <row r="1235" hidden="1" outlineLevel="1"/>
    <row r="1236" hidden="1" outlineLevel="1"/>
    <row r="1237" hidden="1" outlineLevel="1"/>
    <row r="1238" hidden="1" outlineLevel="1"/>
    <row r="1239" hidden="1" outlineLevel="1"/>
    <row r="1240" hidden="1" outlineLevel="1"/>
    <row r="1241" hidden="1" outlineLevel="1"/>
    <row r="1242" hidden="1" outlineLevel="1"/>
    <row r="1243" hidden="1" outlineLevel="1"/>
    <row r="1244" hidden="1" outlineLevel="1"/>
    <row r="1245" hidden="1" outlineLevel="1"/>
    <row r="1246" hidden="1" outlineLevel="1"/>
    <row r="1247" hidden="1" outlineLevel="1"/>
    <row r="1248" hidden="1" outlineLevel="1"/>
    <row r="1249" hidden="1" outlineLevel="1"/>
    <row r="1250" hidden="1" outlineLevel="1"/>
    <row r="1251" hidden="1" outlineLevel="1"/>
    <row r="1252" collapsed="1"/>
    <row r="1263" hidden="1" outlineLevel="1"/>
    <row r="1264" hidden="1" outlineLevel="1"/>
    <row r="1265" hidden="1" outlineLevel="1"/>
    <row r="1266" hidden="1" outlineLevel="1"/>
    <row r="1267" hidden="1" outlineLevel="1"/>
    <row r="1268" hidden="1" outlineLevel="1"/>
    <row r="1269" hidden="1" outlineLevel="1"/>
    <row r="1270" hidden="1" outlineLevel="1"/>
    <row r="1271" hidden="1" outlineLevel="1"/>
    <row r="1272" hidden="1" outlineLevel="1"/>
    <row r="1273" hidden="1" outlineLevel="1"/>
    <row r="1274" hidden="1" outlineLevel="1"/>
    <row r="1275" hidden="1" outlineLevel="1"/>
    <row r="1276" hidden="1" outlineLevel="1"/>
    <row r="1277" hidden="1" outlineLevel="1"/>
    <row r="1278" hidden="1" outlineLevel="1"/>
    <row r="1279" hidden="1" outlineLevel="1"/>
    <row r="1280" hidden="1" outlineLevel="1"/>
    <row r="1281" hidden="1" outlineLevel="1"/>
    <row r="1282" hidden="1" outlineLevel="1"/>
    <row r="1283" hidden="1" outlineLevel="1"/>
    <row r="1284" hidden="1" outlineLevel="1"/>
    <row r="1285" hidden="1" outlineLevel="1"/>
    <row r="1286" hidden="1" outlineLevel="1"/>
    <row r="1287" hidden="1" outlineLevel="1"/>
    <row r="1288" hidden="1" outlineLevel="1"/>
    <row r="1289" hidden="1" outlineLevel="1"/>
    <row r="1290" hidden="1" outlineLevel="1"/>
    <row r="1291" hidden="1" outlineLevel="1"/>
    <row r="1292" hidden="1" outlineLevel="1"/>
    <row r="1293" hidden="1" outlineLevel="1"/>
    <row r="1294" hidden="1" outlineLevel="1"/>
    <row r="1295" hidden="1" outlineLevel="1"/>
    <row r="1296" hidden="1" outlineLevel="1"/>
    <row r="1297" hidden="1" outlineLevel="1"/>
    <row r="1298" hidden="1" outlineLevel="1"/>
    <row r="1299" hidden="1" outlineLevel="1"/>
    <row r="1300" hidden="1" outlineLevel="1"/>
    <row r="1301" hidden="1" outlineLevel="1"/>
    <row r="1302" hidden="1" outlineLevel="1"/>
    <row r="1303" hidden="1" outlineLevel="1"/>
    <row r="1304" hidden="1" outlineLevel="1"/>
    <row r="1305" hidden="1" outlineLevel="1"/>
    <row r="1306" hidden="1" outlineLevel="1"/>
    <row r="1307" hidden="1" outlineLevel="1"/>
    <row r="1308" hidden="1" outlineLevel="1"/>
    <row r="1309" hidden="1" outlineLevel="1"/>
    <row r="1310" hidden="1" outlineLevel="1"/>
    <row r="1311" hidden="1" outlineLevel="1"/>
    <row r="1312" hidden="1" outlineLevel="1"/>
    <row r="1313" hidden="1" outlineLevel="1"/>
    <row r="1314" hidden="1" outlineLevel="1"/>
    <row r="1315" hidden="1" outlineLevel="1"/>
    <row r="1316" hidden="1" outlineLevel="1"/>
    <row r="1317" hidden="1" outlineLevel="1"/>
    <row r="1318" hidden="1" outlineLevel="1"/>
    <row r="1319" hidden="1" outlineLevel="1"/>
    <row r="1320" hidden="1" outlineLevel="1"/>
    <row r="1321" hidden="1" outlineLevel="1"/>
    <row r="1322" hidden="1" outlineLevel="1"/>
    <row r="1323" hidden="1" outlineLevel="1"/>
    <row r="1324" hidden="1" outlineLevel="1"/>
    <row r="1325" hidden="1" outlineLevel="1"/>
    <row r="1326" hidden="1" outlineLevel="1"/>
    <row r="1327" hidden="1" outlineLevel="1"/>
    <row r="1328" hidden="1" outlineLevel="1"/>
    <row r="1329" hidden="1" outlineLevel="1"/>
    <row r="1330" hidden="1" outlineLevel="1"/>
    <row r="1331" hidden="1" outlineLevel="1"/>
    <row r="1332" hidden="1" outlineLevel="1"/>
    <row r="1333" hidden="1" outlineLevel="1"/>
    <row r="1334" hidden="1" outlineLevel="1"/>
    <row r="1335" hidden="1" outlineLevel="1"/>
    <row r="1336" hidden="1" outlineLevel="1"/>
    <row r="1337" hidden="1" outlineLevel="1"/>
    <row r="1338" hidden="1" outlineLevel="1"/>
    <row r="1339" hidden="1" outlineLevel="1"/>
    <row r="1340" hidden="1" outlineLevel="1"/>
    <row r="1341" hidden="1" outlineLevel="1"/>
    <row r="1342" hidden="1" outlineLevel="1"/>
    <row r="1343" hidden="1" outlineLevel="1"/>
    <row r="1344" hidden="1" outlineLevel="1"/>
    <row r="1345" hidden="1" outlineLevel="1"/>
    <row r="1346" hidden="1" outlineLevel="1"/>
    <row r="1347" hidden="1" outlineLevel="1"/>
    <row r="1348" hidden="1" outlineLevel="1"/>
    <row r="1349" hidden="1" outlineLevel="1"/>
    <row r="1350" hidden="1" outlineLevel="1"/>
    <row r="1351" hidden="1" outlineLevel="1"/>
    <row r="1352" hidden="1" outlineLevel="1"/>
    <row r="1353" hidden="1" outlineLevel="1"/>
    <row r="1354" hidden="1" outlineLevel="1"/>
    <row r="1355" hidden="1" outlineLevel="1"/>
    <row r="1356" hidden="1" outlineLevel="1"/>
    <row r="1357" hidden="1" outlineLevel="1"/>
    <row r="1358" hidden="1" outlineLevel="1"/>
    <row r="1359" hidden="1" outlineLevel="1"/>
    <row r="1360" hidden="1" outlineLevel="1"/>
    <row r="1361" hidden="1" outlineLevel="1"/>
    <row r="1362" hidden="1" outlineLevel="1"/>
    <row r="1363" hidden="1" outlineLevel="1"/>
    <row r="1364" hidden="1" outlineLevel="1"/>
    <row r="1365" hidden="1" outlineLevel="1"/>
    <row r="1366" hidden="1" outlineLevel="1"/>
    <row r="1367" hidden="1" outlineLevel="1"/>
    <row r="1368" hidden="1" outlineLevel="1"/>
    <row r="1369" hidden="1" outlineLevel="1"/>
    <row r="1370" hidden="1" outlineLevel="1"/>
    <row r="1371" hidden="1" outlineLevel="1"/>
    <row r="1372" hidden="1" outlineLevel="1"/>
    <row r="1373" hidden="1" outlineLevel="1"/>
    <row r="1374" hidden="1" outlineLevel="1"/>
    <row r="1375" hidden="1" outlineLevel="1"/>
    <row r="1376" hidden="1" outlineLevel="1"/>
    <row r="1377" hidden="1" outlineLevel="1"/>
    <row r="1378" hidden="1" outlineLevel="1"/>
    <row r="1379" hidden="1" outlineLevel="1"/>
    <row r="1380" hidden="1" outlineLevel="1"/>
    <row r="1381" hidden="1" outlineLevel="1"/>
    <row r="1382" hidden="1" outlineLevel="1"/>
    <row r="1383" hidden="1" outlineLevel="1"/>
    <row r="1384" hidden="1" outlineLevel="1"/>
    <row r="1385" hidden="1" outlineLevel="1"/>
    <row r="1386" hidden="1" outlineLevel="1"/>
    <row r="1387" hidden="1" outlineLevel="1"/>
    <row r="1388" hidden="1" outlineLevel="1"/>
    <row r="1389" hidden="1" outlineLevel="1"/>
    <row r="1390" hidden="1" outlineLevel="1"/>
    <row r="1391" hidden="1" outlineLevel="1"/>
    <row r="1392" hidden="1" outlineLevel="1"/>
    <row r="1393" hidden="1" outlineLevel="1"/>
    <row r="1394" hidden="1" outlineLevel="1"/>
    <row r="1395" hidden="1" outlineLevel="1"/>
    <row r="1396" hidden="1" outlineLevel="1"/>
    <row r="1397" hidden="1" outlineLevel="1"/>
    <row r="1398" hidden="1" outlineLevel="1"/>
    <row r="1399" hidden="1" outlineLevel="1"/>
    <row r="1400" hidden="1" outlineLevel="1"/>
    <row r="1401" hidden="1" outlineLevel="1"/>
    <row r="1402" hidden="1" outlineLevel="1"/>
    <row r="1403" hidden="1" outlineLevel="1"/>
    <row r="1404" hidden="1" outlineLevel="1"/>
    <row r="1405" hidden="1" outlineLevel="1"/>
    <row r="1406" hidden="1" outlineLevel="1"/>
    <row r="1407" hidden="1" outlineLevel="1"/>
    <row r="1408" hidden="1" outlineLevel="1"/>
    <row r="1409" hidden="1" outlineLevel="1"/>
    <row r="1410" hidden="1" outlineLevel="1"/>
    <row r="1411" hidden="1" outlineLevel="1"/>
    <row r="1412" hidden="1" outlineLevel="1"/>
    <row r="1413" hidden="1" outlineLevel="1"/>
    <row r="1414" hidden="1" outlineLevel="1"/>
    <row r="1415" hidden="1" outlineLevel="1"/>
    <row r="1416" hidden="1" outlineLevel="1"/>
    <row r="1417" hidden="1" outlineLevel="1"/>
    <row r="1418" hidden="1" outlineLevel="1"/>
    <row r="1419" hidden="1" outlineLevel="1"/>
    <row r="1420" hidden="1" outlineLevel="1"/>
    <row r="1421" hidden="1" outlineLevel="1"/>
    <row r="1422" hidden="1" outlineLevel="1"/>
    <row r="1423" hidden="1" outlineLevel="1"/>
    <row r="1424" hidden="1" outlineLevel="1"/>
    <row r="1425" hidden="1" outlineLevel="1"/>
    <row r="1426" hidden="1" outlineLevel="1"/>
    <row r="1427" hidden="1" outlineLevel="1"/>
    <row r="1428" hidden="1" outlineLevel="1"/>
    <row r="1429" hidden="1" outlineLevel="1"/>
    <row r="1430" hidden="1" outlineLevel="1"/>
    <row r="1431" hidden="1" outlineLevel="1"/>
    <row r="1432" hidden="1" outlineLevel="1"/>
    <row r="1433" hidden="1" outlineLevel="1"/>
    <row r="1434" hidden="1" outlineLevel="1"/>
    <row r="1435" hidden="1" outlineLevel="1"/>
    <row r="1436" hidden="1" outlineLevel="1"/>
    <row r="1437" hidden="1" outlineLevel="1"/>
    <row r="1438" hidden="1" outlineLevel="1"/>
    <row r="1439" hidden="1" outlineLevel="1"/>
    <row r="1440" hidden="1" outlineLevel="1"/>
    <row r="1441" hidden="1" outlineLevel="1"/>
    <row r="1442" hidden="1" outlineLevel="1"/>
    <row r="1443" hidden="1" outlineLevel="1"/>
    <row r="1444" hidden="1" outlineLevel="1"/>
    <row r="1445" hidden="1" outlineLevel="1"/>
    <row r="1446" hidden="1" outlineLevel="1"/>
    <row r="1447" hidden="1" outlineLevel="1"/>
    <row r="1448" hidden="1" outlineLevel="1"/>
    <row r="1449" hidden="1" outlineLevel="1"/>
    <row r="1450" hidden="1" outlineLevel="1"/>
    <row r="1451" hidden="1" outlineLevel="1"/>
    <row r="1452" hidden="1" outlineLevel="1"/>
    <row r="1453" collapsed="1"/>
    <row r="1464" hidden="1" outlineLevel="1"/>
    <row r="1465" hidden="1" outlineLevel="1"/>
    <row r="1466" hidden="1" outlineLevel="1"/>
    <row r="1467" hidden="1" outlineLevel="1"/>
    <row r="1468" hidden="1" outlineLevel="1"/>
    <row r="1469" hidden="1" outlineLevel="1"/>
    <row r="1470" hidden="1" outlineLevel="1"/>
    <row r="1471" hidden="1" outlineLevel="1"/>
    <row r="1472" hidden="1" outlineLevel="1"/>
    <row r="1473" hidden="1" outlineLevel="1"/>
    <row r="1474" hidden="1" outlineLevel="1"/>
    <row r="1475" hidden="1" outlineLevel="1"/>
    <row r="1476" hidden="1" outlineLevel="1"/>
    <row r="1477" hidden="1" outlineLevel="1"/>
    <row r="1478" hidden="1" outlineLevel="1"/>
    <row r="1479" hidden="1" outlineLevel="1"/>
    <row r="1480" hidden="1" outlineLevel="1"/>
    <row r="1481" hidden="1" outlineLevel="1"/>
    <row r="1482" hidden="1" outlineLevel="1"/>
    <row r="1483" hidden="1" outlineLevel="1"/>
    <row r="1484" hidden="1" outlineLevel="1"/>
    <row r="1485" hidden="1" outlineLevel="1"/>
    <row r="1486" hidden="1" outlineLevel="1"/>
    <row r="1487" hidden="1" outlineLevel="1"/>
    <row r="1488" hidden="1" outlineLevel="1"/>
    <row r="1489" hidden="1" outlineLevel="1"/>
    <row r="1490" hidden="1" outlineLevel="1"/>
    <row r="1491" hidden="1" outlineLevel="1"/>
    <row r="1492" hidden="1" outlineLevel="1"/>
    <row r="1493" hidden="1" outlineLevel="1"/>
    <row r="1494" hidden="1" outlineLevel="1"/>
    <row r="1495" hidden="1" outlineLevel="1"/>
    <row r="1496" hidden="1" outlineLevel="1"/>
    <row r="1497" hidden="1" outlineLevel="1"/>
    <row r="1498" hidden="1" outlineLevel="1"/>
    <row r="1499" hidden="1" outlineLevel="1"/>
    <row r="1500" hidden="1" outlineLevel="1"/>
    <row r="1501" hidden="1" outlineLevel="1"/>
    <row r="1502" hidden="1" outlineLevel="1"/>
    <row r="1503" hidden="1" outlineLevel="1"/>
    <row r="1504" hidden="1" outlineLevel="1"/>
    <row r="1505" hidden="1" outlineLevel="1"/>
    <row r="1506" hidden="1" outlineLevel="1"/>
    <row r="1507" hidden="1" outlineLevel="1"/>
    <row r="1508" hidden="1" outlineLevel="1"/>
    <row r="1509" hidden="1" outlineLevel="1"/>
    <row r="1510" hidden="1" outlineLevel="1"/>
    <row r="1511" hidden="1" outlineLevel="1"/>
    <row r="1512" hidden="1" outlineLevel="1"/>
    <row r="1513" hidden="1" outlineLevel="1"/>
    <row r="1514" hidden="1" outlineLevel="1"/>
    <row r="1515" hidden="1" outlineLevel="1"/>
    <row r="1516" hidden="1" outlineLevel="1"/>
    <row r="1517" hidden="1" outlineLevel="1"/>
    <row r="1518" hidden="1" outlineLevel="1"/>
    <row r="1519" hidden="1" outlineLevel="1"/>
    <row r="1520" hidden="1" outlineLevel="1"/>
    <row r="1521" hidden="1" outlineLevel="1"/>
    <row r="1522" hidden="1" outlineLevel="1"/>
    <row r="1523" hidden="1" outlineLevel="1"/>
    <row r="1524" hidden="1" outlineLevel="1"/>
    <row r="1525" hidden="1" outlineLevel="1"/>
    <row r="1526" hidden="1" outlineLevel="1"/>
    <row r="1527" hidden="1" outlineLevel="1"/>
    <row r="1528" hidden="1" outlineLevel="1"/>
    <row r="1529" hidden="1" outlineLevel="1"/>
    <row r="1530" hidden="1" outlineLevel="1"/>
    <row r="1531" hidden="1" outlineLevel="1"/>
    <row r="1532" hidden="1" outlineLevel="1"/>
    <row r="1533" hidden="1" outlineLevel="1"/>
    <row r="1534" hidden="1" outlineLevel="1"/>
    <row r="1535" hidden="1" outlineLevel="1"/>
    <row r="1536" hidden="1" outlineLevel="1"/>
    <row r="1537" hidden="1" outlineLevel="1"/>
    <row r="1538" hidden="1" outlineLevel="1"/>
    <row r="1539" hidden="1" outlineLevel="1"/>
    <row r="1540" hidden="1" outlineLevel="1"/>
    <row r="1541" hidden="1" outlineLevel="1"/>
    <row r="1542" hidden="1" outlineLevel="1"/>
    <row r="1543" hidden="1" outlineLevel="1"/>
    <row r="1544" hidden="1" outlineLevel="1"/>
    <row r="1545" hidden="1" outlineLevel="1"/>
    <row r="1546" hidden="1" outlineLevel="1"/>
    <row r="1547" hidden="1" outlineLevel="1"/>
    <row r="1548" hidden="1" outlineLevel="1"/>
    <row r="1549" hidden="1" outlineLevel="1"/>
    <row r="1550" hidden="1" outlineLevel="1"/>
    <row r="1551" hidden="1" outlineLevel="1"/>
    <row r="1552" hidden="1" outlineLevel="1"/>
    <row r="1553" hidden="1" outlineLevel="1"/>
    <row r="1554" hidden="1" outlineLevel="1"/>
    <row r="1555" hidden="1" outlineLevel="1"/>
    <row r="1556" hidden="1" outlineLevel="1"/>
    <row r="1557" hidden="1" outlineLevel="1"/>
    <row r="1558" hidden="1" outlineLevel="1"/>
    <row r="1559" hidden="1" outlineLevel="1"/>
    <row r="1560" hidden="1" outlineLevel="1"/>
    <row r="1561" hidden="1" outlineLevel="1"/>
    <row r="1562" hidden="1" outlineLevel="1"/>
    <row r="1563" hidden="1" outlineLevel="1"/>
    <row r="1564" hidden="1" outlineLevel="1"/>
    <row r="1565" hidden="1" outlineLevel="1"/>
    <row r="1566" hidden="1" outlineLevel="1"/>
    <row r="1567" hidden="1" outlineLevel="1"/>
    <row r="1568" hidden="1" outlineLevel="1"/>
    <row r="1569" hidden="1" outlineLevel="1"/>
    <row r="1570" hidden="1" outlineLevel="1"/>
    <row r="1571" hidden="1" outlineLevel="1"/>
    <row r="1572" hidden="1" outlineLevel="1"/>
    <row r="1573" hidden="1" outlineLevel="1"/>
    <row r="1574" hidden="1" outlineLevel="1"/>
    <row r="1575" hidden="1" outlineLevel="1"/>
    <row r="1576" hidden="1" outlineLevel="1"/>
    <row r="1577" hidden="1" outlineLevel="1"/>
    <row r="1578" hidden="1" outlineLevel="1"/>
    <row r="1579" hidden="1" outlineLevel="1"/>
    <row r="1580" hidden="1" outlineLevel="1"/>
    <row r="1581" hidden="1" outlineLevel="1"/>
    <row r="1582" hidden="1" outlineLevel="1"/>
    <row r="1583" hidden="1" outlineLevel="1"/>
    <row r="1584" hidden="1" outlineLevel="1"/>
    <row r="1585" hidden="1" outlineLevel="1"/>
    <row r="1586" hidden="1" outlineLevel="1"/>
    <row r="1587" hidden="1" outlineLevel="1"/>
    <row r="1588" hidden="1" outlineLevel="1"/>
    <row r="1589" hidden="1" outlineLevel="1"/>
    <row r="1590" hidden="1" outlineLevel="1"/>
    <row r="1591" hidden="1" outlineLevel="1"/>
    <row r="1592" hidden="1" outlineLevel="1"/>
    <row r="1593" hidden="1" outlineLevel="1"/>
    <row r="1594" collapsed="1"/>
    <row r="1605" hidden="1" outlineLevel="1"/>
    <row r="1606" hidden="1" outlineLevel="1"/>
    <row r="1607" hidden="1" outlineLevel="1"/>
    <row r="1608" hidden="1" outlineLevel="1"/>
    <row r="1609" hidden="1" outlineLevel="1"/>
    <row r="1610" hidden="1" outlineLevel="1"/>
    <row r="1611" hidden="1" outlineLevel="1"/>
    <row r="1612" hidden="1" outlineLevel="1"/>
    <row r="1613" hidden="1" outlineLevel="1"/>
    <row r="1614" hidden="1" outlineLevel="1"/>
    <row r="1615" hidden="1" outlineLevel="1"/>
    <row r="1616" hidden="1" outlineLevel="1"/>
    <row r="1617" hidden="1" outlineLevel="1"/>
    <row r="1618" hidden="1" outlineLevel="1"/>
    <row r="1619" hidden="1" outlineLevel="1"/>
    <row r="1620" hidden="1" outlineLevel="1"/>
    <row r="1621" hidden="1" outlineLevel="1"/>
    <row r="1622" hidden="1" outlineLevel="1"/>
    <row r="1623" hidden="1" outlineLevel="1"/>
    <row r="1624" hidden="1" outlineLevel="1"/>
    <row r="1625" hidden="1" outlineLevel="1"/>
    <row r="1626" hidden="1" outlineLevel="1"/>
    <row r="1627" hidden="1" outlineLevel="1"/>
    <row r="1628" hidden="1" outlineLevel="1"/>
    <row r="1629" hidden="1" outlineLevel="1"/>
    <row r="1630" hidden="1" outlineLevel="1"/>
    <row r="1631" hidden="1" outlineLevel="1"/>
    <row r="1632" hidden="1" outlineLevel="1"/>
    <row r="1633" hidden="1" outlineLevel="1"/>
    <row r="1634" hidden="1" outlineLevel="1"/>
    <row r="1635" hidden="1" outlineLevel="1"/>
    <row r="1636" hidden="1" outlineLevel="1"/>
    <row r="1637" hidden="1" outlineLevel="1"/>
    <row r="1638" hidden="1" outlineLevel="1"/>
    <row r="1639" hidden="1" outlineLevel="1"/>
    <row r="1640" hidden="1" outlineLevel="1"/>
    <row r="1641" hidden="1" outlineLevel="1"/>
    <row r="1642" hidden="1" outlineLevel="1"/>
    <row r="1643" hidden="1" outlineLevel="1"/>
    <row r="1644" hidden="1" outlineLevel="1"/>
    <row r="1645" hidden="1" outlineLevel="1"/>
    <row r="1646" hidden="1" outlineLevel="1"/>
    <row r="1647" hidden="1" outlineLevel="1"/>
    <row r="1648" hidden="1" outlineLevel="1"/>
    <row r="1649" hidden="1" outlineLevel="1"/>
    <row r="1650" hidden="1" outlineLevel="1"/>
    <row r="1651" hidden="1" outlineLevel="1"/>
    <row r="1652" hidden="1" outlineLevel="1"/>
    <row r="1653" hidden="1" outlineLevel="1"/>
    <row r="1654" hidden="1" outlineLevel="1"/>
    <row r="1655" hidden="1" outlineLevel="1"/>
    <row r="1656" hidden="1" outlineLevel="1"/>
    <row r="1657" hidden="1" outlineLevel="1"/>
    <row r="1658" hidden="1" outlineLevel="1"/>
    <row r="1659" hidden="1" outlineLevel="1"/>
    <row r="1660" hidden="1" outlineLevel="1"/>
    <row r="1661" hidden="1" outlineLevel="1"/>
    <row r="1662" hidden="1" outlineLevel="1"/>
    <row r="1663" hidden="1" outlineLevel="1"/>
    <row r="1664" hidden="1" outlineLevel="1"/>
    <row r="1665" hidden="1" outlineLevel="1"/>
    <row r="1666" hidden="1" outlineLevel="1"/>
    <row r="1667" hidden="1" outlineLevel="1"/>
    <row r="1668" hidden="1" outlineLevel="1"/>
    <row r="1669" hidden="1" outlineLevel="1"/>
    <row r="1670" hidden="1" outlineLevel="1"/>
    <row r="1671" hidden="1" outlineLevel="1"/>
    <row r="1672" hidden="1" outlineLevel="1"/>
    <row r="1673" hidden="1" outlineLevel="1"/>
    <row r="1674" hidden="1" outlineLevel="1"/>
    <row r="1675" hidden="1" outlineLevel="1"/>
    <row r="1676" hidden="1" outlineLevel="1"/>
    <row r="1677" hidden="1" outlineLevel="1"/>
    <row r="1678" hidden="1" outlineLevel="1"/>
    <row r="1679" hidden="1" outlineLevel="1"/>
    <row r="1680" hidden="1" outlineLevel="1"/>
    <row r="1681" hidden="1" outlineLevel="1"/>
    <row r="1682" hidden="1" outlineLevel="1"/>
    <row r="1683" hidden="1" outlineLevel="1"/>
    <row r="1684" hidden="1" outlineLevel="1"/>
    <row r="1685" hidden="1" outlineLevel="1"/>
    <row r="1686" hidden="1" outlineLevel="1"/>
    <row r="1687" hidden="1" outlineLevel="1"/>
    <row r="1688" hidden="1" outlineLevel="1"/>
    <row r="1689" hidden="1" outlineLevel="1"/>
    <row r="1690" hidden="1" outlineLevel="1"/>
    <row r="1691" hidden="1" outlineLevel="1"/>
    <row r="1692" hidden="1" outlineLevel="1"/>
    <row r="1693" hidden="1" outlineLevel="1"/>
    <row r="1694" hidden="1" outlineLevel="1"/>
    <row r="1695" collapsed="1"/>
    <row r="1706" hidden="1" outlineLevel="1"/>
    <row r="1707" hidden="1" outlineLevel="1"/>
    <row r="1708" hidden="1" outlineLevel="1"/>
    <row r="1709" hidden="1" outlineLevel="1"/>
    <row r="1710" hidden="1" outlineLevel="1"/>
    <row r="1711" hidden="1" outlineLevel="1"/>
    <row r="1712" hidden="1" outlineLevel="1"/>
    <row r="1713" hidden="1" outlineLevel="1"/>
    <row r="1714" hidden="1" outlineLevel="1"/>
    <row r="1715" hidden="1" outlineLevel="1"/>
    <row r="1716" hidden="1" outlineLevel="1"/>
    <row r="1717" hidden="1" outlineLevel="1"/>
    <row r="1718" hidden="1" outlineLevel="1"/>
    <row r="1719" hidden="1" outlineLevel="1"/>
    <row r="1720" hidden="1" outlineLevel="1"/>
    <row r="1721" hidden="1" outlineLevel="1"/>
    <row r="1722" hidden="1" outlineLevel="1"/>
    <row r="1723" hidden="1" outlineLevel="1"/>
    <row r="1724" hidden="1" outlineLevel="1"/>
    <row r="1725" hidden="1" outlineLevel="1"/>
    <row r="1726" hidden="1" outlineLevel="1"/>
    <row r="1727" hidden="1" outlineLevel="1"/>
    <row r="1728" hidden="1" outlineLevel="1"/>
    <row r="1729" hidden="1" outlineLevel="1"/>
    <row r="1730" hidden="1" outlineLevel="1"/>
    <row r="1731" hidden="1" outlineLevel="1"/>
    <row r="1732" hidden="1" outlineLevel="1"/>
    <row r="1733" hidden="1" outlineLevel="1"/>
    <row r="1734" hidden="1" outlineLevel="1"/>
    <row r="1735" hidden="1" outlineLevel="1"/>
    <row r="1736" hidden="1" outlineLevel="1"/>
    <row r="1737" hidden="1" outlineLevel="1"/>
    <row r="1738" hidden="1" outlineLevel="1"/>
    <row r="1739" hidden="1" outlineLevel="1"/>
    <row r="1740" hidden="1" outlineLevel="1"/>
    <row r="1741" hidden="1" outlineLevel="1"/>
    <row r="1742" hidden="1" outlineLevel="1"/>
    <row r="1743" hidden="1" outlineLevel="1"/>
    <row r="1744" hidden="1" outlineLevel="1"/>
    <row r="1745" hidden="1" outlineLevel="1"/>
    <row r="1746" hidden="1" outlineLevel="1"/>
    <row r="1747" hidden="1" outlineLevel="1"/>
    <row r="1748" hidden="1" outlineLevel="1"/>
    <row r="1749" hidden="1" outlineLevel="1"/>
    <row r="1750" hidden="1" outlineLevel="1"/>
    <row r="1751" hidden="1" outlineLevel="1"/>
    <row r="1752" hidden="1" outlineLevel="1"/>
    <row r="1753" hidden="1" outlineLevel="1"/>
    <row r="1754" hidden="1" outlineLevel="1"/>
    <row r="1755" hidden="1" outlineLevel="1"/>
    <row r="1756" hidden="1" outlineLevel="1"/>
    <row r="1757" hidden="1" outlineLevel="1"/>
    <row r="1758" hidden="1" outlineLevel="1"/>
    <row r="1759" hidden="1" outlineLevel="1"/>
    <row r="1760" hidden="1" outlineLevel="1"/>
    <row r="1761" hidden="1" outlineLevel="1"/>
    <row r="1762" hidden="1" outlineLevel="1"/>
    <row r="1763" hidden="1" outlineLevel="1"/>
    <row r="1764" hidden="1" outlineLevel="1"/>
    <row r="1765" hidden="1" outlineLevel="1"/>
    <row r="1766" hidden="1" outlineLevel="1"/>
    <row r="1767" hidden="1" outlineLevel="1"/>
    <row r="1768" hidden="1" outlineLevel="1"/>
    <row r="1769" hidden="1" outlineLevel="1"/>
    <row r="1770" hidden="1" outlineLevel="1"/>
    <row r="1771" hidden="1" outlineLevel="1"/>
    <row r="1772" hidden="1" outlineLevel="1"/>
    <row r="1773" hidden="1" outlineLevel="1"/>
    <row r="1774" hidden="1" outlineLevel="1"/>
    <row r="1775" hidden="1" outlineLevel="1"/>
    <row r="1776" hidden="1" outlineLevel="1"/>
    <row r="1777" hidden="1" outlineLevel="1"/>
    <row r="1778" hidden="1" outlineLevel="1"/>
    <row r="1779" hidden="1" outlineLevel="1"/>
    <row r="1780" hidden="1" outlineLevel="1"/>
    <row r="1781" hidden="1" outlineLevel="1"/>
    <row r="1782" hidden="1" outlineLevel="1"/>
    <row r="1783" hidden="1" outlineLevel="1"/>
    <row r="1784" hidden="1" outlineLevel="1"/>
    <row r="1785" hidden="1" outlineLevel="1"/>
    <row r="1786" hidden="1" outlineLevel="1"/>
    <row r="1787" hidden="1" outlineLevel="1"/>
    <row r="1788" hidden="1" outlineLevel="1"/>
    <row r="1789" hidden="1" outlineLevel="1"/>
    <row r="1790" hidden="1" outlineLevel="1"/>
    <row r="1791" hidden="1" outlineLevel="1"/>
    <row r="1792" hidden="1" outlineLevel="1"/>
    <row r="1793" hidden="1" outlineLevel="1"/>
    <row r="1794" hidden="1" outlineLevel="1"/>
    <row r="1795" hidden="1" outlineLevel="1"/>
    <row r="1796" hidden="1" outlineLevel="1"/>
    <row r="1797" hidden="1" outlineLevel="1"/>
    <row r="1798" hidden="1" outlineLevel="1"/>
    <row r="1799" hidden="1" outlineLevel="1"/>
    <row r="1800" hidden="1" outlineLevel="1"/>
    <row r="1801" hidden="1" outlineLevel="1"/>
    <row r="1802" hidden="1" outlineLevel="1"/>
    <row r="1803" hidden="1" outlineLevel="1"/>
    <row r="1804" hidden="1" outlineLevel="1"/>
    <row r="1805" hidden="1" outlineLevel="1"/>
    <row r="1806" hidden="1" outlineLevel="1"/>
    <row r="1807" hidden="1" outlineLevel="1"/>
    <row r="1808" hidden="1" outlineLevel="1"/>
    <row r="1809" hidden="1" outlineLevel="1"/>
    <row r="1810" hidden="1" outlineLevel="1"/>
    <row r="1811" hidden="1" outlineLevel="1"/>
    <row r="1812" hidden="1" outlineLevel="1"/>
    <row r="1813" hidden="1" outlineLevel="1"/>
    <row r="1814" hidden="1" outlineLevel="1"/>
    <row r="1815" hidden="1" outlineLevel="1"/>
    <row r="1816" hidden="1" outlineLevel="1"/>
    <row r="1817" hidden="1" outlineLevel="1"/>
    <row r="1818" hidden="1" outlineLevel="1"/>
    <row r="1819" hidden="1" outlineLevel="1"/>
    <row r="1820" hidden="1" outlineLevel="1"/>
    <row r="1821" hidden="1" outlineLevel="1"/>
    <row r="1822" hidden="1" outlineLevel="1"/>
    <row r="1823" hidden="1" outlineLevel="1"/>
    <row r="1824" hidden="1" outlineLevel="1"/>
    <row r="1825" hidden="1" outlineLevel="1"/>
    <row r="1826" hidden="1" outlineLevel="1"/>
    <row r="1827" hidden="1" outlineLevel="1"/>
    <row r="1828" hidden="1" outlineLevel="1"/>
    <row r="1829" hidden="1" outlineLevel="1"/>
    <row r="1830" hidden="1" outlineLevel="1"/>
    <row r="1831" hidden="1" outlineLevel="1"/>
    <row r="1832" hidden="1" outlineLevel="1"/>
    <row r="1833" hidden="1" outlineLevel="1"/>
    <row r="1834" hidden="1" outlineLevel="1"/>
    <row r="1835" hidden="1" outlineLevel="1"/>
    <row r="1836" collapsed="1"/>
    <row r="1847" hidden="1" outlineLevel="1"/>
    <row r="1848" hidden="1" outlineLevel="1"/>
    <row r="1849" hidden="1" outlineLevel="1"/>
    <row r="1850" hidden="1" outlineLevel="1"/>
    <row r="1851" hidden="1" outlineLevel="1"/>
    <row r="1852" hidden="1" outlineLevel="1"/>
    <row r="1853" hidden="1" outlineLevel="1"/>
    <row r="1854" hidden="1" outlineLevel="1"/>
    <row r="1855" hidden="1" outlineLevel="1"/>
    <row r="1856" hidden="1" outlineLevel="1"/>
    <row r="1857" hidden="1" outlineLevel="1"/>
    <row r="1858" hidden="1" outlineLevel="1"/>
    <row r="1859" hidden="1" outlineLevel="1"/>
    <row r="1860" hidden="1" outlineLevel="1"/>
    <row r="1861" hidden="1" outlineLevel="1"/>
    <row r="1862" hidden="1" outlineLevel="1"/>
    <row r="1863" hidden="1" outlineLevel="1"/>
    <row r="1864" hidden="1" outlineLevel="1"/>
    <row r="1865" hidden="1" outlineLevel="1"/>
    <row r="1866" hidden="1" outlineLevel="1"/>
    <row r="1867" hidden="1" outlineLevel="1"/>
    <row r="1868" hidden="1" outlineLevel="1"/>
    <row r="1869" hidden="1" outlineLevel="1"/>
    <row r="1870" hidden="1" outlineLevel="1"/>
    <row r="1871" hidden="1" outlineLevel="1"/>
    <row r="1872" hidden="1" outlineLevel="1"/>
    <row r="1873" hidden="1" outlineLevel="1"/>
    <row r="1874" hidden="1" outlineLevel="1"/>
    <row r="1875" hidden="1" outlineLevel="1"/>
    <row r="1876" hidden="1" outlineLevel="1"/>
    <row r="1877" hidden="1" outlineLevel="1"/>
    <row r="1878" hidden="1" outlineLevel="1"/>
    <row r="1879" hidden="1" outlineLevel="1"/>
    <row r="1880" hidden="1" outlineLevel="1"/>
    <row r="1881" hidden="1" outlineLevel="1"/>
    <row r="1882" hidden="1" outlineLevel="1"/>
    <row r="1883" hidden="1" outlineLevel="1"/>
    <row r="1884" hidden="1" outlineLevel="1"/>
    <row r="1885" hidden="1" outlineLevel="1"/>
    <row r="1886" hidden="1" outlineLevel="1"/>
    <row r="1887" hidden="1" outlineLevel="1"/>
    <row r="1888" hidden="1" outlineLevel="1"/>
    <row r="1889" hidden="1" outlineLevel="1"/>
    <row r="1890" hidden="1" outlineLevel="1"/>
    <row r="1891" hidden="1" outlineLevel="1"/>
    <row r="1892" hidden="1" outlineLevel="1"/>
    <row r="1893" hidden="1" outlineLevel="1"/>
    <row r="1894" hidden="1" outlineLevel="1"/>
    <row r="1895" hidden="1" outlineLevel="1"/>
    <row r="1896" hidden="1" outlineLevel="1"/>
    <row r="1897" hidden="1" outlineLevel="1"/>
    <row r="1898" hidden="1" outlineLevel="1"/>
    <row r="1899" hidden="1" outlineLevel="1"/>
    <row r="1900" hidden="1" outlineLevel="1"/>
    <row r="1901" hidden="1" outlineLevel="1"/>
    <row r="1902" hidden="1" outlineLevel="1"/>
    <row r="1903" hidden="1" outlineLevel="1"/>
    <row r="1904" hidden="1" outlineLevel="1"/>
    <row r="1905" hidden="1" outlineLevel="1"/>
    <row r="1906" hidden="1" outlineLevel="1"/>
    <row r="1907" hidden="1" outlineLevel="1"/>
    <row r="1908" hidden="1" outlineLevel="1"/>
    <row r="1909" hidden="1" outlineLevel="1"/>
    <row r="1910" hidden="1" outlineLevel="1"/>
    <row r="1911" hidden="1" outlineLevel="1"/>
    <row r="1912" hidden="1" outlineLevel="1"/>
    <row r="1913" hidden="1" outlineLevel="1"/>
    <row r="1914" hidden="1" outlineLevel="1"/>
    <row r="1915" hidden="1" outlineLevel="1"/>
    <row r="1916" hidden="1" outlineLevel="1"/>
    <row r="1917" hidden="1" outlineLevel="1"/>
    <row r="1918" hidden="1" outlineLevel="1"/>
    <row r="1919" hidden="1" outlineLevel="1"/>
    <row r="1920" hidden="1" outlineLevel="1"/>
    <row r="1921" hidden="1" outlineLevel="1"/>
    <row r="1922" hidden="1" outlineLevel="1"/>
    <row r="1923" hidden="1" outlineLevel="1"/>
    <row r="1924" hidden="1" outlineLevel="1"/>
    <row r="1925" hidden="1" outlineLevel="1"/>
    <row r="1926" hidden="1" outlineLevel="1"/>
    <row r="1927" hidden="1" outlineLevel="1"/>
    <row r="1928" hidden="1" outlineLevel="1"/>
    <row r="1929" hidden="1" outlineLevel="1"/>
    <row r="1930" hidden="1" outlineLevel="1"/>
    <row r="1931" hidden="1" outlineLevel="1"/>
    <row r="1932" hidden="1" outlineLevel="1"/>
    <row r="1933" hidden="1" outlineLevel="1"/>
    <row r="1934" hidden="1" outlineLevel="1"/>
    <row r="1935" hidden="1" outlineLevel="1"/>
    <row r="1936" hidden="1" outlineLevel="1"/>
    <row r="1937" hidden="1" outlineLevel="1"/>
    <row r="1938" hidden="1" outlineLevel="1"/>
    <row r="1939" hidden="1" outlineLevel="1"/>
    <row r="1940" hidden="1" outlineLevel="1"/>
    <row r="1941" hidden="1" outlineLevel="1"/>
    <row r="1942" hidden="1" outlineLevel="1"/>
    <row r="1943" hidden="1" outlineLevel="1"/>
    <row r="1944" hidden="1" outlineLevel="1"/>
    <row r="1945" hidden="1" outlineLevel="1"/>
    <row r="1946" hidden="1" outlineLevel="1"/>
    <row r="1947" collapsed="1"/>
    <row r="1958" hidden="1" outlineLevel="1"/>
    <row r="1959" hidden="1" outlineLevel="1"/>
    <row r="1960" hidden="1" outlineLevel="1"/>
    <row r="1961" hidden="1" outlineLevel="1"/>
    <row r="1962" hidden="1" outlineLevel="1"/>
    <row r="1963" hidden="1" outlineLevel="1"/>
    <row r="1964" hidden="1" outlineLevel="1"/>
    <row r="1965" hidden="1" outlineLevel="1"/>
    <row r="1966" hidden="1" outlineLevel="1"/>
    <row r="1967" hidden="1" outlineLevel="1"/>
    <row r="1968" hidden="1" outlineLevel="1"/>
    <row r="1969" hidden="1" outlineLevel="1"/>
    <row r="1970" hidden="1" outlineLevel="1"/>
    <row r="1971" hidden="1" outlineLevel="1"/>
    <row r="1972" hidden="1" outlineLevel="1"/>
    <row r="1973" hidden="1" outlineLevel="1"/>
    <row r="1974" hidden="1" outlineLevel="1"/>
    <row r="1975" hidden="1" outlineLevel="1"/>
    <row r="1976" hidden="1" outlineLevel="1"/>
    <row r="1977" hidden="1" outlineLevel="1"/>
    <row r="1978" hidden="1" outlineLevel="1"/>
    <row r="1979" hidden="1" outlineLevel="1"/>
    <row r="1980" hidden="1" outlineLevel="1"/>
    <row r="1981" hidden="1" outlineLevel="1"/>
    <row r="1982" hidden="1" outlineLevel="1"/>
    <row r="1983" hidden="1" outlineLevel="1"/>
    <row r="1984" hidden="1" outlineLevel="1"/>
    <row r="1985" hidden="1" outlineLevel="1"/>
    <row r="1986" hidden="1" outlineLevel="1"/>
    <row r="1987" hidden="1" outlineLevel="1"/>
    <row r="1988" hidden="1" outlineLevel="1"/>
    <row r="1989" hidden="1" outlineLevel="1"/>
    <row r="1990" hidden="1" outlineLevel="1"/>
    <row r="1991" hidden="1" outlineLevel="1"/>
    <row r="1992" hidden="1" outlineLevel="1"/>
    <row r="1993" hidden="1" outlineLevel="1"/>
    <row r="1994" hidden="1" outlineLevel="1"/>
    <row r="1995" hidden="1" outlineLevel="1"/>
    <row r="1996" hidden="1" outlineLevel="1"/>
    <row r="1997" hidden="1" outlineLevel="1"/>
    <row r="1998" hidden="1" outlineLevel="1"/>
    <row r="1999" hidden="1" outlineLevel="1"/>
    <row r="2000" hidden="1" outlineLevel="1"/>
    <row r="2001" hidden="1" outlineLevel="1"/>
    <row r="2002" hidden="1" outlineLevel="1"/>
    <row r="2003" hidden="1" outlineLevel="1"/>
    <row r="2004" hidden="1" outlineLevel="1"/>
    <row r="2005" hidden="1" outlineLevel="1"/>
    <row r="2006" hidden="1" outlineLevel="1"/>
    <row r="2007" hidden="1" outlineLevel="1"/>
    <row r="2008" hidden="1" outlineLevel="1"/>
    <row r="2009" hidden="1" outlineLevel="1"/>
    <row r="2010" hidden="1" outlineLevel="1"/>
    <row r="2011" hidden="1" outlineLevel="1"/>
    <row r="2012" hidden="1" outlineLevel="1"/>
    <row r="2013" hidden="1" outlineLevel="1"/>
    <row r="2014" hidden="1" outlineLevel="1"/>
    <row r="2015" hidden="1" outlineLevel="1"/>
    <row r="2016" hidden="1" outlineLevel="1"/>
    <row r="2017" hidden="1" outlineLevel="1"/>
    <row r="2018" hidden="1" outlineLevel="1"/>
    <row r="2019" hidden="1" outlineLevel="1"/>
    <row r="2020" hidden="1" outlineLevel="1"/>
    <row r="2021" hidden="1" outlineLevel="1"/>
    <row r="2022" hidden="1" outlineLevel="1"/>
    <row r="2023" hidden="1" outlineLevel="1"/>
    <row r="2024" hidden="1" outlineLevel="1"/>
    <row r="2025" hidden="1" outlineLevel="1"/>
    <row r="2026" hidden="1" outlineLevel="1"/>
    <row r="2027" hidden="1" outlineLevel="1"/>
    <row r="2028" hidden="1" outlineLevel="1"/>
    <row r="2029" hidden="1" outlineLevel="1"/>
    <row r="2030" hidden="1" outlineLevel="1"/>
    <row r="2031" hidden="1" outlineLevel="1"/>
    <row r="2032" hidden="1" outlineLevel="1"/>
    <row r="2033" hidden="1" outlineLevel="1"/>
    <row r="2034" hidden="1" outlineLevel="1"/>
    <row r="2035" hidden="1" outlineLevel="1"/>
    <row r="2036" hidden="1" outlineLevel="1"/>
    <row r="2037" hidden="1" outlineLevel="1"/>
    <row r="2038" hidden="1" outlineLevel="1"/>
    <row r="2039" hidden="1" outlineLevel="1"/>
    <row r="2040" hidden="1" outlineLevel="1"/>
    <row r="2041" hidden="1" outlineLevel="1"/>
    <row r="2042" hidden="1" outlineLevel="1"/>
    <row r="2043" hidden="1" outlineLevel="1"/>
    <row r="2044" hidden="1" outlineLevel="1"/>
    <row r="2045" hidden="1" outlineLevel="1"/>
    <row r="2046" hidden="1" outlineLevel="1"/>
    <row r="2047" hidden="1" outlineLevel="1"/>
    <row r="2048" hidden="1" outlineLevel="1"/>
    <row r="2049" hidden="1" outlineLevel="1"/>
    <row r="2050" hidden="1" outlineLevel="1"/>
    <row r="2051" hidden="1" outlineLevel="1"/>
    <row r="2052" hidden="1" outlineLevel="1"/>
    <row r="2053" hidden="1" outlineLevel="1"/>
    <row r="2054" hidden="1" outlineLevel="1"/>
    <row r="2055" hidden="1" outlineLevel="1"/>
    <row r="2056" hidden="1" outlineLevel="1"/>
    <row r="2057" hidden="1" outlineLevel="1"/>
    <row r="2058" hidden="1" outlineLevel="1"/>
    <row r="2059" hidden="1" outlineLevel="1"/>
    <row r="2060" hidden="1" outlineLevel="1"/>
    <row r="2061" hidden="1" outlineLevel="1"/>
    <row r="2062" hidden="1" outlineLevel="1"/>
    <row r="2063" hidden="1" outlineLevel="1"/>
    <row r="2064" hidden="1" outlineLevel="1"/>
    <row r="2065" hidden="1" outlineLevel="1"/>
    <row r="2066" hidden="1" outlineLevel="1"/>
    <row r="2067" hidden="1" outlineLevel="1"/>
    <row r="2068" hidden="1" outlineLevel="1"/>
    <row r="2069" hidden="1" outlineLevel="1"/>
    <row r="2070" hidden="1" outlineLevel="1"/>
    <row r="2071" hidden="1" outlineLevel="1"/>
    <row r="2072" hidden="1" outlineLevel="1"/>
    <row r="2073" hidden="1" outlineLevel="1"/>
    <row r="2074" hidden="1" outlineLevel="1"/>
    <row r="2075" hidden="1" outlineLevel="1"/>
    <row r="2076" hidden="1" outlineLevel="1"/>
    <row r="2077" hidden="1" outlineLevel="1"/>
    <row r="2078" hidden="1" outlineLevel="1"/>
    <row r="2079" hidden="1" outlineLevel="1"/>
    <row r="2080" hidden="1" outlineLevel="1"/>
    <row r="2081" hidden="1" outlineLevel="1"/>
    <row r="2082" hidden="1" outlineLevel="1"/>
    <row r="2083" hidden="1" outlineLevel="1"/>
    <row r="2084" hidden="1" outlineLevel="1"/>
    <row r="2085" hidden="1" outlineLevel="1"/>
    <row r="2086" hidden="1" outlineLevel="1"/>
    <row r="2087" hidden="1" outlineLevel="1"/>
    <row r="2088" hidden="1" outlineLevel="1"/>
    <row r="2089" hidden="1" outlineLevel="1"/>
    <row r="2090" hidden="1" outlineLevel="1"/>
    <row r="2091" hidden="1" outlineLevel="1"/>
    <row r="2092" hidden="1" outlineLevel="1"/>
    <row r="2093" hidden="1" outlineLevel="1"/>
    <row r="2094" hidden="1" outlineLevel="1"/>
    <row r="2095" hidden="1" outlineLevel="1"/>
    <row r="2096" hidden="1" outlineLevel="1"/>
    <row r="2097" hidden="1" outlineLevel="1"/>
    <row r="2098" hidden="1" outlineLevel="1"/>
    <row r="2099" hidden="1" outlineLevel="1"/>
    <row r="2100" hidden="1" outlineLevel="1"/>
    <row r="2101" hidden="1" outlineLevel="1"/>
    <row r="2102" hidden="1" outlineLevel="1"/>
    <row r="2103" hidden="1" outlineLevel="1"/>
    <row r="2104" hidden="1" outlineLevel="1"/>
    <row r="2105" hidden="1" outlineLevel="1"/>
    <row r="2106" hidden="1" outlineLevel="1"/>
    <row r="2107" hidden="1" outlineLevel="1"/>
    <row r="2108" hidden="1" outlineLevel="1"/>
    <row r="2109" hidden="1" outlineLevel="1"/>
    <row r="2110" hidden="1" outlineLevel="1"/>
    <row r="2111" hidden="1" outlineLevel="1"/>
    <row r="2112" hidden="1" outlineLevel="1"/>
    <row r="2113" hidden="1" outlineLevel="1"/>
    <row r="2114" hidden="1" outlineLevel="1"/>
    <row r="2115" hidden="1" outlineLevel="1"/>
    <row r="2116" hidden="1" outlineLevel="1"/>
    <row r="2117" hidden="1" outlineLevel="1"/>
    <row r="2118" hidden="1" outlineLevel="1"/>
    <row r="2119" hidden="1" outlineLevel="1"/>
    <row r="2120" hidden="1" outlineLevel="1"/>
    <row r="2121" hidden="1" outlineLevel="1"/>
    <row r="2122" hidden="1" outlineLevel="1"/>
    <row r="2123" hidden="1" outlineLevel="1"/>
    <row r="2124" hidden="1" outlineLevel="1"/>
    <row r="2125" hidden="1" outlineLevel="1"/>
    <row r="2126" hidden="1" outlineLevel="1"/>
    <row r="2127" hidden="1" outlineLevel="1"/>
    <row r="2128" hidden="1" outlineLevel="1"/>
    <row r="2129" hidden="1" outlineLevel="1"/>
    <row r="2130" hidden="1" outlineLevel="1"/>
    <row r="2131" hidden="1" outlineLevel="1"/>
    <row r="2132" hidden="1" outlineLevel="1"/>
    <row r="2133" hidden="1" outlineLevel="1"/>
    <row r="2134" hidden="1" outlineLevel="1"/>
    <row r="2135" hidden="1" outlineLevel="1"/>
    <row r="2136" hidden="1" outlineLevel="1"/>
    <row r="2137" hidden="1" outlineLevel="1"/>
    <row r="2138" hidden="1" outlineLevel="1"/>
    <row r="2139" hidden="1" outlineLevel="1"/>
    <row r="2140" hidden="1" outlineLevel="1"/>
    <row r="2141" hidden="1" outlineLevel="1"/>
    <row r="2142" hidden="1" outlineLevel="1"/>
    <row r="2143" hidden="1" outlineLevel="1"/>
    <row r="2144" hidden="1" outlineLevel="1"/>
    <row r="2145" hidden="1" outlineLevel="1"/>
    <row r="2146" hidden="1" outlineLevel="1"/>
    <row r="2147" hidden="1" outlineLevel="1"/>
    <row r="2148" hidden="1" outlineLevel="1"/>
    <row r="2149" hidden="1" outlineLevel="1"/>
    <row r="2150" hidden="1" outlineLevel="1"/>
    <row r="2151" hidden="1" outlineLevel="1"/>
    <row r="2152" hidden="1" outlineLevel="1"/>
    <row r="2153" hidden="1" outlineLevel="1"/>
    <row r="2154" hidden="1" outlineLevel="1"/>
    <row r="2155" hidden="1" outlineLevel="1"/>
    <row r="2156" hidden="1" outlineLevel="1"/>
    <row r="2157" hidden="1" outlineLevel="1"/>
    <row r="2158" collapsed="1"/>
    <row r="2169" hidden="1" outlineLevel="1"/>
    <row r="2170" hidden="1" outlineLevel="1"/>
    <row r="2171" hidden="1" outlineLevel="1"/>
    <row r="2172" hidden="1" outlineLevel="1"/>
    <row r="2173" hidden="1" outlineLevel="1"/>
    <row r="2174" hidden="1" outlineLevel="1"/>
    <row r="2175" hidden="1" outlineLevel="1"/>
    <row r="2176" hidden="1" outlineLevel="1"/>
    <row r="2177" hidden="1" outlineLevel="1"/>
    <row r="2178" hidden="1" outlineLevel="1"/>
    <row r="2179" hidden="1" outlineLevel="1"/>
    <row r="2180" hidden="1" outlineLevel="1"/>
    <row r="2181" hidden="1" outlineLevel="1"/>
    <row r="2182" hidden="1" outlineLevel="1"/>
    <row r="2183" hidden="1" outlineLevel="1"/>
    <row r="2184" hidden="1" outlineLevel="1"/>
    <row r="2185" hidden="1" outlineLevel="1"/>
    <row r="2186" hidden="1" outlineLevel="1"/>
    <row r="2187" hidden="1" outlineLevel="1"/>
    <row r="2188" hidden="1" outlineLevel="1"/>
    <row r="2189" hidden="1" outlineLevel="1"/>
    <row r="2190" hidden="1" outlineLevel="1"/>
    <row r="2191" hidden="1" outlineLevel="1"/>
    <row r="2192" hidden="1" outlineLevel="1"/>
    <row r="2193" hidden="1" outlineLevel="1"/>
    <row r="2194" hidden="1" outlineLevel="1"/>
    <row r="2195" hidden="1" outlineLevel="1"/>
    <row r="2196" hidden="1" outlineLevel="1"/>
    <row r="2197" hidden="1" outlineLevel="1"/>
    <row r="2198" hidden="1" outlineLevel="1"/>
    <row r="2199" hidden="1" outlineLevel="1"/>
    <row r="2200" hidden="1" outlineLevel="1"/>
    <row r="2201" hidden="1" outlineLevel="1"/>
    <row r="2202" hidden="1" outlineLevel="1"/>
    <row r="2203" hidden="1" outlineLevel="1"/>
    <row r="2204" hidden="1" outlineLevel="1"/>
    <row r="2205" hidden="1" outlineLevel="1"/>
    <row r="2206" hidden="1" outlineLevel="1"/>
    <row r="2207" hidden="1" outlineLevel="1"/>
    <row r="2208" hidden="1" outlineLevel="1"/>
    <row r="2209" hidden="1" outlineLevel="1"/>
    <row r="2210" hidden="1" outlineLevel="1"/>
    <row r="2211" hidden="1" outlineLevel="1"/>
    <row r="2212" hidden="1" outlineLevel="1"/>
    <row r="2213" hidden="1" outlineLevel="1"/>
    <row r="2214" hidden="1" outlineLevel="1"/>
    <row r="2215" hidden="1" outlineLevel="1"/>
    <row r="2216" hidden="1" outlineLevel="1"/>
    <row r="2217" hidden="1" outlineLevel="1"/>
    <row r="2218" hidden="1" outlineLevel="1"/>
    <row r="2219" hidden="1" outlineLevel="1"/>
    <row r="2220" hidden="1" outlineLevel="1"/>
    <row r="2221" hidden="1" outlineLevel="1"/>
    <row r="2222" hidden="1" outlineLevel="1"/>
    <row r="2223" hidden="1" outlineLevel="1"/>
    <row r="2224" hidden="1" outlineLevel="1"/>
    <row r="2225" hidden="1" outlineLevel="1"/>
    <row r="2226" hidden="1" outlineLevel="1"/>
    <row r="2227" hidden="1" outlineLevel="1"/>
    <row r="2228" hidden="1" outlineLevel="1"/>
    <row r="2229" hidden="1" outlineLevel="1"/>
    <row r="2230" hidden="1" outlineLevel="1"/>
    <row r="2231" hidden="1" outlineLevel="1"/>
    <row r="2232" hidden="1" outlineLevel="1"/>
    <row r="2233" hidden="1" outlineLevel="1"/>
    <row r="2234" hidden="1" outlineLevel="1"/>
    <row r="2235" hidden="1" outlineLevel="1"/>
    <row r="2236" hidden="1" outlineLevel="1"/>
    <row r="2237" hidden="1" outlineLevel="1"/>
    <row r="2238" hidden="1" outlineLevel="1"/>
    <row r="2239" hidden="1" outlineLevel="1"/>
    <row r="2240" hidden="1" outlineLevel="1"/>
    <row r="2241" hidden="1" outlineLevel="1"/>
    <row r="2242" hidden="1" outlineLevel="1"/>
    <row r="2243" hidden="1" outlineLevel="1"/>
    <row r="2244" hidden="1" outlineLevel="1"/>
    <row r="2245" hidden="1" outlineLevel="1"/>
    <row r="2246" hidden="1" outlineLevel="1"/>
    <row r="2247" hidden="1" outlineLevel="1"/>
    <row r="2248" hidden="1" outlineLevel="1"/>
    <row r="2249" hidden="1" outlineLevel="1"/>
    <row r="2250" hidden="1" outlineLevel="1"/>
    <row r="2251" hidden="1" outlineLevel="1"/>
    <row r="2252" hidden="1" outlineLevel="1"/>
    <row r="2253" hidden="1" outlineLevel="1"/>
    <row r="2254" hidden="1" outlineLevel="1"/>
    <row r="2255" hidden="1" outlineLevel="1"/>
    <row r="2256" hidden="1" outlineLevel="1"/>
    <row r="2257" hidden="1" outlineLevel="1"/>
    <row r="2258" hidden="1" outlineLevel="1"/>
    <row r="2259" hidden="1" outlineLevel="1"/>
    <row r="2260" hidden="1" outlineLevel="1"/>
    <row r="2261" hidden="1" outlineLevel="1"/>
    <row r="2262" hidden="1" outlineLevel="1"/>
    <row r="2263" hidden="1" outlineLevel="1"/>
    <row r="2264" hidden="1" outlineLevel="1"/>
    <row r="2265" hidden="1" outlineLevel="1"/>
    <row r="2266" hidden="1" outlineLevel="1"/>
    <row r="2267" hidden="1" outlineLevel="1"/>
    <row r="2268" hidden="1" outlineLevel="1"/>
    <row r="2269" hidden="1" outlineLevel="1"/>
    <row r="2270" hidden="1" outlineLevel="1"/>
    <row r="2271" hidden="1" outlineLevel="1"/>
    <row r="2272" hidden="1" outlineLevel="1"/>
    <row r="2273" hidden="1" outlineLevel="1"/>
    <row r="2274" hidden="1" outlineLevel="1"/>
    <row r="2275" hidden="1" outlineLevel="1"/>
    <row r="2276" hidden="1" outlineLevel="1"/>
    <row r="2277" hidden="1" outlineLevel="1"/>
    <row r="2278" hidden="1" outlineLevel="1"/>
    <row r="2279" hidden="1" outlineLevel="1"/>
    <row r="2280" hidden="1" outlineLevel="1"/>
    <row r="2281" hidden="1" outlineLevel="1"/>
    <row r="2282" hidden="1" outlineLevel="1"/>
    <row r="2283" hidden="1" outlineLevel="1"/>
    <row r="2284" hidden="1" outlineLevel="1"/>
    <row r="2285" hidden="1" outlineLevel="1"/>
    <row r="2286" hidden="1" outlineLevel="1"/>
    <row r="2287" hidden="1" outlineLevel="1"/>
    <row r="2288" hidden="1" outlineLevel="1"/>
    <row r="2289" hidden="1" outlineLevel="1"/>
    <row r="2290" hidden="1" outlineLevel="1"/>
    <row r="2291" hidden="1" outlineLevel="1"/>
    <row r="2292" hidden="1" outlineLevel="1"/>
    <row r="2293" hidden="1" outlineLevel="1"/>
    <row r="2294" hidden="1" outlineLevel="1"/>
    <row r="2295" hidden="1" outlineLevel="1"/>
    <row r="2296" hidden="1" outlineLevel="1"/>
    <row r="2297" hidden="1" outlineLevel="1"/>
    <row r="2298" hidden="1" outlineLevel="1"/>
    <row r="2299" hidden="1" outlineLevel="1"/>
    <row r="2300" hidden="1" outlineLevel="1"/>
    <row r="2301" hidden="1" outlineLevel="1"/>
    <row r="2302" hidden="1" outlineLevel="1"/>
    <row r="2303" hidden="1" outlineLevel="1"/>
    <row r="2304" hidden="1" outlineLevel="1"/>
    <row r="2305" hidden="1" outlineLevel="1"/>
    <row r="2306" hidden="1" outlineLevel="1"/>
    <row r="2307" hidden="1" outlineLevel="1"/>
    <row r="2308" hidden="1" outlineLevel="1"/>
    <row r="2309" hidden="1" outlineLevel="1"/>
    <row r="2310" hidden="1" outlineLevel="1"/>
    <row r="2311" hidden="1" outlineLevel="1"/>
    <row r="2312" hidden="1" outlineLevel="1"/>
    <row r="2313" hidden="1" outlineLevel="1"/>
    <row r="2314" hidden="1" outlineLevel="1"/>
    <row r="2315" hidden="1" outlineLevel="1"/>
    <row r="2316" hidden="1" outlineLevel="1"/>
    <row r="2317" hidden="1" outlineLevel="1"/>
    <row r="2318" hidden="1" outlineLevel="1"/>
    <row r="2319" hidden="1" outlineLevel="1"/>
    <row r="2320" hidden="1" outlineLevel="1"/>
    <row r="2321" hidden="1" outlineLevel="1"/>
    <row r="2322" hidden="1" outlineLevel="1"/>
    <row r="2323" hidden="1" outlineLevel="1"/>
    <row r="2324" hidden="1" outlineLevel="1"/>
    <row r="2325" hidden="1" outlineLevel="1"/>
    <row r="2326" hidden="1" outlineLevel="1"/>
    <row r="2327" hidden="1" outlineLevel="1"/>
    <row r="2328" hidden="1" outlineLevel="1"/>
    <row r="2329" hidden="1" outlineLevel="1"/>
    <row r="2330" hidden="1" outlineLevel="1"/>
    <row r="2331" hidden="1" outlineLevel="1"/>
    <row r="2332" hidden="1" outlineLevel="1"/>
    <row r="2333" hidden="1" outlineLevel="1"/>
    <row r="2334" hidden="1" outlineLevel="1"/>
    <row r="2335" hidden="1" outlineLevel="1"/>
    <row r="2336" hidden="1" outlineLevel="1"/>
    <row r="2337" hidden="1" outlineLevel="1"/>
    <row r="2338" hidden="1" outlineLevel="1"/>
    <row r="2339" hidden="1" outlineLevel="1"/>
    <row r="2340" hidden="1" outlineLevel="1"/>
    <row r="2341" hidden="1" outlineLevel="1"/>
    <row r="2342" hidden="1" outlineLevel="1"/>
    <row r="2343" hidden="1" outlineLevel="1"/>
    <row r="2344" hidden="1" outlineLevel="1"/>
    <row r="2345" hidden="1" outlineLevel="1"/>
    <row r="2346" hidden="1" outlineLevel="1"/>
    <row r="2347" hidden="1" outlineLevel="1"/>
    <row r="2348" hidden="1" outlineLevel="1"/>
    <row r="2349" hidden="1" outlineLevel="1"/>
    <row r="2350" hidden="1" outlineLevel="1"/>
    <row r="2351" hidden="1" outlineLevel="1"/>
    <row r="2352" hidden="1" outlineLevel="1"/>
    <row r="2353" hidden="1" outlineLevel="1"/>
    <row r="2354" hidden="1" outlineLevel="1"/>
    <row r="2355" hidden="1" outlineLevel="1"/>
    <row r="2356" hidden="1" outlineLevel="1"/>
    <row r="2357" hidden="1" outlineLevel="1"/>
    <row r="2358" hidden="1" outlineLevel="1"/>
    <row r="2359" collapsed="1"/>
    <row r="2370" hidden="1" outlineLevel="1"/>
    <row r="2371" hidden="1" outlineLevel="1"/>
    <row r="2372" hidden="1" outlineLevel="1"/>
    <row r="2373" hidden="1" outlineLevel="1"/>
    <row r="2374" hidden="1" outlineLevel="1"/>
    <row r="2375" hidden="1" outlineLevel="1"/>
    <row r="2376" hidden="1" outlineLevel="1"/>
    <row r="2377" hidden="1" outlineLevel="1"/>
    <row r="2378" hidden="1" outlineLevel="1"/>
    <row r="2379" hidden="1" outlineLevel="1"/>
    <row r="2380" hidden="1" outlineLevel="1"/>
    <row r="2381" hidden="1" outlineLevel="1"/>
    <row r="2382" hidden="1" outlineLevel="1"/>
    <row r="2383" hidden="1" outlineLevel="1"/>
    <row r="2384" hidden="1" outlineLevel="1"/>
    <row r="2385" hidden="1" outlineLevel="1"/>
    <row r="2386" hidden="1" outlineLevel="1"/>
    <row r="2387" hidden="1" outlineLevel="1"/>
    <row r="2388" hidden="1" outlineLevel="1"/>
    <row r="2389" hidden="1" outlineLevel="1"/>
    <row r="2390" hidden="1" outlineLevel="1"/>
    <row r="2391" hidden="1" outlineLevel="1"/>
    <row r="2392" hidden="1" outlineLevel="1"/>
    <row r="2393" hidden="1" outlineLevel="1"/>
    <row r="2394" hidden="1" outlineLevel="1"/>
    <row r="2395" hidden="1" outlineLevel="1"/>
    <row r="2396" hidden="1" outlineLevel="1"/>
    <row r="2397" hidden="1" outlineLevel="1"/>
    <row r="2398" hidden="1" outlineLevel="1"/>
    <row r="2399" hidden="1" outlineLevel="1"/>
    <row r="2400" hidden="1" outlineLevel="1"/>
    <row r="2401" hidden="1" outlineLevel="1"/>
    <row r="2402" hidden="1" outlineLevel="1"/>
    <row r="2403" hidden="1" outlineLevel="1"/>
    <row r="2404" hidden="1" outlineLevel="1"/>
    <row r="2405" hidden="1" outlineLevel="1"/>
    <row r="2406" hidden="1" outlineLevel="1"/>
    <row r="2407" hidden="1" outlineLevel="1"/>
    <row r="2408" hidden="1" outlineLevel="1"/>
    <row r="2409" hidden="1" outlineLevel="1"/>
    <row r="2410" hidden="1" outlineLevel="1"/>
    <row r="2411" hidden="1" outlineLevel="1"/>
    <row r="2412" hidden="1" outlineLevel="1"/>
    <row r="2413" hidden="1" outlineLevel="1"/>
    <row r="2414" hidden="1" outlineLevel="1"/>
    <row r="2415" hidden="1" outlineLevel="1"/>
    <row r="2416" hidden="1" outlineLevel="1"/>
    <row r="2417" hidden="1" outlineLevel="1"/>
    <row r="2418" hidden="1" outlineLevel="1"/>
    <row r="2419" hidden="1" outlineLevel="1"/>
    <row r="2420" hidden="1" outlineLevel="1"/>
    <row r="2421" hidden="1" outlineLevel="1"/>
    <row r="2422" hidden="1" outlineLevel="1"/>
    <row r="2423" hidden="1" outlineLevel="1"/>
    <row r="2424" hidden="1" outlineLevel="1"/>
    <row r="2425" hidden="1" outlineLevel="1"/>
    <row r="2426" hidden="1" outlineLevel="1"/>
    <row r="2427" hidden="1" outlineLevel="1"/>
    <row r="2428" hidden="1" outlineLevel="1"/>
    <row r="2429" hidden="1" outlineLevel="1"/>
    <row r="2430" hidden="1" outlineLevel="1"/>
    <row r="2431" hidden="1" outlineLevel="1"/>
    <row r="2432" hidden="1" outlineLevel="1"/>
    <row r="2433" hidden="1" outlineLevel="1"/>
    <row r="2434" hidden="1" outlineLevel="1"/>
    <row r="2435" hidden="1" outlineLevel="1"/>
    <row r="2436" hidden="1" outlineLevel="1"/>
    <row r="2437" hidden="1" outlineLevel="1"/>
    <row r="2438" hidden="1" outlineLevel="1"/>
    <row r="2439" hidden="1" outlineLevel="1"/>
    <row r="2440" hidden="1" outlineLevel="1"/>
    <row r="2441" hidden="1" outlineLevel="1"/>
    <row r="2442" hidden="1" outlineLevel="1"/>
    <row r="2443" hidden="1" outlineLevel="1"/>
    <row r="2444" hidden="1" outlineLevel="1"/>
    <row r="2445" hidden="1" outlineLevel="1"/>
    <row r="2446" hidden="1" outlineLevel="1"/>
    <row r="2447" hidden="1" outlineLevel="1"/>
    <row r="2448" hidden="1" outlineLevel="1"/>
    <row r="2449" hidden="1" outlineLevel="1"/>
    <row r="2450" hidden="1" outlineLevel="1"/>
    <row r="2451" hidden="1" outlineLevel="1"/>
    <row r="2452" hidden="1" outlineLevel="1"/>
    <row r="2453" hidden="1" outlineLevel="1"/>
    <row r="2454" hidden="1" outlineLevel="1"/>
    <row r="2455" hidden="1" outlineLevel="1"/>
    <row r="2456" hidden="1" outlineLevel="1"/>
    <row r="2457" hidden="1" outlineLevel="1"/>
    <row r="2458" hidden="1" outlineLevel="1"/>
    <row r="2459" hidden="1" outlineLevel="1"/>
    <row r="2460" hidden="1" outlineLevel="1"/>
    <row r="2461" hidden="1" outlineLevel="1"/>
    <row r="2462" hidden="1" outlineLevel="1"/>
    <row r="2463" hidden="1" outlineLevel="1"/>
    <row r="2464" hidden="1" outlineLevel="1"/>
    <row r="2465" hidden="1" outlineLevel="1"/>
    <row r="2466" hidden="1" outlineLevel="1"/>
    <row r="2467" hidden="1" outlineLevel="1"/>
    <row r="2468" hidden="1" outlineLevel="1"/>
    <row r="2469" hidden="1" outlineLevel="1"/>
    <row r="2470" hidden="1" outlineLevel="1"/>
    <row r="2471" hidden="1" outlineLevel="1"/>
    <row r="2472" hidden="1" outlineLevel="1"/>
    <row r="2473" hidden="1" outlineLevel="1"/>
    <row r="2474" hidden="1" outlineLevel="1"/>
    <row r="2475" hidden="1" outlineLevel="1"/>
    <row r="2476" hidden="1" outlineLevel="1"/>
    <row r="2477" hidden="1" outlineLevel="1"/>
    <row r="2478" hidden="1" outlineLevel="1"/>
    <row r="2479" hidden="1" outlineLevel="1"/>
    <row r="2480" hidden="1" outlineLevel="1"/>
    <row r="2481" hidden="1" outlineLevel="1"/>
    <row r="2482" hidden="1" outlineLevel="1"/>
    <row r="2483" hidden="1" outlineLevel="1"/>
    <row r="2484" hidden="1" outlineLevel="1"/>
    <row r="2485" hidden="1" outlineLevel="1"/>
    <row r="2486" hidden="1" outlineLevel="1"/>
    <row r="2487" hidden="1" outlineLevel="1"/>
    <row r="2488" hidden="1" outlineLevel="1"/>
    <row r="2489" hidden="1" outlineLevel="1"/>
    <row r="2490" collapsed="1"/>
    <row r="2501" hidden="1" outlineLevel="1"/>
    <row r="2502" hidden="1" outlineLevel="1"/>
    <row r="2503" hidden="1" outlineLevel="1"/>
    <row r="2504" hidden="1" outlineLevel="1"/>
    <row r="2505" hidden="1" outlineLevel="1"/>
    <row r="2506" hidden="1" outlineLevel="1"/>
    <row r="2507" hidden="1" outlineLevel="1"/>
    <row r="2508" hidden="1" outlineLevel="1"/>
    <row r="2509" hidden="1" outlineLevel="1"/>
    <row r="2510" hidden="1" outlineLevel="1"/>
    <row r="2511" hidden="1" outlineLevel="1"/>
    <row r="2512" hidden="1" outlineLevel="1"/>
    <row r="2513" hidden="1" outlineLevel="1"/>
    <row r="2514" hidden="1" outlineLevel="1"/>
    <row r="2515" hidden="1" outlineLevel="1"/>
    <row r="2516" hidden="1" outlineLevel="1"/>
    <row r="2517" hidden="1" outlineLevel="1"/>
    <row r="2518" hidden="1" outlineLevel="1"/>
    <row r="2519" hidden="1" outlineLevel="1"/>
    <row r="2520" hidden="1" outlineLevel="1"/>
    <row r="2521" hidden="1" outlineLevel="1"/>
    <row r="2522" hidden="1" outlineLevel="1"/>
    <row r="2523" hidden="1" outlineLevel="1"/>
    <row r="2524" hidden="1" outlineLevel="1"/>
    <row r="2525" hidden="1" outlineLevel="1"/>
    <row r="2526" hidden="1" outlineLevel="1"/>
    <row r="2527" hidden="1" outlineLevel="1"/>
    <row r="2528" hidden="1" outlineLevel="1"/>
    <row r="2529" hidden="1" outlineLevel="1"/>
    <row r="2530" hidden="1" outlineLevel="1"/>
    <row r="2531" hidden="1" outlineLevel="1"/>
    <row r="2532" hidden="1" outlineLevel="1"/>
    <row r="2533" hidden="1" outlineLevel="1"/>
    <row r="2534" hidden="1" outlineLevel="1"/>
    <row r="2535" hidden="1" outlineLevel="1"/>
    <row r="2536" hidden="1" outlineLevel="1"/>
    <row r="2537" hidden="1" outlineLevel="1"/>
    <row r="2538" hidden="1" outlineLevel="1"/>
    <row r="2539" hidden="1" outlineLevel="1"/>
    <row r="2540" hidden="1" outlineLevel="1"/>
    <row r="2541" hidden="1" outlineLevel="1"/>
    <row r="2542" hidden="1" outlineLevel="1"/>
    <row r="2543" hidden="1" outlineLevel="1"/>
    <row r="2544" hidden="1" outlineLevel="1"/>
    <row r="2545" hidden="1" outlineLevel="1"/>
    <row r="2546" hidden="1" outlineLevel="1"/>
    <row r="2547" hidden="1" outlineLevel="1"/>
    <row r="2548" hidden="1" outlineLevel="1"/>
    <row r="2549" hidden="1" outlineLevel="1"/>
    <row r="2550" hidden="1" outlineLevel="1"/>
    <row r="2551" hidden="1" outlineLevel="1"/>
    <row r="2552" hidden="1" outlineLevel="1"/>
    <row r="2553" hidden="1" outlineLevel="1"/>
    <row r="2554" hidden="1" outlineLevel="1"/>
    <row r="2555" hidden="1" outlineLevel="1"/>
    <row r="2556" hidden="1" outlineLevel="1"/>
    <row r="2557" hidden="1" outlineLevel="1"/>
    <row r="2558" hidden="1" outlineLevel="1"/>
    <row r="2559" hidden="1" outlineLevel="1"/>
    <row r="2560" hidden="1" outlineLevel="1"/>
    <row r="2561" hidden="1" outlineLevel="1"/>
    <row r="2562" hidden="1" outlineLevel="1"/>
    <row r="2563" hidden="1" outlineLevel="1"/>
    <row r="2564" hidden="1" outlineLevel="1"/>
    <row r="2565" hidden="1" outlineLevel="1"/>
    <row r="2566" hidden="1" outlineLevel="1"/>
    <row r="2567" hidden="1" outlineLevel="1"/>
    <row r="2568" hidden="1" outlineLevel="1"/>
    <row r="2569" hidden="1" outlineLevel="1"/>
    <row r="2570" hidden="1" outlineLevel="1"/>
    <row r="2571" hidden="1" outlineLevel="1"/>
    <row r="2572" hidden="1" outlineLevel="1"/>
    <row r="2573" hidden="1" outlineLevel="1"/>
    <row r="2574" hidden="1" outlineLevel="1"/>
    <row r="2575" hidden="1" outlineLevel="1"/>
    <row r="2576" hidden="1" outlineLevel="1"/>
    <row r="2577" hidden="1" outlineLevel="1"/>
    <row r="2578" hidden="1" outlineLevel="1"/>
    <row r="2579" hidden="1" outlineLevel="1"/>
    <row r="2580" hidden="1" outlineLevel="1"/>
    <row r="2581" hidden="1" outlineLevel="1"/>
    <row r="2582" hidden="1" outlineLevel="1"/>
    <row r="2583" hidden="1" outlineLevel="1"/>
    <row r="2584" hidden="1" outlineLevel="1"/>
    <row r="2585" hidden="1" outlineLevel="1"/>
    <row r="2586" hidden="1" outlineLevel="1"/>
    <row r="2587" hidden="1" outlineLevel="1"/>
    <row r="2588" hidden="1" outlineLevel="1"/>
    <row r="2589" hidden="1" outlineLevel="1"/>
    <row r="2590" hidden="1" outlineLevel="1"/>
    <row r="2591" collapsed="1"/>
    <row r="2602" hidden="1" outlineLevel="1"/>
    <row r="2603" hidden="1" outlineLevel="1"/>
    <row r="2604" hidden="1" outlineLevel="1"/>
    <row r="2605" hidden="1" outlineLevel="1"/>
    <row r="2606" hidden="1" outlineLevel="1"/>
    <row r="2607" hidden="1" outlineLevel="1"/>
    <row r="2608" hidden="1" outlineLevel="1"/>
    <row r="2609" hidden="1" outlineLevel="1"/>
    <row r="2610" hidden="1" outlineLevel="1"/>
    <row r="2611" hidden="1" outlineLevel="1"/>
    <row r="2612" hidden="1" outlineLevel="1"/>
    <row r="2613" hidden="1" outlineLevel="1"/>
    <row r="2614" hidden="1" outlineLevel="1"/>
    <row r="2615" hidden="1" outlineLevel="1"/>
    <row r="2616" hidden="1" outlineLevel="1"/>
    <row r="2617" hidden="1" outlineLevel="1"/>
    <row r="2618" hidden="1" outlineLevel="1"/>
    <row r="2619" hidden="1" outlineLevel="1"/>
    <row r="2620" hidden="1" outlineLevel="1"/>
    <row r="2621" hidden="1" outlineLevel="1"/>
    <row r="2622" hidden="1" outlineLevel="1"/>
    <row r="2623" hidden="1" outlineLevel="1"/>
    <row r="2624" hidden="1" outlineLevel="1"/>
    <row r="2625" hidden="1" outlineLevel="1"/>
    <row r="2626" hidden="1" outlineLevel="1"/>
    <row r="2627" hidden="1" outlineLevel="1"/>
    <row r="2628" hidden="1" outlineLevel="1"/>
    <row r="2629" hidden="1" outlineLevel="1"/>
    <row r="2630" hidden="1" outlineLevel="1"/>
    <row r="2631" hidden="1" outlineLevel="1"/>
    <row r="2632" hidden="1" outlineLevel="1"/>
    <row r="2633" hidden="1" outlineLevel="1"/>
    <row r="2634" hidden="1" outlineLevel="1"/>
    <row r="2635" hidden="1" outlineLevel="1"/>
    <row r="2636" hidden="1" outlineLevel="1"/>
    <row r="2637" hidden="1" outlineLevel="1"/>
    <row r="2638" hidden="1" outlineLevel="1"/>
    <row r="2639" hidden="1" outlineLevel="1"/>
    <row r="2640" hidden="1" outlineLevel="1"/>
    <row r="2641" hidden="1" outlineLevel="1"/>
    <row r="2642" hidden="1" outlineLevel="1"/>
    <row r="2643" hidden="1" outlineLevel="1"/>
    <row r="2644" hidden="1" outlineLevel="1"/>
    <row r="2645" hidden="1" outlineLevel="1"/>
    <row r="2646" hidden="1" outlineLevel="1"/>
    <row r="2647" hidden="1" outlineLevel="1"/>
    <row r="2648" hidden="1" outlineLevel="1"/>
    <row r="2649" hidden="1" outlineLevel="1"/>
    <row r="2650" hidden="1" outlineLevel="1"/>
    <row r="2651" hidden="1" outlineLevel="1"/>
    <row r="2652" hidden="1" outlineLevel="1"/>
    <row r="2653" hidden="1" outlineLevel="1"/>
    <row r="2654" hidden="1" outlineLevel="1"/>
    <row r="2655" hidden="1" outlineLevel="1"/>
    <row r="2656" hidden="1" outlineLevel="1"/>
    <row r="2657" hidden="1" outlineLevel="1"/>
    <row r="2658" hidden="1" outlineLevel="1"/>
    <row r="2659" hidden="1" outlineLevel="1"/>
    <row r="2660" hidden="1" outlineLevel="1"/>
    <row r="2661" hidden="1" outlineLevel="1"/>
    <row r="2662" hidden="1" outlineLevel="1"/>
    <row r="2663" hidden="1" outlineLevel="1"/>
    <row r="2664" hidden="1" outlineLevel="1"/>
    <row r="2665" hidden="1" outlineLevel="1"/>
    <row r="2666" hidden="1" outlineLevel="1"/>
    <row r="2667" hidden="1" outlineLevel="1"/>
    <row r="2668" hidden="1" outlineLevel="1"/>
    <row r="2669" hidden="1" outlineLevel="1"/>
    <row r="2670" hidden="1" outlineLevel="1"/>
    <row r="2671" hidden="1" outlineLevel="1"/>
    <row r="2672" hidden="1" outlineLevel="1"/>
    <row r="2673" hidden="1" outlineLevel="1"/>
    <row r="2674" hidden="1" outlineLevel="1"/>
    <row r="2675" hidden="1" outlineLevel="1"/>
    <row r="2676" hidden="1" outlineLevel="1"/>
    <row r="2677" hidden="1" outlineLevel="1"/>
    <row r="2678" hidden="1" outlineLevel="1"/>
    <row r="2679" hidden="1" outlineLevel="1"/>
    <row r="2680" hidden="1" outlineLevel="1"/>
    <row r="2681" hidden="1" outlineLevel="1"/>
    <row r="2682" hidden="1" outlineLevel="1"/>
    <row r="2683" hidden="1" outlineLevel="1"/>
    <row r="2684" hidden="1" outlineLevel="1"/>
    <row r="2685" hidden="1" outlineLevel="1"/>
    <row r="2686" hidden="1" outlineLevel="1"/>
    <row r="2687" hidden="1" outlineLevel="1"/>
    <row r="2688" hidden="1" outlineLevel="1"/>
    <row r="2689" hidden="1" outlineLevel="1"/>
    <row r="2690" hidden="1" outlineLevel="1"/>
    <row r="2691" hidden="1" outlineLevel="1"/>
    <row r="2692" hidden="1" outlineLevel="1"/>
    <row r="2693" hidden="1" outlineLevel="1"/>
    <row r="2694" hidden="1" outlineLevel="1"/>
    <row r="2695" hidden="1" outlineLevel="1"/>
    <row r="2696" hidden="1" outlineLevel="1"/>
    <row r="2697" hidden="1" outlineLevel="1"/>
    <row r="2698" hidden="1" outlineLevel="1"/>
    <row r="2699" hidden="1" outlineLevel="1"/>
    <row r="2700" hidden="1" outlineLevel="1"/>
    <row r="2701" hidden="1" outlineLevel="1"/>
    <row r="2702" hidden="1" outlineLevel="1"/>
    <row r="2703" hidden="1" outlineLevel="1"/>
    <row r="2704" hidden="1" outlineLevel="1"/>
    <row r="2705" hidden="1" outlineLevel="1"/>
    <row r="2706" hidden="1" outlineLevel="1"/>
    <row r="2707" hidden="1" outlineLevel="1"/>
    <row r="2708" hidden="1" outlineLevel="1"/>
    <row r="2709" hidden="1" outlineLevel="1"/>
    <row r="2710" hidden="1" outlineLevel="1"/>
    <row r="2711" hidden="1" outlineLevel="1"/>
    <row r="2712" hidden="1" outlineLevel="1"/>
    <row r="2713" hidden="1" outlineLevel="1"/>
    <row r="2714" hidden="1" outlineLevel="1"/>
    <row r="2715" hidden="1" outlineLevel="1"/>
    <row r="2716" hidden="1" outlineLevel="1"/>
    <row r="2717" hidden="1" outlineLevel="1"/>
    <row r="2718" hidden="1" outlineLevel="1"/>
    <row r="2719" hidden="1" outlineLevel="1"/>
    <row r="2720" hidden="1" outlineLevel="1"/>
    <row r="2721" hidden="1" outlineLevel="1"/>
    <row r="2722" hidden="1" outlineLevel="1"/>
    <row r="2723" hidden="1" outlineLevel="1"/>
    <row r="2724" hidden="1" outlineLevel="1"/>
    <row r="2725" hidden="1" outlineLevel="1"/>
    <row r="2726" hidden="1" outlineLevel="1"/>
    <row r="2727" hidden="1" outlineLevel="1"/>
    <row r="2728" hidden="1" outlineLevel="1"/>
    <row r="2729" hidden="1" outlineLevel="1"/>
    <row r="2730" hidden="1" outlineLevel="1"/>
    <row r="2731" hidden="1" outlineLevel="1"/>
    <row r="2732" hidden="1" outlineLevel="1"/>
    <row r="2733" hidden="1" outlineLevel="1"/>
    <row r="2734" hidden="1" outlineLevel="1"/>
    <row r="2735" hidden="1" outlineLevel="1"/>
    <row r="2736" hidden="1" outlineLevel="1"/>
    <row r="2737" hidden="1" outlineLevel="1"/>
    <row r="2738" hidden="1" outlineLevel="1"/>
    <row r="2739" hidden="1" outlineLevel="1"/>
    <row r="2740" hidden="1" outlineLevel="1"/>
    <row r="2741" hidden="1" outlineLevel="1"/>
    <row r="2742" hidden="1" outlineLevel="1"/>
    <row r="2743" hidden="1" outlineLevel="1"/>
    <row r="2744" hidden="1" outlineLevel="1"/>
    <row r="2745" hidden="1" outlineLevel="1"/>
    <row r="2746" hidden="1" outlineLevel="1"/>
    <row r="2747" hidden="1" outlineLevel="1"/>
    <row r="2748" hidden="1" outlineLevel="1"/>
    <row r="2749" hidden="1" outlineLevel="1"/>
    <row r="2750" hidden="1" outlineLevel="1"/>
    <row r="2751" hidden="1" outlineLevel="1"/>
    <row r="2752" hidden="1" outlineLevel="1"/>
    <row r="2753" hidden="1" outlineLevel="1"/>
    <row r="2754" hidden="1" outlineLevel="1"/>
    <row r="2755" hidden="1" outlineLevel="1"/>
    <row r="2756" hidden="1" outlineLevel="1"/>
    <row r="2757" hidden="1" outlineLevel="1"/>
    <row r="2758" hidden="1" outlineLevel="1"/>
    <row r="2759" hidden="1" outlineLevel="1"/>
    <row r="2760" hidden="1" outlineLevel="1"/>
    <row r="2761" hidden="1" outlineLevel="1"/>
    <row r="2762" hidden="1" outlineLevel="1"/>
    <row r="2763" hidden="1" outlineLevel="1"/>
    <row r="2764" hidden="1" outlineLevel="1"/>
    <row r="2765" hidden="1" outlineLevel="1"/>
    <row r="2766" hidden="1" outlineLevel="1"/>
    <row r="2767" hidden="1" outlineLevel="1"/>
    <row r="2768" hidden="1" outlineLevel="1"/>
    <row r="2769" hidden="1" outlineLevel="1"/>
    <row r="2770" hidden="1" outlineLevel="1"/>
    <row r="2771" hidden="1" outlineLevel="1"/>
    <row r="2772" hidden="1" outlineLevel="1"/>
    <row r="2773" hidden="1" outlineLevel="1"/>
    <row r="2774" hidden="1" outlineLevel="1"/>
    <row r="2775" hidden="1" outlineLevel="1"/>
    <row r="2776" hidden="1" outlineLevel="1"/>
    <row r="2777" hidden="1" outlineLevel="1"/>
    <row r="2778" hidden="1" outlineLevel="1"/>
    <row r="2779" hidden="1" outlineLevel="1"/>
    <row r="2780" hidden="1" outlineLevel="1"/>
    <row r="2781" hidden="1" outlineLevel="1"/>
    <row r="2782" hidden="1" outlineLevel="1"/>
    <row r="2783" hidden="1" outlineLevel="1"/>
    <row r="2784" hidden="1" outlineLevel="1"/>
    <row r="2785" hidden="1" outlineLevel="1"/>
    <row r="2786" hidden="1" outlineLevel="1"/>
    <row r="2787" hidden="1" outlineLevel="1"/>
    <row r="2788" hidden="1" outlineLevel="1"/>
    <row r="2789" hidden="1" outlineLevel="1"/>
    <row r="2790" hidden="1" outlineLevel="1"/>
    <row r="2791" hidden="1" outlineLevel="1"/>
    <row r="2792" hidden="1" outlineLevel="1"/>
    <row r="2793" hidden="1" outlineLevel="1"/>
    <row r="2794" hidden="1" outlineLevel="1"/>
    <row r="2795" hidden="1" outlineLevel="1"/>
    <row r="2796" hidden="1" outlineLevel="1"/>
    <row r="2797" hidden="1" outlineLevel="1"/>
    <row r="2798" hidden="1" outlineLevel="1"/>
    <row r="2799" hidden="1" outlineLevel="1"/>
    <row r="2800" hidden="1" outlineLevel="1"/>
    <row r="2801" hidden="1" outlineLevel="1"/>
    <row r="2802" collapsed="1"/>
    <row r="2813" hidden="1" outlineLevel="1"/>
    <row r="2814" hidden="1" outlineLevel="1"/>
    <row r="2815" hidden="1" outlineLevel="1"/>
    <row r="2816" hidden="1" outlineLevel="1"/>
    <row r="2817" hidden="1" outlineLevel="1"/>
    <row r="2818" hidden="1" outlineLevel="1"/>
    <row r="2819" hidden="1" outlineLevel="1"/>
    <row r="2820" hidden="1" outlineLevel="1"/>
    <row r="2821" hidden="1" outlineLevel="1"/>
    <row r="2822" hidden="1" outlineLevel="1"/>
    <row r="2823" hidden="1" outlineLevel="1"/>
    <row r="2824" hidden="1" outlineLevel="1"/>
    <row r="2825" hidden="1" outlineLevel="1"/>
    <row r="2826" hidden="1" outlineLevel="1"/>
    <row r="2827" hidden="1" outlineLevel="1"/>
    <row r="2828" hidden="1" outlineLevel="1"/>
    <row r="2829" hidden="1" outlineLevel="1"/>
    <row r="2830" hidden="1" outlineLevel="1"/>
    <row r="2831" hidden="1" outlineLevel="1"/>
    <row r="2832" hidden="1" outlineLevel="1"/>
    <row r="2833" hidden="1" outlineLevel="1"/>
    <row r="2834" hidden="1" outlineLevel="1"/>
    <row r="2835" hidden="1" outlineLevel="1"/>
    <row r="2836" hidden="1" outlineLevel="1"/>
    <row r="2837" hidden="1" outlineLevel="1"/>
    <row r="2838" hidden="1" outlineLevel="1"/>
    <row r="2839" hidden="1" outlineLevel="1"/>
    <row r="2840" hidden="1" outlineLevel="1"/>
    <row r="2841" hidden="1" outlineLevel="1"/>
    <row r="2842" hidden="1" outlineLevel="1"/>
    <row r="2843" hidden="1" outlineLevel="1"/>
    <row r="2844" hidden="1" outlineLevel="1"/>
    <row r="2845" hidden="1" outlineLevel="1"/>
    <row r="2846" hidden="1" outlineLevel="1"/>
    <row r="2847" hidden="1" outlineLevel="1"/>
    <row r="2848" hidden="1" outlineLevel="1"/>
    <row r="2849" hidden="1" outlineLevel="1"/>
    <row r="2850" hidden="1" outlineLevel="1"/>
    <row r="2851" hidden="1" outlineLevel="1"/>
    <row r="2852" hidden="1" outlineLevel="1"/>
    <row r="2853" hidden="1" outlineLevel="1"/>
    <row r="2854" hidden="1" outlineLevel="1"/>
    <row r="2855" hidden="1" outlineLevel="1"/>
    <row r="2856" hidden="1" outlineLevel="1"/>
    <row r="2857" hidden="1" outlineLevel="1"/>
    <row r="2858" hidden="1" outlineLevel="1"/>
    <row r="2859" hidden="1" outlineLevel="1"/>
    <row r="2860" hidden="1" outlineLevel="1"/>
    <row r="2861" hidden="1" outlineLevel="1"/>
    <row r="2862" hidden="1" outlineLevel="1"/>
    <row r="2863" hidden="1" outlineLevel="1"/>
    <row r="2864" hidden="1" outlineLevel="1"/>
    <row r="2865" hidden="1" outlineLevel="1"/>
    <row r="2866" hidden="1" outlineLevel="1"/>
    <row r="2867" hidden="1" outlineLevel="1"/>
    <row r="2868" hidden="1" outlineLevel="1"/>
    <row r="2869" hidden="1" outlineLevel="1"/>
    <row r="2870" hidden="1" outlineLevel="1"/>
    <row r="2871" hidden="1" outlineLevel="1"/>
    <row r="2872" hidden="1" outlineLevel="1"/>
    <row r="2873" hidden="1" outlineLevel="1"/>
    <row r="2874" hidden="1" outlineLevel="1"/>
    <row r="2875" hidden="1" outlineLevel="1"/>
    <row r="2876" hidden="1" outlineLevel="1"/>
    <row r="2877" hidden="1" outlineLevel="1"/>
    <row r="2878" hidden="1" outlineLevel="1"/>
    <row r="2879" hidden="1" outlineLevel="1"/>
    <row r="2880" hidden="1" outlineLevel="1"/>
    <row r="2881" hidden="1" outlineLevel="1"/>
    <row r="2882" hidden="1" outlineLevel="1"/>
    <row r="2883" hidden="1" outlineLevel="1"/>
    <row r="2884" hidden="1" outlineLevel="1"/>
    <row r="2885" hidden="1" outlineLevel="1"/>
    <row r="2886" hidden="1" outlineLevel="1"/>
    <row r="2887" hidden="1" outlineLevel="1"/>
    <row r="2888" hidden="1" outlineLevel="1"/>
    <row r="2889" hidden="1" outlineLevel="1"/>
    <row r="2890" hidden="1" outlineLevel="1"/>
    <row r="2891" hidden="1" outlineLevel="1"/>
    <row r="2892" hidden="1" outlineLevel="1"/>
    <row r="2893" hidden="1" outlineLevel="1"/>
    <row r="2894" hidden="1" outlineLevel="1"/>
    <row r="2895" hidden="1" outlineLevel="1"/>
    <row r="2896" hidden="1" outlineLevel="1"/>
    <row r="2897" hidden="1" outlineLevel="1"/>
    <row r="2898" hidden="1" outlineLevel="1"/>
    <row r="2899" hidden="1" outlineLevel="1"/>
    <row r="2900" hidden="1" outlineLevel="1"/>
    <row r="2901" hidden="1" outlineLevel="1"/>
    <row r="2902" hidden="1" outlineLevel="1"/>
    <row r="2903" hidden="1" outlineLevel="1"/>
    <row r="2904" hidden="1" outlineLevel="1"/>
    <row r="2905" hidden="1" outlineLevel="1"/>
    <row r="2906" hidden="1" outlineLevel="1"/>
    <row r="2907" hidden="1" outlineLevel="1"/>
    <row r="2908" hidden="1" outlineLevel="1"/>
    <row r="2909" hidden="1" outlineLevel="1"/>
    <row r="2910" hidden="1" outlineLevel="1"/>
    <row r="2911" hidden="1" outlineLevel="1"/>
    <row r="2912" hidden="1" outlineLevel="1"/>
    <row r="2913" collapsed="1"/>
    <row r="2924" hidden="1" outlineLevel="1"/>
    <row r="2925" hidden="1" outlineLevel="1"/>
    <row r="2926" hidden="1" outlineLevel="1"/>
    <row r="2927" hidden="1" outlineLevel="1"/>
    <row r="2928" hidden="1" outlineLevel="1"/>
    <row r="2929" hidden="1" outlineLevel="1"/>
    <row r="2930" hidden="1" outlineLevel="1"/>
    <row r="2931" hidden="1" outlineLevel="1"/>
    <row r="2932" hidden="1" outlineLevel="1"/>
    <row r="2933" hidden="1" outlineLevel="1"/>
    <row r="2934" hidden="1" outlineLevel="1"/>
    <row r="2935" hidden="1" outlineLevel="1"/>
    <row r="2936" hidden="1" outlineLevel="1"/>
    <row r="2937" hidden="1" outlineLevel="1"/>
    <row r="2938" hidden="1" outlineLevel="1"/>
    <row r="2939" hidden="1" outlineLevel="1"/>
    <row r="2940" hidden="1" outlineLevel="1"/>
    <row r="2941" hidden="1" outlineLevel="1"/>
    <row r="2942" hidden="1" outlineLevel="1"/>
    <row r="2943" hidden="1" outlineLevel="1"/>
    <row r="2944" hidden="1" outlineLevel="1"/>
    <row r="2945" hidden="1" outlineLevel="1"/>
    <row r="2946" hidden="1" outlineLevel="1"/>
    <row r="2947" hidden="1" outlineLevel="1"/>
    <row r="2948" hidden="1" outlineLevel="1"/>
    <row r="2949" hidden="1" outlineLevel="1"/>
    <row r="2950" hidden="1" outlineLevel="1"/>
    <row r="2951" hidden="1" outlineLevel="1"/>
    <row r="2952" hidden="1" outlineLevel="1"/>
    <row r="2953" hidden="1" outlineLevel="1"/>
    <row r="2954" hidden="1" outlineLevel="1"/>
    <row r="2955" hidden="1" outlineLevel="1"/>
    <row r="2956" hidden="1" outlineLevel="1"/>
    <row r="2957" hidden="1" outlineLevel="1"/>
    <row r="2958" hidden="1" outlineLevel="1"/>
    <row r="2959" hidden="1" outlineLevel="1"/>
    <row r="2960" hidden="1" outlineLevel="1"/>
    <row r="2961" hidden="1" outlineLevel="1"/>
    <row r="2962" hidden="1" outlineLevel="1"/>
    <row r="2963" hidden="1" outlineLevel="1"/>
    <row r="2964" hidden="1" outlineLevel="1"/>
    <row r="2965" hidden="1" outlineLevel="1"/>
    <row r="2966" hidden="1" outlineLevel="1"/>
    <row r="2967" hidden="1" outlineLevel="1"/>
    <row r="2968" hidden="1" outlineLevel="1"/>
    <row r="2969" hidden="1" outlineLevel="1"/>
    <row r="2970" hidden="1" outlineLevel="1"/>
    <row r="2971" hidden="1" outlineLevel="1"/>
    <row r="2972" hidden="1" outlineLevel="1"/>
    <row r="2973" hidden="1" outlineLevel="1"/>
    <row r="2974" hidden="1" outlineLevel="1"/>
    <row r="2975" hidden="1" outlineLevel="1"/>
    <row r="2976" hidden="1" outlineLevel="1"/>
    <row r="2977" hidden="1" outlineLevel="1"/>
    <row r="2978" hidden="1" outlineLevel="1"/>
    <row r="2979" hidden="1" outlineLevel="1"/>
    <row r="2980" hidden="1" outlineLevel="1"/>
    <row r="2981" hidden="1" outlineLevel="1"/>
    <row r="2982" hidden="1" outlineLevel="1"/>
    <row r="2983" hidden="1" outlineLevel="1"/>
    <row r="2984" hidden="1" outlineLevel="1"/>
    <row r="2985" hidden="1" outlineLevel="1"/>
    <row r="2986" hidden="1" outlineLevel="1"/>
    <row r="2987" hidden="1" outlineLevel="1"/>
    <row r="2988" hidden="1" outlineLevel="1"/>
    <row r="2989" hidden="1" outlineLevel="1"/>
    <row r="2990" hidden="1" outlineLevel="1"/>
    <row r="2991" hidden="1" outlineLevel="1"/>
    <row r="2992" hidden="1" outlineLevel="1"/>
    <row r="2993" hidden="1" outlineLevel="1"/>
    <row r="2994" hidden="1" outlineLevel="1"/>
    <row r="2995" hidden="1" outlineLevel="1"/>
    <row r="2996" hidden="1" outlineLevel="1"/>
    <row r="2997" hidden="1" outlineLevel="1"/>
    <row r="2998" hidden="1" outlineLevel="1"/>
    <row r="2999" hidden="1" outlineLevel="1"/>
    <row r="3000" hidden="1" outlineLevel="1"/>
    <row r="3001" hidden="1" outlineLevel="1"/>
    <row r="3002" hidden="1" outlineLevel="1"/>
    <row r="3003" hidden="1" outlineLevel="1"/>
    <row r="3004" hidden="1" outlineLevel="1"/>
    <row r="3005" hidden="1" outlineLevel="1"/>
    <row r="3006" hidden="1" outlineLevel="1"/>
    <row r="3007" hidden="1" outlineLevel="1"/>
    <row r="3008" hidden="1" outlineLevel="1"/>
    <row r="3009" hidden="1" outlineLevel="1"/>
    <row r="3010" hidden="1" outlineLevel="1"/>
    <row r="3011" hidden="1" outlineLevel="1"/>
    <row r="3012" hidden="1" outlineLevel="1"/>
    <row r="3013" hidden="1" outlineLevel="1"/>
    <row r="3014" hidden="1" outlineLevel="1"/>
    <row r="3015" hidden="1" outlineLevel="1"/>
    <row r="3016" hidden="1" outlineLevel="1"/>
    <row r="3017" hidden="1" outlineLevel="1"/>
    <row r="3018" hidden="1" outlineLevel="1"/>
    <row r="3019" hidden="1" outlineLevel="1"/>
    <row r="3020" hidden="1" outlineLevel="1"/>
    <row r="3021" hidden="1" outlineLevel="1"/>
    <row r="3022" hidden="1" outlineLevel="1"/>
    <row r="3023" hidden="1" outlineLevel="1"/>
    <row r="3024" hidden="1" outlineLevel="1"/>
    <row r="3025" hidden="1" outlineLevel="1"/>
    <row r="3026" hidden="1" outlineLevel="1"/>
    <row r="3027" hidden="1" outlineLevel="1"/>
    <row r="3028" hidden="1" outlineLevel="1"/>
    <row r="3029" hidden="1" outlineLevel="1"/>
    <row r="3030" hidden="1" outlineLevel="1"/>
    <row r="3031" hidden="1" outlineLevel="1"/>
    <row r="3032" hidden="1" outlineLevel="1"/>
    <row r="3033" hidden="1" outlineLevel="1"/>
    <row r="3034" hidden="1" outlineLevel="1"/>
    <row r="3035" hidden="1" outlineLevel="1"/>
    <row r="3036" hidden="1" outlineLevel="1"/>
    <row r="3037" hidden="1" outlineLevel="1"/>
    <row r="3038" hidden="1" outlineLevel="1"/>
    <row r="3039" hidden="1" outlineLevel="1"/>
    <row r="3040" hidden="1" outlineLevel="1"/>
    <row r="3041" hidden="1" outlineLevel="1"/>
    <row r="3042" hidden="1" outlineLevel="1"/>
    <row r="3043" hidden="1" outlineLevel="1"/>
    <row r="3044" hidden="1" outlineLevel="1"/>
    <row r="3045" hidden="1" outlineLevel="1"/>
    <row r="3046" hidden="1" outlineLevel="1"/>
    <row r="3047" hidden="1" outlineLevel="1"/>
    <row r="3048" hidden="1" outlineLevel="1"/>
    <row r="3049" hidden="1" outlineLevel="1"/>
    <row r="3050" hidden="1" outlineLevel="1"/>
    <row r="3051" hidden="1" outlineLevel="1"/>
    <row r="3052" hidden="1" outlineLevel="1"/>
    <row r="3053" hidden="1" outlineLevel="1"/>
    <row r="3054" hidden="1" outlineLevel="1"/>
    <row r="3055" hidden="1" outlineLevel="1"/>
    <row r="3056" hidden="1" outlineLevel="1"/>
    <row r="3057" hidden="1" outlineLevel="1"/>
    <row r="3058" hidden="1" outlineLevel="1"/>
    <row r="3059" hidden="1" outlineLevel="1"/>
    <row r="3060" hidden="1" outlineLevel="1"/>
    <row r="3061" hidden="1" outlineLevel="1"/>
    <row r="3062" hidden="1" outlineLevel="1"/>
    <row r="3063" hidden="1" outlineLevel="1"/>
    <row r="3064" hidden="1" outlineLevel="1"/>
    <row r="3065" hidden="1" outlineLevel="1"/>
    <row r="3066" hidden="1" outlineLevel="1"/>
    <row r="3067" hidden="1" outlineLevel="1"/>
    <row r="3068" hidden="1" outlineLevel="1"/>
    <row r="3069" hidden="1" outlineLevel="1"/>
    <row r="3070" hidden="1" outlineLevel="1"/>
    <row r="3071" hidden="1" outlineLevel="1"/>
    <row r="3072" hidden="1" outlineLevel="1"/>
    <row r="3073" hidden="1" outlineLevel="1"/>
    <row r="3074" hidden="1" outlineLevel="1"/>
    <row r="3075" hidden="1" outlineLevel="1"/>
    <row r="3076" hidden="1" outlineLevel="1"/>
    <row r="3077" hidden="1" outlineLevel="1"/>
    <row r="3078" hidden="1" outlineLevel="1"/>
    <row r="3079" hidden="1" outlineLevel="1"/>
    <row r="3080" hidden="1" outlineLevel="1"/>
    <row r="3081" hidden="1" outlineLevel="1"/>
    <row r="3082" hidden="1" outlineLevel="1"/>
    <row r="3083" hidden="1" outlineLevel="1"/>
    <row r="3084" hidden="1" outlineLevel="1"/>
    <row r="3085" hidden="1" outlineLevel="1"/>
    <row r="3086" hidden="1" outlineLevel="1"/>
    <row r="3087" hidden="1" outlineLevel="1"/>
    <row r="3088" hidden="1" outlineLevel="1"/>
    <row r="3089" hidden="1" outlineLevel="1"/>
    <row r="3090" hidden="1" outlineLevel="1"/>
    <row r="3091" hidden="1" outlineLevel="1"/>
    <row r="3092" hidden="1" outlineLevel="1"/>
    <row r="3093" hidden="1" outlineLevel="1"/>
    <row r="3094" hidden="1" outlineLevel="1"/>
    <row r="3095" hidden="1" outlineLevel="1"/>
    <row r="3096" hidden="1" outlineLevel="1"/>
    <row r="3097" hidden="1" outlineLevel="1"/>
    <row r="3098" hidden="1" outlineLevel="1"/>
    <row r="3099" hidden="1" outlineLevel="1"/>
    <row r="3100" hidden="1" outlineLevel="1"/>
    <row r="3101" hidden="1" outlineLevel="1"/>
    <row r="3102" hidden="1" outlineLevel="1"/>
    <row r="3103" hidden="1" outlineLevel="1"/>
    <row r="3104" hidden="1" outlineLevel="1"/>
    <row r="3105" hidden="1" outlineLevel="1"/>
    <row r="3106" hidden="1" outlineLevel="1"/>
    <row r="3107" hidden="1" outlineLevel="1"/>
    <row r="3108" hidden="1" outlineLevel="1"/>
    <row r="3109" hidden="1" outlineLevel="1"/>
    <row r="3110" hidden="1" outlineLevel="1"/>
    <row r="3111" hidden="1" outlineLevel="1"/>
    <row r="3112" hidden="1" outlineLevel="1"/>
    <row r="3113" hidden="1" outlineLevel="1"/>
    <row r="3114" hidden="1" outlineLevel="1"/>
    <row r="3115" hidden="1" outlineLevel="1"/>
    <row r="3116" hidden="1" outlineLevel="1"/>
    <row r="3117" hidden="1" outlineLevel="1"/>
    <row r="3118" hidden="1" outlineLevel="1"/>
    <row r="3119" hidden="1" outlineLevel="1"/>
    <row r="3120" hidden="1" outlineLevel="1"/>
    <row r="3121" hidden="1" outlineLevel="1"/>
    <row r="3122" hidden="1" outlineLevel="1"/>
    <row r="3123" hidden="1" outlineLevel="1"/>
    <row r="3124" hidden="1" outlineLevel="1"/>
    <row r="3125" hidden="1" outlineLevel="1"/>
    <row r="3126" hidden="1" outlineLevel="1"/>
    <row r="3127" hidden="1" outlineLevel="1"/>
    <row r="3128" hidden="1" outlineLevel="1"/>
    <row r="3129" hidden="1" outlineLevel="1"/>
    <row r="3130" hidden="1" outlineLevel="1"/>
    <row r="3131" hidden="1" outlineLevel="1"/>
    <row r="3132" hidden="1" outlineLevel="1"/>
    <row r="3133" hidden="1" outlineLevel="1"/>
    <row r="3134" hidden="1" outlineLevel="1"/>
    <row r="3135" hidden="1" outlineLevel="1"/>
    <row r="3136" hidden="1" outlineLevel="1"/>
    <row r="3137" hidden="1" outlineLevel="1"/>
    <row r="3138" hidden="1" outlineLevel="1"/>
    <row r="3139" hidden="1" outlineLevel="1"/>
    <row r="3140" hidden="1" outlineLevel="1"/>
    <row r="3141" hidden="1" outlineLevel="1"/>
    <row r="3142" hidden="1" outlineLevel="1"/>
    <row r="3143" hidden="1" outlineLevel="1"/>
    <row r="3144" collapsed="1"/>
    <row r="3155" hidden="1" outlineLevel="1"/>
    <row r="3156" hidden="1" outlineLevel="1"/>
    <row r="3157" hidden="1" outlineLevel="1"/>
    <row r="3158" hidden="1" outlineLevel="1"/>
    <row r="3159" hidden="1" outlineLevel="1"/>
    <row r="3160" hidden="1" outlineLevel="1"/>
    <row r="3161" hidden="1" outlineLevel="1"/>
    <row r="3162" hidden="1" outlineLevel="1"/>
    <row r="3163" hidden="1" outlineLevel="1"/>
    <row r="3164" hidden="1" outlineLevel="1"/>
    <row r="3165" hidden="1" outlineLevel="1"/>
    <row r="3166" hidden="1" outlineLevel="1"/>
    <row r="3167" hidden="1" outlineLevel="1"/>
    <row r="3168" hidden="1" outlineLevel="1"/>
    <row r="3169" hidden="1" outlineLevel="1"/>
    <row r="3170" hidden="1" outlineLevel="1"/>
    <row r="3171" hidden="1" outlineLevel="1"/>
    <row r="3172" hidden="1" outlineLevel="1"/>
    <row r="3173" hidden="1" outlineLevel="1"/>
    <row r="3174" hidden="1" outlineLevel="1"/>
    <row r="3175" hidden="1" outlineLevel="1"/>
    <row r="3176" hidden="1" outlineLevel="1"/>
    <row r="3177" hidden="1" outlineLevel="1"/>
    <row r="3178" hidden="1" outlineLevel="1"/>
    <row r="3179" hidden="1" outlineLevel="1"/>
    <row r="3180" hidden="1" outlineLevel="1"/>
    <row r="3181" hidden="1" outlineLevel="1"/>
    <row r="3182" hidden="1" outlineLevel="1"/>
    <row r="3183" hidden="1" outlineLevel="1"/>
    <row r="3184" hidden="1" outlineLevel="1"/>
    <row r="3185" hidden="1" outlineLevel="1"/>
    <row r="3186" hidden="1" outlineLevel="1"/>
    <row r="3187" hidden="1" outlineLevel="1"/>
    <row r="3188" hidden="1" outlineLevel="1"/>
    <row r="3189" hidden="1" outlineLevel="1"/>
    <row r="3190" hidden="1" outlineLevel="1"/>
    <row r="3191" hidden="1" outlineLevel="1"/>
    <row r="3192" hidden="1" outlineLevel="1"/>
    <row r="3193" hidden="1" outlineLevel="1"/>
    <row r="3194" hidden="1" outlineLevel="1"/>
    <row r="3195" hidden="1" outlineLevel="1"/>
    <row r="3196" hidden="1" outlineLevel="1"/>
    <row r="3197" hidden="1" outlineLevel="1"/>
    <row r="3198" hidden="1" outlineLevel="1"/>
    <row r="3199" hidden="1" outlineLevel="1"/>
    <row r="3200" hidden="1" outlineLevel="1"/>
    <row r="3201" hidden="1" outlineLevel="1"/>
    <row r="3202" hidden="1" outlineLevel="1"/>
    <row r="3203" hidden="1" outlineLevel="1"/>
    <row r="3204" hidden="1" outlineLevel="1"/>
    <row r="3205" hidden="1" outlineLevel="1"/>
    <row r="3206" hidden="1" outlineLevel="1"/>
    <row r="3207" hidden="1" outlineLevel="1"/>
    <row r="3208" hidden="1" outlineLevel="1"/>
    <row r="3209" hidden="1" outlineLevel="1"/>
    <row r="3210" hidden="1" outlineLevel="1"/>
    <row r="3211" hidden="1" outlineLevel="1"/>
    <row r="3212" hidden="1" outlineLevel="1"/>
    <row r="3213" hidden="1" outlineLevel="1"/>
    <row r="3214" hidden="1" outlineLevel="1"/>
    <row r="3215" hidden="1" outlineLevel="1"/>
    <row r="3216" hidden="1" outlineLevel="1"/>
    <row r="3217" hidden="1" outlineLevel="1"/>
    <row r="3218" hidden="1" outlineLevel="1"/>
    <row r="3219" hidden="1" outlineLevel="1"/>
    <row r="3220" hidden="1" outlineLevel="1"/>
    <row r="3221" hidden="1" outlineLevel="1"/>
    <row r="3222" hidden="1" outlineLevel="1"/>
    <row r="3223" hidden="1" outlineLevel="1"/>
    <row r="3224" hidden="1" outlineLevel="1"/>
    <row r="3225" hidden="1" outlineLevel="1"/>
    <row r="3226" hidden="1" outlineLevel="1"/>
    <row r="3227" hidden="1" outlineLevel="1"/>
    <row r="3228" hidden="1" outlineLevel="1"/>
    <row r="3229" hidden="1" outlineLevel="1"/>
    <row r="3230" hidden="1" outlineLevel="1"/>
    <row r="3231" hidden="1" outlineLevel="1"/>
    <row r="3232" hidden="1" outlineLevel="1"/>
    <row r="3233" hidden="1" outlineLevel="1"/>
    <row r="3234" hidden="1" outlineLevel="1"/>
    <row r="3235" hidden="1" outlineLevel="1"/>
    <row r="3236" hidden="1" outlineLevel="1"/>
    <row r="3237" hidden="1" outlineLevel="1"/>
    <row r="3238" hidden="1" outlineLevel="1"/>
    <row r="3239" hidden="1" outlineLevel="1"/>
    <row r="3240" hidden="1" outlineLevel="1"/>
    <row r="3241" hidden="1" outlineLevel="1"/>
    <row r="3242" hidden="1" outlineLevel="1"/>
    <row r="3243" hidden="1" outlineLevel="1"/>
    <row r="3244" hidden="1" outlineLevel="1"/>
    <row r="3245" hidden="1" outlineLevel="1"/>
    <row r="3246" hidden="1" outlineLevel="1"/>
    <row r="3247" hidden="1" outlineLevel="1"/>
    <row r="3248" hidden="1" outlineLevel="1"/>
    <row r="3249" hidden="1" outlineLevel="1"/>
    <row r="3250" hidden="1" outlineLevel="1"/>
    <row r="3251" hidden="1" outlineLevel="1"/>
    <row r="3252" hidden="1" outlineLevel="1"/>
    <row r="3253" hidden="1" outlineLevel="1"/>
    <row r="3254" hidden="1" outlineLevel="1"/>
    <row r="3255" hidden="1" outlineLevel="1"/>
    <row r="3256" hidden="1" outlineLevel="1"/>
    <row r="3257" hidden="1" outlineLevel="1"/>
    <row r="3258" hidden="1" outlineLevel="1"/>
    <row r="3259" hidden="1" outlineLevel="1"/>
    <row r="3260" hidden="1" outlineLevel="1"/>
    <row r="3261" hidden="1" outlineLevel="1"/>
    <row r="3262" hidden="1" outlineLevel="1"/>
    <row r="3263" hidden="1" outlineLevel="1"/>
    <row r="3264" hidden="1" outlineLevel="1"/>
    <row r="3265" hidden="1" outlineLevel="1"/>
    <row r="3266" hidden="1" outlineLevel="1"/>
    <row r="3267" hidden="1" outlineLevel="1"/>
    <row r="3268" hidden="1" outlineLevel="1"/>
    <row r="3269" hidden="1" outlineLevel="1"/>
    <row r="3270" hidden="1" outlineLevel="1"/>
    <row r="3271" hidden="1" outlineLevel="1"/>
    <row r="3272" hidden="1" outlineLevel="1"/>
    <row r="3273" hidden="1" outlineLevel="1"/>
    <row r="3274" hidden="1" outlineLevel="1"/>
    <row r="3275" hidden="1" outlineLevel="1"/>
    <row r="3276" hidden="1" outlineLevel="1"/>
    <row r="3277" hidden="1" outlineLevel="1"/>
    <row r="3278" hidden="1" outlineLevel="1"/>
    <row r="3279" hidden="1" outlineLevel="1"/>
    <row r="3280" hidden="1" outlineLevel="1"/>
    <row r="3281" hidden="1" outlineLevel="1"/>
    <row r="3282" hidden="1" outlineLevel="1"/>
    <row r="3283" hidden="1" outlineLevel="1"/>
    <row r="3284" hidden="1" outlineLevel="1"/>
    <row r="3285" hidden="1" outlineLevel="1"/>
    <row r="3286" hidden="1" outlineLevel="1"/>
    <row r="3287" hidden="1" outlineLevel="1"/>
    <row r="3288" hidden="1" outlineLevel="1"/>
    <row r="3289" hidden="1" outlineLevel="1"/>
    <row r="3290" hidden="1" outlineLevel="1"/>
    <row r="3291" hidden="1" outlineLevel="1"/>
    <row r="3292" hidden="1" outlineLevel="1"/>
    <row r="3293" hidden="1" outlineLevel="1"/>
    <row r="3294" hidden="1" outlineLevel="1"/>
    <row r="3295" hidden="1" outlineLevel="1"/>
    <row r="3296" hidden="1" outlineLevel="1"/>
    <row r="3297" hidden="1" outlineLevel="1"/>
    <row r="3298" hidden="1" outlineLevel="1"/>
    <row r="3299" hidden="1" outlineLevel="1"/>
    <row r="3300" hidden="1" outlineLevel="1"/>
    <row r="3301" hidden="1" outlineLevel="1"/>
    <row r="3302" hidden="1" outlineLevel="1"/>
    <row r="3303" hidden="1" outlineLevel="1"/>
    <row r="3304" hidden="1" outlineLevel="1"/>
    <row r="3305" hidden="1" outlineLevel="1"/>
    <row r="3306" hidden="1" outlineLevel="1"/>
    <row r="3307" hidden="1" outlineLevel="1"/>
    <row r="3308" hidden="1" outlineLevel="1"/>
    <row r="3309" hidden="1" outlineLevel="1"/>
    <row r="3310" hidden="1" outlineLevel="1"/>
    <row r="3311" hidden="1" outlineLevel="1"/>
    <row r="3312" hidden="1" outlineLevel="1"/>
    <row r="3313" hidden="1" outlineLevel="1"/>
    <row r="3314" hidden="1" outlineLevel="1"/>
    <row r="3315" hidden="1" outlineLevel="1"/>
    <row r="3316" hidden="1" outlineLevel="1"/>
    <row r="3317" hidden="1" outlineLevel="1"/>
    <row r="3318" hidden="1" outlineLevel="1"/>
    <row r="3319" hidden="1" outlineLevel="1"/>
    <row r="3320" hidden="1" outlineLevel="1"/>
    <row r="3321" hidden="1" outlineLevel="1"/>
    <row r="3322" hidden="1" outlineLevel="1"/>
    <row r="3323" hidden="1" outlineLevel="1"/>
    <row r="3324" hidden="1" outlineLevel="1"/>
    <row r="3325" collapsed="1"/>
    <row r="3336" hidden="1" outlineLevel="1"/>
    <row r="3337" hidden="1" outlineLevel="1"/>
    <row r="3338" hidden="1" outlineLevel="1"/>
    <row r="3339" hidden="1" outlineLevel="1"/>
    <row r="3340" hidden="1" outlineLevel="1"/>
    <row r="3341" hidden="1" outlineLevel="1"/>
    <row r="3342" hidden="1" outlineLevel="1"/>
    <row r="3343" hidden="1" outlineLevel="1"/>
    <row r="3344" hidden="1" outlineLevel="1"/>
    <row r="3345" hidden="1" outlineLevel="1"/>
    <row r="3346" hidden="1" outlineLevel="1"/>
    <row r="3347" hidden="1" outlineLevel="1"/>
    <row r="3348" hidden="1" outlineLevel="1"/>
    <row r="3349" hidden="1" outlineLevel="1"/>
    <row r="3350" hidden="1" outlineLevel="1"/>
    <row r="3351" hidden="1" outlineLevel="1"/>
    <row r="3352" hidden="1" outlineLevel="1"/>
    <row r="3353" hidden="1" outlineLevel="1"/>
    <row r="3354" hidden="1" outlineLevel="1"/>
    <row r="3355" hidden="1" outlineLevel="1"/>
    <row r="3356" hidden="1" outlineLevel="1"/>
    <row r="3357" hidden="1" outlineLevel="1"/>
    <row r="3358" hidden="1" outlineLevel="1"/>
    <row r="3359" hidden="1" outlineLevel="1"/>
    <row r="3360" hidden="1" outlineLevel="1"/>
    <row r="3361" hidden="1" outlineLevel="1"/>
    <row r="3362" hidden="1" outlineLevel="1"/>
    <row r="3363" hidden="1" outlineLevel="1"/>
    <row r="3364" hidden="1" outlineLevel="1"/>
    <row r="3365" hidden="1" outlineLevel="1"/>
    <row r="3366" hidden="1" outlineLevel="1"/>
    <row r="3367" hidden="1" outlineLevel="1"/>
    <row r="3368" hidden="1" outlineLevel="1"/>
    <row r="3369" hidden="1" outlineLevel="1"/>
    <row r="3370" hidden="1" outlineLevel="1"/>
    <row r="3371" hidden="1" outlineLevel="1"/>
    <row r="3372" hidden="1" outlineLevel="1"/>
    <row r="3373" hidden="1" outlineLevel="1"/>
    <row r="3374" hidden="1" outlineLevel="1"/>
    <row r="3375" hidden="1" outlineLevel="1"/>
    <row r="3376" hidden="1" outlineLevel="1"/>
    <row r="3377" hidden="1" outlineLevel="1"/>
    <row r="3378" hidden="1" outlineLevel="1"/>
    <row r="3379" hidden="1" outlineLevel="1"/>
    <row r="3380" hidden="1" outlineLevel="1"/>
    <row r="3381" hidden="1" outlineLevel="1"/>
    <row r="3382" hidden="1" outlineLevel="1"/>
    <row r="3383" hidden="1" outlineLevel="1"/>
    <row r="3384" hidden="1" outlineLevel="1"/>
    <row r="3385" hidden="1" outlineLevel="1"/>
    <row r="3386" hidden="1" outlineLevel="1"/>
    <row r="3387" hidden="1" outlineLevel="1"/>
    <row r="3388" hidden="1" outlineLevel="1"/>
    <row r="3389" hidden="1" outlineLevel="1"/>
    <row r="3390" hidden="1" outlineLevel="1"/>
    <row r="3391" hidden="1" outlineLevel="1"/>
    <row r="3392" hidden="1" outlineLevel="1"/>
    <row r="3393" hidden="1" outlineLevel="1"/>
    <row r="3394" hidden="1" outlineLevel="1"/>
    <row r="3395" hidden="1" outlineLevel="1"/>
    <row r="3396" hidden="1" outlineLevel="1"/>
    <row r="3397" hidden="1" outlineLevel="1"/>
    <row r="3398" hidden="1" outlineLevel="1"/>
    <row r="3399" hidden="1" outlineLevel="1"/>
    <row r="3400" hidden="1" outlineLevel="1"/>
    <row r="3401" hidden="1" outlineLevel="1"/>
    <row r="3402" hidden="1" outlineLevel="1"/>
    <row r="3403" hidden="1" outlineLevel="1"/>
    <row r="3404" hidden="1" outlineLevel="1"/>
    <row r="3405" hidden="1" outlineLevel="1"/>
    <row r="3406" hidden="1" outlineLevel="1"/>
    <row r="3407" hidden="1" outlineLevel="1"/>
    <row r="3408" hidden="1" outlineLevel="1"/>
    <row r="3409" hidden="1" outlineLevel="1"/>
    <row r="3410" hidden="1" outlineLevel="1"/>
    <row r="3411" hidden="1" outlineLevel="1"/>
    <row r="3412" hidden="1" outlineLevel="1"/>
    <row r="3413" hidden="1" outlineLevel="1"/>
    <row r="3414" hidden="1" outlineLevel="1"/>
    <row r="3415" hidden="1" outlineLevel="1"/>
    <row r="3416" hidden="1" outlineLevel="1"/>
    <row r="3417" hidden="1" outlineLevel="1"/>
    <row r="3418" hidden="1" outlineLevel="1"/>
    <row r="3419" hidden="1" outlineLevel="1"/>
    <row r="3420" hidden="1" outlineLevel="1"/>
    <row r="3421" hidden="1" outlineLevel="1"/>
    <row r="3422" hidden="1" outlineLevel="1"/>
    <row r="3423" hidden="1" outlineLevel="1"/>
    <row r="3424" hidden="1" outlineLevel="1"/>
    <row r="3425" hidden="1" outlineLevel="1"/>
    <row r="3426" hidden="1" outlineLevel="1"/>
    <row r="3427" hidden="1" outlineLevel="1"/>
    <row r="3428" hidden="1" outlineLevel="1"/>
    <row r="3429" hidden="1" outlineLevel="1"/>
    <row r="3430" hidden="1" outlineLevel="1"/>
    <row r="3431" hidden="1" outlineLevel="1"/>
    <row r="3432" hidden="1" outlineLevel="1"/>
    <row r="3433" hidden="1" outlineLevel="1"/>
    <row r="3434" hidden="1" outlineLevel="1"/>
    <row r="3435" hidden="1" outlineLevel="1"/>
    <row r="3436" hidden="1" outlineLevel="1"/>
    <row r="3437" hidden="1" outlineLevel="1"/>
    <row r="3438" hidden="1" outlineLevel="1"/>
    <row r="3439" hidden="1" outlineLevel="1"/>
    <row r="3440" hidden="1" outlineLevel="1"/>
    <row r="3441" hidden="1" outlineLevel="1"/>
    <row r="3442" hidden="1" outlineLevel="1"/>
    <row r="3443" hidden="1" outlineLevel="1"/>
    <row r="3444" hidden="1" outlineLevel="1"/>
    <row r="3445" hidden="1" outlineLevel="1"/>
    <row r="3446" hidden="1" outlineLevel="1"/>
    <row r="3447" hidden="1" outlineLevel="1"/>
    <row r="3448" hidden="1" outlineLevel="1"/>
    <row r="3449" hidden="1" outlineLevel="1"/>
    <row r="3450" hidden="1" outlineLevel="1"/>
    <row r="3451" hidden="1" outlineLevel="1"/>
    <row r="3452" hidden="1" outlineLevel="1"/>
    <row r="3453" hidden="1" outlineLevel="1"/>
    <row r="3454" hidden="1" outlineLevel="1"/>
    <row r="3455" hidden="1" outlineLevel="1"/>
    <row r="3456" hidden="1" outlineLevel="1"/>
    <row r="3457" hidden="1" outlineLevel="1"/>
    <row r="3458" hidden="1" outlineLevel="1"/>
    <row r="3459" hidden="1" outlineLevel="1"/>
    <row r="3460" hidden="1" outlineLevel="1"/>
    <row r="3461" hidden="1" outlineLevel="1"/>
    <row r="3462" hidden="1" outlineLevel="1"/>
    <row r="3463" hidden="1" outlineLevel="1"/>
    <row r="3464" hidden="1" outlineLevel="1"/>
    <row r="3465" hidden="1" outlineLevel="1"/>
    <row r="3466" hidden="1" outlineLevel="1"/>
    <row r="3467" hidden="1" outlineLevel="1"/>
    <row r="3468" hidden="1" outlineLevel="1"/>
    <row r="3469" hidden="1" outlineLevel="1"/>
    <row r="3470" hidden="1" outlineLevel="1"/>
    <row r="3471" hidden="1" outlineLevel="1"/>
    <row r="3472" hidden="1" outlineLevel="1"/>
    <row r="3473" hidden="1" outlineLevel="1"/>
    <row r="3474" hidden="1" outlineLevel="1"/>
    <row r="3475" hidden="1" outlineLevel="1"/>
    <row r="3476" hidden="1" outlineLevel="1"/>
    <row r="3477" hidden="1" outlineLevel="1"/>
    <row r="3478" hidden="1" outlineLevel="1"/>
    <row r="3479" hidden="1" outlineLevel="1"/>
    <row r="3480" hidden="1" outlineLevel="1"/>
    <row r="3481" hidden="1" outlineLevel="1"/>
    <row r="3482" hidden="1" outlineLevel="1"/>
    <row r="3483" hidden="1" outlineLevel="1"/>
    <row r="3484" hidden="1" outlineLevel="1"/>
    <row r="3485" hidden="1" outlineLevel="1"/>
    <row r="3486" hidden="1" outlineLevel="1"/>
    <row r="3487" hidden="1" outlineLevel="1"/>
    <row r="3488" hidden="1" outlineLevel="1"/>
    <row r="3489" hidden="1" outlineLevel="1"/>
    <row r="3490" hidden="1" outlineLevel="1"/>
    <row r="3491" hidden="1" outlineLevel="1"/>
    <row r="3492" hidden="1" outlineLevel="1"/>
    <row r="3493" hidden="1" outlineLevel="1"/>
    <row r="3494" hidden="1" outlineLevel="1"/>
    <row r="3495" hidden="1" outlineLevel="1"/>
    <row r="3496" collapsed="1"/>
    <row r="3507" hidden="1" outlineLevel="1"/>
    <row r="3508" hidden="1" outlineLevel="1"/>
    <row r="3509" hidden="1" outlineLevel="1"/>
    <row r="3510" hidden="1" outlineLevel="1"/>
    <row r="3511" hidden="1" outlineLevel="1"/>
    <row r="3512" hidden="1" outlineLevel="1"/>
    <row r="3513" hidden="1" outlineLevel="1"/>
    <row r="3514" hidden="1" outlineLevel="1"/>
    <row r="3515" hidden="1" outlineLevel="1"/>
    <row r="3516" hidden="1" outlineLevel="1"/>
    <row r="3517" hidden="1" outlineLevel="1"/>
    <row r="3518" hidden="1" outlineLevel="1"/>
    <row r="3519" hidden="1" outlineLevel="1"/>
    <row r="3520" hidden="1" outlineLevel="1"/>
    <row r="3521" hidden="1" outlineLevel="1"/>
    <row r="3522" hidden="1" outlineLevel="1"/>
    <row r="3523" hidden="1" outlineLevel="1"/>
    <row r="3524" hidden="1" outlineLevel="1"/>
    <row r="3525" hidden="1" outlineLevel="1"/>
    <row r="3526" hidden="1" outlineLevel="1"/>
    <row r="3527" hidden="1" outlineLevel="1"/>
    <row r="3528" hidden="1" outlineLevel="1"/>
    <row r="3529" hidden="1" outlineLevel="1"/>
    <row r="3530" hidden="1" outlineLevel="1"/>
    <row r="3531" hidden="1" outlineLevel="1"/>
    <row r="3532" hidden="1" outlineLevel="1"/>
    <row r="3533" hidden="1" outlineLevel="1"/>
    <row r="3534" hidden="1" outlineLevel="1"/>
    <row r="3535" hidden="1" outlineLevel="1"/>
    <row r="3536" hidden="1" outlineLevel="1"/>
    <row r="3537" hidden="1" outlineLevel="1"/>
    <row r="3538" hidden="1" outlineLevel="1"/>
    <row r="3539" hidden="1" outlineLevel="1"/>
    <row r="3540" hidden="1" outlineLevel="1"/>
    <row r="3541" hidden="1" outlineLevel="1"/>
    <row r="3542" hidden="1" outlineLevel="1"/>
    <row r="3543" hidden="1" outlineLevel="1"/>
    <row r="3544" hidden="1" outlineLevel="1"/>
    <row r="3545" hidden="1" outlineLevel="1"/>
    <row r="3546" hidden="1" outlineLevel="1"/>
    <row r="3547" hidden="1" outlineLevel="1"/>
    <row r="3548" hidden="1" outlineLevel="1"/>
    <row r="3549" hidden="1" outlineLevel="1"/>
    <row r="3550" hidden="1" outlineLevel="1"/>
    <row r="3551" hidden="1" outlineLevel="1"/>
    <row r="3552" hidden="1" outlineLevel="1"/>
    <row r="3553" hidden="1" outlineLevel="1"/>
    <row r="3554" hidden="1" outlineLevel="1"/>
    <row r="3555" hidden="1" outlineLevel="1"/>
    <row r="3556" hidden="1" outlineLevel="1"/>
    <row r="3557" hidden="1" outlineLevel="1"/>
    <row r="3558" hidden="1" outlineLevel="1"/>
    <row r="3559" hidden="1" outlineLevel="1"/>
    <row r="3560" hidden="1" outlineLevel="1"/>
    <row r="3561" hidden="1" outlineLevel="1"/>
    <row r="3562" hidden="1" outlineLevel="1"/>
    <row r="3563" hidden="1" outlineLevel="1"/>
    <row r="3564" hidden="1" outlineLevel="1"/>
    <row r="3565" hidden="1" outlineLevel="1"/>
    <row r="3566" hidden="1" outlineLevel="1"/>
    <row r="3567" hidden="1" outlineLevel="1"/>
    <row r="3568" hidden="1" outlineLevel="1"/>
    <row r="3569" hidden="1" outlineLevel="1"/>
    <row r="3570" hidden="1" outlineLevel="1"/>
    <row r="3571" hidden="1" outlineLevel="1"/>
    <row r="3572" hidden="1" outlineLevel="1"/>
    <row r="3573" hidden="1" outlineLevel="1"/>
    <row r="3574" hidden="1" outlineLevel="1"/>
    <row r="3575" hidden="1" outlineLevel="1"/>
    <row r="3576" hidden="1" outlineLevel="1"/>
    <row r="3577" hidden="1" outlineLevel="1"/>
    <row r="3578" hidden="1" outlineLevel="1"/>
    <row r="3579" hidden="1" outlineLevel="1"/>
    <row r="3580" hidden="1" outlineLevel="1"/>
    <row r="3581" hidden="1" outlineLevel="1"/>
    <row r="3582" hidden="1" outlineLevel="1"/>
    <row r="3583" hidden="1" outlineLevel="1"/>
    <row r="3584" hidden="1" outlineLevel="1"/>
    <row r="3585" hidden="1" outlineLevel="1"/>
    <row r="3586" hidden="1" outlineLevel="1"/>
    <row r="3587" hidden="1" outlineLevel="1"/>
    <row r="3588" hidden="1" outlineLevel="1"/>
    <row r="3589" hidden="1" outlineLevel="1"/>
    <row r="3590" hidden="1" outlineLevel="1"/>
    <row r="3591" hidden="1" outlineLevel="1"/>
    <row r="3592" hidden="1" outlineLevel="1"/>
    <row r="3593" hidden="1" outlineLevel="1"/>
    <row r="3594" hidden="1" outlineLevel="1"/>
    <row r="3595" hidden="1" outlineLevel="1"/>
    <row r="3596" hidden="1" outlineLevel="1"/>
    <row r="3597" collapsed="1"/>
    <row r="3608" hidden="1" outlineLevel="1"/>
    <row r="3609" hidden="1" outlineLevel="1"/>
    <row r="3610" hidden="1" outlineLevel="1"/>
    <row r="3611" hidden="1" outlineLevel="1"/>
    <row r="3612" hidden="1" outlineLevel="1"/>
    <row r="3613" hidden="1" outlineLevel="1"/>
    <row r="3614" hidden="1" outlineLevel="1"/>
    <row r="3615" hidden="1" outlineLevel="1"/>
    <row r="3616" hidden="1" outlineLevel="1"/>
    <row r="3617" hidden="1" outlineLevel="1"/>
    <row r="3618" hidden="1" outlineLevel="1"/>
    <row r="3619" hidden="1" outlineLevel="1"/>
    <row r="3620" hidden="1" outlineLevel="1"/>
    <row r="3621" hidden="1" outlineLevel="1"/>
    <row r="3622" hidden="1" outlineLevel="1"/>
    <row r="3623" hidden="1" outlineLevel="1"/>
    <row r="3624" hidden="1" outlineLevel="1"/>
    <row r="3625" hidden="1" outlineLevel="1"/>
    <row r="3626" hidden="1" outlineLevel="1"/>
    <row r="3627" hidden="1" outlineLevel="1"/>
    <row r="3628" hidden="1" outlineLevel="1"/>
    <row r="3629" hidden="1" outlineLevel="1"/>
    <row r="3630" hidden="1" outlineLevel="1"/>
    <row r="3631" hidden="1" outlineLevel="1"/>
    <row r="3632" hidden="1" outlineLevel="1"/>
    <row r="3633" hidden="1" outlineLevel="1"/>
    <row r="3634" hidden="1" outlineLevel="1"/>
    <row r="3635" hidden="1" outlineLevel="1"/>
    <row r="3636" hidden="1" outlineLevel="1"/>
    <row r="3637" hidden="1" outlineLevel="1"/>
    <row r="3638" hidden="1" outlineLevel="1"/>
    <row r="3639" hidden="1" outlineLevel="1"/>
    <row r="3640" hidden="1" outlineLevel="1"/>
    <row r="3641" hidden="1" outlineLevel="1"/>
    <row r="3642" hidden="1" outlineLevel="1"/>
    <row r="3643" hidden="1" outlineLevel="1"/>
    <row r="3644" hidden="1" outlineLevel="1"/>
    <row r="3645" hidden="1" outlineLevel="1"/>
    <row r="3646" hidden="1" outlineLevel="1"/>
    <row r="3647" hidden="1" outlineLevel="1"/>
    <row r="3648" hidden="1" outlineLevel="1"/>
    <row r="3649" hidden="1" outlineLevel="1"/>
    <row r="3650" hidden="1" outlineLevel="1"/>
    <row r="3651" hidden="1" outlineLevel="1"/>
    <row r="3652" hidden="1" outlineLevel="1"/>
    <row r="3653" hidden="1" outlineLevel="1"/>
    <row r="3654" hidden="1" outlineLevel="1"/>
    <row r="3655" hidden="1" outlineLevel="1"/>
    <row r="3656" hidden="1" outlineLevel="1"/>
    <row r="3657" hidden="1" outlineLevel="1"/>
    <row r="3658" hidden="1" outlineLevel="1"/>
    <row r="3659" hidden="1" outlineLevel="1"/>
    <row r="3660" hidden="1" outlineLevel="1"/>
    <row r="3661" hidden="1" outlineLevel="1"/>
    <row r="3662" hidden="1" outlineLevel="1"/>
    <row r="3663" hidden="1" outlineLevel="1"/>
    <row r="3664" hidden="1" outlineLevel="1"/>
    <row r="3665" hidden="1" outlineLevel="1"/>
    <row r="3666" hidden="1" outlineLevel="1"/>
    <row r="3667" hidden="1" outlineLevel="1"/>
    <row r="3668" hidden="1" outlineLevel="1"/>
    <row r="3669" hidden="1" outlineLevel="1"/>
    <row r="3670" hidden="1" outlineLevel="1"/>
    <row r="3671" hidden="1" outlineLevel="1"/>
    <row r="3672" hidden="1" outlineLevel="1"/>
    <row r="3673" hidden="1" outlineLevel="1"/>
    <row r="3674" hidden="1" outlineLevel="1"/>
    <row r="3675" hidden="1" outlineLevel="1"/>
    <row r="3676" hidden="1" outlineLevel="1"/>
    <row r="3677" hidden="1" outlineLevel="1"/>
    <row r="3678" hidden="1" outlineLevel="1"/>
    <row r="3679" hidden="1" outlineLevel="1"/>
    <row r="3680" hidden="1" outlineLevel="1"/>
    <row r="3681" hidden="1" outlineLevel="1"/>
    <row r="3682" hidden="1" outlineLevel="1"/>
    <row r="3683" hidden="1" outlineLevel="1"/>
    <row r="3684" hidden="1" outlineLevel="1"/>
    <row r="3685" hidden="1" outlineLevel="1"/>
    <row r="3686" hidden="1" outlineLevel="1"/>
    <row r="3687" hidden="1" outlineLevel="1"/>
    <row r="3688" hidden="1" outlineLevel="1"/>
    <row r="3689" hidden="1" outlineLevel="1"/>
    <row r="3690" hidden="1" outlineLevel="1"/>
    <row r="3691" hidden="1" outlineLevel="1"/>
    <row r="3692" hidden="1" outlineLevel="1"/>
    <row r="3693" hidden="1" outlineLevel="1"/>
    <row r="3694" hidden="1" outlineLevel="1"/>
    <row r="3695" hidden="1" outlineLevel="1"/>
    <row r="3696" hidden="1" outlineLevel="1"/>
    <row r="3697" hidden="1" outlineLevel="1"/>
    <row r="3698" hidden="1" outlineLevel="1"/>
    <row r="3699" hidden="1" outlineLevel="1"/>
    <row r="3700" hidden="1" outlineLevel="1"/>
    <row r="3701" hidden="1" outlineLevel="1"/>
    <row r="3702" hidden="1" outlineLevel="1"/>
    <row r="3703" hidden="1" outlineLevel="1"/>
    <row r="3704" hidden="1" outlineLevel="1"/>
    <row r="3705" hidden="1" outlineLevel="1"/>
    <row r="3706" hidden="1" outlineLevel="1"/>
    <row r="3707" hidden="1" outlineLevel="1"/>
    <row r="3708" hidden="1" outlineLevel="1"/>
    <row r="3709" hidden="1" outlineLevel="1"/>
    <row r="3710" hidden="1" outlineLevel="1"/>
    <row r="3711" hidden="1" outlineLevel="1"/>
    <row r="3712" hidden="1" outlineLevel="1"/>
    <row r="3713" hidden="1" outlineLevel="1"/>
    <row r="3714" hidden="1" outlineLevel="1"/>
    <row r="3715" hidden="1" outlineLevel="1"/>
    <row r="3716" hidden="1" outlineLevel="1"/>
    <row r="3717" hidden="1" outlineLevel="1"/>
    <row r="3718" hidden="1" outlineLevel="1"/>
    <row r="3719" hidden="1" outlineLevel="1"/>
    <row r="3720" hidden="1" outlineLevel="1"/>
    <row r="3721" hidden="1" outlineLevel="1"/>
    <row r="3722" hidden="1" outlineLevel="1"/>
    <row r="3723" hidden="1" outlineLevel="1"/>
    <row r="3724" hidden="1" outlineLevel="1"/>
    <row r="3725" hidden="1" outlineLevel="1"/>
    <row r="3726" hidden="1" outlineLevel="1"/>
    <row r="3727" hidden="1" outlineLevel="1"/>
    <row r="3728" hidden="1" outlineLevel="1"/>
    <row r="3729" hidden="1" outlineLevel="1"/>
    <row r="3730" hidden="1" outlineLevel="1"/>
    <row r="3731" hidden="1" outlineLevel="1"/>
    <row r="3732" hidden="1" outlineLevel="1"/>
    <row r="3733" hidden="1" outlineLevel="1"/>
    <row r="3734" hidden="1" outlineLevel="1"/>
    <row r="3735" hidden="1" outlineLevel="1"/>
    <row r="3736" hidden="1" outlineLevel="1"/>
    <row r="3737" hidden="1" outlineLevel="1"/>
    <row r="3738" hidden="1" outlineLevel="1"/>
    <row r="3739" hidden="1" outlineLevel="1"/>
    <row r="3740" hidden="1" outlineLevel="1"/>
    <row r="3741" hidden="1" outlineLevel="1"/>
    <row r="3742" hidden="1" outlineLevel="1"/>
    <row r="3743" hidden="1" outlineLevel="1"/>
    <row r="3744" hidden="1" outlineLevel="1"/>
    <row r="3745" hidden="1" outlineLevel="1"/>
    <row r="3746" hidden="1" outlineLevel="1"/>
    <row r="3747" hidden="1" outlineLevel="1"/>
    <row r="3748" collapsed="1"/>
    <row r="3759" hidden="1" outlineLevel="1"/>
    <row r="3760" hidden="1" outlineLevel="1"/>
    <row r="3761" hidden="1" outlineLevel="1"/>
    <row r="3762" hidden="1" outlineLevel="1"/>
    <row r="3763" hidden="1" outlineLevel="1"/>
    <row r="3764" hidden="1" outlineLevel="1"/>
    <row r="3765" hidden="1" outlineLevel="1"/>
    <row r="3766" hidden="1" outlineLevel="1"/>
    <row r="3767" hidden="1" outlineLevel="1"/>
    <row r="3768" hidden="1" outlineLevel="1"/>
    <row r="3769" hidden="1" outlineLevel="1"/>
    <row r="3770" hidden="1" outlineLevel="1"/>
    <row r="3771" hidden="1" outlineLevel="1"/>
    <row r="3772" hidden="1" outlineLevel="1"/>
    <row r="3773" hidden="1" outlineLevel="1"/>
    <row r="3774" hidden="1" outlineLevel="1"/>
    <row r="3775" hidden="1" outlineLevel="1"/>
    <row r="3776" hidden="1" outlineLevel="1"/>
    <row r="3777" hidden="1" outlineLevel="1"/>
    <row r="3778" hidden="1" outlineLevel="1"/>
    <row r="3779" hidden="1" outlineLevel="1"/>
    <row r="3780" hidden="1" outlineLevel="1"/>
    <row r="3781" hidden="1" outlineLevel="1"/>
    <row r="3782" hidden="1" outlineLevel="1"/>
    <row r="3783" hidden="1" outlineLevel="1"/>
    <row r="3784" hidden="1" outlineLevel="1"/>
    <row r="3785" hidden="1" outlineLevel="1"/>
    <row r="3786" hidden="1" outlineLevel="1"/>
    <row r="3787" hidden="1" outlineLevel="1"/>
    <row r="3788" hidden="1" outlineLevel="1"/>
    <row r="3789" hidden="1" outlineLevel="1"/>
    <row r="3790" hidden="1" outlineLevel="1"/>
    <row r="3791" hidden="1" outlineLevel="1"/>
    <row r="3792" hidden="1" outlineLevel="1"/>
    <row r="3793" hidden="1" outlineLevel="1"/>
    <row r="3794" hidden="1" outlineLevel="1"/>
    <row r="3795" hidden="1" outlineLevel="1"/>
    <row r="3796" hidden="1" outlineLevel="1"/>
    <row r="3797" hidden="1" outlineLevel="1"/>
    <row r="3798" hidden="1" outlineLevel="1"/>
    <row r="3799" hidden="1" outlineLevel="1"/>
    <row r="3800" hidden="1" outlineLevel="1"/>
    <row r="3801" hidden="1" outlineLevel="1"/>
    <row r="3802" hidden="1" outlineLevel="1"/>
    <row r="3803" hidden="1" outlineLevel="1"/>
    <row r="3804" hidden="1" outlineLevel="1"/>
    <row r="3805" hidden="1" outlineLevel="1"/>
    <row r="3806" hidden="1" outlineLevel="1"/>
    <row r="3807" hidden="1" outlineLevel="1"/>
    <row r="3808" hidden="1" outlineLevel="1"/>
    <row r="3809" hidden="1" outlineLevel="1"/>
    <row r="3810" hidden="1" outlineLevel="1"/>
    <row r="3811" hidden="1" outlineLevel="1"/>
    <row r="3812" hidden="1" outlineLevel="1"/>
    <row r="3813" hidden="1" outlineLevel="1"/>
    <row r="3814" hidden="1" outlineLevel="1"/>
    <row r="3815" hidden="1" outlineLevel="1"/>
    <row r="3816" hidden="1" outlineLevel="1"/>
    <row r="3817" hidden="1" outlineLevel="1"/>
    <row r="3818" hidden="1" outlineLevel="1"/>
    <row r="3819" hidden="1" outlineLevel="1"/>
    <row r="3820" hidden="1" outlineLevel="1"/>
    <row r="3821" hidden="1" outlineLevel="1"/>
    <row r="3822" hidden="1" outlineLevel="1"/>
    <row r="3823" hidden="1" outlineLevel="1"/>
    <row r="3824" hidden="1" outlineLevel="1"/>
    <row r="3825" hidden="1" outlineLevel="1"/>
    <row r="3826" hidden="1" outlineLevel="1"/>
    <row r="3827" hidden="1" outlineLevel="1"/>
    <row r="3828" hidden="1" outlineLevel="1"/>
    <row r="3829" hidden="1" outlineLevel="1"/>
    <row r="3830" hidden="1" outlineLevel="1"/>
    <row r="3831" hidden="1" outlineLevel="1"/>
    <row r="3832" hidden="1" outlineLevel="1"/>
    <row r="3833" hidden="1" outlineLevel="1"/>
    <row r="3834" hidden="1" outlineLevel="1"/>
    <row r="3835" hidden="1" outlineLevel="1"/>
    <row r="3836" hidden="1" outlineLevel="1"/>
    <row r="3837" hidden="1" outlineLevel="1"/>
    <row r="3838" hidden="1" outlineLevel="1"/>
    <row r="3839" hidden="1" outlineLevel="1"/>
    <row r="3840" hidden="1" outlineLevel="1"/>
    <row r="3841" hidden="1" outlineLevel="1"/>
    <row r="3842" hidden="1" outlineLevel="1"/>
    <row r="3843" hidden="1" outlineLevel="1"/>
    <row r="3844" hidden="1" outlineLevel="1"/>
    <row r="3845" hidden="1" outlineLevel="1"/>
    <row r="3846" hidden="1" outlineLevel="1"/>
    <row r="3847" hidden="1" outlineLevel="1"/>
    <row r="3848" hidden="1" outlineLevel="1"/>
    <row r="3849" collapsed="1"/>
    <row r="3860" hidden="1" outlineLevel="1"/>
    <row r="3861" hidden="1" outlineLevel="1"/>
    <row r="3862" hidden="1" outlineLevel="1"/>
    <row r="3863" hidden="1" outlineLevel="1"/>
    <row r="3864" hidden="1" outlineLevel="1"/>
    <row r="3865" hidden="1" outlineLevel="1"/>
    <row r="3866" hidden="1" outlineLevel="1"/>
    <row r="3867" hidden="1" outlineLevel="1"/>
    <row r="3868" hidden="1" outlineLevel="1"/>
    <row r="3869" hidden="1" outlineLevel="1"/>
    <row r="3870" hidden="1" outlineLevel="1"/>
    <row r="3871" hidden="1" outlineLevel="1"/>
    <row r="3872" hidden="1" outlineLevel="1"/>
    <row r="3873" hidden="1" outlineLevel="1"/>
    <row r="3874" hidden="1" outlineLevel="1"/>
    <row r="3875" hidden="1" outlineLevel="1"/>
    <row r="3876" hidden="1" outlineLevel="1"/>
    <row r="3877" hidden="1" outlineLevel="1"/>
    <row r="3878" hidden="1" outlineLevel="1"/>
    <row r="3879" hidden="1" outlineLevel="1"/>
    <row r="3880" hidden="1" outlineLevel="1"/>
    <row r="3881" hidden="1" outlineLevel="1"/>
    <row r="3882" hidden="1" outlineLevel="1"/>
    <row r="3883" hidden="1" outlineLevel="1"/>
    <row r="3884" hidden="1" outlineLevel="1"/>
    <row r="3885" hidden="1" outlineLevel="1"/>
    <row r="3886" hidden="1" outlineLevel="1"/>
    <row r="3887" hidden="1" outlineLevel="1"/>
    <row r="3888" hidden="1" outlineLevel="1"/>
    <row r="3889" hidden="1" outlineLevel="1"/>
    <row r="3890" hidden="1" outlineLevel="1"/>
    <row r="3891" hidden="1" outlineLevel="1"/>
    <row r="3892" hidden="1" outlineLevel="1"/>
    <row r="3893" hidden="1" outlineLevel="1"/>
    <row r="3894" hidden="1" outlineLevel="1"/>
    <row r="3895" hidden="1" outlineLevel="1"/>
    <row r="3896" hidden="1" outlineLevel="1"/>
    <row r="3897" hidden="1" outlineLevel="1"/>
    <row r="3898" hidden="1" outlineLevel="1"/>
    <row r="3899" hidden="1" outlineLevel="1"/>
    <row r="3900" hidden="1" outlineLevel="1"/>
    <row r="3901" hidden="1" outlineLevel="1"/>
    <row r="3902" hidden="1" outlineLevel="1"/>
    <row r="3903" hidden="1" outlineLevel="1"/>
    <row r="3904" hidden="1" outlineLevel="1"/>
    <row r="3905" hidden="1" outlineLevel="1"/>
    <row r="3906" hidden="1" outlineLevel="1"/>
    <row r="3907" hidden="1" outlineLevel="1"/>
    <row r="3908" hidden="1" outlineLevel="1"/>
    <row r="3909" hidden="1" outlineLevel="1"/>
    <row r="3910" hidden="1" outlineLevel="1"/>
    <row r="3911" hidden="1" outlineLevel="1"/>
    <row r="3912" hidden="1" outlineLevel="1"/>
    <row r="3913" hidden="1" outlineLevel="1"/>
    <row r="3914" hidden="1" outlineLevel="1"/>
    <row r="3915" hidden="1" outlineLevel="1"/>
    <row r="3916" hidden="1" outlineLevel="1"/>
    <row r="3917" hidden="1" outlineLevel="1"/>
    <row r="3918" hidden="1" outlineLevel="1"/>
    <row r="3919" hidden="1" outlineLevel="1"/>
    <row r="3920" hidden="1" outlineLevel="1"/>
    <row r="3921" hidden="1" outlineLevel="1"/>
    <row r="3922" hidden="1" outlineLevel="1"/>
    <row r="3923" hidden="1" outlineLevel="1"/>
    <row r="3924" hidden="1" outlineLevel="1"/>
    <row r="3925" hidden="1" outlineLevel="1"/>
    <row r="3926" hidden="1" outlineLevel="1"/>
    <row r="3927" hidden="1" outlineLevel="1"/>
    <row r="3928" hidden="1" outlineLevel="1"/>
    <row r="3929" hidden="1" outlineLevel="1"/>
    <row r="3930" hidden="1" outlineLevel="1"/>
    <row r="3931" hidden="1" outlineLevel="1"/>
    <row r="3932" hidden="1" outlineLevel="1"/>
    <row r="3933" hidden="1" outlineLevel="1"/>
    <row r="3934" hidden="1" outlineLevel="1"/>
    <row r="3935" hidden="1" outlineLevel="1"/>
    <row r="3936" hidden="1" outlineLevel="1"/>
    <row r="3937" hidden="1" outlineLevel="1"/>
    <row r="3938" hidden="1" outlineLevel="1"/>
    <row r="3939" hidden="1" outlineLevel="1"/>
    <row r="3940" hidden="1" outlineLevel="1"/>
    <row r="3941" hidden="1" outlineLevel="1"/>
    <row r="3942" hidden="1" outlineLevel="1"/>
    <row r="3943" hidden="1" outlineLevel="1"/>
    <row r="3944" hidden="1" outlineLevel="1"/>
    <row r="3945" hidden="1" outlineLevel="1"/>
    <row r="3946" hidden="1" outlineLevel="1"/>
    <row r="3947" hidden="1" outlineLevel="1"/>
    <row r="3948" hidden="1" outlineLevel="1"/>
    <row r="3949" hidden="1" outlineLevel="1"/>
    <row r="3950" collapsed="1"/>
    <row r="3961" hidden="1" outlineLevel="1"/>
    <row r="3962" hidden="1" outlineLevel="1"/>
    <row r="3963" hidden="1" outlineLevel="1"/>
    <row r="3964" hidden="1" outlineLevel="1"/>
    <row r="3965" hidden="1" outlineLevel="1"/>
    <row r="3966" hidden="1" outlineLevel="1"/>
    <row r="3967" hidden="1" outlineLevel="1"/>
    <row r="3968" hidden="1" outlineLevel="1"/>
    <row r="3969" hidden="1" outlineLevel="1"/>
    <row r="3970" hidden="1" outlineLevel="1"/>
    <row r="3971" hidden="1" outlineLevel="1"/>
    <row r="3972" hidden="1" outlineLevel="1"/>
    <row r="3973" hidden="1" outlineLevel="1"/>
    <row r="3974" hidden="1" outlineLevel="1"/>
    <row r="3975" hidden="1" outlineLevel="1"/>
    <row r="3976" hidden="1" outlineLevel="1"/>
    <row r="3977" hidden="1" outlineLevel="1"/>
    <row r="3978" hidden="1" outlineLevel="1"/>
    <row r="3979" hidden="1" outlineLevel="1"/>
    <row r="3980" hidden="1" outlineLevel="1"/>
    <row r="3981" hidden="1" outlineLevel="1"/>
    <row r="3982" hidden="1" outlineLevel="1"/>
    <row r="3983" hidden="1" outlineLevel="1"/>
    <row r="3984" hidden="1" outlineLevel="1"/>
    <row r="3985" hidden="1" outlineLevel="1"/>
    <row r="3986" hidden="1" outlineLevel="1"/>
    <row r="3987" hidden="1" outlineLevel="1"/>
    <row r="3988" hidden="1" outlineLevel="1"/>
    <row r="3989" hidden="1" outlineLevel="1"/>
    <row r="3990" hidden="1" outlineLevel="1"/>
    <row r="3991" hidden="1" outlineLevel="1"/>
    <row r="3992" hidden="1" outlineLevel="1"/>
    <row r="3993" hidden="1" outlineLevel="1"/>
    <row r="3994" hidden="1" outlineLevel="1"/>
    <row r="3995" hidden="1" outlineLevel="1"/>
    <row r="3996" hidden="1" outlineLevel="1"/>
    <row r="3997" hidden="1" outlineLevel="1"/>
    <row r="3998" hidden="1" outlineLevel="1"/>
    <row r="3999" hidden="1" outlineLevel="1"/>
    <row r="4000" hidden="1" outlineLevel="1"/>
    <row r="4001" hidden="1" outlineLevel="1"/>
    <row r="4002" hidden="1" outlineLevel="1"/>
    <row r="4003" hidden="1" outlineLevel="1"/>
    <row r="4004" hidden="1" outlineLevel="1"/>
    <row r="4005" hidden="1" outlineLevel="1"/>
    <row r="4006" hidden="1" outlineLevel="1"/>
    <row r="4007" hidden="1" outlineLevel="1"/>
    <row r="4008" hidden="1" outlineLevel="1"/>
    <row r="4009" hidden="1" outlineLevel="1"/>
    <row r="4010" hidden="1" outlineLevel="1"/>
    <row r="4011" hidden="1" outlineLevel="1"/>
    <row r="4012" hidden="1" outlineLevel="1"/>
    <row r="4013" hidden="1" outlineLevel="1"/>
    <row r="4014" hidden="1" outlineLevel="1"/>
    <row r="4015" hidden="1" outlineLevel="1"/>
    <row r="4016" hidden="1" outlineLevel="1"/>
    <row r="4017" hidden="1" outlineLevel="1"/>
    <row r="4018" hidden="1" outlineLevel="1"/>
    <row r="4019" hidden="1" outlineLevel="1"/>
    <row r="4020" hidden="1" outlineLevel="1"/>
    <row r="4021" hidden="1" outlineLevel="1"/>
    <row r="4022" hidden="1" outlineLevel="1"/>
    <row r="4023" hidden="1" outlineLevel="1"/>
    <row r="4024" hidden="1" outlineLevel="1"/>
    <row r="4025" hidden="1" outlineLevel="1"/>
    <row r="4026" hidden="1" outlineLevel="1"/>
    <row r="4027" hidden="1" outlineLevel="1"/>
    <row r="4028" hidden="1" outlineLevel="1"/>
    <row r="4029" hidden="1" outlineLevel="1"/>
    <row r="4030" hidden="1" outlineLevel="1"/>
    <row r="4031" hidden="1" outlineLevel="1"/>
    <row r="4032" hidden="1" outlineLevel="1"/>
    <row r="4033" hidden="1" outlineLevel="1"/>
    <row r="4034" hidden="1" outlineLevel="1"/>
    <row r="4035" hidden="1" outlineLevel="1"/>
    <row r="4036" hidden="1" outlineLevel="1"/>
    <row r="4037" hidden="1" outlineLevel="1"/>
    <row r="4038" hidden="1" outlineLevel="1"/>
    <row r="4039" hidden="1" outlineLevel="1"/>
    <row r="4040" hidden="1" outlineLevel="1"/>
    <row r="4041" hidden="1" outlineLevel="1"/>
    <row r="4042" hidden="1" outlineLevel="1"/>
    <row r="4043" hidden="1" outlineLevel="1"/>
    <row r="4044" hidden="1" outlineLevel="1"/>
    <row r="4045" hidden="1" outlineLevel="1"/>
    <row r="4046" hidden="1" outlineLevel="1"/>
    <row r="4047" hidden="1" outlineLevel="1"/>
    <row r="4048" hidden="1" outlineLevel="1"/>
    <row r="4049" hidden="1" outlineLevel="1"/>
    <row r="4050" hidden="1" outlineLevel="1"/>
    <row r="4051" collapsed="1"/>
    <row r="4062" hidden="1" outlineLevel="1"/>
    <row r="4063" hidden="1" outlineLevel="1"/>
    <row r="4064" hidden="1" outlineLevel="1"/>
    <row r="4065" hidden="1" outlineLevel="1"/>
    <row r="4066" hidden="1" outlineLevel="1"/>
    <row r="4067" hidden="1" outlineLevel="1"/>
    <row r="4068" hidden="1" outlineLevel="1"/>
    <row r="4069" hidden="1" outlineLevel="1"/>
    <row r="4070" hidden="1" outlineLevel="1"/>
    <row r="4071" hidden="1" outlineLevel="1"/>
    <row r="4072" hidden="1" outlineLevel="1"/>
    <row r="4073" hidden="1" outlineLevel="1"/>
    <row r="4074" hidden="1" outlineLevel="1"/>
    <row r="4075" hidden="1" outlineLevel="1"/>
    <row r="4076" hidden="1" outlineLevel="1"/>
    <row r="4077" hidden="1" outlineLevel="1"/>
    <row r="4078" hidden="1" outlineLevel="1"/>
    <row r="4079" hidden="1" outlineLevel="1"/>
    <row r="4080" hidden="1" outlineLevel="1"/>
    <row r="4081" hidden="1" outlineLevel="1"/>
    <row r="4082" hidden="1" outlineLevel="1"/>
    <row r="4083" hidden="1" outlineLevel="1"/>
    <row r="4084" hidden="1" outlineLevel="1"/>
    <row r="4085" hidden="1" outlineLevel="1"/>
    <row r="4086" hidden="1" outlineLevel="1"/>
    <row r="4087" hidden="1" outlineLevel="1"/>
    <row r="4088" hidden="1" outlineLevel="1"/>
    <row r="4089" hidden="1" outlineLevel="1"/>
    <row r="4090" hidden="1" outlineLevel="1"/>
    <row r="4091" hidden="1" outlineLevel="1"/>
    <row r="4092" hidden="1" outlineLevel="1"/>
    <row r="4093" hidden="1" outlineLevel="1"/>
    <row r="4094" hidden="1" outlineLevel="1"/>
    <row r="4095" hidden="1" outlineLevel="1"/>
    <row r="4096" hidden="1" outlineLevel="1"/>
    <row r="4097" hidden="1" outlineLevel="1"/>
    <row r="4098" hidden="1" outlineLevel="1"/>
    <row r="4099" hidden="1" outlineLevel="1"/>
    <row r="4100" hidden="1" outlineLevel="1"/>
    <row r="4101" hidden="1" outlineLevel="1"/>
    <row r="4102" hidden="1" outlineLevel="1"/>
    <row r="4103" hidden="1" outlineLevel="1"/>
    <row r="4104" hidden="1" outlineLevel="1"/>
    <row r="4105" hidden="1" outlineLevel="1"/>
    <row r="4106" hidden="1" outlineLevel="1"/>
    <row r="4107" hidden="1" outlineLevel="1"/>
    <row r="4108" hidden="1" outlineLevel="1"/>
    <row r="4109" hidden="1" outlineLevel="1"/>
    <row r="4110" hidden="1" outlineLevel="1"/>
    <row r="4111" hidden="1" outlineLevel="1"/>
    <row r="4112" hidden="1" outlineLevel="1"/>
    <row r="4113" hidden="1" outlineLevel="1"/>
    <row r="4114" hidden="1" outlineLevel="1"/>
    <row r="4115" hidden="1" outlineLevel="1"/>
    <row r="4116" hidden="1" outlineLevel="1"/>
    <row r="4117" hidden="1" outlineLevel="1"/>
    <row r="4118" hidden="1" outlineLevel="1"/>
    <row r="4119" hidden="1" outlineLevel="1"/>
    <row r="4120" hidden="1" outlineLevel="1"/>
    <row r="4121" hidden="1" outlineLevel="1"/>
    <row r="4122" hidden="1" outlineLevel="1"/>
    <row r="4123" hidden="1" outlineLevel="1"/>
    <row r="4124" hidden="1" outlineLevel="1"/>
    <row r="4125" hidden="1" outlineLevel="1"/>
    <row r="4126" hidden="1" outlineLevel="1"/>
    <row r="4127" hidden="1" outlineLevel="1"/>
    <row r="4128" hidden="1" outlineLevel="1"/>
    <row r="4129" hidden="1" outlineLevel="1"/>
    <row r="4130" hidden="1" outlineLevel="1"/>
    <row r="4131" hidden="1" outlineLevel="1"/>
    <row r="4132" hidden="1" outlineLevel="1"/>
    <row r="4133" hidden="1" outlineLevel="1"/>
    <row r="4134" hidden="1" outlineLevel="1"/>
    <row r="4135" hidden="1" outlineLevel="1"/>
    <row r="4136" hidden="1" outlineLevel="1"/>
    <row r="4137" hidden="1" outlineLevel="1"/>
    <row r="4138" hidden="1" outlineLevel="1"/>
    <row r="4139" hidden="1" outlineLevel="1"/>
    <row r="4140" hidden="1" outlineLevel="1"/>
    <row r="4141" hidden="1" outlineLevel="1"/>
    <row r="4142" hidden="1" outlineLevel="1"/>
    <row r="4143" hidden="1" outlineLevel="1"/>
    <row r="4144" hidden="1" outlineLevel="1"/>
    <row r="4145" hidden="1" outlineLevel="1"/>
    <row r="4146" hidden="1" outlineLevel="1"/>
    <row r="4147" hidden="1" outlineLevel="1"/>
    <row r="4148" hidden="1" outlineLevel="1"/>
    <row r="4149" hidden="1" outlineLevel="1"/>
    <row r="4150" hidden="1" outlineLevel="1"/>
    <row r="4151" hidden="1" outlineLevel="1"/>
    <row r="4152" collapsed="1"/>
  </sheetData>
  <dataConsolidate/>
  <mergeCells count="443">
    <mergeCell ref="AM1:AN2"/>
    <mergeCell ref="AF1:AG2"/>
    <mergeCell ref="AF3:AG5"/>
    <mergeCell ref="AH3:AI5"/>
    <mergeCell ref="AK1:AL2"/>
    <mergeCell ref="AH1:AI2"/>
    <mergeCell ref="AK3:AL5"/>
    <mergeCell ref="AM3:AN5"/>
    <mergeCell ref="D132:G132"/>
    <mergeCell ref="J132:J136"/>
    <mergeCell ref="D133:G133"/>
    <mergeCell ref="D134:G134"/>
    <mergeCell ref="D135:G135"/>
    <mergeCell ref="D136:G136"/>
    <mergeCell ref="X126:AA126"/>
    <mergeCell ref="D127:G127"/>
    <mergeCell ref="D128:G128"/>
    <mergeCell ref="D129:G129"/>
    <mergeCell ref="D130:G130"/>
    <mergeCell ref="D131:G131"/>
    <mergeCell ref="AD122:AD126"/>
    <mergeCell ref="D123:G123"/>
    <mergeCell ref="N123:Q123"/>
    <mergeCell ref="X123:AA123"/>
    <mergeCell ref="D124:G124"/>
    <mergeCell ref="N124:Q124"/>
    <mergeCell ref="X124:AA124"/>
    <mergeCell ref="D125:G125"/>
    <mergeCell ref="N125:Q125"/>
    <mergeCell ref="X125:AA125"/>
    <mergeCell ref="D121:G121"/>
    <mergeCell ref="N121:Q121"/>
    <mergeCell ref="X121:AA121"/>
    <mergeCell ref="D122:G122"/>
    <mergeCell ref="J122:J126"/>
    <mergeCell ref="N122:Q122"/>
    <mergeCell ref="T122:T126"/>
    <mergeCell ref="X122:AA122"/>
    <mergeCell ref="D126:G126"/>
    <mergeCell ref="N126:Q126"/>
    <mergeCell ref="D119:G119"/>
    <mergeCell ref="N119:Q119"/>
    <mergeCell ref="X119:AA119"/>
    <mergeCell ref="D120:G120"/>
    <mergeCell ref="N120:Q120"/>
    <mergeCell ref="X120:AA120"/>
    <mergeCell ref="X116:AA116"/>
    <mergeCell ref="D117:G117"/>
    <mergeCell ref="N117:Q117"/>
    <mergeCell ref="X117:AA117"/>
    <mergeCell ref="D118:G118"/>
    <mergeCell ref="N118:Q118"/>
    <mergeCell ref="X118:AA118"/>
    <mergeCell ref="AD112:AD116"/>
    <mergeCell ref="D113:G113"/>
    <mergeCell ref="N113:Q113"/>
    <mergeCell ref="X113:AA113"/>
    <mergeCell ref="D114:G114"/>
    <mergeCell ref="N114:Q114"/>
    <mergeCell ref="X114:AA114"/>
    <mergeCell ref="D115:G115"/>
    <mergeCell ref="N115:Q115"/>
    <mergeCell ref="X115:AA115"/>
    <mergeCell ref="D111:G111"/>
    <mergeCell ref="N111:Q111"/>
    <mergeCell ref="X111:AA111"/>
    <mergeCell ref="D112:G112"/>
    <mergeCell ref="J112:J116"/>
    <mergeCell ref="N112:Q112"/>
    <mergeCell ref="T112:T116"/>
    <mergeCell ref="X112:AA112"/>
    <mergeCell ref="D116:G116"/>
    <mergeCell ref="N116:Q116"/>
    <mergeCell ref="D109:G109"/>
    <mergeCell ref="N109:Q109"/>
    <mergeCell ref="X109:AA109"/>
    <mergeCell ref="D110:G110"/>
    <mergeCell ref="N110:Q110"/>
    <mergeCell ref="X110:AA110"/>
    <mergeCell ref="X106:AA106"/>
    <mergeCell ref="D107:G107"/>
    <mergeCell ref="N107:Q107"/>
    <mergeCell ref="X107:AA107"/>
    <mergeCell ref="D108:G108"/>
    <mergeCell ref="N108:Q108"/>
    <mergeCell ref="X108:AA108"/>
    <mergeCell ref="AD102:AD106"/>
    <mergeCell ref="D103:G103"/>
    <mergeCell ref="N103:Q103"/>
    <mergeCell ref="X103:AA103"/>
    <mergeCell ref="D104:G104"/>
    <mergeCell ref="N104:Q104"/>
    <mergeCell ref="X104:AA104"/>
    <mergeCell ref="D105:G105"/>
    <mergeCell ref="N105:Q105"/>
    <mergeCell ref="X105:AA105"/>
    <mergeCell ref="D101:G101"/>
    <mergeCell ref="N101:Q101"/>
    <mergeCell ref="X101:AA101"/>
    <mergeCell ref="D102:G102"/>
    <mergeCell ref="J102:J106"/>
    <mergeCell ref="N102:Q102"/>
    <mergeCell ref="T102:T106"/>
    <mergeCell ref="X102:AA102"/>
    <mergeCell ref="D106:G106"/>
    <mergeCell ref="N106:Q106"/>
    <mergeCell ref="D99:G99"/>
    <mergeCell ref="N99:Q99"/>
    <mergeCell ref="X99:AA99"/>
    <mergeCell ref="D100:G100"/>
    <mergeCell ref="N100:Q100"/>
    <mergeCell ref="X100:AA100"/>
    <mergeCell ref="X96:AA96"/>
    <mergeCell ref="D97:G97"/>
    <mergeCell ref="N97:Q97"/>
    <mergeCell ref="X97:AA97"/>
    <mergeCell ref="D98:G98"/>
    <mergeCell ref="N98:Q98"/>
    <mergeCell ref="X98:AA98"/>
    <mergeCell ref="AD92:AD96"/>
    <mergeCell ref="D93:G93"/>
    <mergeCell ref="N93:Q93"/>
    <mergeCell ref="X93:AA93"/>
    <mergeCell ref="D94:G94"/>
    <mergeCell ref="N94:Q94"/>
    <mergeCell ref="X94:AA94"/>
    <mergeCell ref="D95:G95"/>
    <mergeCell ref="N95:Q95"/>
    <mergeCell ref="X95:AA95"/>
    <mergeCell ref="D91:G91"/>
    <mergeCell ref="N91:Q91"/>
    <mergeCell ref="X91:AA91"/>
    <mergeCell ref="D92:G92"/>
    <mergeCell ref="J92:J96"/>
    <mergeCell ref="N92:Q92"/>
    <mergeCell ref="T92:T96"/>
    <mergeCell ref="X92:AA92"/>
    <mergeCell ref="D96:G96"/>
    <mergeCell ref="N96:Q96"/>
    <mergeCell ref="D89:G89"/>
    <mergeCell ref="N89:Q89"/>
    <mergeCell ref="X89:AA89"/>
    <mergeCell ref="D90:G90"/>
    <mergeCell ref="N90:Q90"/>
    <mergeCell ref="X90:AA90"/>
    <mergeCell ref="X86:AA86"/>
    <mergeCell ref="D87:G87"/>
    <mergeCell ref="N87:Q87"/>
    <mergeCell ref="X87:AA87"/>
    <mergeCell ref="D88:G88"/>
    <mergeCell ref="N88:Q88"/>
    <mergeCell ref="X88:AA88"/>
    <mergeCell ref="AD82:AD86"/>
    <mergeCell ref="D83:G83"/>
    <mergeCell ref="N83:Q83"/>
    <mergeCell ref="X83:AA83"/>
    <mergeCell ref="D84:G84"/>
    <mergeCell ref="N84:Q84"/>
    <mergeCell ref="X84:AA84"/>
    <mergeCell ref="D85:G85"/>
    <mergeCell ref="N85:Q85"/>
    <mergeCell ref="X85:AA85"/>
    <mergeCell ref="D81:G81"/>
    <mergeCell ref="N81:Q81"/>
    <mergeCell ref="X81:AA81"/>
    <mergeCell ref="D82:G82"/>
    <mergeCell ref="J82:J86"/>
    <mergeCell ref="N82:Q82"/>
    <mergeCell ref="T82:T86"/>
    <mergeCell ref="X82:AA82"/>
    <mergeCell ref="D86:G86"/>
    <mergeCell ref="N86:Q86"/>
    <mergeCell ref="D79:G79"/>
    <mergeCell ref="N79:Q79"/>
    <mergeCell ref="X79:AA79"/>
    <mergeCell ref="D80:G80"/>
    <mergeCell ref="N80:Q80"/>
    <mergeCell ref="X80:AA80"/>
    <mergeCell ref="X76:AA76"/>
    <mergeCell ref="D77:G77"/>
    <mergeCell ref="N77:Q77"/>
    <mergeCell ref="X77:AA77"/>
    <mergeCell ref="D78:G78"/>
    <mergeCell ref="N78:Q78"/>
    <mergeCell ref="X78:AA78"/>
    <mergeCell ref="AD72:AD76"/>
    <mergeCell ref="D73:G73"/>
    <mergeCell ref="N73:Q73"/>
    <mergeCell ref="X73:AA73"/>
    <mergeCell ref="D74:G74"/>
    <mergeCell ref="N74:Q74"/>
    <mergeCell ref="X74:AA74"/>
    <mergeCell ref="D75:G75"/>
    <mergeCell ref="N75:Q75"/>
    <mergeCell ref="X75:AA75"/>
    <mergeCell ref="D71:G71"/>
    <mergeCell ref="N71:Q71"/>
    <mergeCell ref="X71:AA71"/>
    <mergeCell ref="D72:G72"/>
    <mergeCell ref="J72:J76"/>
    <mergeCell ref="N72:Q72"/>
    <mergeCell ref="T72:T76"/>
    <mergeCell ref="X72:AA72"/>
    <mergeCell ref="D76:G76"/>
    <mergeCell ref="N76:Q76"/>
    <mergeCell ref="D69:G69"/>
    <mergeCell ref="N69:Q69"/>
    <mergeCell ref="X69:AA69"/>
    <mergeCell ref="D70:G70"/>
    <mergeCell ref="N70:Q70"/>
    <mergeCell ref="X70:AA70"/>
    <mergeCell ref="X66:AA66"/>
    <mergeCell ref="D67:G67"/>
    <mergeCell ref="N67:Q67"/>
    <mergeCell ref="X67:AA67"/>
    <mergeCell ref="D68:G68"/>
    <mergeCell ref="N68:Q68"/>
    <mergeCell ref="X68:AA68"/>
    <mergeCell ref="AD62:AD66"/>
    <mergeCell ref="D63:G63"/>
    <mergeCell ref="N63:Q63"/>
    <mergeCell ref="X63:AA63"/>
    <mergeCell ref="D64:G64"/>
    <mergeCell ref="N64:Q64"/>
    <mergeCell ref="X64:AA64"/>
    <mergeCell ref="D65:G65"/>
    <mergeCell ref="N65:Q65"/>
    <mergeCell ref="X65:AA65"/>
    <mergeCell ref="D61:G61"/>
    <mergeCell ref="N61:Q61"/>
    <mergeCell ref="X61:AA61"/>
    <mergeCell ref="D62:G62"/>
    <mergeCell ref="J62:J66"/>
    <mergeCell ref="N62:Q62"/>
    <mergeCell ref="T62:T66"/>
    <mergeCell ref="X62:AA62"/>
    <mergeCell ref="D66:G66"/>
    <mergeCell ref="N66:Q66"/>
    <mergeCell ref="D59:G59"/>
    <mergeCell ref="N59:Q59"/>
    <mergeCell ref="X59:AA59"/>
    <mergeCell ref="D60:G60"/>
    <mergeCell ref="N60:Q60"/>
    <mergeCell ref="X60:AA60"/>
    <mergeCell ref="X56:AA56"/>
    <mergeCell ref="D57:G57"/>
    <mergeCell ref="N57:Q57"/>
    <mergeCell ref="X57:AA57"/>
    <mergeCell ref="D58:G58"/>
    <mergeCell ref="N58:Q58"/>
    <mergeCell ref="X58:AA58"/>
    <mergeCell ref="AD52:AD56"/>
    <mergeCell ref="D53:G53"/>
    <mergeCell ref="N53:Q53"/>
    <mergeCell ref="X53:AA53"/>
    <mergeCell ref="D54:G54"/>
    <mergeCell ref="N54:Q54"/>
    <mergeCell ref="X54:AA54"/>
    <mergeCell ref="D55:G55"/>
    <mergeCell ref="N55:Q55"/>
    <mergeCell ref="X55:AA55"/>
    <mergeCell ref="D51:G51"/>
    <mergeCell ref="N51:Q51"/>
    <mergeCell ref="X51:AA51"/>
    <mergeCell ref="D52:G52"/>
    <mergeCell ref="J52:J56"/>
    <mergeCell ref="N52:Q52"/>
    <mergeCell ref="T52:T56"/>
    <mergeCell ref="X52:AA52"/>
    <mergeCell ref="D56:G56"/>
    <mergeCell ref="N56:Q56"/>
    <mergeCell ref="D49:G49"/>
    <mergeCell ref="N49:Q49"/>
    <mergeCell ref="X49:AA49"/>
    <mergeCell ref="D50:G50"/>
    <mergeCell ref="N50:Q50"/>
    <mergeCell ref="X50:AA50"/>
    <mergeCell ref="X46:AA46"/>
    <mergeCell ref="D47:G47"/>
    <mergeCell ref="N47:Q47"/>
    <mergeCell ref="X47:AA47"/>
    <mergeCell ref="D48:G48"/>
    <mergeCell ref="N48:Q48"/>
    <mergeCell ref="X48:AA48"/>
    <mergeCell ref="AD42:AD46"/>
    <mergeCell ref="D43:G43"/>
    <mergeCell ref="N43:Q43"/>
    <mergeCell ref="X43:AA43"/>
    <mergeCell ref="D44:G44"/>
    <mergeCell ref="N44:Q44"/>
    <mergeCell ref="X44:AA44"/>
    <mergeCell ref="D45:G45"/>
    <mergeCell ref="N45:Q45"/>
    <mergeCell ref="X45:AA45"/>
    <mergeCell ref="D41:G41"/>
    <mergeCell ref="N41:Q41"/>
    <mergeCell ref="X41:AA41"/>
    <mergeCell ref="D42:G42"/>
    <mergeCell ref="J42:J46"/>
    <mergeCell ref="N42:Q42"/>
    <mergeCell ref="T42:T46"/>
    <mergeCell ref="X42:AA42"/>
    <mergeCell ref="D46:G46"/>
    <mergeCell ref="N46:Q46"/>
    <mergeCell ref="D39:G39"/>
    <mergeCell ref="N39:Q39"/>
    <mergeCell ref="X39:AA39"/>
    <mergeCell ref="D40:G40"/>
    <mergeCell ref="N40:Q40"/>
    <mergeCell ref="X40:AA40"/>
    <mergeCell ref="X36:AA36"/>
    <mergeCell ref="D37:G37"/>
    <mergeCell ref="N37:Q37"/>
    <mergeCell ref="X37:AA37"/>
    <mergeCell ref="D38:G38"/>
    <mergeCell ref="N38:Q38"/>
    <mergeCell ref="X38:AA38"/>
    <mergeCell ref="AD32:AD36"/>
    <mergeCell ref="D33:G33"/>
    <mergeCell ref="N33:Q33"/>
    <mergeCell ref="X33:AA33"/>
    <mergeCell ref="D34:G34"/>
    <mergeCell ref="N34:Q34"/>
    <mergeCell ref="X34:AA34"/>
    <mergeCell ref="D35:G35"/>
    <mergeCell ref="N35:Q35"/>
    <mergeCell ref="X35:AA35"/>
    <mergeCell ref="D31:G31"/>
    <mergeCell ref="N31:Q31"/>
    <mergeCell ref="X31:AA31"/>
    <mergeCell ref="D32:G32"/>
    <mergeCell ref="J32:J36"/>
    <mergeCell ref="N32:Q32"/>
    <mergeCell ref="T32:T36"/>
    <mergeCell ref="X32:AA32"/>
    <mergeCell ref="D36:G36"/>
    <mergeCell ref="N36:Q36"/>
    <mergeCell ref="D29:G29"/>
    <mergeCell ref="N29:Q29"/>
    <mergeCell ref="X29:AA29"/>
    <mergeCell ref="D30:G30"/>
    <mergeCell ref="N30:Q30"/>
    <mergeCell ref="X30:AA30"/>
    <mergeCell ref="D27:G27"/>
    <mergeCell ref="N27:Q27"/>
    <mergeCell ref="X27:AA27"/>
    <mergeCell ref="D28:G28"/>
    <mergeCell ref="N28:Q28"/>
    <mergeCell ref="X28:AA28"/>
    <mergeCell ref="N24:Q24"/>
    <mergeCell ref="X24:AA24"/>
    <mergeCell ref="D25:G25"/>
    <mergeCell ref="N25:Q25"/>
    <mergeCell ref="X25:AA25"/>
    <mergeCell ref="D26:G26"/>
    <mergeCell ref="N26:Q26"/>
    <mergeCell ref="X26:AA26"/>
    <mergeCell ref="D22:G22"/>
    <mergeCell ref="J22:J26"/>
    <mergeCell ref="N22:Q22"/>
    <mergeCell ref="T22:T26"/>
    <mergeCell ref="X22:AA22"/>
    <mergeCell ref="A7:A8"/>
    <mergeCell ref="D7:G7"/>
    <mergeCell ref="N7:Q7"/>
    <mergeCell ref="X7:AA7"/>
    <mergeCell ref="B4:J4"/>
    <mergeCell ref="L4:T4"/>
    <mergeCell ref="V4:AD4"/>
    <mergeCell ref="D5:G5"/>
    <mergeCell ref="N5:Q5"/>
    <mergeCell ref="X5:AA5"/>
    <mergeCell ref="AF21:AG22"/>
    <mergeCell ref="AH21:AI22"/>
    <mergeCell ref="D21:G21"/>
    <mergeCell ref="N21:Q21"/>
    <mergeCell ref="X21:AA21"/>
    <mergeCell ref="D17:G17"/>
    <mergeCell ref="N17:Q17"/>
    <mergeCell ref="X17:AA17"/>
    <mergeCell ref="AF18:AG20"/>
    <mergeCell ref="AH18:AI20"/>
    <mergeCell ref="D18:G18"/>
    <mergeCell ref="N18:Q18"/>
    <mergeCell ref="X18:AA18"/>
    <mergeCell ref="D19:G19"/>
    <mergeCell ref="N19:Q19"/>
    <mergeCell ref="AD22:AD26"/>
    <mergeCell ref="D23:G23"/>
    <mergeCell ref="N23:Q23"/>
    <mergeCell ref="X23:AA23"/>
    <mergeCell ref="D24:G24"/>
    <mergeCell ref="X19:AA19"/>
    <mergeCell ref="D20:G20"/>
    <mergeCell ref="N20:Q20"/>
    <mergeCell ref="X20:AA20"/>
    <mergeCell ref="N15:Q15"/>
    <mergeCell ref="X15:AA15"/>
    <mergeCell ref="AF16:AG17"/>
    <mergeCell ref="AH16:AI17"/>
    <mergeCell ref="D16:G16"/>
    <mergeCell ref="AF13:AG15"/>
    <mergeCell ref="AH13:AI15"/>
    <mergeCell ref="D13:G13"/>
    <mergeCell ref="N13:Q13"/>
    <mergeCell ref="X13:AA13"/>
    <mergeCell ref="B1:J1"/>
    <mergeCell ref="L1:T1"/>
    <mergeCell ref="V1:AD1"/>
    <mergeCell ref="B2:J3"/>
    <mergeCell ref="L2:T3"/>
    <mergeCell ref="V2:AD3"/>
    <mergeCell ref="D12:G12"/>
    <mergeCell ref="J12:J16"/>
    <mergeCell ref="N12:Q12"/>
    <mergeCell ref="T12:T16"/>
    <mergeCell ref="X12:AA12"/>
    <mergeCell ref="AD12:AD16"/>
    <mergeCell ref="N16:Q16"/>
    <mergeCell ref="X16:AA16"/>
    <mergeCell ref="D10:G10"/>
    <mergeCell ref="N10:Q10"/>
    <mergeCell ref="X10:AA10"/>
    <mergeCell ref="B6:J6"/>
    <mergeCell ref="L6:T6"/>
    <mergeCell ref="V6:AD6"/>
    <mergeCell ref="D14:G14"/>
    <mergeCell ref="N14:Q14"/>
    <mergeCell ref="X14:AA14"/>
    <mergeCell ref="D15:G15"/>
    <mergeCell ref="AF11:AG12"/>
    <mergeCell ref="AH11:AI12"/>
    <mergeCell ref="D11:G11"/>
    <mergeCell ref="N11:Q11"/>
    <mergeCell ref="X11:AA11"/>
    <mergeCell ref="AF8:AG10"/>
    <mergeCell ref="AH8:AI10"/>
    <mergeCell ref="D8:G8"/>
    <mergeCell ref="N8:Q8"/>
    <mergeCell ref="X8:AA8"/>
    <mergeCell ref="D9:G9"/>
    <mergeCell ref="N9:Q9"/>
    <mergeCell ref="X9:AA9"/>
  </mergeCells>
  <conditionalFormatting sqref="V8">
    <cfRule type="expression" dxfId="972" priority="19338">
      <formula>V8&lt;0</formula>
    </cfRule>
  </conditionalFormatting>
  <conditionalFormatting sqref="J12">
    <cfRule type="containsBlanks" priority="19335" stopIfTrue="1">
      <formula>LEN(TRIM(J12))=0</formula>
    </cfRule>
    <cfRule type="expression" dxfId="971" priority="19336">
      <formula>J12&gt;0</formula>
    </cfRule>
    <cfRule type="expression" dxfId="970" priority="19337">
      <formula>J12&lt;0</formula>
    </cfRule>
  </conditionalFormatting>
  <conditionalFormatting sqref="J22">
    <cfRule type="containsBlanks" priority="19326" stopIfTrue="1">
      <formula>LEN(TRIM(J22))=0</formula>
    </cfRule>
    <cfRule type="expression" dxfId="969" priority="19327">
      <formula>J22&gt;0</formula>
    </cfRule>
    <cfRule type="expression" dxfId="968" priority="19328">
      <formula>J22&lt;0</formula>
    </cfRule>
  </conditionalFormatting>
  <conditionalFormatting sqref="T12">
    <cfRule type="containsBlanks" priority="19323" stopIfTrue="1">
      <formula>LEN(TRIM(T12))=0</formula>
    </cfRule>
    <cfRule type="expression" dxfId="967" priority="19324">
      <formula>T12&gt;0</formula>
    </cfRule>
    <cfRule type="expression" dxfId="966" priority="19325">
      <formula>T12&lt;0</formula>
    </cfRule>
  </conditionalFormatting>
  <conditionalFormatting sqref="T22">
    <cfRule type="containsBlanks" priority="19320" stopIfTrue="1">
      <formula>LEN(TRIM(T22))=0</formula>
    </cfRule>
    <cfRule type="expression" dxfId="965" priority="19321">
      <formula>T22&gt;0</formula>
    </cfRule>
    <cfRule type="expression" dxfId="964" priority="19322">
      <formula>T22&lt;0</formula>
    </cfRule>
  </conditionalFormatting>
  <conditionalFormatting sqref="AD12">
    <cfRule type="containsBlanks" priority="19331" stopIfTrue="1">
      <formula>LEN(TRIM(AD12))=0</formula>
    </cfRule>
    <cfRule type="expression" dxfId="963" priority="19332">
      <formula>AD12&gt;0</formula>
    </cfRule>
    <cfRule type="expression" dxfId="962" priority="19334">
      <formula>AD12&lt;0</formula>
    </cfRule>
  </conditionalFormatting>
  <conditionalFormatting sqref="AD22">
    <cfRule type="containsBlanks" priority="19329" stopIfTrue="1">
      <formula>LEN(TRIM(AD22))=0</formula>
    </cfRule>
    <cfRule type="expression" dxfId="961" priority="19330">
      <formula>AD22&gt;0</formula>
    </cfRule>
    <cfRule type="expression" dxfId="960" priority="19333">
      <formula>AD22&lt;0</formula>
    </cfRule>
  </conditionalFormatting>
  <conditionalFormatting sqref="B18">
    <cfRule type="expression" dxfId="959" priority="15308">
      <formula>B18&lt;0</formula>
    </cfRule>
  </conditionalFormatting>
  <conditionalFormatting sqref="J32">
    <cfRule type="containsBlanks" priority="15271" stopIfTrue="1">
      <formula>LEN(TRIM(J32))=0</formula>
    </cfRule>
    <cfRule type="expression" dxfId="958" priority="15272">
      <formula>J32&gt;0</formula>
    </cfRule>
    <cfRule type="expression" dxfId="957" priority="15273">
      <formula>J32&lt;0</formula>
    </cfRule>
  </conditionalFormatting>
  <conditionalFormatting sqref="J42">
    <cfRule type="containsBlanks" priority="15268" stopIfTrue="1">
      <formula>LEN(TRIM(J42))=0</formula>
    </cfRule>
    <cfRule type="expression" dxfId="956" priority="15269">
      <formula>J42&gt;0</formula>
    </cfRule>
    <cfRule type="expression" dxfId="955" priority="15270">
      <formula>J42&lt;0</formula>
    </cfRule>
  </conditionalFormatting>
  <conditionalFormatting sqref="J52">
    <cfRule type="containsBlanks" priority="15265" stopIfTrue="1">
      <formula>LEN(TRIM(J52))=0</formula>
    </cfRule>
    <cfRule type="expression" dxfId="954" priority="15266">
      <formula>J52&gt;0</formula>
    </cfRule>
    <cfRule type="expression" dxfId="953" priority="15267">
      <formula>J52&lt;0</formula>
    </cfRule>
  </conditionalFormatting>
  <conditionalFormatting sqref="J62">
    <cfRule type="containsBlanks" priority="15262" stopIfTrue="1">
      <formula>LEN(TRIM(J62))=0</formula>
    </cfRule>
    <cfRule type="expression" dxfId="952" priority="15263">
      <formula>J62&gt;0</formula>
    </cfRule>
    <cfRule type="expression" dxfId="951" priority="15264">
      <formula>J62&lt;0</formula>
    </cfRule>
  </conditionalFormatting>
  <conditionalFormatting sqref="J72">
    <cfRule type="containsBlanks" priority="15259" stopIfTrue="1">
      <formula>LEN(TRIM(J72))=0</formula>
    </cfRule>
    <cfRule type="expression" dxfId="950" priority="15260">
      <formula>J72&gt;0</formula>
    </cfRule>
    <cfRule type="expression" dxfId="949" priority="15261">
      <formula>J72&lt;0</formula>
    </cfRule>
  </conditionalFormatting>
  <conditionalFormatting sqref="J82">
    <cfRule type="containsBlanks" priority="15256" stopIfTrue="1">
      <formula>LEN(TRIM(J82))=0</formula>
    </cfRule>
    <cfRule type="expression" dxfId="948" priority="15257">
      <formula>J82&gt;0</formula>
    </cfRule>
    <cfRule type="expression" dxfId="947" priority="15258">
      <formula>J82&lt;0</formula>
    </cfRule>
  </conditionalFormatting>
  <conditionalFormatting sqref="J92">
    <cfRule type="containsBlanks" priority="15253" stopIfTrue="1">
      <formula>LEN(TRIM(J92))=0</formula>
    </cfRule>
    <cfRule type="expression" dxfId="946" priority="15254">
      <formula>J92&gt;0</formula>
    </cfRule>
    <cfRule type="expression" dxfId="945" priority="15255">
      <formula>J92&lt;0</formula>
    </cfRule>
  </conditionalFormatting>
  <conditionalFormatting sqref="J102">
    <cfRule type="containsBlanks" priority="15250" stopIfTrue="1">
      <formula>LEN(TRIM(J102))=0</formula>
    </cfRule>
    <cfRule type="expression" dxfId="944" priority="15251">
      <formula>J102&gt;0</formula>
    </cfRule>
    <cfRule type="expression" dxfId="943" priority="15252">
      <formula>J102&lt;0</formula>
    </cfRule>
  </conditionalFormatting>
  <conditionalFormatting sqref="J112">
    <cfRule type="containsBlanks" priority="15247" stopIfTrue="1">
      <formula>LEN(TRIM(J112))=0</formula>
    </cfRule>
    <cfRule type="expression" dxfId="942" priority="15248">
      <formula>J112&gt;0</formula>
    </cfRule>
    <cfRule type="expression" dxfId="941" priority="15249">
      <formula>J112&lt;0</formula>
    </cfRule>
  </conditionalFormatting>
  <conditionalFormatting sqref="J122">
    <cfRule type="containsBlanks" priority="15244" stopIfTrue="1">
      <formula>LEN(TRIM(J122))=0</formula>
    </cfRule>
    <cfRule type="expression" dxfId="940" priority="15245">
      <formula>J122&gt;0</formula>
    </cfRule>
    <cfRule type="expression" dxfId="939" priority="15246">
      <formula>J122&lt;0</formula>
    </cfRule>
  </conditionalFormatting>
  <conditionalFormatting sqref="J132">
    <cfRule type="containsBlanks" priority="15241" stopIfTrue="1">
      <formula>LEN(TRIM(J132))=0</formula>
    </cfRule>
    <cfRule type="expression" dxfId="938" priority="15242">
      <formula>J132&gt;0</formula>
    </cfRule>
    <cfRule type="expression" dxfId="937" priority="15243">
      <formula>J132&lt;0</formula>
    </cfRule>
  </conditionalFormatting>
  <conditionalFormatting sqref="T42:T46">
    <cfRule type="expression" dxfId="936" priority="15237">
      <formula>T42&lt;0</formula>
    </cfRule>
  </conditionalFormatting>
  <conditionalFormatting sqref="T32">
    <cfRule type="containsBlanks" priority="15238" stopIfTrue="1">
      <formula>LEN(TRIM(T32))=0</formula>
    </cfRule>
    <cfRule type="expression" dxfId="935" priority="15239">
      <formula>T32&gt;0</formula>
    </cfRule>
    <cfRule type="expression" dxfId="934" priority="15240">
      <formula>T32&lt;0</formula>
    </cfRule>
  </conditionalFormatting>
  <conditionalFormatting sqref="T42">
    <cfRule type="containsBlanks" priority="15235" stopIfTrue="1">
      <formula>LEN(TRIM(T42))=0</formula>
    </cfRule>
    <cfRule type="expression" dxfId="933" priority="15236">
      <formula>T42&gt;0</formula>
    </cfRule>
  </conditionalFormatting>
  <conditionalFormatting sqref="T62:T66">
    <cfRule type="expression" dxfId="932" priority="15231">
      <formula>T62&lt;0</formula>
    </cfRule>
  </conditionalFormatting>
  <conditionalFormatting sqref="T52">
    <cfRule type="containsBlanks" priority="15232" stopIfTrue="1">
      <formula>LEN(TRIM(T52))=0</formula>
    </cfRule>
    <cfRule type="expression" dxfId="931" priority="15233">
      <formula>T52&gt;0</formula>
    </cfRule>
    <cfRule type="expression" dxfId="930" priority="15234">
      <formula>T52&lt;0</formula>
    </cfRule>
  </conditionalFormatting>
  <conditionalFormatting sqref="T62">
    <cfRule type="containsBlanks" priority="15229" stopIfTrue="1">
      <formula>LEN(TRIM(T62))=0</formula>
    </cfRule>
    <cfRule type="expression" dxfId="929" priority="15230">
      <formula>T62&gt;0</formula>
    </cfRule>
  </conditionalFormatting>
  <conditionalFormatting sqref="T82:T86">
    <cfRule type="expression" dxfId="928" priority="15225">
      <formula>T82&lt;0</formula>
    </cfRule>
  </conditionalFormatting>
  <conditionalFormatting sqref="T72">
    <cfRule type="containsBlanks" priority="15226" stopIfTrue="1">
      <formula>LEN(TRIM(T72))=0</formula>
    </cfRule>
    <cfRule type="expression" dxfId="927" priority="15227">
      <formula>T72&gt;0</formula>
    </cfRule>
    <cfRule type="expression" dxfId="926" priority="15228">
      <formula>T72&lt;0</formula>
    </cfRule>
  </conditionalFormatting>
  <conditionalFormatting sqref="T82">
    <cfRule type="containsBlanks" priority="15223" stopIfTrue="1">
      <formula>LEN(TRIM(T82))=0</formula>
    </cfRule>
    <cfRule type="expression" dxfId="925" priority="15224">
      <formula>T82&gt;0</formula>
    </cfRule>
  </conditionalFormatting>
  <conditionalFormatting sqref="T102:T106">
    <cfRule type="expression" dxfId="924" priority="15219">
      <formula>T102&lt;0</formula>
    </cfRule>
  </conditionalFormatting>
  <conditionalFormatting sqref="T92">
    <cfRule type="containsBlanks" priority="15220" stopIfTrue="1">
      <formula>LEN(TRIM(T92))=0</formula>
    </cfRule>
    <cfRule type="expression" dxfId="923" priority="15221">
      <formula>T92&gt;0</formula>
    </cfRule>
    <cfRule type="expression" dxfId="922" priority="15222">
      <formula>T92&lt;0</formula>
    </cfRule>
  </conditionalFormatting>
  <conditionalFormatting sqref="T102">
    <cfRule type="containsBlanks" priority="15217" stopIfTrue="1">
      <formula>LEN(TRIM(T102))=0</formula>
    </cfRule>
    <cfRule type="expression" dxfId="921" priority="15218">
      <formula>T102&gt;0</formula>
    </cfRule>
  </conditionalFormatting>
  <conditionalFormatting sqref="T122:T126">
    <cfRule type="expression" dxfId="920" priority="15213">
      <formula>T122&lt;0</formula>
    </cfRule>
  </conditionalFormatting>
  <conditionalFormatting sqref="T112">
    <cfRule type="containsBlanks" priority="15214" stopIfTrue="1">
      <formula>LEN(TRIM(T112))=0</formula>
    </cfRule>
    <cfRule type="expression" dxfId="919" priority="15215">
      <formula>T112&gt;0</formula>
    </cfRule>
    <cfRule type="expression" dxfId="918" priority="15216">
      <formula>T112&lt;0</formula>
    </cfRule>
  </conditionalFormatting>
  <conditionalFormatting sqref="T122">
    <cfRule type="containsBlanks" priority="15211" stopIfTrue="1">
      <formula>LEN(TRIM(T122))=0</formula>
    </cfRule>
    <cfRule type="expression" dxfId="917" priority="15212">
      <formula>T122&gt;0</formula>
    </cfRule>
  </conditionalFormatting>
  <conditionalFormatting sqref="AD32">
    <cfRule type="containsBlanks" priority="15207" stopIfTrue="1">
      <formula>LEN(TRIM(AD32))=0</formula>
    </cfRule>
    <cfRule type="expression" dxfId="916" priority="15208">
      <formula>AD32&gt;0</formula>
    </cfRule>
    <cfRule type="expression" dxfId="915" priority="15210">
      <formula>AD32&lt;0</formula>
    </cfRule>
  </conditionalFormatting>
  <conditionalFormatting sqref="AD42">
    <cfRule type="containsBlanks" priority="15205" stopIfTrue="1">
      <formula>LEN(TRIM(AD42))=0</formula>
    </cfRule>
    <cfRule type="expression" dxfId="914" priority="15206">
      <formula>AD42&gt;0</formula>
    </cfRule>
    <cfRule type="expression" dxfId="913" priority="15209">
      <formula>AD42&lt;0</formula>
    </cfRule>
  </conditionalFormatting>
  <conditionalFormatting sqref="AD52">
    <cfRule type="containsBlanks" priority="15201" stopIfTrue="1">
      <formula>LEN(TRIM(AD52))=0</formula>
    </cfRule>
    <cfRule type="expression" dxfId="912" priority="15202">
      <formula>AD52&gt;0</formula>
    </cfRule>
    <cfRule type="expression" dxfId="911" priority="15204">
      <formula>AD52&lt;0</formula>
    </cfRule>
  </conditionalFormatting>
  <conditionalFormatting sqref="AD62">
    <cfRule type="containsBlanks" priority="15199" stopIfTrue="1">
      <formula>LEN(TRIM(AD62))=0</formula>
    </cfRule>
    <cfRule type="expression" dxfId="910" priority="15200">
      <formula>AD62&gt;0</formula>
    </cfRule>
    <cfRule type="expression" dxfId="909" priority="15203">
      <formula>AD62&lt;0</formula>
    </cfRule>
  </conditionalFormatting>
  <conditionalFormatting sqref="AD72">
    <cfRule type="containsBlanks" priority="15195" stopIfTrue="1">
      <formula>LEN(TRIM(AD72))=0</formula>
    </cfRule>
    <cfRule type="expression" dxfId="908" priority="15196">
      <formula>AD72&gt;0</formula>
    </cfRule>
    <cfRule type="expression" dxfId="907" priority="15198">
      <formula>AD72&lt;0</formula>
    </cfRule>
  </conditionalFormatting>
  <conditionalFormatting sqref="AD82">
    <cfRule type="containsBlanks" priority="15193" stopIfTrue="1">
      <formula>LEN(TRIM(AD82))=0</formula>
    </cfRule>
    <cfRule type="expression" dxfId="906" priority="15194">
      <formula>AD82&gt;0</formula>
    </cfRule>
    <cfRule type="expression" dxfId="905" priority="15197">
      <formula>AD82&lt;0</formula>
    </cfRule>
  </conditionalFormatting>
  <conditionalFormatting sqref="AD92">
    <cfRule type="containsBlanks" priority="15189" stopIfTrue="1">
      <formula>LEN(TRIM(AD92))=0</formula>
    </cfRule>
    <cfRule type="expression" dxfId="904" priority="15190">
      <formula>AD92&gt;0</formula>
    </cfRule>
    <cfRule type="expression" dxfId="903" priority="15192">
      <formula>AD92&lt;0</formula>
    </cfRule>
  </conditionalFormatting>
  <conditionalFormatting sqref="AD102">
    <cfRule type="containsBlanks" priority="15187" stopIfTrue="1">
      <formula>LEN(TRIM(AD102))=0</formula>
    </cfRule>
    <cfRule type="expression" dxfId="902" priority="15188">
      <formula>AD102&gt;0</formula>
    </cfRule>
    <cfRule type="expression" dxfId="901" priority="15191">
      <formula>AD102&lt;0</formula>
    </cfRule>
  </conditionalFormatting>
  <conditionalFormatting sqref="AD112">
    <cfRule type="containsBlanks" priority="15183" stopIfTrue="1">
      <formula>LEN(TRIM(AD112))=0</formula>
    </cfRule>
    <cfRule type="expression" dxfId="900" priority="15184">
      <formula>AD112&gt;0</formula>
    </cfRule>
    <cfRule type="expression" dxfId="899" priority="15186">
      <formula>AD112&lt;0</formula>
    </cfRule>
  </conditionalFormatting>
  <conditionalFormatting sqref="AD122">
    <cfRule type="containsBlanks" priority="15181" stopIfTrue="1">
      <formula>LEN(TRIM(AD122))=0</formula>
    </cfRule>
    <cfRule type="expression" dxfId="898" priority="15182">
      <formula>AD122&gt;0</formula>
    </cfRule>
    <cfRule type="expression" dxfId="897" priority="15185">
      <formula>AD122&lt;0</formula>
    </cfRule>
  </conditionalFormatting>
  <conditionalFormatting sqref="V18">
    <cfRule type="expression" dxfId="896" priority="13314">
      <formula>V18&lt;0</formula>
    </cfRule>
  </conditionalFormatting>
  <conditionalFormatting sqref="V28">
    <cfRule type="expression" dxfId="895" priority="13313">
      <formula>V28&lt;0</formula>
    </cfRule>
  </conditionalFormatting>
  <conditionalFormatting sqref="V38">
    <cfRule type="expression" dxfId="894" priority="13312">
      <formula>V38&lt;0</formula>
    </cfRule>
  </conditionalFormatting>
  <conditionalFormatting sqref="V48">
    <cfRule type="expression" dxfId="893" priority="13311">
      <formula>V48&lt;0</formula>
    </cfRule>
  </conditionalFormatting>
  <conditionalFormatting sqref="V58">
    <cfRule type="expression" dxfId="892" priority="13310">
      <formula>V58&lt;0</formula>
    </cfRule>
  </conditionalFormatting>
  <conditionalFormatting sqref="V68">
    <cfRule type="expression" dxfId="891" priority="13309">
      <formula>V68&lt;0</formula>
    </cfRule>
  </conditionalFormatting>
  <conditionalFormatting sqref="V78">
    <cfRule type="expression" dxfId="890" priority="13308">
      <formula>V78&lt;0</formula>
    </cfRule>
  </conditionalFormatting>
  <conditionalFormatting sqref="V88">
    <cfRule type="expression" dxfId="889" priority="13307">
      <formula>V88&lt;0</formula>
    </cfRule>
  </conditionalFormatting>
  <conditionalFormatting sqref="V98">
    <cfRule type="expression" dxfId="888" priority="13306">
      <formula>V98&lt;0</formula>
    </cfRule>
  </conditionalFormatting>
  <conditionalFormatting sqref="V108">
    <cfRule type="expression" dxfId="887" priority="13305">
      <formula>V108&lt;0</formula>
    </cfRule>
  </conditionalFormatting>
  <conditionalFormatting sqref="V118">
    <cfRule type="expression" dxfId="886" priority="13304">
      <formula>V118&lt;0</formula>
    </cfRule>
  </conditionalFormatting>
  <conditionalFormatting sqref="L8">
    <cfRule type="expression" dxfId="885" priority="13303">
      <formula>L8&lt;0</formula>
    </cfRule>
  </conditionalFormatting>
  <conditionalFormatting sqref="L18">
    <cfRule type="expression" dxfId="884" priority="13302">
      <formula>L18&lt;0</formula>
    </cfRule>
  </conditionalFormatting>
  <conditionalFormatting sqref="B8">
    <cfRule type="expression" dxfId="883" priority="13301">
      <formula>B8&lt;0</formula>
    </cfRule>
  </conditionalFormatting>
  <conditionalFormatting sqref="B38">
    <cfRule type="expression" dxfId="882" priority="13300">
      <formula>B38&lt;0</formula>
    </cfRule>
  </conditionalFormatting>
  <conditionalFormatting sqref="B28">
    <cfRule type="expression" dxfId="881" priority="13299">
      <formula>B28&lt;0</formula>
    </cfRule>
  </conditionalFormatting>
  <conditionalFormatting sqref="B58">
    <cfRule type="expression" dxfId="880" priority="13292">
      <formula>B58&lt;0</formula>
    </cfRule>
  </conditionalFormatting>
  <conditionalFormatting sqref="B48">
    <cfRule type="expression" dxfId="879" priority="13291">
      <formula>B48&lt;0</formula>
    </cfRule>
  </conditionalFormatting>
  <conditionalFormatting sqref="B78">
    <cfRule type="expression" dxfId="878" priority="13290">
      <formula>B78&lt;0</formula>
    </cfRule>
  </conditionalFormatting>
  <conditionalFormatting sqref="B68">
    <cfRule type="expression" dxfId="877" priority="13289">
      <formula>B68&lt;0</formula>
    </cfRule>
  </conditionalFormatting>
  <conditionalFormatting sqref="B98">
    <cfRule type="expression" dxfId="876" priority="13288">
      <formula>B98&lt;0</formula>
    </cfRule>
  </conditionalFormatting>
  <conditionalFormatting sqref="B88">
    <cfRule type="expression" dxfId="875" priority="13287">
      <formula>B88&lt;0</formula>
    </cfRule>
  </conditionalFormatting>
  <conditionalFormatting sqref="B118">
    <cfRule type="expression" dxfId="874" priority="13286">
      <formula>B118&lt;0</formula>
    </cfRule>
  </conditionalFormatting>
  <conditionalFormatting sqref="B108">
    <cfRule type="expression" dxfId="873" priority="13285">
      <formula>B108&lt;0</formula>
    </cfRule>
  </conditionalFormatting>
  <conditionalFormatting sqref="B128">
    <cfRule type="expression" dxfId="872" priority="13284">
      <formula>B128&lt;0</formula>
    </cfRule>
  </conditionalFormatting>
  <conditionalFormatting sqref="L28">
    <cfRule type="expression" dxfId="871" priority="13283">
      <formula>L28&lt;0</formula>
    </cfRule>
  </conditionalFormatting>
  <conditionalFormatting sqref="L38">
    <cfRule type="expression" dxfId="870" priority="13282">
      <formula>L38&lt;0</formula>
    </cfRule>
  </conditionalFormatting>
  <conditionalFormatting sqref="L48">
    <cfRule type="expression" dxfId="869" priority="13281">
      <formula>L48&lt;0</formula>
    </cfRule>
  </conditionalFormatting>
  <conditionalFormatting sqref="L58">
    <cfRule type="expression" dxfId="868" priority="13280">
      <formula>L58&lt;0</formula>
    </cfRule>
  </conditionalFormatting>
  <conditionalFormatting sqref="L68">
    <cfRule type="expression" dxfId="867" priority="13279">
      <formula>L68&lt;0</formula>
    </cfRule>
  </conditionalFormatting>
  <conditionalFormatting sqref="L78">
    <cfRule type="expression" dxfId="866" priority="13278">
      <formula>L78&lt;0</formula>
    </cfRule>
  </conditionalFormatting>
  <conditionalFormatting sqref="L88">
    <cfRule type="expression" dxfId="865" priority="13277">
      <formula>L88&lt;0</formula>
    </cfRule>
  </conditionalFormatting>
  <conditionalFormatting sqref="L98">
    <cfRule type="expression" dxfId="864" priority="13276">
      <formula>L98&lt;0</formula>
    </cfRule>
  </conditionalFormatting>
  <conditionalFormatting sqref="L108">
    <cfRule type="expression" dxfId="863" priority="13275">
      <formula>L108&lt;0</formula>
    </cfRule>
  </conditionalFormatting>
  <conditionalFormatting sqref="L118">
    <cfRule type="expression" dxfId="862" priority="13274">
      <formula>L118&lt;0</formula>
    </cfRule>
  </conditionalFormatting>
  <conditionalFormatting sqref="I7">
    <cfRule type="expression" dxfId="861" priority="10460">
      <formula>AND(I7="",D7&lt;&gt;"")</formula>
    </cfRule>
  </conditionalFormatting>
  <conditionalFormatting sqref="I8">
    <cfRule type="expression" dxfId="860" priority="10459">
      <formula>AND(I8="",D8&lt;&gt;"")</formula>
    </cfRule>
  </conditionalFormatting>
  <conditionalFormatting sqref="I16">
    <cfRule type="expression" dxfId="859" priority="10458">
      <formula>AND(I16="",D16&lt;&gt;"")</formula>
    </cfRule>
  </conditionalFormatting>
  <conditionalFormatting sqref="I17">
    <cfRule type="expression" dxfId="858" priority="10457">
      <formula>AND(I17="",D17&lt;&gt;"")</formula>
    </cfRule>
  </conditionalFormatting>
  <conditionalFormatting sqref="I18">
    <cfRule type="expression" dxfId="857" priority="10456">
      <formula>AND(I18="",D18&lt;&gt;"")</formula>
    </cfRule>
  </conditionalFormatting>
  <conditionalFormatting sqref="I26">
    <cfRule type="expression" dxfId="856" priority="10455">
      <formula>AND(I26="",D26&lt;&gt;"")</formula>
    </cfRule>
  </conditionalFormatting>
  <conditionalFormatting sqref="I9">
    <cfRule type="expression" dxfId="855" priority="10454">
      <formula>AND(I9="",D9&lt;&gt;"")</formula>
    </cfRule>
  </conditionalFormatting>
  <conditionalFormatting sqref="I10">
    <cfRule type="expression" dxfId="854" priority="10453">
      <formula>AND(I10="",D10&lt;&gt;"")</formula>
    </cfRule>
  </conditionalFormatting>
  <conditionalFormatting sqref="I11">
    <cfRule type="expression" dxfId="853" priority="10452">
      <formula>AND(I11="",D11&lt;&gt;"")</formula>
    </cfRule>
  </conditionalFormatting>
  <conditionalFormatting sqref="I12">
    <cfRule type="expression" dxfId="852" priority="10451">
      <formula>AND(I12="",D12&lt;&gt;"")</formula>
    </cfRule>
  </conditionalFormatting>
  <conditionalFormatting sqref="I13">
    <cfRule type="expression" dxfId="851" priority="10450">
      <formula>AND(I13="",D13&lt;&gt;"")</formula>
    </cfRule>
  </conditionalFormatting>
  <conditionalFormatting sqref="I14">
    <cfRule type="expression" dxfId="850" priority="10449">
      <formula>AND(I14="",D14&lt;&gt;"")</formula>
    </cfRule>
  </conditionalFormatting>
  <conditionalFormatting sqref="I15">
    <cfRule type="expression" dxfId="849" priority="10448">
      <formula>AND(I15="",D15&lt;&gt;"")</formula>
    </cfRule>
  </conditionalFormatting>
  <conditionalFormatting sqref="I19">
    <cfRule type="expression" dxfId="848" priority="10447">
      <formula>AND(I19="",D19&lt;&gt;"")</formula>
    </cfRule>
  </conditionalFormatting>
  <conditionalFormatting sqref="I20">
    <cfRule type="expression" dxfId="847" priority="10446">
      <formula>AND(I20="",D20&lt;&gt;"")</formula>
    </cfRule>
  </conditionalFormatting>
  <conditionalFormatting sqref="I21">
    <cfRule type="expression" dxfId="846" priority="10445">
      <formula>AND(I21="",D21&lt;&gt;"")</formula>
    </cfRule>
  </conditionalFormatting>
  <conditionalFormatting sqref="I22">
    <cfRule type="expression" dxfId="845" priority="10444">
      <formula>AND(I22="",D22&lt;&gt;"")</formula>
    </cfRule>
  </conditionalFormatting>
  <conditionalFormatting sqref="I23">
    <cfRule type="expression" dxfId="844" priority="10443">
      <formula>AND(I23="",D23&lt;&gt;"")</formula>
    </cfRule>
  </conditionalFormatting>
  <conditionalFormatting sqref="I24">
    <cfRule type="expression" dxfId="843" priority="10442">
      <formula>AND(I24="",D24&lt;&gt;"")</formula>
    </cfRule>
  </conditionalFormatting>
  <conditionalFormatting sqref="I25">
    <cfRule type="expression" dxfId="842" priority="10441">
      <formula>AND(I25="",D25&lt;&gt;"")</formula>
    </cfRule>
  </conditionalFormatting>
  <conditionalFormatting sqref="I27">
    <cfRule type="expression" dxfId="841" priority="10440">
      <formula>AND(I27="",D27&lt;&gt;"")</formula>
    </cfRule>
  </conditionalFormatting>
  <conditionalFormatting sqref="I28">
    <cfRule type="expression" dxfId="840" priority="10439">
      <formula>AND(I28="",D28&lt;&gt;"")</formula>
    </cfRule>
  </conditionalFormatting>
  <conditionalFormatting sqref="I36">
    <cfRule type="expression" dxfId="839" priority="10438">
      <formula>AND(I36="",D36&lt;&gt;"")</formula>
    </cfRule>
  </conditionalFormatting>
  <conditionalFormatting sqref="I37">
    <cfRule type="expression" dxfId="838" priority="10437">
      <formula>AND(I37="",D37&lt;&gt;"")</formula>
    </cfRule>
  </conditionalFormatting>
  <conditionalFormatting sqref="I38">
    <cfRule type="expression" dxfId="837" priority="10436">
      <formula>AND(I38="",D38&lt;&gt;"")</formula>
    </cfRule>
  </conditionalFormatting>
  <conditionalFormatting sqref="I46">
    <cfRule type="expression" dxfId="836" priority="10435">
      <formula>AND(I46="",D46&lt;&gt;"")</formula>
    </cfRule>
  </conditionalFormatting>
  <conditionalFormatting sqref="I29">
    <cfRule type="expression" dxfId="835" priority="10434">
      <formula>AND(I29="",D29&lt;&gt;"")</formula>
    </cfRule>
  </conditionalFormatting>
  <conditionalFormatting sqref="I30">
    <cfRule type="expression" dxfId="834" priority="10433">
      <formula>AND(I30="",D30&lt;&gt;"")</formula>
    </cfRule>
  </conditionalFormatting>
  <conditionalFormatting sqref="I31">
    <cfRule type="expression" dxfId="833" priority="10432">
      <formula>AND(I31="",D31&lt;&gt;"")</formula>
    </cfRule>
  </conditionalFormatting>
  <conditionalFormatting sqref="I32">
    <cfRule type="expression" dxfId="832" priority="10431">
      <formula>AND(I32="",D32&lt;&gt;"")</formula>
    </cfRule>
  </conditionalFormatting>
  <conditionalFormatting sqref="I33">
    <cfRule type="expression" dxfId="831" priority="10430">
      <formula>AND(I33="",D33&lt;&gt;"")</formula>
    </cfRule>
  </conditionalFormatting>
  <conditionalFormatting sqref="I34">
    <cfRule type="expression" dxfId="830" priority="10429">
      <formula>AND(I34="",D34&lt;&gt;"")</formula>
    </cfRule>
  </conditionalFormatting>
  <conditionalFormatting sqref="I35">
    <cfRule type="expression" dxfId="829" priority="10428">
      <formula>AND(I35="",D35&lt;&gt;"")</formula>
    </cfRule>
  </conditionalFormatting>
  <conditionalFormatting sqref="I39">
    <cfRule type="expression" dxfId="828" priority="10427">
      <formula>AND(I39="",D39&lt;&gt;"")</formula>
    </cfRule>
  </conditionalFormatting>
  <conditionalFormatting sqref="I40">
    <cfRule type="expression" dxfId="827" priority="10426">
      <formula>AND(I40="",D40&lt;&gt;"")</formula>
    </cfRule>
  </conditionalFormatting>
  <conditionalFormatting sqref="I41">
    <cfRule type="expression" dxfId="826" priority="10425">
      <formula>AND(I41="",D41&lt;&gt;"")</formula>
    </cfRule>
  </conditionalFormatting>
  <conditionalFormatting sqref="I42">
    <cfRule type="expression" dxfId="825" priority="10424">
      <formula>AND(I42="",D42&lt;&gt;"")</formula>
    </cfRule>
  </conditionalFormatting>
  <conditionalFormatting sqref="I43">
    <cfRule type="expression" dxfId="824" priority="10423">
      <formula>AND(I43="",D43&lt;&gt;"")</formula>
    </cfRule>
  </conditionalFormatting>
  <conditionalFormatting sqref="I44">
    <cfRule type="expression" dxfId="823" priority="10422">
      <formula>AND(I44="",D44&lt;&gt;"")</formula>
    </cfRule>
  </conditionalFormatting>
  <conditionalFormatting sqref="I45">
    <cfRule type="expression" dxfId="822" priority="10421">
      <formula>AND(I45="",D45&lt;&gt;"")</formula>
    </cfRule>
  </conditionalFormatting>
  <conditionalFormatting sqref="I47">
    <cfRule type="expression" dxfId="821" priority="10420">
      <formula>AND(I47="",D47&lt;&gt;"")</formula>
    </cfRule>
  </conditionalFormatting>
  <conditionalFormatting sqref="I48">
    <cfRule type="expression" dxfId="820" priority="10419">
      <formula>AND(I48="",D48&lt;&gt;"")</formula>
    </cfRule>
  </conditionalFormatting>
  <conditionalFormatting sqref="I56">
    <cfRule type="expression" dxfId="819" priority="10418">
      <formula>AND(I56="",D56&lt;&gt;"")</formula>
    </cfRule>
  </conditionalFormatting>
  <conditionalFormatting sqref="I57">
    <cfRule type="expression" dxfId="818" priority="10417">
      <formula>AND(I57="",D57&lt;&gt;"")</formula>
    </cfRule>
  </conditionalFormatting>
  <conditionalFormatting sqref="I58">
    <cfRule type="expression" dxfId="817" priority="10416">
      <formula>AND(I58="",D58&lt;&gt;"")</formula>
    </cfRule>
  </conditionalFormatting>
  <conditionalFormatting sqref="I66">
    <cfRule type="expression" dxfId="816" priority="10415">
      <formula>AND(I66="",D66&lt;&gt;"")</formula>
    </cfRule>
  </conditionalFormatting>
  <conditionalFormatting sqref="I49">
    <cfRule type="expression" dxfId="815" priority="10414">
      <formula>AND(I49="",D49&lt;&gt;"")</formula>
    </cfRule>
  </conditionalFormatting>
  <conditionalFormatting sqref="I50">
    <cfRule type="expression" dxfId="814" priority="10413">
      <formula>AND(I50="",D50&lt;&gt;"")</formula>
    </cfRule>
  </conditionalFormatting>
  <conditionalFormatting sqref="I51">
    <cfRule type="expression" dxfId="813" priority="10412">
      <formula>AND(I51="",D51&lt;&gt;"")</formula>
    </cfRule>
  </conditionalFormatting>
  <conditionalFormatting sqref="I52">
    <cfRule type="expression" dxfId="812" priority="10411">
      <formula>AND(I52="",D52&lt;&gt;"")</formula>
    </cfRule>
  </conditionalFormatting>
  <conditionalFormatting sqref="I53">
    <cfRule type="expression" dxfId="811" priority="10410">
      <formula>AND(I53="",D53&lt;&gt;"")</formula>
    </cfRule>
  </conditionalFormatting>
  <conditionalFormatting sqref="I54">
    <cfRule type="expression" dxfId="810" priority="10409">
      <formula>AND(I54="",D54&lt;&gt;"")</formula>
    </cfRule>
  </conditionalFormatting>
  <conditionalFormatting sqref="I55">
    <cfRule type="expression" dxfId="809" priority="10408">
      <formula>AND(I55="",D55&lt;&gt;"")</formula>
    </cfRule>
  </conditionalFormatting>
  <conditionalFormatting sqref="I59">
    <cfRule type="expression" dxfId="808" priority="10407">
      <formula>AND(I59="",D59&lt;&gt;"")</formula>
    </cfRule>
  </conditionalFormatting>
  <conditionalFormatting sqref="I60">
    <cfRule type="expression" dxfId="807" priority="10406">
      <formula>AND(I60="",D60&lt;&gt;"")</formula>
    </cfRule>
  </conditionalFormatting>
  <conditionalFormatting sqref="I61">
    <cfRule type="expression" dxfId="806" priority="10405">
      <formula>AND(I61="",D61&lt;&gt;"")</formula>
    </cfRule>
  </conditionalFormatting>
  <conditionalFormatting sqref="I62">
    <cfRule type="expression" dxfId="805" priority="10404">
      <formula>AND(I62="",D62&lt;&gt;"")</formula>
    </cfRule>
  </conditionalFormatting>
  <conditionalFormatting sqref="I63">
    <cfRule type="expression" dxfId="804" priority="10403">
      <formula>AND(I63="",D63&lt;&gt;"")</formula>
    </cfRule>
  </conditionalFormatting>
  <conditionalFormatting sqref="I64">
    <cfRule type="expression" dxfId="803" priority="10402">
      <formula>AND(I64="",D64&lt;&gt;"")</formula>
    </cfRule>
  </conditionalFormatting>
  <conditionalFormatting sqref="I65">
    <cfRule type="expression" dxfId="802" priority="10401">
      <formula>AND(I65="",D65&lt;&gt;"")</formula>
    </cfRule>
  </conditionalFormatting>
  <conditionalFormatting sqref="I67">
    <cfRule type="expression" dxfId="801" priority="10400">
      <formula>AND(I67="",D67&lt;&gt;"")</formula>
    </cfRule>
  </conditionalFormatting>
  <conditionalFormatting sqref="I68">
    <cfRule type="expression" dxfId="800" priority="10399">
      <formula>AND(I68="",D68&lt;&gt;"")</formula>
    </cfRule>
  </conditionalFormatting>
  <conditionalFormatting sqref="I76">
    <cfRule type="expression" dxfId="799" priority="10398">
      <formula>AND(I76="",D76&lt;&gt;"")</formula>
    </cfRule>
  </conditionalFormatting>
  <conditionalFormatting sqref="I77">
    <cfRule type="expression" dxfId="798" priority="10397">
      <formula>AND(I77="",D77&lt;&gt;"")</formula>
    </cfRule>
  </conditionalFormatting>
  <conditionalFormatting sqref="I78">
    <cfRule type="expression" dxfId="797" priority="10396">
      <formula>AND(I78="",D78&lt;&gt;"")</formula>
    </cfRule>
  </conditionalFormatting>
  <conditionalFormatting sqref="I86">
    <cfRule type="expression" dxfId="796" priority="10395">
      <formula>AND(I86="",D86&lt;&gt;"")</formula>
    </cfRule>
  </conditionalFormatting>
  <conditionalFormatting sqref="I69">
    <cfRule type="expression" dxfId="795" priority="10394">
      <formula>AND(I69="",D69&lt;&gt;"")</formula>
    </cfRule>
  </conditionalFormatting>
  <conditionalFormatting sqref="I70">
    <cfRule type="expression" dxfId="794" priority="10393">
      <formula>AND(I70="",D70&lt;&gt;"")</formula>
    </cfRule>
  </conditionalFormatting>
  <conditionalFormatting sqref="I71">
    <cfRule type="expression" dxfId="793" priority="10392">
      <formula>AND(I71="",D71&lt;&gt;"")</formula>
    </cfRule>
  </conditionalFormatting>
  <conditionalFormatting sqref="I72">
    <cfRule type="expression" dxfId="792" priority="10391">
      <formula>AND(I72="",D72&lt;&gt;"")</formula>
    </cfRule>
  </conditionalFormatting>
  <conditionalFormatting sqref="I73">
    <cfRule type="expression" dxfId="791" priority="10390">
      <formula>AND(I73="",D73&lt;&gt;"")</formula>
    </cfRule>
  </conditionalFormatting>
  <conditionalFormatting sqref="I74">
    <cfRule type="expression" dxfId="790" priority="10389">
      <formula>AND(I74="",D74&lt;&gt;"")</formula>
    </cfRule>
  </conditionalFormatting>
  <conditionalFormatting sqref="I75">
    <cfRule type="expression" dxfId="789" priority="10388">
      <formula>AND(I75="",D75&lt;&gt;"")</formula>
    </cfRule>
  </conditionalFormatting>
  <conditionalFormatting sqref="I79">
    <cfRule type="expression" dxfId="788" priority="10387">
      <formula>AND(I79="",D79&lt;&gt;"")</formula>
    </cfRule>
  </conditionalFormatting>
  <conditionalFormatting sqref="I80">
    <cfRule type="expression" dxfId="787" priority="10386">
      <formula>AND(I80="",D80&lt;&gt;"")</formula>
    </cfRule>
  </conditionalFormatting>
  <conditionalFormatting sqref="I81">
    <cfRule type="expression" dxfId="786" priority="10385">
      <formula>AND(I81="",D81&lt;&gt;"")</formula>
    </cfRule>
  </conditionalFormatting>
  <conditionalFormatting sqref="I82">
    <cfRule type="expression" dxfId="785" priority="10384">
      <formula>AND(I82="",D82&lt;&gt;"")</formula>
    </cfRule>
  </conditionalFormatting>
  <conditionalFormatting sqref="I83">
    <cfRule type="expression" dxfId="784" priority="10383">
      <formula>AND(I83="",D83&lt;&gt;"")</formula>
    </cfRule>
  </conditionalFormatting>
  <conditionalFormatting sqref="I84">
    <cfRule type="expression" dxfId="783" priority="10382">
      <formula>AND(I84="",D84&lt;&gt;"")</formula>
    </cfRule>
  </conditionalFormatting>
  <conditionalFormatting sqref="I85">
    <cfRule type="expression" dxfId="782" priority="10381">
      <formula>AND(I85="",D85&lt;&gt;"")</formula>
    </cfRule>
  </conditionalFormatting>
  <conditionalFormatting sqref="I87">
    <cfRule type="expression" dxfId="781" priority="10380">
      <formula>AND(I87="",D87&lt;&gt;"")</formula>
    </cfRule>
  </conditionalFormatting>
  <conditionalFormatting sqref="I88">
    <cfRule type="expression" dxfId="780" priority="10379">
      <formula>AND(I88="",D88&lt;&gt;"")</formula>
    </cfRule>
  </conditionalFormatting>
  <conditionalFormatting sqref="I96">
    <cfRule type="expression" dxfId="779" priority="10378">
      <formula>AND(I96="",D96&lt;&gt;"")</formula>
    </cfRule>
  </conditionalFormatting>
  <conditionalFormatting sqref="I97">
    <cfRule type="expression" dxfId="778" priority="10377">
      <formula>AND(I97="",D97&lt;&gt;"")</formula>
    </cfRule>
  </conditionalFormatting>
  <conditionalFormatting sqref="I98">
    <cfRule type="expression" dxfId="777" priority="10376">
      <formula>AND(I98="",D98&lt;&gt;"")</formula>
    </cfRule>
  </conditionalFormatting>
  <conditionalFormatting sqref="I106">
    <cfRule type="expression" dxfId="776" priority="10375">
      <formula>AND(I106="",D106&lt;&gt;"")</formula>
    </cfRule>
  </conditionalFormatting>
  <conditionalFormatting sqref="I89">
    <cfRule type="expression" dxfId="775" priority="10374">
      <formula>AND(I89="",D89&lt;&gt;"")</formula>
    </cfRule>
  </conditionalFormatting>
  <conditionalFormatting sqref="I90">
    <cfRule type="expression" dxfId="774" priority="10373">
      <formula>AND(I90="",D90&lt;&gt;"")</formula>
    </cfRule>
  </conditionalFormatting>
  <conditionalFormatting sqref="I91">
    <cfRule type="expression" dxfId="773" priority="10372">
      <formula>AND(I91="",D91&lt;&gt;"")</formula>
    </cfRule>
  </conditionalFormatting>
  <conditionalFormatting sqref="I92">
    <cfRule type="expression" dxfId="772" priority="10371">
      <formula>AND(I92="",D92&lt;&gt;"")</formula>
    </cfRule>
  </conditionalFormatting>
  <conditionalFormatting sqref="I93">
    <cfRule type="expression" dxfId="771" priority="10370">
      <formula>AND(I93="",D93&lt;&gt;"")</formula>
    </cfRule>
  </conditionalFormatting>
  <conditionalFormatting sqref="I94">
    <cfRule type="expression" dxfId="770" priority="10369">
      <formula>AND(I94="",D94&lt;&gt;"")</formula>
    </cfRule>
  </conditionalFormatting>
  <conditionalFormatting sqref="I95">
    <cfRule type="expression" dxfId="769" priority="10368">
      <formula>AND(I95="",D95&lt;&gt;"")</formula>
    </cfRule>
  </conditionalFormatting>
  <conditionalFormatting sqref="I99">
    <cfRule type="expression" dxfId="768" priority="10367">
      <formula>AND(I99="",D99&lt;&gt;"")</formula>
    </cfRule>
  </conditionalFormatting>
  <conditionalFormatting sqref="I100">
    <cfRule type="expression" dxfId="767" priority="10366">
      <formula>AND(I100="",D100&lt;&gt;"")</formula>
    </cfRule>
  </conditionalFormatting>
  <conditionalFormatting sqref="I101">
    <cfRule type="expression" dxfId="766" priority="10365">
      <formula>AND(I101="",D101&lt;&gt;"")</formula>
    </cfRule>
  </conditionalFormatting>
  <conditionalFormatting sqref="I102">
    <cfRule type="expression" dxfId="765" priority="10364">
      <formula>AND(I102="",D102&lt;&gt;"")</formula>
    </cfRule>
  </conditionalFormatting>
  <conditionalFormatting sqref="I103">
    <cfRule type="expression" dxfId="764" priority="10363">
      <formula>AND(I103="",D103&lt;&gt;"")</formula>
    </cfRule>
  </conditionalFormatting>
  <conditionalFormatting sqref="I104">
    <cfRule type="expression" dxfId="763" priority="10362">
      <formula>AND(I104="",D104&lt;&gt;"")</formula>
    </cfRule>
  </conditionalFormatting>
  <conditionalFormatting sqref="I105">
    <cfRule type="expression" dxfId="762" priority="10361">
      <formula>AND(I105="",D105&lt;&gt;"")</formula>
    </cfRule>
  </conditionalFormatting>
  <conditionalFormatting sqref="I107">
    <cfRule type="expression" dxfId="761" priority="10360">
      <formula>AND(I107="",D107&lt;&gt;"")</formula>
    </cfRule>
  </conditionalFormatting>
  <conditionalFormatting sqref="I108">
    <cfRule type="expression" dxfId="760" priority="10359">
      <formula>AND(I108="",D108&lt;&gt;"")</formula>
    </cfRule>
  </conditionalFormatting>
  <conditionalFormatting sqref="I116">
    <cfRule type="expression" dxfId="759" priority="10358">
      <formula>AND(I116="",D116&lt;&gt;"")</formula>
    </cfRule>
  </conditionalFormatting>
  <conditionalFormatting sqref="I117">
    <cfRule type="expression" dxfId="758" priority="10357">
      <formula>AND(I117="",D117&lt;&gt;"")</formula>
    </cfRule>
  </conditionalFormatting>
  <conditionalFormatting sqref="I118">
    <cfRule type="expression" dxfId="757" priority="10356">
      <formula>AND(I118="",D118&lt;&gt;"")</formula>
    </cfRule>
  </conditionalFormatting>
  <conditionalFormatting sqref="I126">
    <cfRule type="expression" dxfId="756" priority="10355">
      <formula>AND(I126="",D126&lt;&gt;"")</formula>
    </cfRule>
  </conditionalFormatting>
  <conditionalFormatting sqref="I109">
    <cfRule type="expression" dxfId="755" priority="10354">
      <formula>AND(I109="",D109&lt;&gt;"")</formula>
    </cfRule>
  </conditionalFormatting>
  <conditionalFormatting sqref="I110">
    <cfRule type="expression" dxfId="754" priority="10353">
      <formula>AND(I110="",D110&lt;&gt;"")</formula>
    </cfRule>
  </conditionalFormatting>
  <conditionalFormatting sqref="I111">
    <cfRule type="expression" dxfId="753" priority="10352">
      <formula>AND(I111="",D111&lt;&gt;"")</formula>
    </cfRule>
  </conditionalFormatting>
  <conditionalFormatting sqref="I112">
    <cfRule type="expression" dxfId="752" priority="10351">
      <formula>AND(I112="",D112&lt;&gt;"")</formula>
    </cfRule>
  </conditionalFormatting>
  <conditionalFormatting sqref="I113">
    <cfRule type="expression" dxfId="751" priority="10350">
      <formula>AND(I113="",D113&lt;&gt;"")</formula>
    </cfRule>
  </conditionalFormatting>
  <conditionalFormatting sqref="I114">
    <cfRule type="expression" dxfId="750" priority="10349">
      <formula>AND(I114="",D114&lt;&gt;"")</formula>
    </cfRule>
  </conditionalFormatting>
  <conditionalFormatting sqref="I115">
    <cfRule type="expression" dxfId="749" priority="10348">
      <formula>AND(I115="",D115&lt;&gt;"")</formula>
    </cfRule>
  </conditionalFormatting>
  <conditionalFormatting sqref="I119">
    <cfRule type="expression" dxfId="748" priority="10347">
      <formula>AND(I119="",D119&lt;&gt;"")</formula>
    </cfRule>
  </conditionalFormatting>
  <conditionalFormatting sqref="I120">
    <cfRule type="expression" dxfId="747" priority="10346">
      <formula>AND(I120="",D120&lt;&gt;"")</formula>
    </cfRule>
  </conditionalFormatting>
  <conditionalFormatting sqref="I121">
    <cfRule type="expression" dxfId="746" priority="10345">
      <formula>AND(I121="",D121&lt;&gt;"")</formula>
    </cfRule>
  </conditionalFormatting>
  <conditionalFormatting sqref="I122">
    <cfRule type="expression" dxfId="745" priority="10344">
      <formula>AND(I122="",D122&lt;&gt;"")</formula>
    </cfRule>
  </conditionalFormatting>
  <conditionalFormatting sqref="I123">
    <cfRule type="expression" dxfId="744" priority="10343">
      <formula>AND(I123="",D123&lt;&gt;"")</formula>
    </cfRule>
  </conditionalFormatting>
  <conditionalFormatting sqref="I124">
    <cfRule type="expression" dxfId="743" priority="10342">
      <formula>AND(I124="",D124&lt;&gt;"")</formula>
    </cfRule>
  </conditionalFormatting>
  <conditionalFormatting sqref="I125">
    <cfRule type="expression" dxfId="742" priority="10341">
      <formula>AND(I125="",D125&lt;&gt;"")</formula>
    </cfRule>
  </conditionalFormatting>
  <conditionalFormatting sqref="I127">
    <cfRule type="expression" dxfId="741" priority="10340">
      <formula>AND(I127="",D127&lt;&gt;"")</formula>
    </cfRule>
  </conditionalFormatting>
  <conditionalFormatting sqref="I128">
    <cfRule type="expression" dxfId="740" priority="10339">
      <formula>AND(I128="",D128&lt;&gt;"")</formula>
    </cfRule>
  </conditionalFormatting>
  <conditionalFormatting sqref="I136">
    <cfRule type="expression" dxfId="739" priority="10338">
      <formula>AND(I136="",D136&lt;&gt;"")</formula>
    </cfRule>
  </conditionalFormatting>
  <conditionalFormatting sqref="I129">
    <cfRule type="expression" dxfId="738" priority="10337">
      <formula>AND(I129="",D129&lt;&gt;"")</formula>
    </cfRule>
  </conditionalFormatting>
  <conditionalFormatting sqref="I130">
    <cfRule type="expression" dxfId="737" priority="10336">
      <formula>AND(I130="",D130&lt;&gt;"")</formula>
    </cfRule>
  </conditionalFormatting>
  <conditionalFormatting sqref="I131">
    <cfRule type="expression" dxfId="736" priority="10335">
      <formula>AND(I131="",D131&lt;&gt;"")</formula>
    </cfRule>
  </conditionalFormatting>
  <conditionalFormatting sqref="I132">
    <cfRule type="expression" dxfId="735" priority="10334">
      <formula>AND(I132="",D132&lt;&gt;"")</formula>
    </cfRule>
  </conditionalFormatting>
  <conditionalFormatting sqref="I133">
    <cfRule type="expression" dxfId="734" priority="10333">
      <formula>AND(I133="",D133&lt;&gt;"")</formula>
    </cfRule>
  </conditionalFormatting>
  <conditionalFormatting sqref="I134">
    <cfRule type="expression" dxfId="733" priority="10332">
      <formula>AND(I134="",D134&lt;&gt;"")</formula>
    </cfRule>
  </conditionalFormatting>
  <conditionalFormatting sqref="I135">
    <cfRule type="expression" dxfId="732" priority="10331">
      <formula>AND(I135="",D135&lt;&gt;"")</formula>
    </cfRule>
  </conditionalFormatting>
  <conditionalFormatting sqref="S7">
    <cfRule type="expression" dxfId="731" priority="6470">
      <formula>AND(S7="",N7&lt;&gt;"")</formula>
    </cfRule>
  </conditionalFormatting>
  <conditionalFormatting sqref="S8">
    <cfRule type="expression" dxfId="730" priority="6469">
      <formula>AND(S8="",N8&lt;&gt;"")</formula>
    </cfRule>
  </conditionalFormatting>
  <conditionalFormatting sqref="S16">
    <cfRule type="expression" dxfId="729" priority="6468">
      <formula>AND(S16="",N16&lt;&gt;"")</formula>
    </cfRule>
  </conditionalFormatting>
  <conditionalFormatting sqref="S17">
    <cfRule type="expression" dxfId="728" priority="6467">
      <formula>AND(S17="",N17&lt;&gt;"")</formula>
    </cfRule>
  </conditionalFormatting>
  <conditionalFormatting sqref="S18">
    <cfRule type="expression" dxfId="727" priority="6466">
      <formula>AND(S18="",N18&lt;&gt;"")</formula>
    </cfRule>
  </conditionalFormatting>
  <conditionalFormatting sqref="S26">
    <cfRule type="expression" dxfId="726" priority="6465">
      <formula>AND(S26="",N26&lt;&gt;"")</formula>
    </cfRule>
  </conditionalFormatting>
  <conditionalFormatting sqref="S9">
    <cfRule type="expression" dxfId="725" priority="6464">
      <formula>AND(S9="",N9&lt;&gt;"")</formula>
    </cfRule>
  </conditionalFormatting>
  <conditionalFormatting sqref="S10">
    <cfRule type="expression" dxfId="724" priority="6463">
      <formula>AND(S10="",N10&lt;&gt;"")</formula>
    </cfRule>
  </conditionalFormatting>
  <conditionalFormatting sqref="S11">
    <cfRule type="expression" dxfId="723" priority="6462">
      <formula>AND(S11="",N11&lt;&gt;"")</formula>
    </cfRule>
  </conditionalFormatting>
  <conditionalFormatting sqref="S12">
    <cfRule type="expression" dxfId="722" priority="6461">
      <formula>AND(S12="",N12&lt;&gt;"")</formula>
    </cfRule>
  </conditionalFormatting>
  <conditionalFormatting sqref="S13">
    <cfRule type="expression" dxfId="721" priority="6460">
      <formula>AND(S13="",N13&lt;&gt;"")</formula>
    </cfRule>
  </conditionalFormatting>
  <conditionalFormatting sqref="S14">
    <cfRule type="expression" dxfId="720" priority="6459">
      <formula>AND(S14="",N14&lt;&gt;"")</formula>
    </cfRule>
  </conditionalFormatting>
  <conditionalFormatting sqref="S15">
    <cfRule type="expression" dxfId="719" priority="6458">
      <formula>AND(S15="",N15&lt;&gt;"")</formula>
    </cfRule>
  </conditionalFormatting>
  <conditionalFormatting sqref="S19">
    <cfRule type="expression" dxfId="718" priority="6457">
      <formula>AND(S19="",N19&lt;&gt;"")</formula>
    </cfRule>
  </conditionalFormatting>
  <conditionalFormatting sqref="S20">
    <cfRule type="expression" dxfId="717" priority="6456">
      <formula>AND(S20="",N20&lt;&gt;"")</formula>
    </cfRule>
  </conditionalFormatting>
  <conditionalFormatting sqref="S21">
    <cfRule type="expression" dxfId="716" priority="6455">
      <formula>AND(S21="",N21&lt;&gt;"")</formula>
    </cfRule>
  </conditionalFormatting>
  <conditionalFormatting sqref="S22">
    <cfRule type="expression" dxfId="715" priority="6454">
      <formula>AND(S22="",N22&lt;&gt;"")</formula>
    </cfRule>
  </conditionalFormatting>
  <conditionalFormatting sqref="S23">
    <cfRule type="expression" dxfId="714" priority="6453">
      <formula>AND(S23="",N23&lt;&gt;"")</formula>
    </cfRule>
  </conditionalFormatting>
  <conditionalFormatting sqref="S24">
    <cfRule type="expression" dxfId="713" priority="6452">
      <formula>AND(S24="",N24&lt;&gt;"")</formula>
    </cfRule>
  </conditionalFormatting>
  <conditionalFormatting sqref="S25">
    <cfRule type="expression" dxfId="712" priority="6451">
      <formula>AND(S25="",N25&lt;&gt;"")</formula>
    </cfRule>
  </conditionalFormatting>
  <conditionalFormatting sqref="S27">
    <cfRule type="expression" dxfId="711" priority="6450">
      <formula>AND(S27="",N27&lt;&gt;"")</formula>
    </cfRule>
  </conditionalFormatting>
  <conditionalFormatting sqref="S28">
    <cfRule type="expression" dxfId="710" priority="6449">
      <formula>AND(S28="",N28&lt;&gt;"")</formula>
    </cfRule>
  </conditionalFormatting>
  <conditionalFormatting sqref="S36">
    <cfRule type="expression" dxfId="709" priority="6448">
      <formula>AND(S36="",N36&lt;&gt;"")</formula>
    </cfRule>
  </conditionalFormatting>
  <conditionalFormatting sqref="S37">
    <cfRule type="expression" dxfId="708" priority="6447">
      <formula>AND(S37="",N37&lt;&gt;"")</formula>
    </cfRule>
  </conditionalFormatting>
  <conditionalFormatting sqref="S38">
    <cfRule type="expression" dxfId="707" priority="6446">
      <formula>AND(S38="",N38&lt;&gt;"")</formula>
    </cfRule>
  </conditionalFormatting>
  <conditionalFormatting sqref="S46">
    <cfRule type="expression" dxfId="706" priority="6445">
      <formula>AND(S46="",N46&lt;&gt;"")</formula>
    </cfRule>
  </conditionalFormatting>
  <conditionalFormatting sqref="S29">
    <cfRule type="expression" dxfId="705" priority="6444">
      <formula>AND(S29="",N29&lt;&gt;"")</formula>
    </cfRule>
  </conditionalFormatting>
  <conditionalFormatting sqref="S30">
    <cfRule type="expression" dxfId="704" priority="6443">
      <formula>AND(S30="",N30&lt;&gt;"")</formula>
    </cfRule>
  </conditionalFormatting>
  <conditionalFormatting sqref="S31">
    <cfRule type="expression" dxfId="703" priority="6442">
      <formula>AND(S31="",N31&lt;&gt;"")</formula>
    </cfRule>
  </conditionalFormatting>
  <conditionalFormatting sqref="S32">
    <cfRule type="expression" dxfId="702" priority="6441">
      <formula>AND(S32="",N32&lt;&gt;"")</formula>
    </cfRule>
  </conditionalFormatting>
  <conditionalFormatting sqref="S33">
    <cfRule type="expression" dxfId="701" priority="6440">
      <formula>AND(S33="",N33&lt;&gt;"")</formula>
    </cfRule>
  </conditionalFormatting>
  <conditionalFormatting sqref="S34">
    <cfRule type="expression" dxfId="700" priority="6439">
      <formula>AND(S34="",N34&lt;&gt;"")</formula>
    </cfRule>
  </conditionalFormatting>
  <conditionalFormatting sqref="S35">
    <cfRule type="expression" dxfId="699" priority="6438">
      <formula>AND(S35="",N35&lt;&gt;"")</formula>
    </cfRule>
  </conditionalFormatting>
  <conditionalFormatting sqref="S39">
    <cfRule type="expression" dxfId="698" priority="6437">
      <formula>AND(S39="",N39&lt;&gt;"")</formula>
    </cfRule>
  </conditionalFormatting>
  <conditionalFormatting sqref="S40">
    <cfRule type="expression" dxfId="697" priority="6436">
      <formula>AND(S40="",N40&lt;&gt;"")</formula>
    </cfRule>
  </conditionalFormatting>
  <conditionalFormatting sqref="S41">
    <cfRule type="expression" dxfId="696" priority="6435">
      <formula>AND(S41="",N41&lt;&gt;"")</formula>
    </cfRule>
  </conditionalFormatting>
  <conditionalFormatting sqref="S42">
    <cfRule type="expression" dxfId="695" priority="6434">
      <formula>AND(S42="",N42&lt;&gt;"")</formula>
    </cfRule>
  </conditionalFormatting>
  <conditionalFormatting sqref="S43">
    <cfRule type="expression" dxfId="694" priority="6433">
      <formula>AND(S43="",N43&lt;&gt;"")</formula>
    </cfRule>
  </conditionalFormatting>
  <conditionalFormatting sqref="S44">
    <cfRule type="expression" dxfId="693" priority="6432">
      <formula>AND(S44="",N44&lt;&gt;"")</formula>
    </cfRule>
  </conditionalFormatting>
  <conditionalFormatting sqref="S45">
    <cfRule type="expression" dxfId="692" priority="6431">
      <formula>AND(S45="",N45&lt;&gt;"")</formula>
    </cfRule>
  </conditionalFormatting>
  <conditionalFormatting sqref="S47">
    <cfRule type="expression" dxfId="691" priority="6430">
      <formula>AND(S47="",N47&lt;&gt;"")</formula>
    </cfRule>
  </conditionalFormatting>
  <conditionalFormatting sqref="S48">
    <cfRule type="expression" dxfId="690" priority="6429">
      <formula>AND(S48="",N48&lt;&gt;"")</formula>
    </cfRule>
  </conditionalFormatting>
  <conditionalFormatting sqref="S56">
    <cfRule type="expression" dxfId="689" priority="6428">
      <formula>AND(S56="",N56&lt;&gt;"")</formula>
    </cfRule>
  </conditionalFormatting>
  <conditionalFormatting sqref="S57">
    <cfRule type="expression" dxfId="688" priority="6427">
      <formula>AND(S57="",N57&lt;&gt;"")</formula>
    </cfRule>
  </conditionalFormatting>
  <conditionalFormatting sqref="S58">
    <cfRule type="expression" dxfId="687" priority="6426">
      <formula>AND(S58="",N58&lt;&gt;"")</formula>
    </cfRule>
  </conditionalFormatting>
  <conditionalFormatting sqref="S66">
    <cfRule type="expression" dxfId="686" priority="6425">
      <formula>AND(S66="",N66&lt;&gt;"")</formula>
    </cfRule>
  </conditionalFormatting>
  <conditionalFormatting sqref="S49">
    <cfRule type="expression" dxfId="685" priority="6424">
      <formula>AND(S49="",N49&lt;&gt;"")</formula>
    </cfRule>
  </conditionalFormatting>
  <conditionalFormatting sqref="S50">
    <cfRule type="expression" dxfId="684" priority="6423">
      <formula>AND(S50="",N50&lt;&gt;"")</formula>
    </cfRule>
  </conditionalFormatting>
  <conditionalFormatting sqref="S51">
    <cfRule type="expression" dxfId="683" priority="6422">
      <formula>AND(S51="",N51&lt;&gt;"")</formula>
    </cfRule>
  </conditionalFormatting>
  <conditionalFormatting sqref="S52">
    <cfRule type="expression" dxfId="682" priority="6421">
      <formula>AND(S52="",N52&lt;&gt;"")</formula>
    </cfRule>
  </conditionalFormatting>
  <conditionalFormatting sqref="S53">
    <cfRule type="expression" dxfId="681" priority="6420">
      <formula>AND(S53="",N53&lt;&gt;"")</formula>
    </cfRule>
  </conditionalFormatting>
  <conditionalFormatting sqref="S54">
    <cfRule type="expression" dxfId="680" priority="6419">
      <formula>AND(S54="",N54&lt;&gt;"")</formula>
    </cfRule>
  </conditionalFormatting>
  <conditionalFormatting sqref="S55">
    <cfRule type="expression" dxfId="679" priority="6418">
      <formula>AND(S55="",N55&lt;&gt;"")</formula>
    </cfRule>
  </conditionalFormatting>
  <conditionalFormatting sqref="S59">
    <cfRule type="expression" dxfId="678" priority="6417">
      <formula>AND(S59="",N59&lt;&gt;"")</formula>
    </cfRule>
  </conditionalFormatting>
  <conditionalFormatting sqref="S60">
    <cfRule type="expression" dxfId="677" priority="6416">
      <formula>AND(S60="",N60&lt;&gt;"")</formula>
    </cfRule>
  </conditionalFormatting>
  <conditionalFormatting sqref="S61">
    <cfRule type="expression" dxfId="676" priority="6415">
      <formula>AND(S61="",N61&lt;&gt;"")</formula>
    </cfRule>
  </conditionalFormatting>
  <conditionalFormatting sqref="S62">
    <cfRule type="expression" dxfId="675" priority="6414">
      <formula>AND(S62="",N62&lt;&gt;"")</formula>
    </cfRule>
  </conditionalFormatting>
  <conditionalFormatting sqref="S63">
    <cfRule type="expression" dxfId="674" priority="6413">
      <formula>AND(S63="",N63&lt;&gt;"")</formula>
    </cfRule>
  </conditionalFormatting>
  <conditionalFormatting sqref="S64">
    <cfRule type="expression" dxfId="673" priority="6412">
      <formula>AND(S64="",N64&lt;&gt;"")</formula>
    </cfRule>
  </conditionalFormatting>
  <conditionalFormatting sqref="S65">
    <cfRule type="expression" dxfId="672" priority="6411">
      <formula>AND(S65="",N65&lt;&gt;"")</formula>
    </cfRule>
  </conditionalFormatting>
  <conditionalFormatting sqref="S67">
    <cfRule type="expression" dxfId="671" priority="6410">
      <formula>AND(S67="",N67&lt;&gt;"")</formula>
    </cfRule>
  </conditionalFormatting>
  <conditionalFormatting sqref="S68">
    <cfRule type="expression" dxfId="670" priority="6409">
      <formula>AND(S68="",N68&lt;&gt;"")</formula>
    </cfRule>
  </conditionalFormatting>
  <conditionalFormatting sqref="S76">
    <cfRule type="expression" dxfId="669" priority="6408">
      <formula>AND(S76="",N76&lt;&gt;"")</formula>
    </cfRule>
  </conditionalFormatting>
  <conditionalFormatting sqref="S77">
    <cfRule type="expression" dxfId="668" priority="6407">
      <formula>AND(S77="",N77&lt;&gt;"")</formula>
    </cfRule>
  </conditionalFormatting>
  <conditionalFormatting sqref="S78">
    <cfRule type="expression" dxfId="667" priority="6406">
      <formula>AND(S78="",N78&lt;&gt;"")</formula>
    </cfRule>
  </conditionalFormatting>
  <conditionalFormatting sqref="S86">
    <cfRule type="expression" dxfId="666" priority="6405">
      <formula>AND(S86="",N86&lt;&gt;"")</formula>
    </cfRule>
  </conditionalFormatting>
  <conditionalFormatting sqref="S69">
    <cfRule type="expression" dxfId="665" priority="6404">
      <formula>AND(S69="",N69&lt;&gt;"")</formula>
    </cfRule>
  </conditionalFormatting>
  <conditionalFormatting sqref="S70">
    <cfRule type="expression" dxfId="664" priority="6403">
      <formula>AND(S70="",N70&lt;&gt;"")</formula>
    </cfRule>
  </conditionalFormatting>
  <conditionalFormatting sqref="S71">
    <cfRule type="expression" dxfId="663" priority="6402">
      <formula>AND(S71="",N71&lt;&gt;"")</formula>
    </cfRule>
  </conditionalFormatting>
  <conditionalFormatting sqref="S72">
    <cfRule type="expression" dxfId="662" priority="6401">
      <formula>AND(S72="",N72&lt;&gt;"")</formula>
    </cfRule>
  </conditionalFormatting>
  <conditionalFormatting sqref="S73">
    <cfRule type="expression" dxfId="661" priority="6400">
      <formula>AND(S73="",N73&lt;&gt;"")</formula>
    </cfRule>
  </conditionalFormatting>
  <conditionalFormatting sqref="S74">
    <cfRule type="expression" dxfId="660" priority="6399">
      <formula>AND(S74="",N74&lt;&gt;"")</formula>
    </cfRule>
  </conditionalFormatting>
  <conditionalFormatting sqref="S75">
    <cfRule type="expression" dxfId="659" priority="6398">
      <formula>AND(S75="",N75&lt;&gt;"")</formula>
    </cfRule>
  </conditionalFormatting>
  <conditionalFormatting sqref="S79">
    <cfRule type="expression" dxfId="658" priority="6397">
      <formula>AND(S79="",N79&lt;&gt;"")</formula>
    </cfRule>
  </conditionalFormatting>
  <conditionalFormatting sqref="S80">
    <cfRule type="expression" dxfId="657" priority="6396">
      <formula>AND(S80="",N80&lt;&gt;"")</formula>
    </cfRule>
  </conditionalFormatting>
  <conditionalFormatting sqref="S81">
    <cfRule type="expression" dxfId="656" priority="6395">
      <formula>AND(S81="",N81&lt;&gt;"")</formula>
    </cfRule>
  </conditionalFormatting>
  <conditionalFormatting sqref="S82">
    <cfRule type="expression" dxfId="655" priority="6394">
      <formula>AND(S82="",N82&lt;&gt;"")</formula>
    </cfRule>
  </conditionalFormatting>
  <conditionalFormatting sqref="S83">
    <cfRule type="expression" dxfId="654" priority="6393">
      <formula>AND(S83="",N83&lt;&gt;"")</formula>
    </cfRule>
  </conditionalFormatting>
  <conditionalFormatting sqref="S84">
    <cfRule type="expression" dxfId="653" priority="6392">
      <formula>AND(S84="",N84&lt;&gt;"")</formula>
    </cfRule>
  </conditionalFormatting>
  <conditionalFormatting sqref="S85">
    <cfRule type="expression" dxfId="652" priority="6391">
      <formula>AND(S85="",N85&lt;&gt;"")</formula>
    </cfRule>
  </conditionalFormatting>
  <conditionalFormatting sqref="S87">
    <cfRule type="expression" dxfId="651" priority="6390">
      <formula>AND(S87="",N87&lt;&gt;"")</formula>
    </cfRule>
  </conditionalFormatting>
  <conditionalFormatting sqref="S88">
    <cfRule type="expression" dxfId="650" priority="6389">
      <formula>AND(S88="",N88&lt;&gt;"")</formula>
    </cfRule>
  </conditionalFormatting>
  <conditionalFormatting sqref="S96">
    <cfRule type="expression" dxfId="649" priority="6388">
      <formula>AND(S96="",N96&lt;&gt;"")</formula>
    </cfRule>
  </conditionalFormatting>
  <conditionalFormatting sqref="S97">
    <cfRule type="expression" dxfId="648" priority="6387">
      <formula>AND(S97="",N97&lt;&gt;"")</formula>
    </cfRule>
  </conditionalFormatting>
  <conditionalFormatting sqref="S98">
    <cfRule type="expression" dxfId="647" priority="6386">
      <formula>AND(S98="",N98&lt;&gt;"")</formula>
    </cfRule>
  </conditionalFormatting>
  <conditionalFormatting sqref="S106">
    <cfRule type="expression" dxfId="646" priority="6385">
      <formula>AND(S106="",N106&lt;&gt;"")</formula>
    </cfRule>
  </conditionalFormatting>
  <conditionalFormatting sqref="S89">
    <cfRule type="expression" dxfId="645" priority="6384">
      <formula>AND(S89="",N89&lt;&gt;"")</formula>
    </cfRule>
  </conditionalFormatting>
  <conditionalFormatting sqref="S90">
    <cfRule type="expression" dxfId="644" priority="6383">
      <formula>AND(S90="",N90&lt;&gt;"")</formula>
    </cfRule>
  </conditionalFormatting>
  <conditionalFormatting sqref="S91">
    <cfRule type="expression" dxfId="643" priority="6382">
      <formula>AND(S91="",N91&lt;&gt;"")</formula>
    </cfRule>
  </conditionalFormatting>
  <conditionalFormatting sqref="S92">
    <cfRule type="expression" dxfId="642" priority="6381">
      <formula>AND(S92="",N92&lt;&gt;"")</formula>
    </cfRule>
  </conditionalFormatting>
  <conditionalFormatting sqref="S93">
    <cfRule type="expression" dxfId="641" priority="6380">
      <formula>AND(S93="",N93&lt;&gt;"")</formula>
    </cfRule>
  </conditionalFormatting>
  <conditionalFormatting sqref="S94">
    <cfRule type="expression" dxfId="640" priority="6379">
      <formula>AND(S94="",N94&lt;&gt;"")</formula>
    </cfRule>
  </conditionalFormatting>
  <conditionalFormatting sqref="S95">
    <cfRule type="expression" dxfId="639" priority="6378">
      <formula>AND(S95="",N95&lt;&gt;"")</formula>
    </cfRule>
  </conditionalFormatting>
  <conditionalFormatting sqref="S99">
    <cfRule type="expression" dxfId="638" priority="6377">
      <formula>AND(S99="",N99&lt;&gt;"")</formula>
    </cfRule>
  </conditionalFormatting>
  <conditionalFormatting sqref="S100">
    <cfRule type="expression" dxfId="637" priority="6376">
      <formula>AND(S100="",N100&lt;&gt;"")</formula>
    </cfRule>
  </conditionalFormatting>
  <conditionalFormatting sqref="S101">
    <cfRule type="expression" dxfId="636" priority="6375">
      <formula>AND(S101="",N101&lt;&gt;"")</formula>
    </cfRule>
  </conditionalFormatting>
  <conditionalFormatting sqref="S102">
    <cfRule type="expression" dxfId="635" priority="6374">
      <formula>AND(S102="",N102&lt;&gt;"")</formula>
    </cfRule>
  </conditionalFormatting>
  <conditionalFormatting sqref="S103">
    <cfRule type="expression" dxfId="634" priority="6373">
      <formula>AND(S103="",N103&lt;&gt;"")</formula>
    </cfRule>
  </conditionalFormatting>
  <conditionalFormatting sqref="S104">
    <cfRule type="expression" dxfId="633" priority="6372">
      <formula>AND(S104="",N104&lt;&gt;"")</formula>
    </cfRule>
  </conditionalFormatting>
  <conditionalFormatting sqref="S105">
    <cfRule type="expression" dxfId="632" priority="6371">
      <formula>AND(S105="",N105&lt;&gt;"")</formula>
    </cfRule>
  </conditionalFormatting>
  <conditionalFormatting sqref="S107">
    <cfRule type="expression" dxfId="631" priority="6370">
      <formula>AND(S107="",N107&lt;&gt;"")</formula>
    </cfRule>
  </conditionalFormatting>
  <conditionalFormatting sqref="S108">
    <cfRule type="expression" dxfId="630" priority="6369">
      <formula>AND(S108="",N108&lt;&gt;"")</formula>
    </cfRule>
  </conditionalFormatting>
  <conditionalFormatting sqref="S116">
    <cfRule type="expression" dxfId="629" priority="6368">
      <formula>AND(S116="",N116&lt;&gt;"")</formula>
    </cfRule>
  </conditionalFormatting>
  <conditionalFormatting sqref="S117">
    <cfRule type="expression" dxfId="628" priority="6367">
      <formula>AND(S117="",N117&lt;&gt;"")</formula>
    </cfRule>
  </conditionalFormatting>
  <conditionalFormatting sqref="S118">
    <cfRule type="expression" dxfId="627" priority="6366">
      <formula>AND(S118="",N118&lt;&gt;"")</formula>
    </cfRule>
  </conditionalFormatting>
  <conditionalFormatting sqref="S126">
    <cfRule type="expression" dxfId="626" priority="6365">
      <formula>AND(S126="",N126&lt;&gt;"")</formula>
    </cfRule>
  </conditionalFormatting>
  <conditionalFormatting sqref="S109">
    <cfRule type="expression" dxfId="625" priority="6364">
      <formula>AND(S109="",N109&lt;&gt;"")</formula>
    </cfRule>
  </conditionalFormatting>
  <conditionalFormatting sqref="S110">
    <cfRule type="expression" dxfId="624" priority="6363">
      <formula>AND(S110="",N110&lt;&gt;"")</formula>
    </cfRule>
  </conditionalFormatting>
  <conditionalFormatting sqref="S111">
    <cfRule type="expression" dxfId="623" priority="6362">
      <formula>AND(S111="",N111&lt;&gt;"")</formula>
    </cfRule>
  </conditionalFormatting>
  <conditionalFormatting sqref="S112">
    <cfRule type="expression" dxfId="622" priority="6361">
      <formula>AND(S112="",N112&lt;&gt;"")</formula>
    </cfRule>
  </conditionalFormatting>
  <conditionalFormatting sqref="S113">
    <cfRule type="expression" dxfId="621" priority="6360">
      <formula>AND(S113="",N113&lt;&gt;"")</formula>
    </cfRule>
  </conditionalFormatting>
  <conditionalFormatting sqref="S114">
    <cfRule type="expression" dxfId="620" priority="6359">
      <formula>AND(S114="",N114&lt;&gt;"")</formula>
    </cfRule>
  </conditionalFormatting>
  <conditionalFormatting sqref="S115">
    <cfRule type="expression" dxfId="619" priority="6358">
      <formula>AND(S115="",N115&lt;&gt;"")</formula>
    </cfRule>
  </conditionalFormatting>
  <conditionalFormatting sqref="S119">
    <cfRule type="expression" dxfId="618" priority="6357">
      <formula>AND(S119="",N119&lt;&gt;"")</formula>
    </cfRule>
  </conditionalFormatting>
  <conditionalFormatting sqref="S120">
    <cfRule type="expression" dxfId="617" priority="6356">
      <formula>AND(S120="",N120&lt;&gt;"")</formula>
    </cfRule>
  </conditionalFormatting>
  <conditionalFormatting sqref="S121">
    <cfRule type="expression" dxfId="616" priority="6355">
      <formula>AND(S121="",N121&lt;&gt;"")</formula>
    </cfRule>
  </conditionalFormatting>
  <conditionalFormatting sqref="S122">
    <cfRule type="expression" dxfId="615" priority="6354">
      <formula>AND(S122="",N122&lt;&gt;"")</formula>
    </cfRule>
  </conditionalFormatting>
  <conditionalFormatting sqref="S123">
    <cfRule type="expression" dxfId="614" priority="6353">
      <formula>AND(S123="",N123&lt;&gt;"")</formula>
    </cfRule>
  </conditionalFormatting>
  <conditionalFormatting sqref="S124">
    <cfRule type="expression" dxfId="613" priority="6352">
      <formula>AND(S124="",N124&lt;&gt;"")</formula>
    </cfRule>
  </conditionalFormatting>
  <conditionalFormatting sqref="S125">
    <cfRule type="expression" dxfId="612" priority="6351">
      <formula>AND(S125="",N125&lt;&gt;"")</formula>
    </cfRule>
  </conditionalFormatting>
  <conditionalFormatting sqref="AC7">
    <cfRule type="expression" dxfId="611" priority="2840">
      <formula>AND(AC7="",X7&lt;&gt;"")</formula>
    </cfRule>
  </conditionalFormatting>
  <conditionalFormatting sqref="AC16">
    <cfRule type="expression" dxfId="610" priority="2839">
      <formula>AND(AC16="",X16&lt;&gt;"")</formula>
    </cfRule>
  </conditionalFormatting>
  <conditionalFormatting sqref="AC17">
    <cfRule type="expression" dxfId="609" priority="2838">
      <formula>AND(AC17="",X17&lt;&gt;"")</formula>
    </cfRule>
  </conditionalFormatting>
  <conditionalFormatting sqref="AC8">
    <cfRule type="expression" dxfId="608" priority="2837">
      <formula>AND(AC8="",X8&lt;&gt;"")</formula>
    </cfRule>
  </conditionalFormatting>
  <conditionalFormatting sqref="AC18">
    <cfRule type="expression" dxfId="607" priority="2836">
      <formula>AND(AC18="",X18&lt;&gt;"")</formula>
    </cfRule>
  </conditionalFormatting>
  <conditionalFormatting sqref="AC26">
    <cfRule type="expression" dxfId="606" priority="2835">
      <formula>AND(AC26="",X26&lt;&gt;"")</formula>
    </cfRule>
  </conditionalFormatting>
  <conditionalFormatting sqref="AC9">
    <cfRule type="expression" dxfId="605" priority="2834">
      <formula>AND(AC9="",X9&lt;&gt;"")</formula>
    </cfRule>
  </conditionalFormatting>
  <conditionalFormatting sqref="AC10">
    <cfRule type="expression" dxfId="604" priority="2833">
      <formula>AND(AC10="",X10&lt;&gt;"")</formula>
    </cfRule>
  </conditionalFormatting>
  <conditionalFormatting sqref="AC11">
    <cfRule type="expression" dxfId="603" priority="2832">
      <formula>AND(AC11="",X11&lt;&gt;"")</formula>
    </cfRule>
  </conditionalFormatting>
  <conditionalFormatting sqref="AC12">
    <cfRule type="expression" dxfId="602" priority="2831">
      <formula>AND(AC12="",X12&lt;&gt;"")</formula>
    </cfRule>
  </conditionalFormatting>
  <conditionalFormatting sqref="AC13">
    <cfRule type="expression" dxfId="601" priority="2830">
      <formula>AND(AC13="",X13&lt;&gt;"")</formula>
    </cfRule>
  </conditionalFormatting>
  <conditionalFormatting sqref="AC14">
    <cfRule type="expression" dxfId="600" priority="2829">
      <formula>AND(AC14="",X14&lt;&gt;"")</formula>
    </cfRule>
  </conditionalFormatting>
  <conditionalFormatting sqref="AC15">
    <cfRule type="expression" dxfId="599" priority="2828">
      <formula>AND(AC15="",X15&lt;&gt;"")</formula>
    </cfRule>
  </conditionalFormatting>
  <conditionalFormatting sqref="AC19">
    <cfRule type="expression" dxfId="598" priority="2827">
      <formula>AND(AC19="",X19&lt;&gt;"")</formula>
    </cfRule>
  </conditionalFormatting>
  <conditionalFormatting sqref="AC20">
    <cfRule type="expression" dxfId="597" priority="2826">
      <formula>AND(AC20="",X20&lt;&gt;"")</formula>
    </cfRule>
  </conditionalFormatting>
  <conditionalFormatting sqref="AC21">
    <cfRule type="expression" dxfId="596" priority="2825">
      <formula>AND(AC21="",X21&lt;&gt;"")</formula>
    </cfRule>
  </conditionalFormatting>
  <conditionalFormatting sqref="AC22">
    <cfRule type="expression" dxfId="595" priority="2824">
      <formula>AND(AC22="",X22&lt;&gt;"")</formula>
    </cfRule>
  </conditionalFormatting>
  <conditionalFormatting sqref="AC23">
    <cfRule type="expression" dxfId="594" priority="2823">
      <formula>AND(AC23="",X23&lt;&gt;"")</formula>
    </cfRule>
  </conditionalFormatting>
  <conditionalFormatting sqref="AC24">
    <cfRule type="expression" dxfId="593" priority="2822">
      <formula>AND(AC24="",X24&lt;&gt;"")</formula>
    </cfRule>
  </conditionalFormatting>
  <conditionalFormatting sqref="AC25">
    <cfRule type="expression" dxfId="592" priority="2821">
      <formula>AND(AC25="",X25&lt;&gt;"")</formula>
    </cfRule>
  </conditionalFormatting>
  <conditionalFormatting sqref="AC27">
    <cfRule type="expression" dxfId="591" priority="2820">
      <formula>AND(AC27="",X27&lt;&gt;"")</formula>
    </cfRule>
  </conditionalFormatting>
  <conditionalFormatting sqref="AC36">
    <cfRule type="expression" dxfId="590" priority="2819">
      <formula>AND(AC36="",X36&lt;&gt;"")</formula>
    </cfRule>
  </conditionalFormatting>
  <conditionalFormatting sqref="AC37">
    <cfRule type="expression" dxfId="589" priority="2818">
      <formula>AND(AC37="",X37&lt;&gt;"")</formula>
    </cfRule>
  </conditionalFormatting>
  <conditionalFormatting sqref="AC28">
    <cfRule type="expression" dxfId="588" priority="2817">
      <formula>AND(AC28="",X28&lt;&gt;"")</formula>
    </cfRule>
  </conditionalFormatting>
  <conditionalFormatting sqref="AC38">
    <cfRule type="expression" dxfId="587" priority="2816">
      <formula>AND(AC38="",X38&lt;&gt;"")</formula>
    </cfRule>
  </conditionalFormatting>
  <conditionalFormatting sqref="AC46">
    <cfRule type="expression" dxfId="586" priority="2815">
      <formula>AND(AC46="",X46&lt;&gt;"")</formula>
    </cfRule>
  </conditionalFormatting>
  <conditionalFormatting sqref="AC29">
    <cfRule type="expression" dxfId="585" priority="2814">
      <formula>AND(AC29="",X29&lt;&gt;"")</formula>
    </cfRule>
  </conditionalFormatting>
  <conditionalFormatting sqref="AC30">
    <cfRule type="expression" dxfId="584" priority="2813">
      <formula>AND(AC30="",X30&lt;&gt;"")</formula>
    </cfRule>
  </conditionalFormatting>
  <conditionalFormatting sqref="AC31">
    <cfRule type="expression" dxfId="583" priority="2812">
      <formula>AND(AC31="",X31&lt;&gt;"")</formula>
    </cfRule>
  </conditionalFormatting>
  <conditionalFormatting sqref="AC32">
    <cfRule type="expression" dxfId="582" priority="2811">
      <formula>AND(AC32="",X32&lt;&gt;"")</formula>
    </cfRule>
  </conditionalFormatting>
  <conditionalFormatting sqref="AC33">
    <cfRule type="expression" dxfId="581" priority="2810">
      <formula>AND(AC33="",X33&lt;&gt;"")</formula>
    </cfRule>
  </conditionalFormatting>
  <conditionalFormatting sqref="AC34">
    <cfRule type="expression" dxfId="580" priority="2809">
      <formula>AND(AC34="",X34&lt;&gt;"")</formula>
    </cfRule>
  </conditionalFormatting>
  <conditionalFormatting sqref="AC35">
    <cfRule type="expression" dxfId="579" priority="2808">
      <formula>AND(AC35="",X35&lt;&gt;"")</formula>
    </cfRule>
  </conditionalFormatting>
  <conditionalFormatting sqref="AC39">
    <cfRule type="expression" dxfId="578" priority="2807">
      <formula>AND(AC39="",X39&lt;&gt;"")</formula>
    </cfRule>
  </conditionalFormatting>
  <conditionalFormatting sqref="AC40">
    <cfRule type="expression" dxfId="577" priority="2806">
      <formula>AND(AC40="",X40&lt;&gt;"")</formula>
    </cfRule>
  </conditionalFormatting>
  <conditionalFormatting sqref="AC41">
    <cfRule type="expression" dxfId="576" priority="2805">
      <formula>AND(AC41="",X41&lt;&gt;"")</formula>
    </cfRule>
  </conditionalFormatting>
  <conditionalFormatting sqref="AC42">
    <cfRule type="expression" dxfId="575" priority="2804">
      <formula>AND(AC42="",X42&lt;&gt;"")</formula>
    </cfRule>
  </conditionalFormatting>
  <conditionalFormatting sqref="AC43">
    <cfRule type="expression" dxfId="574" priority="2803">
      <formula>AND(AC43="",X43&lt;&gt;"")</formula>
    </cfRule>
  </conditionalFormatting>
  <conditionalFormatting sqref="AC44">
    <cfRule type="expression" dxfId="573" priority="2802">
      <formula>AND(AC44="",X44&lt;&gt;"")</formula>
    </cfRule>
  </conditionalFormatting>
  <conditionalFormatting sqref="AC45">
    <cfRule type="expression" dxfId="572" priority="2801">
      <formula>AND(AC45="",X45&lt;&gt;"")</formula>
    </cfRule>
  </conditionalFormatting>
  <conditionalFormatting sqref="AC47">
    <cfRule type="expression" dxfId="571" priority="2800">
      <formula>AND(AC47="",X47&lt;&gt;"")</formula>
    </cfRule>
  </conditionalFormatting>
  <conditionalFormatting sqref="AC56">
    <cfRule type="expression" dxfId="570" priority="2799">
      <formula>AND(AC56="",X56&lt;&gt;"")</formula>
    </cfRule>
  </conditionalFormatting>
  <conditionalFormatting sqref="AC57">
    <cfRule type="expression" dxfId="569" priority="2798">
      <formula>AND(AC57="",X57&lt;&gt;"")</formula>
    </cfRule>
  </conditionalFormatting>
  <conditionalFormatting sqref="AC48">
    <cfRule type="expression" dxfId="568" priority="2797">
      <formula>AND(AC48="",X48&lt;&gt;"")</formula>
    </cfRule>
  </conditionalFormatting>
  <conditionalFormatting sqref="AC58">
    <cfRule type="expression" dxfId="567" priority="2796">
      <formula>AND(AC58="",X58&lt;&gt;"")</formula>
    </cfRule>
  </conditionalFormatting>
  <conditionalFormatting sqref="AC66">
    <cfRule type="expression" dxfId="566" priority="2795">
      <formula>AND(AC66="",X66&lt;&gt;"")</formula>
    </cfRule>
  </conditionalFormatting>
  <conditionalFormatting sqref="AC49">
    <cfRule type="expression" dxfId="565" priority="2794">
      <formula>AND(AC49="",X49&lt;&gt;"")</formula>
    </cfRule>
  </conditionalFormatting>
  <conditionalFormatting sqref="AC50">
    <cfRule type="expression" dxfId="564" priority="2793">
      <formula>AND(AC50="",X50&lt;&gt;"")</formula>
    </cfRule>
  </conditionalFormatting>
  <conditionalFormatting sqref="AC51">
    <cfRule type="expression" dxfId="563" priority="2792">
      <formula>AND(AC51="",X51&lt;&gt;"")</formula>
    </cfRule>
  </conditionalFormatting>
  <conditionalFormatting sqref="AC52">
    <cfRule type="expression" dxfId="562" priority="2791">
      <formula>AND(AC52="",X52&lt;&gt;"")</formula>
    </cfRule>
  </conditionalFormatting>
  <conditionalFormatting sqref="AC53">
    <cfRule type="expression" dxfId="561" priority="2790">
      <formula>AND(AC53="",X53&lt;&gt;"")</formula>
    </cfRule>
  </conditionalFormatting>
  <conditionalFormatting sqref="AC54">
    <cfRule type="expression" dxfId="560" priority="2789">
      <formula>AND(AC54="",X54&lt;&gt;"")</formula>
    </cfRule>
  </conditionalFormatting>
  <conditionalFormatting sqref="AC55">
    <cfRule type="expression" dxfId="559" priority="2788">
      <formula>AND(AC55="",X55&lt;&gt;"")</formula>
    </cfRule>
  </conditionalFormatting>
  <conditionalFormatting sqref="AC59">
    <cfRule type="expression" dxfId="558" priority="2787">
      <formula>AND(AC59="",X59&lt;&gt;"")</formula>
    </cfRule>
  </conditionalFormatting>
  <conditionalFormatting sqref="AC60">
    <cfRule type="expression" dxfId="557" priority="2786">
      <formula>AND(AC60="",X60&lt;&gt;"")</formula>
    </cfRule>
  </conditionalFormatting>
  <conditionalFormatting sqref="AC61">
    <cfRule type="expression" dxfId="556" priority="2785">
      <formula>AND(AC61="",X61&lt;&gt;"")</formula>
    </cfRule>
  </conditionalFormatting>
  <conditionalFormatting sqref="AC62">
    <cfRule type="expression" dxfId="555" priority="2784">
      <formula>AND(AC62="",X62&lt;&gt;"")</formula>
    </cfRule>
  </conditionalFormatting>
  <conditionalFormatting sqref="AC63">
    <cfRule type="expression" dxfId="554" priority="2783">
      <formula>AND(AC63="",X63&lt;&gt;"")</formula>
    </cfRule>
  </conditionalFormatting>
  <conditionalFormatting sqref="AC64">
    <cfRule type="expression" dxfId="553" priority="2782">
      <formula>AND(AC64="",X64&lt;&gt;"")</formula>
    </cfRule>
  </conditionalFormatting>
  <conditionalFormatting sqref="AC65">
    <cfRule type="expression" dxfId="552" priority="2781">
      <formula>AND(AC65="",X65&lt;&gt;"")</formula>
    </cfRule>
  </conditionalFormatting>
  <conditionalFormatting sqref="AC67">
    <cfRule type="expression" dxfId="551" priority="2780">
      <formula>AND(AC67="",X67&lt;&gt;"")</formula>
    </cfRule>
  </conditionalFormatting>
  <conditionalFormatting sqref="AC76">
    <cfRule type="expression" dxfId="550" priority="2779">
      <formula>AND(AC76="",X76&lt;&gt;"")</formula>
    </cfRule>
  </conditionalFormatting>
  <conditionalFormatting sqref="AC77">
    <cfRule type="expression" dxfId="549" priority="2778">
      <formula>AND(AC77="",X77&lt;&gt;"")</formula>
    </cfRule>
  </conditionalFormatting>
  <conditionalFormatting sqref="AC68">
    <cfRule type="expression" dxfId="548" priority="2777">
      <formula>AND(AC68="",X68&lt;&gt;"")</formula>
    </cfRule>
  </conditionalFormatting>
  <conditionalFormatting sqref="AC78">
    <cfRule type="expression" dxfId="547" priority="2776">
      <formula>AND(AC78="",X78&lt;&gt;"")</formula>
    </cfRule>
  </conditionalFormatting>
  <conditionalFormatting sqref="AC86">
    <cfRule type="expression" dxfId="546" priority="2775">
      <formula>AND(AC86="",X86&lt;&gt;"")</formula>
    </cfRule>
  </conditionalFormatting>
  <conditionalFormatting sqref="AC69">
    <cfRule type="expression" dxfId="545" priority="2774">
      <formula>AND(AC69="",X69&lt;&gt;"")</formula>
    </cfRule>
  </conditionalFormatting>
  <conditionalFormatting sqref="AC70">
    <cfRule type="expression" dxfId="544" priority="2773">
      <formula>AND(AC70="",X70&lt;&gt;"")</formula>
    </cfRule>
  </conditionalFormatting>
  <conditionalFormatting sqref="AC71">
    <cfRule type="expression" dxfId="543" priority="2772">
      <formula>AND(AC71="",X71&lt;&gt;"")</formula>
    </cfRule>
  </conditionalFormatting>
  <conditionalFormatting sqref="AC72">
    <cfRule type="expression" dxfId="542" priority="2771">
      <formula>AND(AC72="",X72&lt;&gt;"")</formula>
    </cfRule>
  </conditionalFormatting>
  <conditionalFormatting sqref="AC73">
    <cfRule type="expression" dxfId="541" priority="2770">
      <formula>AND(AC73="",X73&lt;&gt;"")</formula>
    </cfRule>
  </conditionalFormatting>
  <conditionalFormatting sqref="AC74">
    <cfRule type="expression" dxfId="540" priority="2769">
      <formula>AND(AC74="",X74&lt;&gt;"")</formula>
    </cfRule>
  </conditionalFormatting>
  <conditionalFormatting sqref="AC75">
    <cfRule type="expression" dxfId="539" priority="2768">
      <formula>AND(AC75="",X75&lt;&gt;"")</formula>
    </cfRule>
  </conditionalFormatting>
  <conditionalFormatting sqref="AC79">
    <cfRule type="expression" dxfId="538" priority="2767">
      <formula>AND(AC79="",X79&lt;&gt;"")</formula>
    </cfRule>
  </conditionalFormatting>
  <conditionalFormatting sqref="AC80">
    <cfRule type="expression" dxfId="537" priority="2766">
      <formula>AND(AC80="",X80&lt;&gt;"")</formula>
    </cfRule>
  </conditionalFormatting>
  <conditionalFormatting sqref="AC81">
    <cfRule type="expression" dxfId="536" priority="2765">
      <formula>AND(AC81="",X81&lt;&gt;"")</formula>
    </cfRule>
  </conditionalFormatting>
  <conditionalFormatting sqref="AC82">
    <cfRule type="expression" dxfId="535" priority="2764">
      <formula>AND(AC82="",X82&lt;&gt;"")</formula>
    </cfRule>
  </conditionalFormatting>
  <conditionalFormatting sqref="AC83">
    <cfRule type="expression" dxfId="534" priority="2763">
      <formula>AND(AC83="",X83&lt;&gt;"")</formula>
    </cfRule>
  </conditionalFormatting>
  <conditionalFormatting sqref="AC84">
    <cfRule type="expression" dxfId="533" priority="2762">
      <formula>AND(AC84="",X84&lt;&gt;"")</formula>
    </cfRule>
  </conditionalFormatting>
  <conditionalFormatting sqref="AC85">
    <cfRule type="expression" dxfId="532" priority="2761">
      <formula>AND(AC85="",X85&lt;&gt;"")</formula>
    </cfRule>
  </conditionalFormatting>
  <conditionalFormatting sqref="AC87">
    <cfRule type="expression" dxfId="531" priority="2760">
      <formula>AND(AC87="",X87&lt;&gt;"")</formula>
    </cfRule>
  </conditionalFormatting>
  <conditionalFormatting sqref="AC96">
    <cfRule type="expression" dxfId="530" priority="2759">
      <formula>AND(AC96="",X96&lt;&gt;"")</formula>
    </cfRule>
  </conditionalFormatting>
  <conditionalFormatting sqref="AC97">
    <cfRule type="expression" dxfId="529" priority="2758">
      <formula>AND(AC97="",X97&lt;&gt;"")</formula>
    </cfRule>
  </conditionalFormatting>
  <conditionalFormatting sqref="AC88">
    <cfRule type="expression" dxfId="528" priority="2757">
      <formula>AND(AC88="",X88&lt;&gt;"")</formula>
    </cfRule>
  </conditionalFormatting>
  <conditionalFormatting sqref="AC98">
    <cfRule type="expression" dxfId="527" priority="2756">
      <formula>AND(AC98="",X98&lt;&gt;"")</formula>
    </cfRule>
  </conditionalFormatting>
  <conditionalFormatting sqref="AC106">
    <cfRule type="expression" dxfId="526" priority="2755">
      <formula>AND(AC106="",X106&lt;&gt;"")</formula>
    </cfRule>
  </conditionalFormatting>
  <conditionalFormatting sqref="AC89">
    <cfRule type="expression" dxfId="525" priority="2754">
      <formula>AND(AC89="",X89&lt;&gt;"")</formula>
    </cfRule>
  </conditionalFormatting>
  <conditionalFormatting sqref="AC90">
    <cfRule type="expression" dxfId="524" priority="2753">
      <formula>AND(AC90="",X90&lt;&gt;"")</formula>
    </cfRule>
  </conditionalFormatting>
  <conditionalFormatting sqref="AC91">
    <cfRule type="expression" dxfId="523" priority="2752">
      <formula>AND(AC91="",X91&lt;&gt;"")</formula>
    </cfRule>
  </conditionalFormatting>
  <conditionalFormatting sqref="AC92">
    <cfRule type="expression" dxfId="522" priority="2751">
      <formula>AND(AC92="",X92&lt;&gt;"")</formula>
    </cfRule>
  </conditionalFormatting>
  <conditionalFormatting sqref="AC93">
    <cfRule type="expression" dxfId="521" priority="2750">
      <formula>AND(AC93="",X93&lt;&gt;"")</formula>
    </cfRule>
  </conditionalFormatting>
  <conditionalFormatting sqref="AC94">
    <cfRule type="expression" dxfId="520" priority="2749">
      <formula>AND(AC94="",X94&lt;&gt;"")</formula>
    </cfRule>
  </conditionalFormatting>
  <conditionalFormatting sqref="AC95">
    <cfRule type="expression" dxfId="519" priority="2748">
      <formula>AND(AC95="",X95&lt;&gt;"")</formula>
    </cfRule>
  </conditionalFormatting>
  <conditionalFormatting sqref="AC99">
    <cfRule type="expression" dxfId="518" priority="2747">
      <formula>AND(AC99="",X99&lt;&gt;"")</formula>
    </cfRule>
  </conditionalFormatting>
  <conditionalFormatting sqref="AC100">
    <cfRule type="expression" dxfId="517" priority="2746">
      <formula>AND(AC100="",X100&lt;&gt;"")</formula>
    </cfRule>
  </conditionalFormatting>
  <conditionalFormatting sqref="AC101">
    <cfRule type="expression" dxfId="516" priority="2745">
      <formula>AND(AC101="",X101&lt;&gt;"")</formula>
    </cfRule>
  </conditionalFormatting>
  <conditionalFormatting sqref="AC102">
    <cfRule type="expression" dxfId="515" priority="2744">
      <formula>AND(AC102="",X102&lt;&gt;"")</formula>
    </cfRule>
  </conditionalFormatting>
  <conditionalFormatting sqref="AC103">
    <cfRule type="expression" dxfId="514" priority="2743">
      <formula>AND(AC103="",X103&lt;&gt;"")</formula>
    </cfRule>
  </conditionalFormatting>
  <conditionalFormatting sqref="AC104">
    <cfRule type="expression" dxfId="513" priority="2742">
      <formula>AND(AC104="",X104&lt;&gt;"")</formula>
    </cfRule>
  </conditionalFormatting>
  <conditionalFormatting sqref="AC105">
    <cfRule type="expression" dxfId="512" priority="2741">
      <formula>AND(AC105="",X105&lt;&gt;"")</formula>
    </cfRule>
  </conditionalFormatting>
  <conditionalFormatting sqref="AC107">
    <cfRule type="expression" dxfId="511" priority="2740">
      <formula>AND(AC107="",X107&lt;&gt;"")</formula>
    </cfRule>
  </conditionalFormatting>
  <conditionalFormatting sqref="AC116">
    <cfRule type="expression" dxfId="510" priority="2739">
      <formula>AND(AC116="",X116&lt;&gt;"")</formula>
    </cfRule>
  </conditionalFormatting>
  <conditionalFormatting sqref="AC117">
    <cfRule type="expression" dxfId="509" priority="2738">
      <formula>AND(AC117="",X117&lt;&gt;"")</formula>
    </cfRule>
  </conditionalFormatting>
  <conditionalFormatting sqref="AC108">
    <cfRule type="expression" dxfId="508" priority="2737">
      <formula>AND(AC108="",X108&lt;&gt;"")</formula>
    </cfRule>
  </conditionalFormatting>
  <conditionalFormatting sqref="AC118">
    <cfRule type="expression" dxfId="507" priority="2736">
      <formula>AND(AC118="",X118&lt;&gt;"")</formula>
    </cfRule>
  </conditionalFormatting>
  <conditionalFormatting sqref="AC126">
    <cfRule type="expression" dxfId="506" priority="2735">
      <formula>AND(AC126="",X126&lt;&gt;"")</formula>
    </cfRule>
  </conditionalFormatting>
  <conditionalFormatting sqref="AC109">
    <cfRule type="expression" dxfId="505" priority="2734">
      <formula>AND(AC109="",X109&lt;&gt;"")</formula>
    </cfRule>
  </conditionalFormatting>
  <conditionalFormatting sqref="AC110">
    <cfRule type="expression" dxfId="504" priority="2733">
      <formula>AND(AC110="",X110&lt;&gt;"")</formula>
    </cfRule>
  </conditionalFormatting>
  <conditionalFormatting sqref="AC111">
    <cfRule type="expression" dxfId="503" priority="2732">
      <formula>AND(AC111="",X111&lt;&gt;"")</formula>
    </cfRule>
  </conditionalFormatting>
  <conditionalFormatting sqref="AC112">
    <cfRule type="expression" dxfId="502" priority="2731">
      <formula>AND(AC112="",X112&lt;&gt;"")</formula>
    </cfRule>
  </conditionalFormatting>
  <conditionalFormatting sqref="AC113">
    <cfRule type="expression" dxfId="501" priority="2730">
      <formula>AND(AC113="",X113&lt;&gt;"")</formula>
    </cfRule>
  </conditionalFormatting>
  <conditionalFormatting sqref="AC114">
    <cfRule type="expression" dxfId="500" priority="2729">
      <formula>AND(AC114="",X114&lt;&gt;"")</formula>
    </cfRule>
  </conditionalFormatting>
  <conditionalFormatting sqref="AC115">
    <cfRule type="expression" dxfId="499" priority="2728">
      <formula>AND(AC115="",X115&lt;&gt;"")</formula>
    </cfRule>
  </conditionalFormatting>
  <conditionalFormatting sqref="AC119">
    <cfRule type="expression" dxfId="498" priority="2727">
      <formula>AND(AC119="",X119&lt;&gt;"")</formula>
    </cfRule>
  </conditionalFormatting>
  <conditionalFormatting sqref="AC120">
    <cfRule type="expression" dxfId="497" priority="2726">
      <formula>AND(AC120="",X120&lt;&gt;"")</formula>
    </cfRule>
  </conditionalFormatting>
  <conditionalFormatting sqref="AC121">
    <cfRule type="expression" dxfId="496" priority="2725">
      <formula>AND(AC121="",X121&lt;&gt;"")</formula>
    </cfRule>
  </conditionalFormatting>
  <conditionalFormatting sqref="AC122">
    <cfRule type="expression" dxfId="495" priority="2724">
      <formula>AND(AC122="",X122&lt;&gt;"")</formula>
    </cfRule>
  </conditionalFormatting>
  <conditionalFormatting sqref="AC123">
    <cfRule type="expression" dxfId="494" priority="2723">
      <formula>AND(AC123="",X123&lt;&gt;"")</formula>
    </cfRule>
  </conditionalFormatting>
  <conditionalFormatting sqref="AC124">
    <cfRule type="expression" dxfId="493" priority="2722">
      <formula>AND(AC124="",X124&lt;&gt;"")</formula>
    </cfRule>
  </conditionalFormatting>
  <conditionalFormatting sqref="AC125">
    <cfRule type="expression" dxfId="492" priority="2721">
      <formula>AND(AC125="",X125&lt;&gt;"")</formula>
    </cfRule>
  </conditionalFormatting>
  <dataValidations count="1">
    <dataValidation type="list" allowBlank="1" showInputMessage="1" showErrorMessage="1" sqref="X7:X126 N7:N126 D7:D136" xr:uid="{9048A054-0915-5B47-AC12-8883C7811303}">
      <formula1>INDIRECT("ART[DESIGNATION]")</formula1>
    </dataValidation>
  </dataValidations>
  <pageMargins left="0.25" right="0.25" top="0.75" bottom="0.75" header="0.3" footer="0.3"/>
  <pageSetup paperSize="9" orientation="portrait" horizontalDpi="0" verticalDpi="0"/>
  <ignoredErrors>
    <ignoredError sqref="AD8" formulaRang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0C98E-FF4A-2E4A-B714-0BBA87A5B060}">
  <sheetPr>
    <tabColor rgb="FF73FDD6"/>
  </sheetPr>
  <dimension ref="A1:AP4152"/>
  <sheetViews>
    <sheetView zoomScale="90" zoomScaleNormal="90" workbookViewId="0">
      <pane xSplit="1" ySplit="6" topLeftCell="N7" activePane="bottomRight" state="frozen"/>
      <selection pane="topRight" activeCell="B1" sqref="B1"/>
      <selection pane="bottomLeft" activeCell="A7" sqref="A7"/>
      <selection pane="bottomRight" activeCell="AH3" sqref="AH3:AI5"/>
    </sheetView>
  </sheetViews>
  <sheetFormatPr baseColWidth="10" defaultRowHeight="16" outlineLevelRow="1"/>
  <cols>
    <col min="2" max="2" width="10.33203125" customWidth="1"/>
    <col min="3" max="3" width="18.83203125" style="48" customWidth="1"/>
    <col min="7" max="7" width="32.83203125" customWidth="1"/>
    <col min="8" max="9" width="11.5" style="5" customWidth="1"/>
    <col min="10" max="10" width="10.83203125" style="52"/>
    <col min="11" max="11" width="5.83203125" customWidth="1"/>
    <col min="12" max="12" width="10.33203125" customWidth="1"/>
    <col min="13" max="13" width="18.83203125" customWidth="1"/>
    <col min="17" max="17" width="32.83203125" customWidth="1"/>
    <col min="18" max="19" width="11.5" customWidth="1"/>
    <col min="21" max="21" width="5.83203125" customWidth="1"/>
    <col min="22" max="22" width="10.33203125" customWidth="1"/>
    <col min="23" max="23" width="18.83203125" customWidth="1"/>
    <col min="27" max="27" width="32.83203125" customWidth="1"/>
    <col min="28" max="29" width="11.5" customWidth="1"/>
    <col min="36" max="36" width="4.1640625" customWidth="1"/>
  </cols>
  <sheetData>
    <row r="1" spans="1:40" ht="39" customHeight="1" thickBot="1">
      <c r="B1" s="454" t="s">
        <v>188</v>
      </c>
      <c r="C1" s="455"/>
      <c r="D1" s="455"/>
      <c r="E1" s="455"/>
      <c r="F1" s="455"/>
      <c r="G1" s="455"/>
      <c r="H1" s="455"/>
      <c r="I1" s="455"/>
      <c r="J1" s="456"/>
      <c r="L1" s="457" t="s">
        <v>190</v>
      </c>
      <c r="M1" s="458"/>
      <c r="N1" s="458"/>
      <c r="O1" s="458"/>
      <c r="P1" s="458"/>
      <c r="Q1" s="458"/>
      <c r="R1" s="458"/>
      <c r="S1" s="458"/>
      <c r="T1" s="459"/>
      <c r="V1" s="460" t="s">
        <v>191</v>
      </c>
      <c r="W1" s="461"/>
      <c r="X1" s="461"/>
      <c r="Y1" s="461"/>
      <c r="Z1" s="461"/>
      <c r="AA1" s="461"/>
      <c r="AB1" s="461"/>
      <c r="AC1" s="461"/>
      <c r="AD1" s="462"/>
      <c r="AF1" s="463" t="s">
        <v>217</v>
      </c>
      <c r="AG1" s="464"/>
      <c r="AH1" s="463" t="s">
        <v>218</v>
      </c>
      <c r="AI1" s="464"/>
      <c r="AK1" s="490" t="s">
        <v>219</v>
      </c>
      <c r="AL1" s="491"/>
      <c r="AM1" s="490" t="s">
        <v>220</v>
      </c>
      <c r="AN1" s="491"/>
    </row>
    <row r="2" spans="1:40" ht="31" customHeight="1" thickBot="1">
      <c r="B2" s="386" t="s">
        <v>214</v>
      </c>
      <c r="C2" s="387"/>
      <c r="D2" s="387"/>
      <c r="E2" s="387"/>
      <c r="F2" s="387"/>
      <c r="G2" s="387"/>
      <c r="H2" s="387"/>
      <c r="I2" s="387"/>
      <c r="J2" s="388"/>
      <c r="L2" s="386" t="s">
        <v>215</v>
      </c>
      <c r="M2" s="387"/>
      <c r="N2" s="387"/>
      <c r="O2" s="387"/>
      <c r="P2" s="387"/>
      <c r="Q2" s="387"/>
      <c r="R2" s="387"/>
      <c r="S2" s="387"/>
      <c r="T2" s="388"/>
      <c r="V2" s="386" t="s">
        <v>216</v>
      </c>
      <c r="W2" s="387"/>
      <c r="X2" s="387"/>
      <c r="Y2" s="387"/>
      <c r="Z2" s="387"/>
      <c r="AA2" s="387"/>
      <c r="AB2" s="387"/>
      <c r="AC2" s="387"/>
      <c r="AD2" s="388"/>
      <c r="AF2" s="465"/>
      <c r="AG2" s="466"/>
      <c r="AH2" s="465"/>
      <c r="AI2" s="466"/>
      <c r="AK2" s="492"/>
      <c r="AL2" s="493"/>
      <c r="AM2" s="492"/>
      <c r="AN2" s="493"/>
    </row>
    <row r="3" spans="1:40" ht="16" customHeight="1">
      <c r="B3" s="389"/>
      <c r="C3" s="390"/>
      <c r="D3" s="390"/>
      <c r="E3" s="390"/>
      <c r="F3" s="390"/>
      <c r="G3" s="390"/>
      <c r="H3" s="390"/>
      <c r="I3" s="390"/>
      <c r="J3" s="391"/>
      <c r="L3" s="389"/>
      <c r="M3" s="390"/>
      <c r="N3" s="390"/>
      <c r="O3" s="390"/>
      <c r="P3" s="390"/>
      <c r="Q3" s="390"/>
      <c r="R3" s="390"/>
      <c r="S3" s="390"/>
      <c r="T3" s="391"/>
      <c r="V3" s="389"/>
      <c r="W3" s="390"/>
      <c r="X3" s="390"/>
      <c r="Y3" s="390"/>
      <c r="Z3" s="390"/>
      <c r="AA3" s="390"/>
      <c r="AB3" s="390"/>
      <c r="AC3" s="390"/>
      <c r="AD3" s="391"/>
      <c r="AF3" s="467">
        <f>SUMPRODUCT(AF11+AF16+AF21)</f>
        <v>0</v>
      </c>
      <c r="AG3" s="468"/>
      <c r="AH3" s="473">
        <f>SUMPRODUCT(AH11+AH16+AH21)</f>
        <v>0</v>
      </c>
      <c r="AI3" s="468"/>
      <c r="AK3" s="467">
        <f>SUMPRODUCT(Janv2021!AF3+'Mai2021'!AF3+AF11+AF16+AF21)</f>
        <v>3</v>
      </c>
      <c r="AL3" s="468"/>
      <c r="AM3" s="467">
        <f>SUMPRODUCT(Janv2021!AH3+'Mai2021'!AH3+AH11+AH16+AH21)</f>
        <v>60.22</v>
      </c>
      <c r="AN3" s="468"/>
    </row>
    <row r="4" spans="1:40" ht="22" thickBot="1">
      <c r="B4" s="392"/>
      <c r="C4" s="393"/>
      <c r="D4" s="393"/>
      <c r="E4" s="393"/>
      <c r="F4" s="393"/>
      <c r="G4" s="393"/>
      <c r="H4" s="393"/>
      <c r="I4" s="393"/>
      <c r="J4" s="394"/>
      <c r="L4" s="392"/>
      <c r="M4" s="393"/>
      <c r="N4" s="393"/>
      <c r="O4" s="393"/>
      <c r="P4" s="393"/>
      <c r="Q4" s="393"/>
      <c r="R4" s="393"/>
      <c r="S4" s="393"/>
      <c r="T4" s="394"/>
      <c r="V4" s="392"/>
      <c r="W4" s="393"/>
      <c r="X4" s="393"/>
      <c r="Y4" s="393"/>
      <c r="Z4" s="393"/>
      <c r="AA4" s="393"/>
      <c r="AB4" s="393"/>
      <c r="AC4" s="393"/>
      <c r="AD4" s="394"/>
      <c r="AF4" s="469"/>
      <c r="AG4" s="470"/>
      <c r="AH4" s="469"/>
      <c r="AI4" s="470"/>
      <c r="AK4" s="469"/>
      <c r="AL4" s="470"/>
      <c r="AM4" s="469"/>
      <c r="AN4" s="470"/>
    </row>
    <row r="5" spans="1:40" ht="35" thickBot="1">
      <c r="B5" s="1" t="s">
        <v>3</v>
      </c>
      <c r="C5" s="49" t="s">
        <v>4</v>
      </c>
      <c r="D5" s="401" t="s">
        <v>0</v>
      </c>
      <c r="E5" s="402"/>
      <c r="F5" s="402"/>
      <c r="G5" s="403"/>
      <c r="H5" s="10" t="s">
        <v>2</v>
      </c>
      <c r="I5" s="10" t="s">
        <v>138</v>
      </c>
      <c r="J5" s="53" t="s">
        <v>1</v>
      </c>
      <c r="L5" s="1" t="s">
        <v>3</v>
      </c>
      <c r="M5" s="49" t="s">
        <v>4</v>
      </c>
      <c r="N5" s="401" t="s">
        <v>0</v>
      </c>
      <c r="O5" s="402"/>
      <c r="P5" s="402"/>
      <c r="Q5" s="403"/>
      <c r="R5" s="10" t="s">
        <v>2</v>
      </c>
      <c r="S5" s="10" t="s">
        <v>138</v>
      </c>
      <c r="T5" s="53" t="s">
        <v>1</v>
      </c>
      <c r="V5" s="1" t="s">
        <v>3</v>
      </c>
      <c r="W5" s="49" t="s">
        <v>4</v>
      </c>
      <c r="X5" s="401" t="s">
        <v>0</v>
      </c>
      <c r="Y5" s="402"/>
      <c r="Z5" s="402"/>
      <c r="AA5" s="403"/>
      <c r="AB5" s="10" t="s">
        <v>2</v>
      </c>
      <c r="AC5" s="10" t="s">
        <v>138</v>
      </c>
      <c r="AD5" s="53" t="s">
        <v>1</v>
      </c>
      <c r="AF5" s="471"/>
      <c r="AG5" s="472"/>
      <c r="AH5" s="471"/>
      <c r="AI5" s="472"/>
      <c r="AK5" s="471"/>
      <c r="AL5" s="472"/>
      <c r="AM5" s="471"/>
      <c r="AN5" s="472"/>
    </row>
    <row r="6" spans="1:40" ht="35" customHeight="1" thickBot="1">
      <c r="B6" s="404" t="s">
        <v>185</v>
      </c>
      <c r="C6" s="405"/>
      <c r="D6" s="405"/>
      <c r="E6" s="405"/>
      <c r="F6" s="405"/>
      <c r="G6" s="405"/>
      <c r="H6" s="405"/>
      <c r="I6" s="405"/>
      <c r="J6" s="406"/>
      <c r="L6" s="404" t="s">
        <v>185</v>
      </c>
      <c r="M6" s="405"/>
      <c r="N6" s="405"/>
      <c r="O6" s="405"/>
      <c r="P6" s="405"/>
      <c r="Q6" s="405"/>
      <c r="R6" s="439"/>
      <c r="S6" s="405"/>
      <c r="T6" s="406"/>
      <c r="V6" s="404" t="s">
        <v>185</v>
      </c>
      <c r="W6" s="405"/>
      <c r="X6" s="405"/>
      <c r="Y6" s="405"/>
      <c r="Z6" s="405"/>
      <c r="AA6" s="405"/>
      <c r="AB6" s="405"/>
      <c r="AC6" s="405"/>
      <c r="AD6" s="406"/>
    </row>
    <row r="7" spans="1:40" ht="16" customHeight="1" thickBot="1">
      <c r="A7" s="384" t="s">
        <v>136</v>
      </c>
      <c r="B7" s="204" t="s">
        <v>196</v>
      </c>
      <c r="C7" s="232" t="s">
        <v>242</v>
      </c>
      <c r="D7" s="277"/>
      <c r="E7" s="277"/>
      <c r="F7" s="277"/>
      <c r="G7" s="278"/>
      <c r="H7" s="84" t="str">
        <f>IFERROR(INDEX(ART[PRIX],MATCH($D7,ART[DESIGNATION],0)),"")</f>
        <v/>
      </c>
      <c r="I7" s="249"/>
      <c r="J7" s="85" t="s">
        <v>140</v>
      </c>
      <c r="L7" s="212" t="s">
        <v>196</v>
      </c>
      <c r="M7" s="221" t="s">
        <v>238</v>
      </c>
      <c r="N7" s="422"/>
      <c r="O7" s="423"/>
      <c r="P7" s="423"/>
      <c r="Q7" s="423"/>
      <c r="R7" s="126" t="str">
        <f>IFERROR(INDEX(ART[PRIX],MATCH($N7,ART[DESIGNATION],0)),"")</f>
        <v/>
      </c>
      <c r="S7" s="259"/>
      <c r="T7" s="126" t="s">
        <v>140</v>
      </c>
      <c r="V7" s="216" t="s">
        <v>196</v>
      </c>
      <c r="W7" s="223" t="s">
        <v>234</v>
      </c>
      <c r="X7" s="428"/>
      <c r="Y7" s="429"/>
      <c r="Z7" s="429"/>
      <c r="AA7" s="430"/>
      <c r="AB7" s="142" t="str">
        <f>IFERROR(INDEX(ART[PRIX],MATCH($X7,ART[DESIGNATION],0)),"")</f>
        <v/>
      </c>
      <c r="AC7" s="262"/>
      <c r="AD7" s="143" t="s">
        <v>140</v>
      </c>
    </row>
    <row r="8" spans="1:40" ht="19" customHeight="1">
      <c r="A8" s="385"/>
      <c r="B8" s="207">
        <f>IF('Mai2021'!J12="",IFERROR(VLOOKUP(C7,AGENT,4,0),""),'Mai2021'!J12)</f>
        <v>0</v>
      </c>
      <c r="C8" s="220"/>
      <c r="D8" s="316"/>
      <c r="E8" s="316"/>
      <c r="F8" s="316"/>
      <c r="G8" s="317"/>
      <c r="H8" s="87" t="str">
        <f>IFERROR(INDEX(ART[PRIX],MATCH($D8,ART[DESIGNATION],0)),"")</f>
        <v/>
      </c>
      <c r="I8" s="250"/>
      <c r="J8" s="88">
        <f>SUMPRODUCT(H7:H16,I7:I16)</f>
        <v>0</v>
      </c>
      <c r="L8" s="213">
        <f>IF('Mai2021'!T12="",IFERROR(VLOOKUP(M7,AGENT,4,0),""),'Mai2021'!T12)</f>
        <v>0</v>
      </c>
      <c r="M8" s="222"/>
      <c r="N8" s="407"/>
      <c r="O8" s="408"/>
      <c r="P8" s="408"/>
      <c r="Q8" s="408"/>
      <c r="R8" s="128" t="str">
        <f>IFERROR(INDEX(ART[PRIX],MATCH($N8,ART[DESIGNATION],0)),"")</f>
        <v/>
      </c>
      <c r="S8" s="260"/>
      <c r="T8" s="129">
        <f>SUMPRODUCT(R7:R16,S7:S16)</f>
        <v>0</v>
      </c>
      <c r="V8" s="217">
        <f>IF('Mai2021'!AD12="",IFERROR(VLOOKUP(W7,AGENT,4,0),""),'Mai2021'!AD12)</f>
        <v>80</v>
      </c>
      <c r="W8" s="224"/>
      <c r="X8" s="431"/>
      <c r="Y8" s="432"/>
      <c r="Z8" s="432"/>
      <c r="AA8" s="433"/>
      <c r="AB8" s="145" t="str">
        <f>IFERROR(INDEX(ART[PRIX],MATCH($X8,ART[DESIGNATION],0)),"")</f>
        <v/>
      </c>
      <c r="AC8" s="263"/>
      <c r="AD8" s="146">
        <f>SUMPRODUCT(AB7:AB16,AC7:AC16)</f>
        <v>0</v>
      </c>
      <c r="AF8" s="474" t="s">
        <v>206</v>
      </c>
      <c r="AG8" s="475"/>
      <c r="AH8" s="474" t="s">
        <v>221</v>
      </c>
      <c r="AI8" s="475"/>
    </row>
    <row r="9" spans="1:40" ht="16" customHeight="1">
      <c r="A9" s="195"/>
      <c r="B9" s="205"/>
      <c r="C9" s="197" t="s">
        <v>168</v>
      </c>
      <c r="D9" s="316"/>
      <c r="E9" s="316"/>
      <c r="F9" s="316"/>
      <c r="G9" s="317"/>
      <c r="H9" s="87" t="str">
        <f>IFERROR(INDEX(ART[PRIX],MATCH($D9,ART[DESIGNATION],0)),"")</f>
        <v/>
      </c>
      <c r="I9" s="250"/>
      <c r="J9" s="233" t="s">
        <v>209</v>
      </c>
      <c r="L9" s="130"/>
      <c r="M9" s="131" t="s">
        <v>168</v>
      </c>
      <c r="N9" s="407"/>
      <c r="O9" s="408"/>
      <c r="P9" s="408"/>
      <c r="Q9" s="408"/>
      <c r="R9" s="128" t="str">
        <f>IFERROR(INDEX(ART[PRIX],MATCH($N9,ART[DESIGNATION],0)),"")</f>
        <v/>
      </c>
      <c r="S9" s="260"/>
      <c r="T9" s="237" t="s">
        <v>209</v>
      </c>
      <c r="V9" s="174"/>
      <c r="W9" s="147" t="s">
        <v>168</v>
      </c>
      <c r="X9" s="431"/>
      <c r="Y9" s="432"/>
      <c r="Z9" s="432"/>
      <c r="AA9" s="433"/>
      <c r="AB9" s="145" t="str">
        <f>IFERROR(INDEX(ART[PRIX],MATCH($X9,ART[DESIGNATION],0)),"")</f>
        <v/>
      </c>
      <c r="AC9" s="263"/>
      <c r="AD9" s="241" t="s">
        <v>209</v>
      </c>
      <c r="AF9" s="476"/>
      <c r="AG9" s="477"/>
      <c r="AH9" s="476"/>
      <c r="AI9" s="477"/>
    </row>
    <row r="10" spans="1:40" ht="17" customHeight="1" thickBot="1">
      <c r="A10" s="195"/>
      <c r="B10" s="205"/>
      <c r="C10" s="198"/>
      <c r="D10" s="316"/>
      <c r="E10" s="316"/>
      <c r="F10" s="316"/>
      <c r="G10" s="317"/>
      <c r="H10" s="87" t="str">
        <f>IFERROR(INDEX(ART[PRIX],MATCH($D10,ART[DESIGNATION],0)),"")</f>
        <v/>
      </c>
      <c r="I10" s="250"/>
      <c r="J10" s="234">
        <f>SUMPRODUCT(Janv2021!J8+'Mai2021'!J8+J8)</f>
        <v>0</v>
      </c>
      <c r="L10" s="130"/>
      <c r="M10" s="132"/>
      <c r="N10" s="407"/>
      <c r="O10" s="408"/>
      <c r="P10" s="408"/>
      <c r="Q10" s="408"/>
      <c r="R10" s="128" t="str">
        <f>IFERROR(INDEX(ART[PRIX],MATCH($N10,ART[DESIGNATION],0)),"")</f>
        <v/>
      </c>
      <c r="S10" s="260"/>
      <c r="T10" s="238">
        <f>SUMPRODUCT(Janv2021!T8+'Mai2021'!T8+T8)</f>
        <v>0</v>
      </c>
      <c r="V10" s="174"/>
      <c r="W10" s="148"/>
      <c r="X10" s="431"/>
      <c r="Y10" s="432"/>
      <c r="Z10" s="432"/>
      <c r="AA10" s="433"/>
      <c r="AB10" s="145" t="str">
        <f>IFERROR(INDEX(ART[PRIX],MATCH($X10,ART[DESIGNATION],0)),"")</f>
        <v/>
      </c>
      <c r="AC10" s="263"/>
      <c r="AD10" s="242">
        <f>SUMPRODUCT(Janv2021!AD8+'Mai2021'!AD8+AD8)</f>
        <v>0</v>
      </c>
      <c r="AF10" s="478"/>
      <c r="AG10" s="479"/>
      <c r="AH10" s="478"/>
      <c r="AI10" s="479"/>
    </row>
    <row r="11" spans="1:40" ht="16" customHeight="1">
      <c r="A11" s="195"/>
      <c r="B11" s="205"/>
      <c r="C11" s="199" t="s">
        <v>166</v>
      </c>
      <c r="D11" s="316"/>
      <c r="E11" s="316"/>
      <c r="F11" s="316"/>
      <c r="G11" s="317"/>
      <c r="H11" s="87" t="str">
        <f>IFERROR(INDEX(ART[PRIX],MATCH($D11,ART[DESIGNATION],0)),"")</f>
        <v/>
      </c>
      <c r="I11" s="250"/>
      <c r="J11" s="85" t="s">
        <v>139</v>
      </c>
      <c r="L11" s="130"/>
      <c r="M11" s="127" t="s">
        <v>166</v>
      </c>
      <c r="N11" s="407"/>
      <c r="O11" s="408"/>
      <c r="P11" s="408"/>
      <c r="Q11" s="408"/>
      <c r="R11" s="128" t="str">
        <f>IFERROR(INDEX(ART[PRIX],MATCH($N11,ART[DESIGNATION],0)),"")</f>
        <v/>
      </c>
      <c r="S11" s="260"/>
      <c r="T11" s="126" t="s">
        <v>139</v>
      </c>
      <c r="V11" s="174"/>
      <c r="W11" s="144" t="s">
        <v>166</v>
      </c>
      <c r="X11" s="431"/>
      <c r="Y11" s="432"/>
      <c r="Z11" s="432"/>
      <c r="AA11" s="433"/>
      <c r="AB11" s="145" t="str">
        <f>IFERROR(INDEX(ART[PRIX],MATCH($X11,ART[DESIGNATION],0)),"")</f>
        <v/>
      </c>
      <c r="AC11" s="263"/>
      <c r="AD11" s="143" t="s">
        <v>139</v>
      </c>
      <c r="AF11" s="480">
        <f>SUMPRODUCT(I7:I136)</f>
        <v>0</v>
      </c>
      <c r="AG11" s="481"/>
      <c r="AH11" s="482">
        <f>J8+J18+J28+J38+J48+J58+J68+J78+J88+J98+J108+J118+J128</f>
        <v>0</v>
      </c>
      <c r="AI11" s="483"/>
    </row>
    <row r="12" spans="1:40" ht="16" customHeight="1" thickBot="1">
      <c r="A12" s="195"/>
      <c r="B12" s="205"/>
      <c r="C12" s="198"/>
      <c r="D12" s="316"/>
      <c r="E12" s="316"/>
      <c r="F12" s="316"/>
      <c r="G12" s="317"/>
      <c r="H12" s="87" t="str">
        <f>IFERROR(INDEX(ART[PRIX],MATCH($D12,ART[DESIGNATION],0)),"")</f>
        <v/>
      </c>
      <c r="I12" s="250"/>
      <c r="J12" s="318">
        <f>IF(AND(B8&lt;&gt;"",J8&lt;&gt;""),B8-J8,"")</f>
        <v>0</v>
      </c>
      <c r="L12" s="130"/>
      <c r="M12" s="132"/>
      <c r="N12" s="407"/>
      <c r="O12" s="408"/>
      <c r="P12" s="408"/>
      <c r="Q12" s="408"/>
      <c r="R12" s="128" t="str">
        <f>IFERROR(INDEX(ART[PRIX],MATCH($N12,ART[DESIGNATION],0)),"")</f>
        <v/>
      </c>
      <c r="S12" s="260"/>
      <c r="T12" s="321">
        <f>IF(AND(L8&lt;&gt;"",T8&lt;&gt;""),L8-T8,"")</f>
        <v>0</v>
      </c>
      <c r="V12" s="174"/>
      <c r="W12" s="148"/>
      <c r="X12" s="431"/>
      <c r="Y12" s="432"/>
      <c r="Z12" s="432"/>
      <c r="AA12" s="433"/>
      <c r="AB12" s="145" t="str">
        <f>IFERROR(INDEX(ART[PRIX],MATCH($X12,ART[DESIGNATION],0)),"")</f>
        <v/>
      </c>
      <c r="AC12" s="263"/>
      <c r="AD12" s="324">
        <f>IF(AND(V8&lt;&gt;"",AD8&lt;&gt;""),V8-AD8,"")</f>
        <v>80</v>
      </c>
      <c r="AF12" s="442"/>
      <c r="AG12" s="443"/>
      <c r="AH12" s="446"/>
      <c r="AI12" s="447"/>
    </row>
    <row r="13" spans="1:40" ht="16" customHeight="1">
      <c r="A13" s="195"/>
      <c r="B13" s="205"/>
      <c r="C13" s="200" t="s">
        <v>192</v>
      </c>
      <c r="D13" s="316"/>
      <c r="E13" s="316"/>
      <c r="F13" s="316"/>
      <c r="G13" s="317"/>
      <c r="H13" s="87" t="str">
        <f>IFERROR(INDEX(ART[PRIX],MATCH($D13,ART[DESIGNATION],0)),"")</f>
        <v/>
      </c>
      <c r="I13" s="250"/>
      <c r="J13" s="319"/>
      <c r="L13" s="130"/>
      <c r="M13" s="134" t="s">
        <v>192</v>
      </c>
      <c r="N13" s="407"/>
      <c r="O13" s="408"/>
      <c r="P13" s="408"/>
      <c r="Q13" s="408"/>
      <c r="R13" s="128" t="str">
        <f>IFERROR(INDEX(ART[PRIX],MATCH($N13,ART[DESIGNATION],0)),"")</f>
        <v/>
      </c>
      <c r="S13" s="260"/>
      <c r="T13" s="322"/>
      <c r="V13" s="174"/>
      <c r="W13" s="150" t="s">
        <v>192</v>
      </c>
      <c r="X13" s="431"/>
      <c r="Y13" s="432"/>
      <c r="Z13" s="432"/>
      <c r="AA13" s="433"/>
      <c r="AB13" s="145" t="str">
        <f>IFERROR(INDEX(ART[PRIX],MATCH($X13,ART[DESIGNATION],0)),"")</f>
        <v/>
      </c>
      <c r="AC13" s="263"/>
      <c r="AD13" s="325"/>
      <c r="AF13" s="484" t="s">
        <v>207</v>
      </c>
      <c r="AG13" s="485"/>
      <c r="AH13" s="484" t="s">
        <v>222</v>
      </c>
      <c r="AI13" s="485"/>
    </row>
    <row r="14" spans="1:40" ht="16" customHeight="1">
      <c r="A14" s="195"/>
      <c r="B14" s="205"/>
      <c r="C14" s="201">
        <f>IFERROR(VLOOKUP(C7,AGENT,5,0),"")</f>
        <v>0</v>
      </c>
      <c r="D14" s="316"/>
      <c r="E14" s="316"/>
      <c r="F14" s="316"/>
      <c r="G14" s="317"/>
      <c r="H14" s="87" t="str">
        <f>IFERROR(INDEX(ART[PRIX],MATCH($D14,ART[DESIGNATION],0)),"")</f>
        <v/>
      </c>
      <c r="I14" s="250"/>
      <c r="J14" s="319"/>
      <c r="L14" s="130"/>
      <c r="M14" s="135" t="str">
        <f>IFERROR(VLOOKUP(M7,AGENT,5,0),"")</f>
        <v>Brive</v>
      </c>
      <c r="N14" s="407"/>
      <c r="O14" s="408"/>
      <c r="P14" s="408"/>
      <c r="Q14" s="408"/>
      <c r="R14" s="128" t="str">
        <f>IFERROR(INDEX(ART[PRIX],MATCH($N14,ART[DESIGNATION],0)),"")</f>
        <v/>
      </c>
      <c r="S14" s="260"/>
      <c r="T14" s="322"/>
      <c r="V14" s="174"/>
      <c r="W14" s="151" t="str">
        <f>IFERROR(VLOOKUP(W7,AGENT,5,0),"")</f>
        <v>Perigueux</v>
      </c>
      <c r="X14" s="431"/>
      <c r="Y14" s="432"/>
      <c r="Z14" s="432"/>
      <c r="AA14" s="433"/>
      <c r="AB14" s="145" t="str">
        <f>IFERROR(INDEX(ART[PRIX],MATCH($X14,ART[DESIGNATION],0)),"")</f>
        <v/>
      </c>
      <c r="AC14" s="263"/>
      <c r="AD14" s="325"/>
      <c r="AF14" s="486"/>
      <c r="AG14" s="487"/>
      <c r="AH14" s="486"/>
      <c r="AI14" s="487"/>
    </row>
    <row r="15" spans="1:40" ht="17" customHeight="1" thickBot="1">
      <c r="A15" s="195"/>
      <c r="B15" s="205"/>
      <c r="C15" s="202"/>
      <c r="D15" s="316"/>
      <c r="E15" s="316"/>
      <c r="F15" s="316"/>
      <c r="G15" s="317"/>
      <c r="H15" s="87" t="str">
        <f>IFERROR(INDEX(ART[PRIX],MATCH($D15,ART[DESIGNATION],0)),"")</f>
        <v/>
      </c>
      <c r="I15" s="250"/>
      <c r="J15" s="319"/>
      <c r="L15" s="130"/>
      <c r="M15" s="136"/>
      <c r="N15" s="407"/>
      <c r="O15" s="408"/>
      <c r="P15" s="408"/>
      <c r="Q15" s="408"/>
      <c r="R15" s="128" t="str">
        <f>IFERROR(INDEX(ART[PRIX],MATCH($N15,ART[DESIGNATION],0)),"")</f>
        <v/>
      </c>
      <c r="S15" s="260"/>
      <c r="T15" s="322"/>
      <c r="V15" s="174"/>
      <c r="W15" s="152"/>
      <c r="X15" s="431"/>
      <c r="Y15" s="432"/>
      <c r="Z15" s="432"/>
      <c r="AA15" s="433"/>
      <c r="AB15" s="145" t="str">
        <f>IFERROR(INDEX(ART[PRIX],MATCH($X15,ART[DESIGNATION],0)),"")</f>
        <v/>
      </c>
      <c r="AC15" s="263"/>
      <c r="AD15" s="325"/>
      <c r="AF15" s="488"/>
      <c r="AG15" s="489"/>
      <c r="AH15" s="488"/>
      <c r="AI15" s="489"/>
    </row>
    <row r="16" spans="1:40" ht="17" customHeight="1" thickBot="1">
      <c r="A16" s="196"/>
      <c r="B16" s="206"/>
      <c r="C16" s="203"/>
      <c r="D16" s="328"/>
      <c r="E16" s="328"/>
      <c r="F16" s="328"/>
      <c r="G16" s="329"/>
      <c r="H16" s="91" t="str">
        <f>IFERROR(INDEX(ART[PRIX],MATCH($D16,ART[DESIGNATION],0)),"")</f>
        <v/>
      </c>
      <c r="I16" s="248"/>
      <c r="J16" s="320"/>
      <c r="L16" s="137"/>
      <c r="M16" s="138"/>
      <c r="N16" s="410"/>
      <c r="O16" s="411"/>
      <c r="P16" s="411"/>
      <c r="Q16" s="411"/>
      <c r="R16" s="139" t="str">
        <f>IFERROR(INDEX(ART[PRIX],MATCH($N16,ART[DESIGNATION],0)),"")</f>
        <v/>
      </c>
      <c r="S16" s="261"/>
      <c r="T16" s="323"/>
      <c r="V16" s="175"/>
      <c r="W16" s="153"/>
      <c r="X16" s="434"/>
      <c r="Y16" s="435"/>
      <c r="Z16" s="435"/>
      <c r="AA16" s="436"/>
      <c r="AB16" s="173" t="str">
        <f>IFERROR(INDEX(ART[PRIX],MATCH($X16,ART[DESIGNATION],0)),"")</f>
        <v/>
      </c>
      <c r="AC16" s="264"/>
      <c r="AD16" s="326"/>
      <c r="AF16" s="440">
        <f>SUMPRODUCT(S7:S136)</f>
        <v>0</v>
      </c>
      <c r="AG16" s="441"/>
      <c r="AH16" s="444">
        <f>T8+T18+T28+T38+T48+T58+T68+T78+T88+T98+T108+T118</f>
        <v>0</v>
      </c>
      <c r="AI16" s="445"/>
    </row>
    <row r="17" spans="1:35" ht="19" customHeight="1" outlineLevel="1" thickBot="1">
      <c r="A17" s="38"/>
      <c r="B17" s="208" t="s">
        <v>196</v>
      </c>
      <c r="C17" s="228" t="s">
        <v>245</v>
      </c>
      <c r="D17" s="297"/>
      <c r="E17" s="298"/>
      <c r="F17" s="298"/>
      <c r="G17" s="299"/>
      <c r="H17" s="97" t="str">
        <f>IFERROR(INDEX(ART[PRIX],MATCH($D17,ART[DESIGNATION],0)),"")</f>
        <v/>
      </c>
      <c r="I17" s="177"/>
      <c r="J17" s="98" t="s">
        <v>140</v>
      </c>
      <c r="L17" s="214" t="s">
        <v>196</v>
      </c>
      <c r="M17" s="226" t="s">
        <v>241</v>
      </c>
      <c r="N17" s="413"/>
      <c r="O17" s="414"/>
      <c r="P17" s="414"/>
      <c r="Q17" s="415"/>
      <c r="R17" s="172" t="str">
        <f>IFERROR(INDEX(ART[PRIX],MATCH($N17,ART[DESIGNATION],0)),"")</f>
        <v/>
      </c>
      <c r="S17" s="256"/>
      <c r="T17" s="112" t="s">
        <v>140</v>
      </c>
      <c r="V17" s="218" t="s">
        <v>196</v>
      </c>
      <c r="W17" s="194" t="s">
        <v>235</v>
      </c>
      <c r="X17" s="282"/>
      <c r="Y17" s="283"/>
      <c r="Z17" s="283"/>
      <c r="AA17" s="284"/>
      <c r="AB17" s="155" t="str">
        <f>IFERROR(INDEX(ART[PRIX],MATCH($X17,ART[DESIGNATION],0)),"")</f>
        <v/>
      </c>
      <c r="AC17" s="156"/>
      <c r="AD17" s="157" t="s">
        <v>140</v>
      </c>
      <c r="AF17" s="442"/>
      <c r="AG17" s="443"/>
      <c r="AH17" s="446"/>
      <c r="AI17" s="447"/>
    </row>
    <row r="18" spans="1:35" ht="16" customHeight="1" outlineLevel="1">
      <c r="A18" s="38"/>
      <c r="B18" s="209">
        <f>IF('Mai2021'!J22="",IFERROR(VLOOKUP(C17,AGENT,4,0),""),'Mai2021'!J22)</f>
        <v>113.98</v>
      </c>
      <c r="C18" s="229"/>
      <c r="D18" s="300"/>
      <c r="E18" s="301"/>
      <c r="F18" s="301"/>
      <c r="G18" s="302"/>
      <c r="H18" s="100" t="str">
        <f>IFERROR(INDEX(ART[PRIX],MATCH($D18,ART[DESIGNATION],0)),"")</f>
        <v/>
      </c>
      <c r="I18" s="178"/>
      <c r="J18" s="101">
        <f>SUMPRODUCT(H17:H26,I17:I26)</f>
        <v>0</v>
      </c>
      <c r="L18" s="215">
        <f>IF('Mai2021'!T22="",IFERROR(VLOOKUP(M17,AGENT,4,0),""),'Mai2021'!T22)</f>
        <v>0</v>
      </c>
      <c r="M18" s="227"/>
      <c r="N18" s="416"/>
      <c r="O18" s="417"/>
      <c r="P18" s="417"/>
      <c r="Q18" s="418"/>
      <c r="R18" s="114" t="str">
        <f>IFERROR(INDEX(ART[PRIX],MATCH($N18,ART[DESIGNATION],0)),"")</f>
        <v/>
      </c>
      <c r="S18" s="257"/>
      <c r="T18" s="115">
        <f>SUMPRODUCT(R17:R26,S17:S26)</f>
        <v>0</v>
      </c>
      <c r="V18" s="219">
        <f>IF('Mai2021'!AD22="",IFERROR(VLOOKUP(W17,AGENT,4,0),""),'Mai2021'!AD22)</f>
        <v>19.78</v>
      </c>
      <c r="W18" s="225"/>
      <c r="X18" s="279"/>
      <c r="Y18" s="280"/>
      <c r="Z18" s="280"/>
      <c r="AA18" s="281"/>
      <c r="AB18" s="159" t="str">
        <f>IFERROR(INDEX(ART[PRIX],MATCH($X18,ART[DESIGNATION],0)),"")</f>
        <v/>
      </c>
      <c r="AC18" s="160"/>
      <c r="AD18" s="161">
        <f>SUMPRODUCT(AB17:AB26,AC17:AC26)</f>
        <v>0</v>
      </c>
      <c r="AF18" s="448" t="s">
        <v>208</v>
      </c>
      <c r="AG18" s="449"/>
      <c r="AH18" s="448" t="s">
        <v>223</v>
      </c>
      <c r="AI18" s="449"/>
    </row>
    <row r="19" spans="1:35" outlineLevel="1">
      <c r="A19" s="38"/>
      <c r="B19" s="210"/>
      <c r="C19" s="102" t="s">
        <v>168</v>
      </c>
      <c r="D19" s="300"/>
      <c r="E19" s="301"/>
      <c r="F19" s="301"/>
      <c r="G19" s="302"/>
      <c r="H19" s="100" t="str">
        <f>IFERROR(INDEX(ART[PRIX],MATCH($D19,ART[DESIGNATION],0)),"")</f>
        <v/>
      </c>
      <c r="I19" s="178"/>
      <c r="J19" s="235" t="s">
        <v>209</v>
      </c>
      <c r="L19" s="116"/>
      <c r="M19" s="117" t="s">
        <v>168</v>
      </c>
      <c r="N19" s="416"/>
      <c r="O19" s="417"/>
      <c r="P19" s="417"/>
      <c r="Q19" s="418"/>
      <c r="R19" s="114" t="str">
        <f>IFERROR(INDEX(ART[PRIX],MATCH($N19,ART[DESIGNATION],0)),"")</f>
        <v/>
      </c>
      <c r="S19" s="257"/>
      <c r="T19" s="239" t="s">
        <v>209</v>
      </c>
      <c r="V19" s="162"/>
      <c r="W19" s="163" t="s">
        <v>168</v>
      </c>
      <c r="X19" s="279"/>
      <c r="Y19" s="280"/>
      <c r="Z19" s="280"/>
      <c r="AA19" s="281"/>
      <c r="AB19" s="159" t="str">
        <f>IFERROR(INDEX(ART[PRIX],MATCH($X19,ART[DESIGNATION],0)),"")</f>
        <v/>
      </c>
      <c r="AC19" s="160"/>
      <c r="AD19" s="243" t="s">
        <v>209</v>
      </c>
      <c r="AF19" s="450"/>
      <c r="AG19" s="451"/>
      <c r="AH19" s="450"/>
      <c r="AI19" s="451"/>
    </row>
    <row r="20" spans="1:35" ht="17" outlineLevel="1" thickBot="1">
      <c r="A20" s="38"/>
      <c r="B20" s="210"/>
      <c r="C20" s="103"/>
      <c r="D20" s="300"/>
      <c r="E20" s="301"/>
      <c r="F20" s="301"/>
      <c r="G20" s="302"/>
      <c r="H20" s="100" t="str">
        <f>IFERROR(INDEX(ART[PRIX],MATCH($D20,ART[DESIGNATION],0)),"")</f>
        <v/>
      </c>
      <c r="I20" s="178"/>
      <c r="J20" s="236">
        <f>SUMPRODUCT(Janv2021!J18+'Mai2021'!J18+J18)</f>
        <v>0</v>
      </c>
      <c r="L20" s="116"/>
      <c r="M20" s="118"/>
      <c r="N20" s="416"/>
      <c r="O20" s="417"/>
      <c r="P20" s="417"/>
      <c r="Q20" s="418"/>
      <c r="R20" s="114" t="str">
        <f>IFERROR(INDEX(ART[PRIX],MATCH($N20,ART[DESIGNATION],0)),"")</f>
        <v/>
      </c>
      <c r="S20" s="257"/>
      <c r="T20" s="240">
        <f>SUMPRODUCT(Janv2021!T18+'Mai2021'!T18+T18)</f>
        <v>0</v>
      </c>
      <c r="V20" s="162"/>
      <c r="W20" s="164"/>
      <c r="X20" s="279"/>
      <c r="Y20" s="280"/>
      <c r="Z20" s="280"/>
      <c r="AA20" s="281"/>
      <c r="AB20" s="159" t="str">
        <f>IFERROR(INDEX(ART[PRIX],MATCH($X20,ART[DESIGNATION],0)),"")</f>
        <v/>
      </c>
      <c r="AC20" s="160"/>
      <c r="AD20" s="244">
        <f>SUMPRODUCT(Janv2021!AD18+'Mai2021'!AD18+AD18)</f>
        <v>60.22</v>
      </c>
      <c r="AF20" s="452"/>
      <c r="AG20" s="453"/>
      <c r="AH20" s="452"/>
      <c r="AI20" s="453"/>
    </row>
    <row r="21" spans="1:35" outlineLevel="1">
      <c r="A21" s="38"/>
      <c r="B21" s="210"/>
      <c r="C21" s="99" t="s">
        <v>166</v>
      </c>
      <c r="D21" s="300"/>
      <c r="E21" s="301"/>
      <c r="F21" s="301"/>
      <c r="G21" s="302"/>
      <c r="H21" s="100" t="str">
        <f>IFERROR(INDEX(ART[PRIX],MATCH($D21,ART[DESIGNATION],0)),"")</f>
        <v/>
      </c>
      <c r="I21" s="178"/>
      <c r="J21" s="98" t="s">
        <v>139</v>
      </c>
      <c r="L21" s="116"/>
      <c r="M21" s="113" t="s">
        <v>166</v>
      </c>
      <c r="N21" s="416"/>
      <c r="O21" s="417"/>
      <c r="P21" s="417"/>
      <c r="Q21" s="418"/>
      <c r="R21" s="114" t="str">
        <f>IFERROR(INDEX(ART[PRIX],MATCH($N21,ART[DESIGNATION],0)),"")</f>
        <v/>
      </c>
      <c r="S21" s="257"/>
      <c r="T21" s="112" t="s">
        <v>139</v>
      </c>
      <c r="V21" s="162"/>
      <c r="W21" s="158" t="s">
        <v>166</v>
      </c>
      <c r="X21" s="279"/>
      <c r="Y21" s="280"/>
      <c r="Z21" s="280"/>
      <c r="AA21" s="281"/>
      <c r="AB21" s="159" t="str">
        <f>IFERROR(INDEX(ART[PRIX],MATCH($X21,ART[DESIGNATION],0)),"")</f>
        <v/>
      </c>
      <c r="AC21" s="160"/>
      <c r="AD21" s="157" t="s">
        <v>139</v>
      </c>
      <c r="AF21" s="440">
        <f>SUMPRODUCT(AC7:AC136)</f>
        <v>0</v>
      </c>
      <c r="AG21" s="441"/>
      <c r="AH21" s="444">
        <f>AD8+AD18+AD28+AD38+AD48+AD58+AD68+AD78+AD88+AD98+AD108+AD118</f>
        <v>0</v>
      </c>
      <c r="AI21" s="445"/>
    </row>
    <row r="22" spans="1:35" ht="17" outlineLevel="1" thickBot="1">
      <c r="A22" s="38"/>
      <c r="B22" s="210"/>
      <c r="C22" s="103"/>
      <c r="D22" s="300"/>
      <c r="E22" s="301"/>
      <c r="F22" s="301"/>
      <c r="G22" s="302"/>
      <c r="H22" s="100" t="str">
        <f>IFERROR(INDEX(ART[PRIX],MATCH($D22,ART[DESIGNATION],0)),"")</f>
        <v/>
      </c>
      <c r="I22" s="178"/>
      <c r="J22" s="303">
        <f>IF(AND(B18&lt;&gt;"",J18&lt;&gt;""),B18-J18,"")</f>
        <v>113.98</v>
      </c>
      <c r="L22" s="116"/>
      <c r="M22" s="118"/>
      <c r="N22" s="416"/>
      <c r="O22" s="417"/>
      <c r="P22" s="417"/>
      <c r="Q22" s="418"/>
      <c r="R22" s="114" t="str">
        <f>IFERROR(INDEX(ART[PRIX],MATCH($N22,ART[DESIGNATION],0)),"")</f>
        <v/>
      </c>
      <c r="S22" s="257"/>
      <c r="T22" s="306">
        <f>IF(AND(L18&lt;&gt;"",T18&lt;&gt;""),L18-T18,"")</f>
        <v>0</v>
      </c>
      <c r="V22" s="162"/>
      <c r="W22" s="164"/>
      <c r="X22" s="279"/>
      <c r="Y22" s="280"/>
      <c r="Z22" s="280"/>
      <c r="AA22" s="281"/>
      <c r="AB22" s="159" t="str">
        <f>IFERROR(INDEX(ART[PRIX],MATCH($X22,ART[DESIGNATION],0)),"")</f>
        <v/>
      </c>
      <c r="AC22" s="160"/>
      <c r="AD22" s="309">
        <f>IF(AND(V18&lt;&gt;"",AD18&lt;&gt;""),V18-AD18,"")</f>
        <v>19.78</v>
      </c>
      <c r="AF22" s="442"/>
      <c r="AG22" s="443"/>
      <c r="AH22" s="446"/>
      <c r="AI22" s="447"/>
    </row>
    <row r="23" spans="1:35" outlineLevel="1">
      <c r="A23" s="38"/>
      <c r="B23" s="210"/>
      <c r="C23" s="105" t="s">
        <v>192</v>
      </c>
      <c r="D23" s="300"/>
      <c r="E23" s="301"/>
      <c r="F23" s="301"/>
      <c r="G23" s="302"/>
      <c r="H23" s="100" t="str">
        <f>IFERROR(INDEX(ART[PRIX],MATCH($D23,ART[DESIGNATION],0)),"")</f>
        <v/>
      </c>
      <c r="I23" s="178"/>
      <c r="J23" s="304"/>
      <c r="L23" s="116"/>
      <c r="M23" s="120" t="s">
        <v>192</v>
      </c>
      <c r="N23" s="416"/>
      <c r="O23" s="417"/>
      <c r="P23" s="417"/>
      <c r="Q23" s="418"/>
      <c r="R23" s="114" t="str">
        <f>IFERROR(INDEX(ART[PRIX],MATCH($N23,ART[DESIGNATION],0)),"")</f>
        <v/>
      </c>
      <c r="S23" s="257"/>
      <c r="T23" s="307"/>
      <c r="V23" s="162"/>
      <c r="W23" s="166" t="s">
        <v>192</v>
      </c>
      <c r="X23" s="279"/>
      <c r="Y23" s="280"/>
      <c r="Z23" s="280"/>
      <c r="AA23" s="281"/>
      <c r="AB23" s="159" t="str">
        <f>IFERROR(INDEX(ART[PRIX],MATCH($X23,ART[DESIGNATION],0)),"")</f>
        <v/>
      </c>
      <c r="AC23" s="160"/>
      <c r="AD23" s="310"/>
    </row>
    <row r="24" spans="1:35" outlineLevel="1">
      <c r="A24" s="38"/>
      <c r="B24" s="210"/>
      <c r="C24" s="106" t="str">
        <f>IFERROR(VLOOKUP(C17,AGENT,5,0),"")</f>
        <v>Limoges</v>
      </c>
      <c r="D24" s="300"/>
      <c r="E24" s="301"/>
      <c r="F24" s="301"/>
      <c r="G24" s="302"/>
      <c r="H24" s="100" t="str">
        <f>IFERROR(INDEX(ART[PRIX],MATCH($D24,ART[DESIGNATION],0)),"")</f>
        <v/>
      </c>
      <c r="I24" s="178"/>
      <c r="J24" s="304"/>
      <c r="L24" s="116"/>
      <c r="M24" s="121" t="str">
        <f>IFERROR(VLOOKUP($M$17,AGENT,5,0),"")</f>
        <v>Brive</v>
      </c>
      <c r="N24" s="416"/>
      <c r="O24" s="417"/>
      <c r="P24" s="417"/>
      <c r="Q24" s="418"/>
      <c r="R24" s="114" t="str">
        <f>IFERROR(INDEX(ART[PRIX],MATCH($N24,ART[DESIGNATION],0)),"")</f>
        <v/>
      </c>
      <c r="S24" s="257"/>
      <c r="T24" s="307"/>
      <c r="V24" s="162"/>
      <c r="W24" s="167" t="str">
        <f>IFERROR(VLOOKUP(W17,AGENT,5,0),"")</f>
        <v>Perigueux</v>
      </c>
      <c r="X24" s="279"/>
      <c r="Y24" s="280"/>
      <c r="Z24" s="280"/>
      <c r="AA24" s="281"/>
      <c r="AB24" s="159" t="str">
        <f>IFERROR(INDEX(ART[PRIX],MATCH($X24,ART[DESIGNATION],0)),"")</f>
        <v/>
      </c>
      <c r="AC24" s="160"/>
      <c r="AD24" s="310"/>
    </row>
    <row r="25" spans="1:35" outlineLevel="1">
      <c r="A25" s="38"/>
      <c r="B25" s="210"/>
      <c r="C25" s="107"/>
      <c r="D25" s="300"/>
      <c r="E25" s="301"/>
      <c r="F25" s="301"/>
      <c r="G25" s="302"/>
      <c r="H25" s="100" t="str">
        <f>IFERROR(INDEX(ART[PRIX],MATCH($D25,ART[DESIGNATION],0)),"")</f>
        <v/>
      </c>
      <c r="I25" s="178"/>
      <c r="J25" s="304"/>
      <c r="L25" s="116"/>
      <c r="M25" s="122"/>
      <c r="N25" s="416"/>
      <c r="O25" s="417"/>
      <c r="P25" s="417"/>
      <c r="Q25" s="418"/>
      <c r="R25" s="114" t="str">
        <f>IFERROR(INDEX(ART[PRIX],MATCH($N25,ART[DESIGNATION],0)),"")</f>
        <v/>
      </c>
      <c r="S25" s="257"/>
      <c r="T25" s="307"/>
      <c r="V25" s="162"/>
      <c r="W25" s="168"/>
      <c r="X25" s="279"/>
      <c r="Y25" s="280"/>
      <c r="Z25" s="280"/>
      <c r="AA25" s="281"/>
      <c r="AB25" s="159" t="str">
        <f>IFERROR(INDEX(ART[PRIX],MATCH($X25,ART[DESIGNATION],0)),"")</f>
        <v/>
      </c>
      <c r="AC25" s="160"/>
      <c r="AD25" s="310"/>
    </row>
    <row r="26" spans="1:35" ht="17" outlineLevel="1" thickBot="1">
      <c r="A26" s="38"/>
      <c r="B26" s="211"/>
      <c r="C26" s="108"/>
      <c r="D26" s="312"/>
      <c r="E26" s="313"/>
      <c r="F26" s="313"/>
      <c r="G26" s="314"/>
      <c r="H26" s="100" t="str">
        <f>IFERROR(INDEX(ART[PRIX],MATCH($D26,ART[DESIGNATION],0)),"")</f>
        <v/>
      </c>
      <c r="I26" s="179"/>
      <c r="J26" s="305"/>
      <c r="L26" s="123"/>
      <c r="M26" s="124"/>
      <c r="N26" s="419"/>
      <c r="O26" s="420"/>
      <c r="P26" s="420"/>
      <c r="Q26" s="421"/>
      <c r="R26" s="114" t="str">
        <f>IFERROR(INDEX(ART[PRIX],MATCH($N26,ART[DESIGNATION],0)),"")</f>
        <v/>
      </c>
      <c r="S26" s="258"/>
      <c r="T26" s="308"/>
      <c r="V26" s="169"/>
      <c r="W26" s="170"/>
      <c r="X26" s="294"/>
      <c r="Y26" s="295"/>
      <c r="Z26" s="295"/>
      <c r="AA26" s="296"/>
      <c r="AB26" s="171" t="str">
        <f>IFERROR(INDEX(ART[PRIX],MATCH($X26,ART[DESIGNATION],0)),"")</f>
        <v/>
      </c>
      <c r="AC26" s="160"/>
      <c r="AD26" s="311"/>
    </row>
    <row r="27" spans="1:35" ht="19" customHeight="1" outlineLevel="1">
      <c r="A27" s="38"/>
      <c r="B27" s="204" t="s">
        <v>196</v>
      </c>
      <c r="C27" s="230" t="s">
        <v>246</v>
      </c>
      <c r="D27" s="276"/>
      <c r="E27" s="277"/>
      <c r="F27" s="277"/>
      <c r="G27" s="278"/>
      <c r="H27" s="84" t="str">
        <f>IFERROR(INDEX(ART[PRIX],MATCH($D27,ART[DESIGNATION],0)),"")</f>
        <v/>
      </c>
      <c r="I27" s="249"/>
      <c r="J27" s="85" t="s">
        <v>140</v>
      </c>
      <c r="L27" s="212" t="s">
        <v>196</v>
      </c>
      <c r="M27" s="221" t="s">
        <v>169</v>
      </c>
      <c r="N27" s="422"/>
      <c r="O27" s="423"/>
      <c r="P27" s="423"/>
      <c r="Q27" s="424"/>
      <c r="R27" s="126" t="str">
        <f>IFERROR(INDEX(ART[PRIX],MATCH($N27,ART[DESIGNATION],0)),"")</f>
        <v/>
      </c>
      <c r="S27" s="259"/>
      <c r="T27" s="126" t="s">
        <v>140</v>
      </c>
      <c r="V27" s="216" t="s">
        <v>196</v>
      </c>
      <c r="W27" s="223" t="s">
        <v>169</v>
      </c>
      <c r="X27" s="428"/>
      <c r="Y27" s="429"/>
      <c r="Z27" s="429"/>
      <c r="AA27" s="430"/>
      <c r="AB27" s="142" t="str">
        <f>IFERROR(INDEX(ART[PRIX],MATCH($X27,ART[DESIGNATION],0)),"")</f>
        <v/>
      </c>
      <c r="AC27" s="262"/>
      <c r="AD27" s="143" t="s">
        <v>140</v>
      </c>
    </row>
    <row r="28" spans="1:35" ht="16" customHeight="1" outlineLevel="1">
      <c r="A28" s="38"/>
      <c r="B28" s="207">
        <f>IF('Mai2021'!J32="",IFERROR(VLOOKUP(C27,AGENT,4,0),""),'Mai2021'!J32)</f>
        <v>120</v>
      </c>
      <c r="C28" s="231"/>
      <c r="D28" s="315"/>
      <c r="E28" s="316"/>
      <c r="F28" s="316"/>
      <c r="G28" s="317"/>
      <c r="H28" s="87" t="str">
        <f>IFERROR(INDEX(ART[PRIX],MATCH($D28,ART[DESIGNATION],0)),"")</f>
        <v/>
      </c>
      <c r="I28" s="250"/>
      <c r="J28" s="88">
        <f>SUMPRODUCT(H27:H36,I27:I36)</f>
        <v>0</v>
      </c>
      <c r="L28" s="213" t="str">
        <f>IF('Mai2021'!T32="",IFERROR(VLOOKUP(M27,AGENT,4,0),""),'Mai2021'!T32)</f>
        <v/>
      </c>
      <c r="M28" s="222"/>
      <c r="N28" s="407"/>
      <c r="O28" s="408"/>
      <c r="P28" s="408"/>
      <c r="Q28" s="409"/>
      <c r="R28" s="128" t="str">
        <f>IFERROR(INDEX(ART[PRIX],MATCH($N28,ART[DESIGNATION],0)),"")</f>
        <v/>
      </c>
      <c r="S28" s="260"/>
      <c r="T28" s="129">
        <f>SUMPRODUCT(R27:R36,S27:S36)</f>
        <v>0</v>
      </c>
      <c r="V28" s="217" t="str">
        <f>IF('Mai2021'!AD32="",IFERROR(VLOOKUP(W27,AGENT,4,0),""),'Mai2021'!AD32)</f>
        <v/>
      </c>
      <c r="W28" s="224"/>
      <c r="X28" s="431"/>
      <c r="Y28" s="432"/>
      <c r="Z28" s="432"/>
      <c r="AA28" s="433"/>
      <c r="AB28" s="145" t="str">
        <f>IFERROR(INDEX(ART[PRIX],MATCH($X28,ART[DESIGNATION],0)),"")</f>
        <v/>
      </c>
      <c r="AC28" s="263"/>
      <c r="AD28" s="146">
        <f>SUMPRODUCT(AB27:AB36,AC27:AC36)</f>
        <v>0</v>
      </c>
    </row>
    <row r="29" spans="1:35" outlineLevel="1">
      <c r="A29" s="38"/>
      <c r="B29" s="205"/>
      <c r="C29" s="89" t="s">
        <v>168</v>
      </c>
      <c r="D29" s="315"/>
      <c r="E29" s="316"/>
      <c r="F29" s="316"/>
      <c r="G29" s="317"/>
      <c r="H29" s="87" t="str">
        <f>IFERROR(INDEX(ART[PRIX],MATCH($D29,ART[DESIGNATION],0)),"")</f>
        <v/>
      </c>
      <c r="I29" s="250"/>
      <c r="J29" s="233" t="s">
        <v>209</v>
      </c>
      <c r="L29" s="130"/>
      <c r="M29" s="131" t="s">
        <v>168</v>
      </c>
      <c r="N29" s="407"/>
      <c r="O29" s="408"/>
      <c r="P29" s="408"/>
      <c r="Q29" s="409"/>
      <c r="R29" s="128" t="str">
        <f>IFERROR(INDEX(ART[PRIX],MATCH($N29,ART[DESIGNATION],0)),"")</f>
        <v/>
      </c>
      <c r="S29" s="260"/>
      <c r="T29" s="237" t="s">
        <v>209</v>
      </c>
      <c r="V29" s="174"/>
      <c r="W29" s="147" t="s">
        <v>168</v>
      </c>
      <c r="X29" s="431"/>
      <c r="Y29" s="432"/>
      <c r="Z29" s="432"/>
      <c r="AA29" s="433"/>
      <c r="AB29" s="145" t="str">
        <f>IFERROR(INDEX(ART[PRIX],MATCH($X29,ART[DESIGNATION],0)),"")</f>
        <v/>
      </c>
      <c r="AC29" s="263"/>
      <c r="AD29" s="241" t="s">
        <v>209</v>
      </c>
    </row>
    <row r="30" spans="1:35" ht="17" outlineLevel="1" thickBot="1">
      <c r="A30" s="38"/>
      <c r="B30" s="205"/>
      <c r="C30" s="90"/>
      <c r="D30" s="315"/>
      <c r="E30" s="316"/>
      <c r="F30" s="316"/>
      <c r="G30" s="317"/>
      <c r="H30" s="87" t="str">
        <f>IFERROR(INDEX(ART[PRIX],MATCH($D30,ART[DESIGNATION],0)),"")</f>
        <v/>
      </c>
      <c r="I30" s="250"/>
      <c r="J30" s="234">
        <f>SUMPRODUCT(Janv2021!J28+'Mai2021'!J28+J28)</f>
        <v>0</v>
      </c>
      <c r="L30" s="130"/>
      <c r="M30" s="132" t="str">
        <f>IFERROR(VLOOKUP(M27,AGENT,2,0),"")</f>
        <v/>
      </c>
      <c r="N30" s="407"/>
      <c r="O30" s="408"/>
      <c r="P30" s="408"/>
      <c r="Q30" s="409"/>
      <c r="R30" s="128" t="str">
        <f>IFERROR(INDEX(ART[PRIX],MATCH($N30,ART[DESIGNATION],0)),"")</f>
        <v/>
      </c>
      <c r="S30" s="260"/>
      <c r="T30" s="238">
        <f>SUMPRODUCT(Janv2021!T28+'Mai2021'!T28+T28)</f>
        <v>0</v>
      </c>
      <c r="V30" s="174"/>
      <c r="W30" s="148" t="str">
        <f>IFERROR(VLOOKUP(W27,AGENT,2,0),"")</f>
        <v/>
      </c>
      <c r="X30" s="431"/>
      <c r="Y30" s="432"/>
      <c r="Z30" s="432"/>
      <c r="AA30" s="433"/>
      <c r="AB30" s="145" t="str">
        <f>IFERROR(INDEX(ART[PRIX],MATCH($X30,ART[DESIGNATION],0)),"")</f>
        <v/>
      </c>
      <c r="AC30" s="263"/>
      <c r="AD30" s="242">
        <f>SUMPRODUCT(Janv2021!AD28+'Mai2021'!AD28+AD28)</f>
        <v>0</v>
      </c>
    </row>
    <row r="31" spans="1:35" outlineLevel="1">
      <c r="A31" s="38"/>
      <c r="B31" s="205"/>
      <c r="C31" s="86" t="s">
        <v>166</v>
      </c>
      <c r="D31" s="315"/>
      <c r="E31" s="316"/>
      <c r="F31" s="316"/>
      <c r="G31" s="317"/>
      <c r="H31" s="87" t="str">
        <f>IFERROR(INDEX(ART[PRIX],MATCH($D31,ART[DESIGNATION],0)),"")</f>
        <v/>
      </c>
      <c r="I31" s="250"/>
      <c r="J31" s="85" t="s">
        <v>139</v>
      </c>
      <c r="L31" s="130"/>
      <c r="M31" s="127" t="s">
        <v>166</v>
      </c>
      <c r="N31" s="407"/>
      <c r="O31" s="408"/>
      <c r="P31" s="408"/>
      <c r="Q31" s="409"/>
      <c r="R31" s="128" t="str">
        <f>IFERROR(INDEX(ART[PRIX],MATCH($N31,ART[DESIGNATION],0)),"")</f>
        <v/>
      </c>
      <c r="S31" s="260"/>
      <c r="T31" s="126" t="s">
        <v>139</v>
      </c>
      <c r="V31" s="174"/>
      <c r="W31" s="144" t="s">
        <v>166</v>
      </c>
      <c r="X31" s="431"/>
      <c r="Y31" s="432"/>
      <c r="Z31" s="432"/>
      <c r="AA31" s="433"/>
      <c r="AB31" s="145" t="str">
        <f>IFERROR(INDEX(ART[PRIX],MATCH($X31,ART[DESIGNATION],0)),"")</f>
        <v/>
      </c>
      <c r="AC31" s="263"/>
      <c r="AD31" s="143" t="s">
        <v>139</v>
      </c>
    </row>
    <row r="32" spans="1:35" outlineLevel="1">
      <c r="A32" s="38"/>
      <c r="B32" s="205"/>
      <c r="C32" s="90"/>
      <c r="D32" s="315"/>
      <c r="E32" s="316"/>
      <c r="F32" s="316"/>
      <c r="G32" s="317"/>
      <c r="H32" s="87" t="str">
        <f>IFERROR(INDEX(ART[PRIX],MATCH($D32,ART[DESIGNATION],0)),"")</f>
        <v/>
      </c>
      <c r="I32" s="250"/>
      <c r="J32" s="318">
        <f>IF(AND(B28&lt;&gt;"",J28&lt;&gt;""),B28-J28,"")</f>
        <v>120</v>
      </c>
      <c r="L32" s="130"/>
      <c r="M32" s="132" t="str">
        <f>IFERROR(VLOOKUP(M27,AGENT,3,0),"")</f>
        <v/>
      </c>
      <c r="N32" s="407"/>
      <c r="O32" s="408"/>
      <c r="P32" s="408"/>
      <c r="Q32" s="409"/>
      <c r="R32" s="128" t="str">
        <f>IFERROR(INDEX(ART[PRIX],MATCH($N32,ART[DESIGNATION],0)),"")</f>
        <v/>
      </c>
      <c r="S32" s="260"/>
      <c r="T32" s="321" t="str">
        <f>IF(AND(L28&lt;&gt;"",T28&lt;&gt;""),L28-T28,"")</f>
        <v/>
      </c>
      <c r="V32" s="174"/>
      <c r="W32" s="148" t="str">
        <f>IFERROR(VLOOKUP(W27,AGENT,3,0),"")</f>
        <v/>
      </c>
      <c r="X32" s="431"/>
      <c r="Y32" s="432"/>
      <c r="Z32" s="432"/>
      <c r="AA32" s="433"/>
      <c r="AB32" s="145" t="str">
        <f>IFERROR(INDEX(ART[PRIX],MATCH($X32,ART[DESIGNATION],0)),"")</f>
        <v/>
      </c>
      <c r="AC32" s="263"/>
      <c r="AD32" s="324" t="str">
        <f>IF(AND(V28&lt;&gt;"",AD28&lt;&gt;""),V28-AD28,"")</f>
        <v/>
      </c>
    </row>
    <row r="33" spans="1:42" outlineLevel="1">
      <c r="A33" s="38"/>
      <c r="B33" s="205"/>
      <c r="C33" s="92" t="s">
        <v>192</v>
      </c>
      <c r="D33" s="315"/>
      <c r="E33" s="316"/>
      <c r="F33" s="316"/>
      <c r="G33" s="317"/>
      <c r="H33" s="87" t="str">
        <f>IFERROR(INDEX(ART[PRIX],MATCH($D33,ART[DESIGNATION],0)),"")</f>
        <v/>
      </c>
      <c r="I33" s="250"/>
      <c r="J33" s="319"/>
      <c r="L33" s="130"/>
      <c r="M33" s="134" t="s">
        <v>192</v>
      </c>
      <c r="N33" s="407"/>
      <c r="O33" s="408"/>
      <c r="P33" s="408"/>
      <c r="Q33" s="409"/>
      <c r="R33" s="128" t="str">
        <f>IFERROR(INDEX(ART[PRIX],MATCH($N33,ART[DESIGNATION],0)),"")</f>
        <v/>
      </c>
      <c r="S33" s="260"/>
      <c r="T33" s="322"/>
      <c r="V33" s="174"/>
      <c r="W33" s="150" t="s">
        <v>192</v>
      </c>
      <c r="X33" s="431"/>
      <c r="Y33" s="432"/>
      <c r="Z33" s="432"/>
      <c r="AA33" s="433"/>
      <c r="AB33" s="145" t="str">
        <f>IFERROR(INDEX(ART[PRIX],MATCH($X33,ART[DESIGNATION],0)),"")</f>
        <v/>
      </c>
      <c r="AC33" s="263"/>
      <c r="AD33" s="325"/>
    </row>
    <row r="34" spans="1:42" outlineLevel="1">
      <c r="A34" s="38"/>
      <c r="B34" s="205"/>
      <c r="C34" s="93" t="str">
        <f>IFERROR(VLOOKUP(C27,AGENT,5,0),"")</f>
        <v>Limoges</v>
      </c>
      <c r="D34" s="315"/>
      <c r="E34" s="316"/>
      <c r="F34" s="316"/>
      <c r="G34" s="317"/>
      <c r="H34" s="87" t="str">
        <f>IFERROR(INDEX(ART[PRIX],MATCH($D34,ART[DESIGNATION],0)),"")</f>
        <v/>
      </c>
      <c r="I34" s="250"/>
      <c r="J34" s="319"/>
      <c r="L34" s="130"/>
      <c r="M34" s="135" t="str">
        <f>IFERROR(VLOOKUP(M27,AGENT,5,0),"")</f>
        <v/>
      </c>
      <c r="N34" s="407"/>
      <c r="O34" s="408"/>
      <c r="P34" s="408"/>
      <c r="Q34" s="409"/>
      <c r="R34" s="128" t="str">
        <f>IFERROR(INDEX(ART[PRIX],MATCH($N34,ART[DESIGNATION],0)),"")</f>
        <v/>
      </c>
      <c r="S34" s="260"/>
      <c r="T34" s="322"/>
      <c r="V34" s="174"/>
      <c r="W34" s="151" t="str">
        <f>IFERROR(VLOOKUP(W27,AGENT,5,0),"")</f>
        <v/>
      </c>
      <c r="X34" s="431"/>
      <c r="Y34" s="432"/>
      <c r="Z34" s="432"/>
      <c r="AA34" s="433"/>
      <c r="AB34" s="145" t="str">
        <f>IFERROR(INDEX(ART[PRIX],MATCH($X34,ART[DESIGNATION],0)),"")</f>
        <v/>
      </c>
      <c r="AC34" s="263"/>
      <c r="AD34" s="325"/>
    </row>
    <row r="35" spans="1:42" outlineLevel="1">
      <c r="A35" s="38"/>
      <c r="B35" s="205"/>
      <c r="C35" s="94"/>
      <c r="D35" s="315"/>
      <c r="E35" s="316"/>
      <c r="F35" s="316"/>
      <c r="G35" s="317"/>
      <c r="H35" s="87" t="str">
        <f>IFERROR(INDEX(ART[PRIX],MATCH($D35,ART[DESIGNATION],0)),"")</f>
        <v/>
      </c>
      <c r="I35" s="250"/>
      <c r="J35" s="319"/>
      <c r="L35" s="130"/>
      <c r="M35" s="136"/>
      <c r="N35" s="407"/>
      <c r="O35" s="408"/>
      <c r="P35" s="408"/>
      <c r="Q35" s="409"/>
      <c r="R35" s="128" t="str">
        <f>IFERROR(INDEX(ART[PRIX],MATCH($N35,ART[DESIGNATION],0)),"")</f>
        <v/>
      </c>
      <c r="S35" s="260"/>
      <c r="T35" s="322"/>
      <c r="V35" s="174"/>
      <c r="W35" s="152"/>
      <c r="X35" s="431"/>
      <c r="Y35" s="432"/>
      <c r="Z35" s="432"/>
      <c r="AA35" s="433"/>
      <c r="AB35" s="145" t="str">
        <f>IFERROR(INDEX(ART[PRIX],MATCH($X35,ART[DESIGNATION],0)),"")</f>
        <v/>
      </c>
      <c r="AC35" s="263"/>
      <c r="AD35" s="325"/>
    </row>
    <row r="36" spans="1:42" ht="17" outlineLevel="1" thickBot="1">
      <c r="A36" s="38"/>
      <c r="B36" s="206"/>
      <c r="C36" s="95"/>
      <c r="D36" s="327"/>
      <c r="E36" s="328"/>
      <c r="F36" s="328"/>
      <c r="G36" s="329"/>
      <c r="H36" s="87" t="str">
        <f>IFERROR(INDEX(ART[PRIX],MATCH($D36,ART[DESIGNATION],0)),"")</f>
        <v/>
      </c>
      <c r="I36" s="248"/>
      <c r="J36" s="320"/>
      <c r="L36" s="137"/>
      <c r="M36" s="138"/>
      <c r="N36" s="410"/>
      <c r="O36" s="411"/>
      <c r="P36" s="411"/>
      <c r="Q36" s="412"/>
      <c r="R36" s="139" t="str">
        <f>IFERROR(INDEX(ART[PRIX],MATCH($N36,ART[DESIGNATION],0)),"")</f>
        <v/>
      </c>
      <c r="S36" s="261"/>
      <c r="T36" s="323"/>
      <c r="V36" s="175"/>
      <c r="W36" s="153"/>
      <c r="X36" s="434"/>
      <c r="Y36" s="435"/>
      <c r="Z36" s="435"/>
      <c r="AA36" s="436"/>
      <c r="AB36" s="173" t="str">
        <f>IFERROR(INDEX(ART[PRIX],MATCH($X36,ART[DESIGNATION],0)),"")</f>
        <v/>
      </c>
      <c r="AC36" s="264"/>
      <c r="AD36" s="326"/>
    </row>
    <row r="37" spans="1:42" ht="19" customHeight="1" outlineLevel="1">
      <c r="A37" s="38"/>
      <c r="B37" s="208" t="s">
        <v>196</v>
      </c>
      <c r="C37" s="228" t="s">
        <v>169</v>
      </c>
      <c r="D37" s="297"/>
      <c r="E37" s="298"/>
      <c r="F37" s="298"/>
      <c r="G37" s="299"/>
      <c r="H37" s="97" t="str">
        <f>IFERROR(INDEX(ART[PRIX],MATCH($D37,ART[DESIGNATION],0)),"")</f>
        <v/>
      </c>
      <c r="I37" s="177"/>
      <c r="J37" s="98" t="s">
        <v>140</v>
      </c>
      <c r="L37" s="214" t="s">
        <v>196</v>
      </c>
      <c r="M37" s="226" t="s">
        <v>169</v>
      </c>
      <c r="N37" s="413"/>
      <c r="O37" s="414"/>
      <c r="P37" s="414"/>
      <c r="Q37" s="415"/>
      <c r="R37" s="172" t="str">
        <f>IFERROR(INDEX(ART[PRIX],MATCH($N37,ART[DESIGNATION],0)),"")</f>
        <v/>
      </c>
      <c r="S37" s="256"/>
      <c r="T37" s="112" t="s">
        <v>140</v>
      </c>
      <c r="V37" s="218" t="s">
        <v>196</v>
      </c>
      <c r="W37" s="194" t="s">
        <v>169</v>
      </c>
      <c r="X37" s="282"/>
      <c r="Y37" s="283"/>
      <c r="Z37" s="283"/>
      <c r="AA37" s="284"/>
      <c r="AB37" s="155" t="str">
        <f>IFERROR(INDEX(ART[PRIX],MATCH($X37,ART[DESIGNATION],0)),"")</f>
        <v/>
      </c>
      <c r="AC37" s="156"/>
      <c r="AD37" s="157" t="s">
        <v>140</v>
      </c>
    </row>
    <row r="38" spans="1:42" ht="16" customHeight="1" outlineLevel="1">
      <c r="A38" s="38"/>
      <c r="B38" s="209" t="str">
        <f>IF('Mai2021'!J42="",IFERROR(VLOOKUP(C37,AGENT,4,0),""),'Mai2021'!J42)</f>
        <v/>
      </c>
      <c r="C38" s="229"/>
      <c r="D38" s="300"/>
      <c r="E38" s="301"/>
      <c r="F38" s="301"/>
      <c r="G38" s="302"/>
      <c r="H38" s="100" t="str">
        <f>IFERROR(INDEX(ART[PRIX],MATCH($D38,ART[DESIGNATION],0)),"")</f>
        <v/>
      </c>
      <c r="I38" s="178"/>
      <c r="J38" s="101">
        <f>SUMPRODUCT(H37:H46,I37:I46)</f>
        <v>0</v>
      </c>
      <c r="L38" s="215" t="str">
        <f>IF('Mai2021'!T42="",IFERROR(VLOOKUP(M37,AGENT,4,0),""),'Mai2021'!T42)</f>
        <v/>
      </c>
      <c r="M38" s="227"/>
      <c r="N38" s="416"/>
      <c r="O38" s="417"/>
      <c r="P38" s="417"/>
      <c r="Q38" s="418"/>
      <c r="R38" s="114" t="str">
        <f>IFERROR(INDEX(ART[PRIX],MATCH($N38,ART[DESIGNATION],0)),"")</f>
        <v/>
      </c>
      <c r="S38" s="257"/>
      <c r="T38" s="115">
        <f>SUMPRODUCT(R37:R46,S37:S46)</f>
        <v>0</v>
      </c>
      <c r="V38" s="219" t="str">
        <f>IF('Mai2021'!AD42="",IFERROR(VLOOKUP(W37,AGENT,4,0),""),'Mai2021'!AD42)</f>
        <v/>
      </c>
      <c r="W38" s="225"/>
      <c r="X38" s="279"/>
      <c r="Y38" s="280"/>
      <c r="Z38" s="280"/>
      <c r="AA38" s="281"/>
      <c r="AB38" s="159" t="str">
        <f>IFERROR(INDEX(ART[PRIX],MATCH($X38,ART[DESIGNATION],0)),"")</f>
        <v/>
      </c>
      <c r="AC38" s="160"/>
      <c r="AD38" s="161">
        <f>SUMPRODUCT(AB37:AB46,AC37:AC46)</f>
        <v>0</v>
      </c>
    </row>
    <row r="39" spans="1:42" outlineLevel="1">
      <c r="A39" s="38"/>
      <c r="B39" s="210"/>
      <c r="C39" s="102" t="s">
        <v>168</v>
      </c>
      <c r="D39" s="300"/>
      <c r="E39" s="301"/>
      <c r="F39" s="301"/>
      <c r="G39" s="302"/>
      <c r="H39" s="100" t="str">
        <f>IFERROR(INDEX(ART[PRIX],MATCH($D39,ART[DESIGNATION],0)),"")</f>
        <v/>
      </c>
      <c r="I39" s="178"/>
      <c r="J39" s="235" t="s">
        <v>209</v>
      </c>
      <c r="L39" s="116"/>
      <c r="M39" s="117" t="s">
        <v>168</v>
      </c>
      <c r="N39" s="416"/>
      <c r="O39" s="417"/>
      <c r="P39" s="417"/>
      <c r="Q39" s="418"/>
      <c r="R39" s="114" t="str">
        <f>IFERROR(INDEX(ART[PRIX],MATCH($N39,ART[DESIGNATION],0)),"")</f>
        <v/>
      </c>
      <c r="S39" s="257"/>
      <c r="T39" s="239" t="s">
        <v>209</v>
      </c>
      <c r="V39" s="162"/>
      <c r="W39" s="163" t="s">
        <v>168</v>
      </c>
      <c r="X39" s="279"/>
      <c r="Y39" s="280"/>
      <c r="Z39" s="280"/>
      <c r="AA39" s="281"/>
      <c r="AB39" s="159" t="str">
        <f>IFERROR(INDEX(ART[PRIX],MATCH($X39,ART[DESIGNATION],0)),"")</f>
        <v/>
      </c>
      <c r="AC39" s="160"/>
      <c r="AD39" s="243" t="s">
        <v>209</v>
      </c>
    </row>
    <row r="40" spans="1:42" ht="17" outlineLevel="1" thickBot="1">
      <c r="A40" s="38"/>
      <c r="B40" s="210"/>
      <c r="C40" s="103" t="str">
        <f>IFERROR(VLOOKUP(C37,AGENT,2,0),"")</f>
        <v/>
      </c>
      <c r="D40" s="300"/>
      <c r="E40" s="301"/>
      <c r="F40" s="301"/>
      <c r="G40" s="302"/>
      <c r="H40" s="100" t="str">
        <f>IFERROR(INDEX(ART[PRIX],MATCH($D40,ART[DESIGNATION],0)),"")</f>
        <v/>
      </c>
      <c r="I40" s="178"/>
      <c r="J40" s="236">
        <f>SUMPRODUCT(Janv2021!J38+'Mai2021'!J38+J38)</f>
        <v>0</v>
      </c>
      <c r="L40" s="116"/>
      <c r="M40" s="118" t="str">
        <f>IFERROR(VLOOKUP(M37,AGENT,2,0),"")</f>
        <v/>
      </c>
      <c r="N40" s="416"/>
      <c r="O40" s="417"/>
      <c r="P40" s="417"/>
      <c r="Q40" s="418"/>
      <c r="R40" s="114" t="str">
        <f>IFERROR(INDEX(ART[PRIX],MATCH($N40,ART[DESIGNATION],0)),"")</f>
        <v/>
      </c>
      <c r="S40" s="257"/>
      <c r="T40" s="240">
        <f>SUMPRODUCT(Janv2021!T38+'Mai2021'!T38+T38)</f>
        <v>0</v>
      </c>
      <c r="V40" s="162"/>
      <c r="W40" s="164" t="str">
        <f>IFERROR(VLOOKUP(W37,AGENT,2,0),"")</f>
        <v/>
      </c>
      <c r="X40" s="279"/>
      <c r="Y40" s="280"/>
      <c r="Z40" s="280"/>
      <c r="AA40" s="281"/>
      <c r="AB40" s="159" t="str">
        <f>IFERROR(INDEX(ART[PRIX],MATCH($X40,ART[DESIGNATION],0)),"")</f>
        <v/>
      </c>
      <c r="AC40" s="160"/>
      <c r="AD40" s="244">
        <f>SUMPRODUCT(Janv2021!AD38+'Mai2021'!AD38+AD38)</f>
        <v>0</v>
      </c>
    </row>
    <row r="41" spans="1:42" outlineLevel="1">
      <c r="A41" s="38"/>
      <c r="B41" s="210"/>
      <c r="C41" s="99" t="s">
        <v>166</v>
      </c>
      <c r="D41" s="300"/>
      <c r="E41" s="301"/>
      <c r="F41" s="301"/>
      <c r="G41" s="302"/>
      <c r="H41" s="100" t="str">
        <f>IFERROR(INDEX(ART[PRIX],MATCH($D41,ART[DESIGNATION],0)),"")</f>
        <v/>
      </c>
      <c r="I41" s="178"/>
      <c r="J41" s="98" t="s">
        <v>139</v>
      </c>
      <c r="L41" s="116"/>
      <c r="M41" s="113" t="s">
        <v>166</v>
      </c>
      <c r="N41" s="416"/>
      <c r="O41" s="417"/>
      <c r="P41" s="417"/>
      <c r="Q41" s="418"/>
      <c r="R41" s="114" t="str">
        <f>IFERROR(INDEX(ART[PRIX],MATCH($N41,ART[DESIGNATION],0)),"")</f>
        <v/>
      </c>
      <c r="S41" s="257"/>
      <c r="T41" s="112" t="s">
        <v>139</v>
      </c>
      <c r="V41" s="162"/>
      <c r="W41" s="158" t="s">
        <v>166</v>
      </c>
      <c r="X41" s="279"/>
      <c r="Y41" s="280"/>
      <c r="Z41" s="280"/>
      <c r="AA41" s="281"/>
      <c r="AB41" s="159" t="str">
        <f>IFERROR(INDEX(ART[PRIX],MATCH($X41,ART[DESIGNATION],0)),"")</f>
        <v/>
      </c>
      <c r="AC41" s="160"/>
      <c r="AD41" s="157" t="s">
        <v>139</v>
      </c>
    </row>
    <row r="42" spans="1:42" outlineLevel="1">
      <c r="A42" s="38"/>
      <c r="B42" s="210"/>
      <c r="C42" s="103" t="str">
        <f>IFERROR(VLOOKUP(C37,AGENT,3,0),"")</f>
        <v/>
      </c>
      <c r="D42" s="300"/>
      <c r="E42" s="301"/>
      <c r="F42" s="301"/>
      <c r="G42" s="302"/>
      <c r="H42" s="100" t="str">
        <f>IFERROR(INDEX(ART[PRIX],MATCH($D42,ART[DESIGNATION],0)),"")</f>
        <v/>
      </c>
      <c r="I42" s="178"/>
      <c r="J42" s="303" t="str">
        <f>IF(AND(B38&lt;&gt;"",J38&lt;&gt;""),B38-J38,"")</f>
        <v/>
      </c>
      <c r="L42" s="116"/>
      <c r="M42" s="118" t="str">
        <f>IFERROR(VLOOKUP(M37,AGENT,3,0),"")</f>
        <v/>
      </c>
      <c r="N42" s="416"/>
      <c r="O42" s="417"/>
      <c r="P42" s="417"/>
      <c r="Q42" s="418"/>
      <c r="R42" s="114" t="str">
        <f>IFERROR(INDEX(ART[PRIX],MATCH($N42,ART[DESIGNATION],0)),"")</f>
        <v/>
      </c>
      <c r="S42" s="257"/>
      <c r="T42" s="306" t="str">
        <f>IF(AND(L38&lt;&gt;"",T38&lt;&gt;""),L38-T38,"")</f>
        <v/>
      </c>
      <c r="V42" s="162"/>
      <c r="W42" s="164" t="str">
        <f>IFERROR(VLOOKUP(W37,AGENT,3,0),"")</f>
        <v/>
      </c>
      <c r="X42" s="279"/>
      <c r="Y42" s="280"/>
      <c r="Z42" s="280"/>
      <c r="AA42" s="281"/>
      <c r="AB42" s="159" t="str">
        <f>IFERROR(INDEX(ART[PRIX],MATCH($X42,ART[DESIGNATION],0)),"")</f>
        <v/>
      </c>
      <c r="AC42" s="160"/>
      <c r="AD42" s="309" t="str">
        <f>IF(AND(V38&lt;&gt;"",AD38&lt;&gt;""),V38-AD38,"")</f>
        <v/>
      </c>
    </row>
    <row r="43" spans="1:42" ht="16" customHeight="1" outlineLevel="1">
      <c r="A43" s="38"/>
      <c r="B43" s="210"/>
      <c r="C43" s="105" t="s">
        <v>192</v>
      </c>
      <c r="D43" s="300"/>
      <c r="E43" s="301"/>
      <c r="F43" s="301"/>
      <c r="G43" s="302"/>
      <c r="H43" s="100" t="str">
        <f>IFERROR(INDEX(ART[PRIX],MATCH($D43,ART[DESIGNATION],0)),"")</f>
        <v/>
      </c>
      <c r="I43" s="178"/>
      <c r="J43" s="304"/>
      <c r="L43" s="116"/>
      <c r="M43" s="120" t="s">
        <v>192</v>
      </c>
      <c r="N43" s="416"/>
      <c r="O43" s="417"/>
      <c r="P43" s="417"/>
      <c r="Q43" s="418"/>
      <c r="R43" s="114" t="str">
        <f>IFERROR(INDEX(ART[PRIX],MATCH($N43,ART[DESIGNATION],0)),"")</f>
        <v/>
      </c>
      <c r="S43" s="257"/>
      <c r="T43" s="307"/>
      <c r="V43" s="162"/>
      <c r="W43" s="166" t="s">
        <v>192</v>
      </c>
      <c r="X43" s="279"/>
      <c r="Y43" s="280"/>
      <c r="Z43" s="280"/>
      <c r="AA43" s="281"/>
      <c r="AB43" s="159" t="str">
        <f>IFERROR(INDEX(ART[PRIX],MATCH($X43,ART[DESIGNATION],0)),"")</f>
        <v/>
      </c>
      <c r="AC43" s="160"/>
      <c r="AD43" s="310"/>
    </row>
    <row r="44" spans="1:42" ht="16" customHeight="1" outlineLevel="1">
      <c r="A44" s="38"/>
      <c r="B44" s="210"/>
      <c r="C44" s="106" t="str">
        <f>IFERROR(VLOOKUP(C37,AGENT,5,0),"")</f>
        <v/>
      </c>
      <c r="D44" s="300"/>
      <c r="E44" s="301"/>
      <c r="F44" s="301"/>
      <c r="G44" s="302"/>
      <c r="H44" s="100" t="str">
        <f>IFERROR(INDEX(ART[PRIX],MATCH($D44,ART[DESIGNATION],0)),"")</f>
        <v/>
      </c>
      <c r="I44" s="178"/>
      <c r="J44" s="304"/>
      <c r="L44" s="116"/>
      <c r="M44" s="121" t="str">
        <f>IFERROR(VLOOKUP(M37,AGENT,5,0),"")</f>
        <v/>
      </c>
      <c r="N44" s="416"/>
      <c r="O44" s="417"/>
      <c r="P44" s="417"/>
      <c r="Q44" s="418"/>
      <c r="R44" s="114" t="str">
        <f>IFERROR(INDEX(ART[PRIX],MATCH($N44,ART[DESIGNATION],0)),"")</f>
        <v/>
      </c>
      <c r="S44" s="257"/>
      <c r="T44" s="307"/>
      <c r="V44" s="162"/>
      <c r="W44" s="167" t="str">
        <f>IFERROR(VLOOKUP(W37,AGENT,5,0),"")</f>
        <v/>
      </c>
      <c r="X44" s="279"/>
      <c r="Y44" s="280"/>
      <c r="Z44" s="280"/>
      <c r="AA44" s="281"/>
      <c r="AB44" s="159" t="str">
        <f>IFERROR(INDEX(ART[PRIX],MATCH($X44,ART[DESIGNATION],0)),"")</f>
        <v/>
      </c>
      <c r="AC44" s="160"/>
      <c r="AD44" s="310"/>
    </row>
    <row r="45" spans="1:42" ht="16" customHeight="1" outlineLevel="1">
      <c r="A45" s="38"/>
      <c r="B45" s="210"/>
      <c r="C45" s="107"/>
      <c r="D45" s="300"/>
      <c r="E45" s="301"/>
      <c r="F45" s="301"/>
      <c r="G45" s="302"/>
      <c r="H45" s="100" t="str">
        <f>IFERROR(INDEX(ART[PRIX],MATCH($D45,ART[DESIGNATION],0)),"")</f>
        <v/>
      </c>
      <c r="I45" s="178"/>
      <c r="J45" s="304"/>
      <c r="L45" s="116"/>
      <c r="M45" s="122"/>
      <c r="N45" s="416"/>
      <c r="O45" s="417"/>
      <c r="P45" s="417"/>
      <c r="Q45" s="418"/>
      <c r="R45" s="114" t="str">
        <f>IFERROR(INDEX(ART[PRIX],MATCH($N45,ART[DESIGNATION],0)),"")</f>
        <v/>
      </c>
      <c r="S45" s="257"/>
      <c r="T45" s="307"/>
      <c r="V45" s="162"/>
      <c r="W45" s="168"/>
      <c r="X45" s="279"/>
      <c r="Y45" s="280"/>
      <c r="Z45" s="280"/>
      <c r="AA45" s="281"/>
      <c r="AB45" s="159" t="str">
        <f>IFERROR(INDEX(ART[PRIX],MATCH($X45,ART[DESIGNATION],0)),"")</f>
        <v/>
      </c>
      <c r="AC45" s="160"/>
      <c r="AD45" s="310"/>
    </row>
    <row r="46" spans="1:42" ht="17" customHeight="1" outlineLevel="1" thickBot="1">
      <c r="A46" s="38"/>
      <c r="B46" s="211"/>
      <c r="C46" s="108"/>
      <c r="D46" s="312"/>
      <c r="E46" s="313"/>
      <c r="F46" s="313"/>
      <c r="G46" s="314"/>
      <c r="H46" s="100" t="str">
        <f>IFERROR(INDEX(ART[PRIX],MATCH($D46,ART[DESIGNATION],0)),"")</f>
        <v/>
      </c>
      <c r="I46" s="179"/>
      <c r="J46" s="305"/>
      <c r="L46" s="123"/>
      <c r="M46" s="124"/>
      <c r="N46" s="419"/>
      <c r="O46" s="420"/>
      <c r="P46" s="420"/>
      <c r="Q46" s="421"/>
      <c r="R46" s="114" t="str">
        <f>IFERROR(INDEX(ART[PRIX],MATCH($N46,ART[DESIGNATION],0)),"")</f>
        <v/>
      </c>
      <c r="S46" s="258"/>
      <c r="T46" s="308"/>
      <c r="V46" s="169"/>
      <c r="W46" s="170"/>
      <c r="X46" s="294"/>
      <c r="Y46" s="295"/>
      <c r="Z46" s="295"/>
      <c r="AA46" s="296"/>
      <c r="AB46" s="171" t="str">
        <f>IFERROR(INDEX(ART[PRIX],MATCH($X46,ART[DESIGNATION],0)),"")</f>
        <v/>
      </c>
      <c r="AC46" s="160"/>
      <c r="AD46" s="311"/>
      <c r="AL46" s="56"/>
      <c r="AM46" s="56"/>
      <c r="AN46" s="56"/>
      <c r="AO46" s="56"/>
      <c r="AP46" s="56"/>
    </row>
    <row r="47" spans="1:42" ht="19" customHeight="1" outlineLevel="1">
      <c r="A47" s="38"/>
      <c r="B47" s="204" t="s">
        <v>196</v>
      </c>
      <c r="C47" s="230" t="s">
        <v>169</v>
      </c>
      <c r="D47" s="276"/>
      <c r="E47" s="277"/>
      <c r="F47" s="277"/>
      <c r="G47" s="278"/>
      <c r="H47" s="84" t="str">
        <f>IFERROR(INDEX(ART[PRIX],MATCH($D47,ART[DESIGNATION],0)),"")</f>
        <v/>
      </c>
      <c r="I47" s="249"/>
      <c r="J47" s="85" t="s">
        <v>140</v>
      </c>
      <c r="L47" s="212" t="s">
        <v>196</v>
      </c>
      <c r="M47" s="221" t="s">
        <v>169</v>
      </c>
      <c r="N47" s="422"/>
      <c r="O47" s="423"/>
      <c r="P47" s="423"/>
      <c r="Q47" s="424"/>
      <c r="R47" s="126" t="str">
        <f>IFERROR(INDEX(ART[PRIX],MATCH($N47,ART[DESIGNATION],0)),"")</f>
        <v/>
      </c>
      <c r="S47" s="259"/>
      <c r="T47" s="126" t="s">
        <v>140</v>
      </c>
      <c r="V47" s="216" t="s">
        <v>196</v>
      </c>
      <c r="W47" s="223" t="s">
        <v>169</v>
      </c>
      <c r="X47" s="428"/>
      <c r="Y47" s="429"/>
      <c r="Z47" s="429"/>
      <c r="AA47" s="430"/>
      <c r="AB47" s="142" t="str">
        <f>IFERROR(INDEX(ART[PRIX],MATCH($X47,ART[DESIGNATION],0)),"")</f>
        <v/>
      </c>
      <c r="AC47" s="262"/>
      <c r="AD47" s="143" t="s">
        <v>140</v>
      </c>
      <c r="AF47" s="56"/>
      <c r="AG47" s="56"/>
      <c r="AH47" s="56"/>
      <c r="AI47" s="56"/>
      <c r="AJ47" s="56"/>
      <c r="AL47" s="56"/>
      <c r="AM47" s="56"/>
      <c r="AN47" s="56"/>
      <c r="AO47" s="56"/>
      <c r="AP47" s="56"/>
    </row>
    <row r="48" spans="1:42" ht="16" customHeight="1" outlineLevel="1">
      <c r="A48" s="38"/>
      <c r="B48" s="207" t="str">
        <f>IF('Mai2021'!J52="",IFERROR(VLOOKUP(C47,AGENT,4,0),""),'Mai2021'!J52)</f>
        <v/>
      </c>
      <c r="C48" s="231"/>
      <c r="D48" s="315"/>
      <c r="E48" s="316"/>
      <c r="F48" s="316"/>
      <c r="G48" s="317"/>
      <c r="H48" s="87" t="str">
        <f>IFERROR(INDEX(ART[PRIX],MATCH($D48,ART[DESIGNATION],0)),"")</f>
        <v/>
      </c>
      <c r="I48" s="250"/>
      <c r="J48" s="88">
        <f>SUMPRODUCT(H47:H56,I47:I56)</f>
        <v>0</v>
      </c>
      <c r="L48" s="213" t="str">
        <f>IF('Mai2021'!T52="",IFERROR(VLOOKUP(M47,AGENT,4,0),""),'Mai2021'!T52)</f>
        <v/>
      </c>
      <c r="M48" s="222"/>
      <c r="N48" s="407"/>
      <c r="O48" s="408"/>
      <c r="P48" s="408"/>
      <c r="Q48" s="409"/>
      <c r="R48" s="128" t="str">
        <f>IFERROR(INDEX(ART[PRIX],MATCH($N48,ART[DESIGNATION],0)),"")</f>
        <v/>
      </c>
      <c r="S48" s="260"/>
      <c r="T48" s="129">
        <f>SUMPRODUCT(R47:R56,S47:S56)</f>
        <v>0</v>
      </c>
      <c r="V48" s="217" t="str">
        <f>IF('Mai2021'!AD52="",IFERROR(VLOOKUP(W47,AGENT,4,0),""),'Mai2021'!AD52)</f>
        <v/>
      </c>
      <c r="W48" s="224"/>
      <c r="X48" s="431"/>
      <c r="Y48" s="432"/>
      <c r="Z48" s="432"/>
      <c r="AA48" s="433"/>
      <c r="AB48" s="145" t="str">
        <f>IFERROR(INDEX(ART[PRIX],MATCH($X48,ART[DESIGNATION],0)),"")</f>
        <v/>
      </c>
      <c r="AC48" s="263"/>
      <c r="AD48" s="146">
        <f>SUMPRODUCT(AB47:AB56,AC47:AC56)</f>
        <v>0</v>
      </c>
    </row>
    <row r="49" spans="1:30" outlineLevel="1">
      <c r="A49" s="38"/>
      <c r="B49" s="205"/>
      <c r="C49" s="89" t="s">
        <v>168</v>
      </c>
      <c r="D49" s="315"/>
      <c r="E49" s="316"/>
      <c r="F49" s="316"/>
      <c r="G49" s="317"/>
      <c r="H49" s="87" t="str">
        <f>IFERROR(INDEX(ART[PRIX],MATCH($D49,ART[DESIGNATION],0)),"")</f>
        <v/>
      </c>
      <c r="I49" s="250"/>
      <c r="J49" s="233" t="s">
        <v>209</v>
      </c>
      <c r="L49" s="130"/>
      <c r="M49" s="131" t="s">
        <v>168</v>
      </c>
      <c r="N49" s="407"/>
      <c r="O49" s="408"/>
      <c r="P49" s="408"/>
      <c r="Q49" s="409"/>
      <c r="R49" s="128" t="str">
        <f>IFERROR(INDEX(ART[PRIX],MATCH($N49,ART[DESIGNATION],0)),"")</f>
        <v/>
      </c>
      <c r="S49" s="260"/>
      <c r="T49" s="237" t="s">
        <v>209</v>
      </c>
      <c r="V49" s="174"/>
      <c r="W49" s="147" t="s">
        <v>168</v>
      </c>
      <c r="X49" s="431"/>
      <c r="Y49" s="432"/>
      <c r="Z49" s="432"/>
      <c r="AA49" s="433"/>
      <c r="AB49" s="145" t="str">
        <f>IFERROR(INDEX(ART[PRIX],MATCH($X49,ART[DESIGNATION],0)),"")</f>
        <v/>
      </c>
      <c r="AC49" s="263"/>
      <c r="AD49" s="241" t="s">
        <v>209</v>
      </c>
    </row>
    <row r="50" spans="1:30" ht="17" outlineLevel="1" thickBot="1">
      <c r="A50" s="38"/>
      <c r="B50" s="205"/>
      <c r="C50" s="90" t="str">
        <f>IFERROR(VLOOKUP(C47,AGENT,2,0),"")</f>
        <v/>
      </c>
      <c r="D50" s="315"/>
      <c r="E50" s="316"/>
      <c r="F50" s="316"/>
      <c r="G50" s="317"/>
      <c r="H50" s="87" t="str">
        <f>IFERROR(INDEX(ART[PRIX],MATCH($D50,ART[DESIGNATION],0)),"")</f>
        <v/>
      </c>
      <c r="I50" s="250"/>
      <c r="J50" s="234">
        <f>SUMPRODUCT(Janv2021!J48+'Mai2021'!J48+J48)</f>
        <v>0</v>
      </c>
      <c r="L50" s="130"/>
      <c r="M50" s="132" t="str">
        <f>IFERROR(VLOOKUP(M47,AGENT,2,0),"")</f>
        <v/>
      </c>
      <c r="N50" s="407"/>
      <c r="O50" s="408"/>
      <c r="P50" s="408"/>
      <c r="Q50" s="409"/>
      <c r="R50" s="128" t="str">
        <f>IFERROR(INDEX(ART[PRIX],MATCH($N50,ART[DESIGNATION],0)),"")</f>
        <v/>
      </c>
      <c r="S50" s="260"/>
      <c r="T50" s="238">
        <f>SUMPRODUCT(Janv2021!T48+'Mai2021'!T48+T48)</f>
        <v>0</v>
      </c>
      <c r="V50" s="174"/>
      <c r="W50" s="148" t="str">
        <f>IFERROR(VLOOKUP(W47,AGENT,2,0),"")</f>
        <v/>
      </c>
      <c r="X50" s="431"/>
      <c r="Y50" s="432"/>
      <c r="Z50" s="432"/>
      <c r="AA50" s="433"/>
      <c r="AB50" s="145" t="str">
        <f>IFERROR(INDEX(ART[PRIX],MATCH($X50,ART[DESIGNATION],0)),"")</f>
        <v/>
      </c>
      <c r="AC50" s="263"/>
      <c r="AD50" s="242">
        <f>SUMPRODUCT(Janv2021!AD48+'Mai2021'!AD48+AD48)</f>
        <v>0</v>
      </c>
    </row>
    <row r="51" spans="1:30" outlineLevel="1">
      <c r="A51" s="38"/>
      <c r="B51" s="205"/>
      <c r="C51" s="86" t="s">
        <v>166</v>
      </c>
      <c r="D51" s="315"/>
      <c r="E51" s="316"/>
      <c r="F51" s="316"/>
      <c r="G51" s="317"/>
      <c r="H51" s="87" t="str">
        <f>IFERROR(INDEX(ART[PRIX],MATCH($D51,ART[DESIGNATION],0)),"")</f>
        <v/>
      </c>
      <c r="I51" s="250"/>
      <c r="J51" s="85" t="s">
        <v>139</v>
      </c>
      <c r="L51" s="130"/>
      <c r="M51" s="127" t="s">
        <v>166</v>
      </c>
      <c r="N51" s="407"/>
      <c r="O51" s="408"/>
      <c r="P51" s="408"/>
      <c r="Q51" s="409"/>
      <c r="R51" s="128" t="str">
        <f>IFERROR(INDEX(ART[PRIX],MATCH($N51,ART[DESIGNATION],0)),"")</f>
        <v/>
      </c>
      <c r="S51" s="260"/>
      <c r="T51" s="126" t="s">
        <v>139</v>
      </c>
      <c r="V51" s="174"/>
      <c r="W51" s="144" t="s">
        <v>166</v>
      </c>
      <c r="X51" s="431"/>
      <c r="Y51" s="432"/>
      <c r="Z51" s="432"/>
      <c r="AA51" s="433"/>
      <c r="AB51" s="145" t="str">
        <f>IFERROR(INDEX(ART[PRIX],MATCH($X51,ART[DESIGNATION],0)),"")</f>
        <v/>
      </c>
      <c r="AC51" s="263"/>
      <c r="AD51" s="143" t="s">
        <v>139</v>
      </c>
    </row>
    <row r="52" spans="1:30" outlineLevel="1">
      <c r="A52" s="38"/>
      <c r="B52" s="205"/>
      <c r="C52" s="90" t="str">
        <f>IFERROR(VLOOKUP(C47,AGENT,3,0),"")</f>
        <v/>
      </c>
      <c r="D52" s="315"/>
      <c r="E52" s="316"/>
      <c r="F52" s="316"/>
      <c r="G52" s="317"/>
      <c r="H52" s="87" t="str">
        <f>IFERROR(INDEX(ART[PRIX],MATCH($D52,ART[DESIGNATION],0)),"")</f>
        <v/>
      </c>
      <c r="I52" s="250"/>
      <c r="J52" s="318" t="str">
        <f>IF(AND(B48&lt;&gt;"",J48&lt;&gt;""),B48-J48,"")</f>
        <v/>
      </c>
      <c r="L52" s="130"/>
      <c r="M52" s="132" t="str">
        <f>IFERROR(VLOOKUP(M47,AGENT,3,0),"")</f>
        <v/>
      </c>
      <c r="N52" s="407"/>
      <c r="O52" s="408"/>
      <c r="P52" s="408"/>
      <c r="Q52" s="409"/>
      <c r="R52" s="128" t="str">
        <f>IFERROR(INDEX(ART[PRIX],MATCH($N52,ART[DESIGNATION],0)),"")</f>
        <v/>
      </c>
      <c r="S52" s="260"/>
      <c r="T52" s="321" t="str">
        <f>IF(AND(L48&lt;&gt;"",T48&lt;&gt;""),L48-T48,"")</f>
        <v/>
      </c>
      <c r="V52" s="174"/>
      <c r="W52" s="148" t="str">
        <f>IFERROR(VLOOKUP(W47,AGENT,3,0),"")</f>
        <v/>
      </c>
      <c r="X52" s="431"/>
      <c r="Y52" s="432"/>
      <c r="Z52" s="432"/>
      <c r="AA52" s="433"/>
      <c r="AB52" s="145" t="str">
        <f>IFERROR(INDEX(ART[PRIX],MATCH($X52,ART[DESIGNATION],0)),"")</f>
        <v/>
      </c>
      <c r="AC52" s="263"/>
      <c r="AD52" s="324" t="str">
        <f>IF(AND(V48&lt;&gt;"",AD48&lt;&gt;""),V48-AD48,"")</f>
        <v/>
      </c>
    </row>
    <row r="53" spans="1:30" outlineLevel="1">
      <c r="A53" s="38"/>
      <c r="B53" s="205"/>
      <c r="C53" s="92" t="s">
        <v>192</v>
      </c>
      <c r="D53" s="315"/>
      <c r="E53" s="316"/>
      <c r="F53" s="316"/>
      <c r="G53" s="317"/>
      <c r="H53" s="87" t="str">
        <f>IFERROR(INDEX(ART[PRIX],MATCH($D53,ART[DESIGNATION],0)),"")</f>
        <v/>
      </c>
      <c r="I53" s="250"/>
      <c r="J53" s="319"/>
      <c r="L53" s="130"/>
      <c r="M53" s="134" t="s">
        <v>192</v>
      </c>
      <c r="N53" s="407"/>
      <c r="O53" s="408"/>
      <c r="P53" s="408"/>
      <c r="Q53" s="409"/>
      <c r="R53" s="128" t="str">
        <f>IFERROR(INDEX(ART[PRIX],MATCH($N53,ART[DESIGNATION],0)),"")</f>
        <v/>
      </c>
      <c r="S53" s="260"/>
      <c r="T53" s="322"/>
      <c r="V53" s="174"/>
      <c r="W53" s="150" t="s">
        <v>192</v>
      </c>
      <c r="X53" s="431"/>
      <c r="Y53" s="432"/>
      <c r="Z53" s="432"/>
      <c r="AA53" s="433"/>
      <c r="AB53" s="145" t="str">
        <f>IFERROR(INDEX(ART[PRIX],MATCH($X53,ART[DESIGNATION],0)),"")</f>
        <v/>
      </c>
      <c r="AC53" s="263"/>
      <c r="AD53" s="325"/>
    </row>
    <row r="54" spans="1:30" outlineLevel="1">
      <c r="A54" s="38"/>
      <c r="B54" s="205"/>
      <c r="C54" s="93" t="str">
        <f>IFERROR(VLOOKUP(C47,AGENT,5,0),"")</f>
        <v/>
      </c>
      <c r="D54" s="315"/>
      <c r="E54" s="316"/>
      <c r="F54" s="316"/>
      <c r="G54" s="317"/>
      <c r="H54" s="87" t="str">
        <f>IFERROR(INDEX(ART[PRIX],MATCH($D54,ART[DESIGNATION],0)),"")</f>
        <v/>
      </c>
      <c r="I54" s="250"/>
      <c r="J54" s="319"/>
      <c r="L54" s="130"/>
      <c r="M54" s="135" t="str">
        <f>IFERROR(VLOOKUP(M47,AGENT,5,0),"")</f>
        <v/>
      </c>
      <c r="N54" s="407"/>
      <c r="O54" s="408"/>
      <c r="P54" s="408"/>
      <c r="Q54" s="409"/>
      <c r="R54" s="128" t="str">
        <f>IFERROR(INDEX(ART[PRIX],MATCH($N54,ART[DESIGNATION],0)),"")</f>
        <v/>
      </c>
      <c r="S54" s="260"/>
      <c r="T54" s="322"/>
      <c r="V54" s="174"/>
      <c r="W54" s="151" t="str">
        <f>IFERROR(VLOOKUP(W47,AGENT,5,0),"")</f>
        <v/>
      </c>
      <c r="X54" s="431"/>
      <c r="Y54" s="432"/>
      <c r="Z54" s="432"/>
      <c r="AA54" s="433"/>
      <c r="AB54" s="145" t="str">
        <f>IFERROR(INDEX(ART[PRIX],MATCH($X54,ART[DESIGNATION],0)),"")</f>
        <v/>
      </c>
      <c r="AC54" s="263"/>
      <c r="AD54" s="325"/>
    </row>
    <row r="55" spans="1:30" outlineLevel="1">
      <c r="A55" s="38"/>
      <c r="B55" s="205"/>
      <c r="C55" s="94"/>
      <c r="D55" s="315"/>
      <c r="E55" s="316"/>
      <c r="F55" s="316"/>
      <c r="G55" s="317"/>
      <c r="H55" s="87" t="str">
        <f>IFERROR(INDEX(ART[PRIX],MATCH($D55,ART[DESIGNATION],0)),"")</f>
        <v/>
      </c>
      <c r="I55" s="250"/>
      <c r="J55" s="319"/>
      <c r="L55" s="130"/>
      <c r="M55" s="136"/>
      <c r="N55" s="407"/>
      <c r="O55" s="408"/>
      <c r="P55" s="408"/>
      <c r="Q55" s="409"/>
      <c r="R55" s="128" t="str">
        <f>IFERROR(INDEX(ART[PRIX],MATCH($N55,ART[DESIGNATION],0)),"")</f>
        <v/>
      </c>
      <c r="S55" s="260"/>
      <c r="T55" s="322"/>
      <c r="V55" s="174"/>
      <c r="W55" s="152"/>
      <c r="X55" s="431"/>
      <c r="Y55" s="432"/>
      <c r="Z55" s="432"/>
      <c r="AA55" s="433"/>
      <c r="AB55" s="145" t="str">
        <f>IFERROR(INDEX(ART[PRIX],MATCH($X55,ART[DESIGNATION],0)),"")</f>
        <v/>
      </c>
      <c r="AC55" s="263"/>
      <c r="AD55" s="325"/>
    </row>
    <row r="56" spans="1:30" ht="17" outlineLevel="1" thickBot="1">
      <c r="A56" s="38"/>
      <c r="B56" s="206"/>
      <c r="C56" s="95"/>
      <c r="D56" s="327"/>
      <c r="E56" s="328"/>
      <c r="F56" s="328"/>
      <c r="G56" s="329"/>
      <c r="H56" s="87" t="str">
        <f>IFERROR(INDEX(ART[PRIX],MATCH($D56,ART[DESIGNATION],0)),"")</f>
        <v/>
      </c>
      <c r="I56" s="248"/>
      <c r="J56" s="320"/>
      <c r="L56" s="137"/>
      <c r="M56" s="138"/>
      <c r="N56" s="410"/>
      <c r="O56" s="411"/>
      <c r="P56" s="411"/>
      <c r="Q56" s="412"/>
      <c r="R56" s="139" t="str">
        <f>IFERROR(INDEX(ART[PRIX],MATCH($N56,ART[DESIGNATION],0)),"")</f>
        <v/>
      </c>
      <c r="S56" s="261"/>
      <c r="T56" s="323"/>
      <c r="V56" s="175"/>
      <c r="W56" s="153"/>
      <c r="X56" s="434"/>
      <c r="Y56" s="435"/>
      <c r="Z56" s="435"/>
      <c r="AA56" s="436"/>
      <c r="AB56" s="173" t="str">
        <f>IFERROR(INDEX(ART[PRIX],MATCH($X56,ART[DESIGNATION],0)),"")</f>
        <v/>
      </c>
      <c r="AC56" s="264"/>
      <c r="AD56" s="326"/>
    </row>
    <row r="57" spans="1:30" ht="19" customHeight="1" outlineLevel="1">
      <c r="A57" s="38"/>
      <c r="B57" s="208" t="s">
        <v>196</v>
      </c>
      <c r="C57" s="228" t="s">
        <v>169</v>
      </c>
      <c r="D57" s="297"/>
      <c r="E57" s="298"/>
      <c r="F57" s="298"/>
      <c r="G57" s="299"/>
      <c r="H57" s="97" t="str">
        <f>IFERROR(INDEX(ART[PRIX],MATCH($D57,ART[DESIGNATION],0)),"")</f>
        <v/>
      </c>
      <c r="I57" s="177"/>
      <c r="J57" s="98" t="s">
        <v>140</v>
      </c>
      <c r="L57" s="214" t="s">
        <v>196</v>
      </c>
      <c r="M57" s="226" t="s">
        <v>169</v>
      </c>
      <c r="N57" s="413"/>
      <c r="O57" s="414"/>
      <c r="P57" s="414"/>
      <c r="Q57" s="415"/>
      <c r="R57" s="172" t="str">
        <f>IFERROR(INDEX(ART[PRIX],MATCH($N57,ART[DESIGNATION],0)),"")</f>
        <v/>
      </c>
      <c r="S57" s="256"/>
      <c r="T57" s="112" t="s">
        <v>140</v>
      </c>
      <c r="V57" s="218" t="s">
        <v>196</v>
      </c>
      <c r="W57" s="194" t="s">
        <v>169</v>
      </c>
      <c r="X57" s="282"/>
      <c r="Y57" s="283"/>
      <c r="Z57" s="283"/>
      <c r="AA57" s="284"/>
      <c r="AB57" s="155" t="str">
        <f>IFERROR(INDEX(ART[PRIX],MATCH($X57,ART[DESIGNATION],0)),"")</f>
        <v/>
      </c>
      <c r="AC57" s="156"/>
      <c r="AD57" s="157" t="s">
        <v>140</v>
      </c>
    </row>
    <row r="58" spans="1:30" ht="16" customHeight="1" outlineLevel="1">
      <c r="A58" s="38"/>
      <c r="B58" s="209" t="str">
        <f>IF('Mai2021'!J62="",IFERROR(VLOOKUP(C57,AGENT,4,0),""),'Mai2021'!J62)</f>
        <v/>
      </c>
      <c r="C58" s="229"/>
      <c r="D58" s="300"/>
      <c r="E58" s="301"/>
      <c r="F58" s="301"/>
      <c r="G58" s="302"/>
      <c r="H58" s="100" t="str">
        <f>IFERROR(INDEX(ART[PRIX],MATCH($D58,ART[DESIGNATION],0)),"")</f>
        <v/>
      </c>
      <c r="I58" s="178"/>
      <c r="J58" s="101">
        <f>SUMPRODUCT(H57:H66,I57:I66)</f>
        <v>0</v>
      </c>
      <c r="L58" s="215" t="str">
        <f>IF('Mai2021'!T62="",IFERROR(VLOOKUP(M57,AGENT,4,0),""),'Mai2021'!T62)</f>
        <v/>
      </c>
      <c r="M58" s="227"/>
      <c r="N58" s="416"/>
      <c r="O58" s="417"/>
      <c r="P58" s="417"/>
      <c r="Q58" s="418"/>
      <c r="R58" s="114" t="str">
        <f>IFERROR(INDEX(ART[PRIX],MATCH($N58,ART[DESIGNATION],0)),"")</f>
        <v/>
      </c>
      <c r="S58" s="257"/>
      <c r="T58" s="115">
        <f>SUMPRODUCT(R57:R66,S57:S66)</f>
        <v>0</v>
      </c>
      <c r="V58" s="219" t="str">
        <f>IF('Mai2021'!AD62="",IFERROR(VLOOKUP(W57,AGENT,4,0),""),'Mai2021'!AD62)</f>
        <v/>
      </c>
      <c r="W58" s="225"/>
      <c r="X58" s="279"/>
      <c r="Y58" s="280"/>
      <c r="Z58" s="280"/>
      <c r="AA58" s="281"/>
      <c r="AB58" s="159" t="str">
        <f>IFERROR(INDEX(ART[PRIX],MATCH($X58,ART[DESIGNATION],0)),"")</f>
        <v/>
      </c>
      <c r="AC58" s="160"/>
      <c r="AD58" s="161">
        <f>SUMPRODUCT(AB57:AB66,AC57:AC66)</f>
        <v>0</v>
      </c>
    </row>
    <row r="59" spans="1:30" outlineLevel="1">
      <c r="A59" s="38"/>
      <c r="B59" s="210"/>
      <c r="C59" s="102" t="s">
        <v>168</v>
      </c>
      <c r="D59" s="300"/>
      <c r="E59" s="301"/>
      <c r="F59" s="301"/>
      <c r="G59" s="302"/>
      <c r="H59" s="100" t="str">
        <f>IFERROR(INDEX(ART[PRIX],MATCH($D59,ART[DESIGNATION],0)),"")</f>
        <v/>
      </c>
      <c r="I59" s="178"/>
      <c r="J59" s="235" t="s">
        <v>209</v>
      </c>
      <c r="L59" s="116"/>
      <c r="M59" s="117" t="s">
        <v>168</v>
      </c>
      <c r="N59" s="416"/>
      <c r="O59" s="417"/>
      <c r="P59" s="417"/>
      <c r="Q59" s="418"/>
      <c r="R59" s="114" t="str">
        <f>IFERROR(INDEX(ART[PRIX],MATCH($N59,ART[DESIGNATION],0)),"")</f>
        <v/>
      </c>
      <c r="S59" s="257"/>
      <c r="T59" s="239" t="s">
        <v>209</v>
      </c>
      <c r="V59" s="162"/>
      <c r="W59" s="163" t="s">
        <v>168</v>
      </c>
      <c r="X59" s="279"/>
      <c r="Y59" s="280"/>
      <c r="Z59" s="280"/>
      <c r="AA59" s="281"/>
      <c r="AB59" s="159" t="str">
        <f>IFERROR(INDEX(ART[PRIX],MATCH($X59,ART[DESIGNATION],0)),"")</f>
        <v/>
      </c>
      <c r="AC59" s="160"/>
      <c r="AD59" s="243" t="s">
        <v>209</v>
      </c>
    </row>
    <row r="60" spans="1:30" ht="17" outlineLevel="1" thickBot="1">
      <c r="A60" s="38"/>
      <c r="B60" s="210"/>
      <c r="C60" s="103" t="str">
        <f>IFERROR(VLOOKUP(C57,AGENT,2,0),"")</f>
        <v/>
      </c>
      <c r="D60" s="300"/>
      <c r="E60" s="301"/>
      <c r="F60" s="301"/>
      <c r="G60" s="302"/>
      <c r="H60" s="100" t="str">
        <f>IFERROR(INDEX(ART[PRIX],MATCH($D60,ART[DESIGNATION],0)),"")</f>
        <v/>
      </c>
      <c r="I60" s="178"/>
      <c r="J60" s="236">
        <f>SUMPRODUCT(Janv2021!J58+'Mai2021'!J58+J58)</f>
        <v>0</v>
      </c>
      <c r="L60" s="116"/>
      <c r="M60" s="118" t="str">
        <f>IFERROR(VLOOKUP(M57,AGENT,2,0),"")</f>
        <v/>
      </c>
      <c r="N60" s="416"/>
      <c r="O60" s="417"/>
      <c r="P60" s="417"/>
      <c r="Q60" s="418"/>
      <c r="R60" s="114" t="str">
        <f>IFERROR(INDEX(ART[PRIX],MATCH($N60,ART[DESIGNATION],0)),"")</f>
        <v/>
      </c>
      <c r="S60" s="257"/>
      <c r="T60" s="240">
        <f>SUMPRODUCT(Janv2021!T58+'Mai2021'!T58+T58)</f>
        <v>0</v>
      </c>
      <c r="V60" s="162"/>
      <c r="W60" s="164" t="str">
        <f>IFERROR(VLOOKUP(W57,AGENT,2,0),"")</f>
        <v/>
      </c>
      <c r="X60" s="279"/>
      <c r="Y60" s="280"/>
      <c r="Z60" s="280"/>
      <c r="AA60" s="281"/>
      <c r="AB60" s="159" t="str">
        <f>IFERROR(INDEX(ART[PRIX],MATCH($X60,ART[DESIGNATION],0)),"")</f>
        <v/>
      </c>
      <c r="AC60" s="160"/>
      <c r="AD60" s="244">
        <f>SUMPRODUCT(Janv2021!AD58+'Mai2021'!AD58+AD58)</f>
        <v>0</v>
      </c>
    </row>
    <row r="61" spans="1:30" outlineLevel="1">
      <c r="A61" s="38"/>
      <c r="B61" s="210"/>
      <c r="C61" s="99" t="s">
        <v>166</v>
      </c>
      <c r="D61" s="300"/>
      <c r="E61" s="301"/>
      <c r="F61" s="301"/>
      <c r="G61" s="302"/>
      <c r="H61" s="100" t="str">
        <f>IFERROR(INDEX(ART[PRIX],MATCH($D61,ART[DESIGNATION],0)),"")</f>
        <v/>
      </c>
      <c r="I61" s="178"/>
      <c r="J61" s="98" t="s">
        <v>139</v>
      </c>
      <c r="L61" s="116"/>
      <c r="M61" s="113" t="s">
        <v>166</v>
      </c>
      <c r="N61" s="416"/>
      <c r="O61" s="417"/>
      <c r="P61" s="417"/>
      <c r="Q61" s="418"/>
      <c r="R61" s="114" t="str">
        <f>IFERROR(INDEX(ART[PRIX],MATCH($N61,ART[DESIGNATION],0)),"")</f>
        <v/>
      </c>
      <c r="S61" s="257"/>
      <c r="T61" s="112" t="s">
        <v>139</v>
      </c>
      <c r="V61" s="162"/>
      <c r="W61" s="158" t="s">
        <v>166</v>
      </c>
      <c r="X61" s="279"/>
      <c r="Y61" s="280"/>
      <c r="Z61" s="280"/>
      <c r="AA61" s="281"/>
      <c r="AB61" s="159" t="str">
        <f>IFERROR(INDEX(ART[PRIX],MATCH($X61,ART[DESIGNATION],0)),"")</f>
        <v/>
      </c>
      <c r="AC61" s="160"/>
      <c r="AD61" s="157" t="s">
        <v>139</v>
      </c>
    </row>
    <row r="62" spans="1:30" outlineLevel="1">
      <c r="A62" s="38"/>
      <c r="B62" s="210"/>
      <c r="C62" s="103" t="str">
        <f>IFERROR(VLOOKUP(C57,AGENT,3,0),"")</f>
        <v/>
      </c>
      <c r="D62" s="300"/>
      <c r="E62" s="301"/>
      <c r="F62" s="301"/>
      <c r="G62" s="302"/>
      <c r="H62" s="100" t="str">
        <f>IFERROR(INDEX(ART[PRIX],MATCH($D62,ART[DESIGNATION],0)),"")</f>
        <v/>
      </c>
      <c r="I62" s="178"/>
      <c r="J62" s="303" t="str">
        <f>IF(AND(B58&lt;&gt;"",J58&lt;&gt;""),B58-J58,"")</f>
        <v/>
      </c>
      <c r="L62" s="116"/>
      <c r="M62" s="118" t="str">
        <f>IFERROR(VLOOKUP(M57,AGENT,3,0),"")</f>
        <v/>
      </c>
      <c r="N62" s="416"/>
      <c r="O62" s="417"/>
      <c r="P62" s="417"/>
      <c r="Q62" s="418"/>
      <c r="R62" s="114" t="str">
        <f>IFERROR(INDEX(ART[PRIX],MATCH($N62,ART[DESIGNATION],0)),"")</f>
        <v/>
      </c>
      <c r="S62" s="257"/>
      <c r="T62" s="306" t="str">
        <f>IF(AND(L58&lt;&gt;"",T58&lt;&gt;""),L58-T58,"")</f>
        <v/>
      </c>
      <c r="V62" s="162"/>
      <c r="W62" s="164" t="str">
        <f>IFERROR(VLOOKUP(W57,AGENT,3,0),"")</f>
        <v/>
      </c>
      <c r="X62" s="279"/>
      <c r="Y62" s="280"/>
      <c r="Z62" s="280"/>
      <c r="AA62" s="281"/>
      <c r="AB62" s="159" t="str">
        <f>IFERROR(INDEX(ART[PRIX],MATCH($X62,ART[DESIGNATION],0)),"")</f>
        <v/>
      </c>
      <c r="AC62" s="160"/>
      <c r="AD62" s="309" t="str">
        <f>IF(AND(V58&lt;&gt;"",AD58&lt;&gt;""),V58-AD58,"")</f>
        <v/>
      </c>
    </row>
    <row r="63" spans="1:30" outlineLevel="1">
      <c r="A63" s="38"/>
      <c r="B63" s="210"/>
      <c r="C63" s="105" t="s">
        <v>192</v>
      </c>
      <c r="D63" s="300"/>
      <c r="E63" s="301"/>
      <c r="F63" s="301"/>
      <c r="G63" s="302"/>
      <c r="H63" s="100" t="str">
        <f>IFERROR(INDEX(ART[PRIX],MATCH($D63,ART[DESIGNATION],0)),"")</f>
        <v/>
      </c>
      <c r="I63" s="178"/>
      <c r="J63" s="304"/>
      <c r="L63" s="116"/>
      <c r="M63" s="120" t="s">
        <v>192</v>
      </c>
      <c r="N63" s="416"/>
      <c r="O63" s="417"/>
      <c r="P63" s="417"/>
      <c r="Q63" s="418"/>
      <c r="R63" s="114" t="str">
        <f>IFERROR(INDEX(ART[PRIX],MATCH($N63,ART[DESIGNATION],0)),"")</f>
        <v/>
      </c>
      <c r="S63" s="257"/>
      <c r="T63" s="307"/>
      <c r="V63" s="162"/>
      <c r="W63" s="166" t="s">
        <v>192</v>
      </c>
      <c r="X63" s="279"/>
      <c r="Y63" s="280"/>
      <c r="Z63" s="280"/>
      <c r="AA63" s="281"/>
      <c r="AB63" s="159" t="str">
        <f>IFERROR(INDEX(ART[PRIX],MATCH($X63,ART[DESIGNATION],0)),"")</f>
        <v/>
      </c>
      <c r="AC63" s="160"/>
      <c r="AD63" s="310"/>
    </row>
    <row r="64" spans="1:30" outlineLevel="1">
      <c r="A64" s="38"/>
      <c r="B64" s="210"/>
      <c r="C64" s="106" t="str">
        <f>IFERROR(VLOOKUP(C57,AGENT,5,0),"")</f>
        <v/>
      </c>
      <c r="D64" s="300"/>
      <c r="E64" s="301"/>
      <c r="F64" s="301"/>
      <c r="G64" s="302"/>
      <c r="H64" s="100" t="str">
        <f>IFERROR(INDEX(ART[PRIX],MATCH($D64,ART[DESIGNATION],0)),"")</f>
        <v/>
      </c>
      <c r="I64" s="178"/>
      <c r="J64" s="304"/>
      <c r="L64" s="116"/>
      <c r="M64" s="121" t="str">
        <f>IFERROR(VLOOKUP(M57,AGENT,5,0),"")</f>
        <v/>
      </c>
      <c r="N64" s="416"/>
      <c r="O64" s="417"/>
      <c r="P64" s="417"/>
      <c r="Q64" s="418"/>
      <c r="R64" s="114" t="str">
        <f>IFERROR(INDEX(ART[PRIX],MATCH($N64,ART[DESIGNATION],0)),"")</f>
        <v/>
      </c>
      <c r="S64" s="257"/>
      <c r="T64" s="307"/>
      <c r="V64" s="162"/>
      <c r="W64" s="167" t="str">
        <f>IFERROR(VLOOKUP(W57,AGENT,5,0),"")</f>
        <v/>
      </c>
      <c r="X64" s="279"/>
      <c r="Y64" s="280"/>
      <c r="Z64" s="280"/>
      <c r="AA64" s="281"/>
      <c r="AB64" s="159" t="str">
        <f>IFERROR(INDEX(ART[PRIX],MATCH($X64,ART[DESIGNATION],0)),"")</f>
        <v/>
      </c>
      <c r="AC64" s="160"/>
      <c r="AD64" s="310"/>
    </row>
    <row r="65" spans="1:30" outlineLevel="1">
      <c r="A65" s="38"/>
      <c r="B65" s="210"/>
      <c r="C65" s="107"/>
      <c r="D65" s="300"/>
      <c r="E65" s="301"/>
      <c r="F65" s="301"/>
      <c r="G65" s="302"/>
      <c r="H65" s="100" t="str">
        <f>IFERROR(INDEX(ART[PRIX],MATCH($D65,ART[DESIGNATION],0)),"")</f>
        <v/>
      </c>
      <c r="I65" s="178"/>
      <c r="J65" s="304"/>
      <c r="L65" s="116"/>
      <c r="M65" s="122"/>
      <c r="N65" s="416"/>
      <c r="O65" s="417"/>
      <c r="P65" s="417"/>
      <c r="Q65" s="418"/>
      <c r="R65" s="114" t="str">
        <f>IFERROR(INDEX(ART[PRIX],MATCH($N65,ART[DESIGNATION],0)),"")</f>
        <v/>
      </c>
      <c r="S65" s="257"/>
      <c r="T65" s="307"/>
      <c r="V65" s="162"/>
      <c r="W65" s="168"/>
      <c r="X65" s="279"/>
      <c r="Y65" s="280"/>
      <c r="Z65" s="280"/>
      <c r="AA65" s="281"/>
      <c r="AB65" s="159" t="str">
        <f>IFERROR(INDEX(ART[PRIX],MATCH($X65,ART[DESIGNATION],0)),"")</f>
        <v/>
      </c>
      <c r="AC65" s="160"/>
      <c r="AD65" s="310"/>
    </row>
    <row r="66" spans="1:30" ht="17" outlineLevel="1" thickBot="1">
      <c r="A66" s="38"/>
      <c r="B66" s="211"/>
      <c r="C66" s="108"/>
      <c r="D66" s="312"/>
      <c r="E66" s="313"/>
      <c r="F66" s="313"/>
      <c r="G66" s="314"/>
      <c r="H66" s="100" t="str">
        <f>IFERROR(INDEX(ART[PRIX],MATCH($D66,ART[DESIGNATION],0)),"")</f>
        <v/>
      </c>
      <c r="I66" s="179"/>
      <c r="J66" s="305"/>
      <c r="L66" s="123"/>
      <c r="M66" s="124"/>
      <c r="N66" s="419"/>
      <c r="O66" s="420"/>
      <c r="P66" s="420"/>
      <c r="Q66" s="421"/>
      <c r="R66" s="114" t="str">
        <f>IFERROR(INDEX(ART[PRIX],MATCH($N66,ART[DESIGNATION],0)),"")</f>
        <v/>
      </c>
      <c r="S66" s="258"/>
      <c r="T66" s="308"/>
      <c r="V66" s="169"/>
      <c r="W66" s="170"/>
      <c r="X66" s="294"/>
      <c r="Y66" s="295"/>
      <c r="Z66" s="295"/>
      <c r="AA66" s="296"/>
      <c r="AB66" s="171" t="str">
        <f>IFERROR(INDEX(ART[PRIX],MATCH($X66,ART[DESIGNATION],0)),"")</f>
        <v/>
      </c>
      <c r="AC66" s="160"/>
      <c r="AD66" s="311"/>
    </row>
    <row r="67" spans="1:30" ht="19" customHeight="1" outlineLevel="1">
      <c r="A67" s="38"/>
      <c r="B67" s="204" t="s">
        <v>196</v>
      </c>
      <c r="C67" s="230" t="s">
        <v>169</v>
      </c>
      <c r="D67" s="276"/>
      <c r="E67" s="277"/>
      <c r="F67" s="277"/>
      <c r="G67" s="278"/>
      <c r="H67" s="84" t="str">
        <f>IFERROR(INDEX(ART[PRIX],MATCH($D67,ART[DESIGNATION],0)),"")</f>
        <v/>
      </c>
      <c r="I67" s="249"/>
      <c r="J67" s="85" t="s">
        <v>140</v>
      </c>
      <c r="L67" s="212" t="s">
        <v>196</v>
      </c>
      <c r="M67" s="221" t="s">
        <v>169</v>
      </c>
      <c r="N67" s="422"/>
      <c r="O67" s="423"/>
      <c r="P67" s="423"/>
      <c r="Q67" s="424"/>
      <c r="R67" s="126" t="str">
        <f>IFERROR(INDEX(ART[PRIX],MATCH($N67,ART[DESIGNATION],0)),"")</f>
        <v/>
      </c>
      <c r="S67" s="259"/>
      <c r="T67" s="126" t="s">
        <v>140</v>
      </c>
      <c r="V67" s="216" t="s">
        <v>196</v>
      </c>
      <c r="W67" s="223" t="s">
        <v>169</v>
      </c>
      <c r="X67" s="428"/>
      <c r="Y67" s="429"/>
      <c r="Z67" s="429"/>
      <c r="AA67" s="430"/>
      <c r="AB67" s="142" t="str">
        <f>IFERROR(INDEX(ART[PRIX],MATCH($X67,ART[DESIGNATION],0)),"")</f>
        <v/>
      </c>
      <c r="AC67" s="262"/>
      <c r="AD67" s="143" t="s">
        <v>140</v>
      </c>
    </row>
    <row r="68" spans="1:30" ht="16" customHeight="1" outlineLevel="1">
      <c r="A68" s="38"/>
      <c r="B68" s="207" t="str">
        <f>IF('Mai2021'!J72="",IFERROR(VLOOKUP(C67,AGENT,4,0),""),'Mai2021'!J72)</f>
        <v/>
      </c>
      <c r="C68" s="231"/>
      <c r="D68" s="315"/>
      <c r="E68" s="316"/>
      <c r="F68" s="316"/>
      <c r="G68" s="317"/>
      <c r="H68" s="87" t="str">
        <f>IFERROR(INDEX(ART[PRIX],MATCH($D68,ART[DESIGNATION],0)),"")</f>
        <v/>
      </c>
      <c r="I68" s="250"/>
      <c r="J68" s="88">
        <f>SUMPRODUCT(H67:H76,I67:I76)</f>
        <v>0</v>
      </c>
      <c r="L68" s="213" t="str">
        <f>IF('Mai2021'!T72="",IFERROR(VLOOKUP(M67,AGENT,4,0),""),'Mai2021'!T72)</f>
        <v/>
      </c>
      <c r="M68" s="222"/>
      <c r="N68" s="407"/>
      <c r="O68" s="408"/>
      <c r="P68" s="408"/>
      <c r="Q68" s="409"/>
      <c r="R68" s="128" t="str">
        <f>IFERROR(INDEX(ART[PRIX],MATCH($N68,ART[DESIGNATION],0)),"")</f>
        <v/>
      </c>
      <c r="S68" s="260"/>
      <c r="T68" s="129">
        <f>SUMPRODUCT(R67:R76,S67:S76)</f>
        <v>0</v>
      </c>
      <c r="V68" s="217" t="str">
        <f>IF('Mai2021'!AD72="",IFERROR(VLOOKUP(W67,AGENT,4,0),""),'Mai2021'!AD72)</f>
        <v/>
      </c>
      <c r="W68" s="224"/>
      <c r="X68" s="431"/>
      <c r="Y68" s="432"/>
      <c r="Z68" s="432"/>
      <c r="AA68" s="433"/>
      <c r="AB68" s="145" t="str">
        <f>IFERROR(INDEX(ART[PRIX],MATCH($X68,ART[DESIGNATION],0)),"")</f>
        <v/>
      </c>
      <c r="AC68" s="263"/>
      <c r="AD68" s="146">
        <f>SUMPRODUCT(AB67:AB76,AC67:AC76)</f>
        <v>0</v>
      </c>
    </row>
    <row r="69" spans="1:30" outlineLevel="1">
      <c r="A69" s="38"/>
      <c r="B69" s="205"/>
      <c r="C69" s="89" t="s">
        <v>168</v>
      </c>
      <c r="D69" s="315"/>
      <c r="E69" s="316"/>
      <c r="F69" s="316"/>
      <c r="G69" s="317"/>
      <c r="H69" s="87" t="str">
        <f>IFERROR(INDEX(ART[PRIX],MATCH($D69,ART[DESIGNATION],0)),"")</f>
        <v/>
      </c>
      <c r="I69" s="250"/>
      <c r="J69" s="233" t="s">
        <v>209</v>
      </c>
      <c r="L69" s="130"/>
      <c r="M69" s="131" t="s">
        <v>168</v>
      </c>
      <c r="N69" s="407"/>
      <c r="O69" s="408"/>
      <c r="P69" s="408"/>
      <c r="Q69" s="409"/>
      <c r="R69" s="128" t="str">
        <f>IFERROR(INDEX(ART[PRIX],MATCH($N69,ART[DESIGNATION],0)),"")</f>
        <v/>
      </c>
      <c r="S69" s="260"/>
      <c r="T69" s="237" t="s">
        <v>209</v>
      </c>
      <c r="V69" s="174"/>
      <c r="W69" s="147" t="s">
        <v>168</v>
      </c>
      <c r="X69" s="431"/>
      <c r="Y69" s="432"/>
      <c r="Z69" s="432"/>
      <c r="AA69" s="433"/>
      <c r="AB69" s="145" t="str">
        <f>IFERROR(INDEX(ART[PRIX],MATCH($X69,ART[DESIGNATION],0)),"")</f>
        <v/>
      </c>
      <c r="AC69" s="263"/>
      <c r="AD69" s="241" t="s">
        <v>209</v>
      </c>
    </row>
    <row r="70" spans="1:30" ht="17" outlineLevel="1" thickBot="1">
      <c r="A70" s="38"/>
      <c r="B70" s="205"/>
      <c r="C70" s="90" t="str">
        <f>IFERROR(VLOOKUP(C67,AGENT,2,0),"")</f>
        <v/>
      </c>
      <c r="D70" s="315"/>
      <c r="E70" s="316"/>
      <c r="F70" s="316"/>
      <c r="G70" s="317"/>
      <c r="H70" s="87" t="str">
        <f>IFERROR(INDEX(ART[PRIX],MATCH($D70,ART[DESIGNATION],0)),"")</f>
        <v/>
      </c>
      <c r="I70" s="250"/>
      <c r="J70" s="234">
        <f>SUMPRODUCT(Janv2021!J68+'Mai2021'!J68+J68)</f>
        <v>0</v>
      </c>
      <c r="L70" s="130"/>
      <c r="M70" s="132" t="str">
        <f>IFERROR(VLOOKUP(M67,AGENT,2,0),"")</f>
        <v/>
      </c>
      <c r="N70" s="407"/>
      <c r="O70" s="408"/>
      <c r="P70" s="408"/>
      <c r="Q70" s="409"/>
      <c r="R70" s="128" t="str">
        <f>IFERROR(INDEX(ART[PRIX],MATCH($N70,ART[DESIGNATION],0)),"")</f>
        <v/>
      </c>
      <c r="S70" s="260"/>
      <c r="T70" s="238">
        <f>SUMPRODUCT(Janv2021!T68+'Mai2021'!T68+T68)</f>
        <v>0</v>
      </c>
      <c r="V70" s="174"/>
      <c r="W70" s="148" t="str">
        <f>IFERROR(VLOOKUP(W67,AGENT,2,0),"")</f>
        <v/>
      </c>
      <c r="X70" s="431"/>
      <c r="Y70" s="432"/>
      <c r="Z70" s="432"/>
      <c r="AA70" s="433"/>
      <c r="AB70" s="145" t="str">
        <f>IFERROR(INDEX(ART[PRIX],MATCH($X70,ART[DESIGNATION],0)),"")</f>
        <v/>
      </c>
      <c r="AC70" s="263"/>
      <c r="AD70" s="242">
        <f>SUMPRODUCT(Janv2021!AD68+'Mai2021'!AD68+AD68)</f>
        <v>0</v>
      </c>
    </row>
    <row r="71" spans="1:30" outlineLevel="1">
      <c r="A71" s="38"/>
      <c r="B71" s="205"/>
      <c r="C71" s="86" t="s">
        <v>166</v>
      </c>
      <c r="D71" s="315"/>
      <c r="E71" s="316"/>
      <c r="F71" s="316"/>
      <c r="G71" s="317"/>
      <c r="H71" s="87" t="str">
        <f>IFERROR(INDEX(ART[PRIX],MATCH($D71,ART[DESIGNATION],0)),"")</f>
        <v/>
      </c>
      <c r="I71" s="250"/>
      <c r="J71" s="85" t="s">
        <v>139</v>
      </c>
      <c r="L71" s="130"/>
      <c r="M71" s="127" t="s">
        <v>166</v>
      </c>
      <c r="N71" s="407"/>
      <c r="O71" s="408"/>
      <c r="P71" s="408"/>
      <c r="Q71" s="409"/>
      <c r="R71" s="128" t="str">
        <f>IFERROR(INDEX(ART[PRIX],MATCH($N71,ART[DESIGNATION],0)),"")</f>
        <v/>
      </c>
      <c r="S71" s="260"/>
      <c r="T71" s="126" t="s">
        <v>139</v>
      </c>
      <c r="V71" s="174"/>
      <c r="W71" s="144" t="s">
        <v>166</v>
      </c>
      <c r="X71" s="431"/>
      <c r="Y71" s="432"/>
      <c r="Z71" s="432"/>
      <c r="AA71" s="433"/>
      <c r="AB71" s="145" t="str">
        <f>IFERROR(INDEX(ART[PRIX],MATCH($X71,ART[DESIGNATION],0)),"")</f>
        <v/>
      </c>
      <c r="AC71" s="263"/>
      <c r="AD71" s="143" t="s">
        <v>139</v>
      </c>
    </row>
    <row r="72" spans="1:30" outlineLevel="1">
      <c r="A72" s="38"/>
      <c r="B72" s="205"/>
      <c r="C72" s="90" t="str">
        <f>IFERROR(VLOOKUP(C67,AGENT,3,0),"")</f>
        <v/>
      </c>
      <c r="D72" s="315"/>
      <c r="E72" s="316"/>
      <c r="F72" s="316"/>
      <c r="G72" s="317"/>
      <c r="H72" s="87" t="str">
        <f>IFERROR(INDEX(ART[PRIX],MATCH($D72,ART[DESIGNATION],0)),"")</f>
        <v/>
      </c>
      <c r="I72" s="250"/>
      <c r="J72" s="318" t="str">
        <f>IF(AND(B68&lt;&gt;"",J68&lt;&gt;""),B68-J68,"")</f>
        <v/>
      </c>
      <c r="L72" s="130"/>
      <c r="M72" s="132" t="str">
        <f>IFERROR(VLOOKUP(M67,AGENT,3,0),"")</f>
        <v/>
      </c>
      <c r="N72" s="407"/>
      <c r="O72" s="408"/>
      <c r="P72" s="408"/>
      <c r="Q72" s="409"/>
      <c r="R72" s="128" t="str">
        <f>IFERROR(INDEX(ART[PRIX],MATCH($N72,ART[DESIGNATION],0)),"")</f>
        <v/>
      </c>
      <c r="S72" s="260"/>
      <c r="T72" s="321" t="str">
        <f>IF(AND(L68&lt;&gt;"",T68&lt;&gt;""),L68-T68,"")</f>
        <v/>
      </c>
      <c r="V72" s="174"/>
      <c r="W72" s="148" t="str">
        <f>IFERROR(VLOOKUP(W67,AGENT,3,0),"")</f>
        <v/>
      </c>
      <c r="X72" s="431"/>
      <c r="Y72" s="432"/>
      <c r="Z72" s="432"/>
      <c r="AA72" s="433"/>
      <c r="AB72" s="145" t="str">
        <f>IFERROR(INDEX(ART[PRIX],MATCH($X72,ART[DESIGNATION],0)),"")</f>
        <v/>
      </c>
      <c r="AC72" s="263"/>
      <c r="AD72" s="324" t="str">
        <f>IF(AND(V68&lt;&gt;"",AD68&lt;&gt;""),V68-AD68,"")</f>
        <v/>
      </c>
    </row>
    <row r="73" spans="1:30" outlineLevel="1">
      <c r="A73" s="38"/>
      <c r="B73" s="205"/>
      <c r="C73" s="92" t="s">
        <v>192</v>
      </c>
      <c r="D73" s="315"/>
      <c r="E73" s="316"/>
      <c r="F73" s="316"/>
      <c r="G73" s="317"/>
      <c r="H73" s="87" t="str">
        <f>IFERROR(INDEX(ART[PRIX],MATCH($D73,ART[DESIGNATION],0)),"")</f>
        <v/>
      </c>
      <c r="I73" s="250"/>
      <c r="J73" s="319"/>
      <c r="L73" s="130"/>
      <c r="M73" s="134" t="s">
        <v>192</v>
      </c>
      <c r="N73" s="407"/>
      <c r="O73" s="408"/>
      <c r="P73" s="408"/>
      <c r="Q73" s="409"/>
      <c r="R73" s="128" t="str">
        <f>IFERROR(INDEX(ART[PRIX],MATCH($N73,ART[DESIGNATION],0)),"")</f>
        <v/>
      </c>
      <c r="S73" s="260"/>
      <c r="T73" s="322"/>
      <c r="V73" s="174"/>
      <c r="W73" s="150" t="s">
        <v>192</v>
      </c>
      <c r="X73" s="431"/>
      <c r="Y73" s="432"/>
      <c r="Z73" s="432"/>
      <c r="AA73" s="433"/>
      <c r="AB73" s="145" t="str">
        <f>IFERROR(INDEX(ART[PRIX],MATCH($X73,ART[DESIGNATION],0)),"")</f>
        <v/>
      </c>
      <c r="AC73" s="263"/>
      <c r="AD73" s="325"/>
    </row>
    <row r="74" spans="1:30" outlineLevel="1">
      <c r="A74" s="38"/>
      <c r="B74" s="205"/>
      <c r="C74" s="93" t="str">
        <f>IFERROR(VLOOKUP(C67,AGENT,5,0),"")</f>
        <v/>
      </c>
      <c r="D74" s="315"/>
      <c r="E74" s="316"/>
      <c r="F74" s="316"/>
      <c r="G74" s="317"/>
      <c r="H74" s="87" t="str">
        <f>IFERROR(INDEX(ART[PRIX],MATCH($D74,ART[DESIGNATION],0)),"")</f>
        <v/>
      </c>
      <c r="I74" s="250"/>
      <c r="J74" s="319"/>
      <c r="L74" s="130"/>
      <c r="M74" s="135" t="str">
        <f>IFERROR(VLOOKUP(M67,AGENT,5,0),"")</f>
        <v/>
      </c>
      <c r="N74" s="407"/>
      <c r="O74" s="408"/>
      <c r="P74" s="408"/>
      <c r="Q74" s="409"/>
      <c r="R74" s="128" t="str">
        <f>IFERROR(INDEX(ART[PRIX],MATCH($N74,ART[DESIGNATION],0)),"")</f>
        <v/>
      </c>
      <c r="S74" s="260"/>
      <c r="T74" s="322"/>
      <c r="V74" s="174"/>
      <c r="W74" s="151" t="str">
        <f>IFERROR(VLOOKUP(W67,AGENT,5,0),"")</f>
        <v/>
      </c>
      <c r="X74" s="431"/>
      <c r="Y74" s="432"/>
      <c r="Z74" s="432"/>
      <c r="AA74" s="433"/>
      <c r="AB74" s="145" t="str">
        <f>IFERROR(INDEX(ART[PRIX],MATCH($X74,ART[DESIGNATION],0)),"")</f>
        <v/>
      </c>
      <c r="AC74" s="263"/>
      <c r="AD74" s="325"/>
    </row>
    <row r="75" spans="1:30" outlineLevel="1">
      <c r="A75" s="38"/>
      <c r="B75" s="205"/>
      <c r="C75" s="94"/>
      <c r="D75" s="315"/>
      <c r="E75" s="316"/>
      <c r="F75" s="316"/>
      <c r="G75" s="317"/>
      <c r="H75" s="87" t="str">
        <f>IFERROR(INDEX(ART[PRIX],MATCH($D75,ART[DESIGNATION],0)),"")</f>
        <v/>
      </c>
      <c r="I75" s="250"/>
      <c r="J75" s="319"/>
      <c r="L75" s="130"/>
      <c r="M75" s="136"/>
      <c r="N75" s="407"/>
      <c r="O75" s="408"/>
      <c r="P75" s="408"/>
      <c r="Q75" s="409"/>
      <c r="R75" s="128" t="str">
        <f>IFERROR(INDEX(ART[PRIX],MATCH($N75,ART[DESIGNATION],0)),"")</f>
        <v/>
      </c>
      <c r="S75" s="260"/>
      <c r="T75" s="322"/>
      <c r="V75" s="174"/>
      <c r="W75" s="152"/>
      <c r="X75" s="431"/>
      <c r="Y75" s="432"/>
      <c r="Z75" s="432"/>
      <c r="AA75" s="433"/>
      <c r="AB75" s="145" t="str">
        <f>IFERROR(INDEX(ART[PRIX],MATCH($X75,ART[DESIGNATION],0)),"")</f>
        <v/>
      </c>
      <c r="AC75" s="263"/>
      <c r="AD75" s="325"/>
    </row>
    <row r="76" spans="1:30" ht="17" outlineLevel="1" thickBot="1">
      <c r="A76" s="38"/>
      <c r="B76" s="206"/>
      <c r="C76" s="95"/>
      <c r="D76" s="327"/>
      <c r="E76" s="328"/>
      <c r="F76" s="328"/>
      <c r="G76" s="329"/>
      <c r="H76" s="87" t="str">
        <f>IFERROR(INDEX(ART[PRIX],MATCH($D76,ART[DESIGNATION],0)),"")</f>
        <v/>
      </c>
      <c r="I76" s="248"/>
      <c r="J76" s="320"/>
      <c r="L76" s="137"/>
      <c r="M76" s="138"/>
      <c r="N76" s="410"/>
      <c r="O76" s="411"/>
      <c r="P76" s="411"/>
      <c r="Q76" s="412"/>
      <c r="R76" s="139" t="str">
        <f>IFERROR(INDEX(ART[PRIX],MATCH($N76,ART[DESIGNATION],0)),"")</f>
        <v/>
      </c>
      <c r="S76" s="261"/>
      <c r="T76" s="323"/>
      <c r="V76" s="175"/>
      <c r="W76" s="153"/>
      <c r="X76" s="434"/>
      <c r="Y76" s="435"/>
      <c r="Z76" s="435"/>
      <c r="AA76" s="436"/>
      <c r="AB76" s="173" t="str">
        <f>IFERROR(INDEX(ART[PRIX],MATCH($X76,ART[DESIGNATION],0)),"")</f>
        <v/>
      </c>
      <c r="AC76" s="264"/>
      <c r="AD76" s="326"/>
    </row>
    <row r="77" spans="1:30" ht="19" customHeight="1" outlineLevel="1">
      <c r="A77" s="38"/>
      <c r="B77" s="208" t="s">
        <v>196</v>
      </c>
      <c r="C77" s="228" t="s">
        <v>169</v>
      </c>
      <c r="D77" s="297"/>
      <c r="E77" s="298"/>
      <c r="F77" s="298"/>
      <c r="G77" s="299"/>
      <c r="H77" s="97" t="str">
        <f>IFERROR(INDEX(ART[PRIX],MATCH($D77,ART[DESIGNATION],0)),"")</f>
        <v/>
      </c>
      <c r="I77" s="177"/>
      <c r="J77" s="98" t="s">
        <v>140</v>
      </c>
      <c r="L77" s="214" t="s">
        <v>196</v>
      </c>
      <c r="M77" s="226" t="s">
        <v>169</v>
      </c>
      <c r="N77" s="413"/>
      <c r="O77" s="414"/>
      <c r="P77" s="414"/>
      <c r="Q77" s="415"/>
      <c r="R77" s="172" t="str">
        <f>IFERROR(INDEX(ART[PRIX],MATCH($N77,ART[DESIGNATION],0)),"")</f>
        <v/>
      </c>
      <c r="S77" s="256"/>
      <c r="T77" s="112" t="s">
        <v>140</v>
      </c>
      <c r="V77" s="218" t="s">
        <v>196</v>
      </c>
      <c r="W77" s="194" t="s">
        <v>169</v>
      </c>
      <c r="X77" s="282"/>
      <c r="Y77" s="283"/>
      <c r="Z77" s="283"/>
      <c r="AA77" s="284"/>
      <c r="AB77" s="155" t="str">
        <f>IFERROR(INDEX(ART[PRIX],MATCH($X77,ART[DESIGNATION],0)),"")</f>
        <v/>
      </c>
      <c r="AC77" s="156"/>
      <c r="AD77" s="157" t="s">
        <v>140</v>
      </c>
    </row>
    <row r="78" spans="1:30" ht="16" customHeight="1" outlineLevel="1">
      <c r="A78" s="38"/>
      <c r="B78" s="209" t="str">
        <f>IF('Mai2021'!J82="",IFERROR(VLOOKUP(C77,AGENT,4,0),""),'Mai2021'!J82)</f>
        <v/>
      </c>
      <c r="C78" s="229"/>
      <c r="D78" s="300"/>
      <c r="E78" s="301"/>
      <c r="F78" s="301"/>
      <c r="G78" s="302"/>
      <c r="H78" s="100" t="str">
        <f>IFERROR(INDEX(ART[PRIX],MATCH($D78,ART[DESIGNATION],0)),"")</f>
        <v/>
      </c>
      <c r="I78" s="178"/>
      <c r="J78" s="101">
        <f>SUMPRODUCT(H77:H86,I77:I86)</f>
        <v>0</v>
      </c>
      <c r="L78" s="215" t="str">
        <f>IF('Mai2021'!T82="",IFERROR(VLOOKUP(M77,AGENT,4,0),""),'Mai2021'!T82)</f>
        <v/>
      </c>
      <c r="M78" s="227"/>
      <c r="N78" s="416"/>
      <c r="O78" s="417"/>
      <c r="P78" s="417"/>
      <c r="Q78" s="418"/>
      <c r="R78" s="114" t="str">
        <f>IFERROR(INDEX(ART[PRIX],MATCH($N78,ART[DESIGNATION],0)),"")</f>
        <v/>
      </c>
      <c r="S78" s="257"/>
      <c r="T78" s="115">
        <f>SUMPRODUCT(R77:R86,S77:S86)</f>
        <v>0</v>
      </c>
      <c r="V78" s="219" t="str">
        <f>IF('Mai2021'!AD82="",IFERROR(VLOOKUP(W77,AGENT,4,0),""),'Mai2021'!AD82)</f>
        <v/>
      </c>
      <c r="W78" s="225"/>
      <c r="X78" s="279"/>
      <c r="Y78" s="280"/>
      <c r="Z78" s="280"/>
      <c r="AA78" s="281"/>
      <c r="AB78" s="159" t="str">
        <f>IFERROR(INDEX(ART[PRIX],MATCH($X78,ART[DESIGNATION],0)),"")</f>
        <v/>
      </c>
      <c r="AC78" s="160"/>
      <c r="AD78" s="161">
        <f>SUMPRODUCT(AB77:AB86,AC77:AC86)</f>
        <v>0</v>
      </c>
    </row>
    <row r="79" spans="1:30" outlineLevel="1">
      <c r="A79" s="38"/>
      <c r="B79" s="210"/>
      <c r="C79" s="102" t="s">
        <v>168</v>
      </c>
      <c r="D79" s="300"/>
      <c r="E79" s="301"/>
      <c r="F79" s="301"/>
      <c r="G79" s="302"/>
      <c r="H79" s="100" t="str">
        <f>IFERROR(INDEX(ART[PRIX],MATCH($D79,ART[DESIGNATION],0)),"")</f>
        <v/>
      </c>
      <c r="I79" s="178"/>
      <c r="J79" s="235" t="s">
        <v>209</v>
      </c>
      <c r="L79" s="116"/>
      <c r="M79" s="117" t="s">
        <v>168</v>
      </c>
      <c r="N79" s="416"/>
      <c r="O79" s="417"/>
      <c r="P79" s="417"/>
      <c r="Q79" s="418"/>
      <c r="R79" s="114" t="str">
        <f>IFERROR(INDEX(ART[PRIX],MATCH($N79,ART[DESIGNATION],0)),"")</f>
        <v/>
      </c>
      <c r="S79" s="257"/>
      <c r="T79" s="239" t="s">
        <v>209</v>
      </c>
      <c r="V79" s="162"/>
      <c r="W79" s="163" t="s">
        <v>168</v>
      </c>
      <c r="X79" s="279"/>
      <c r="Y79" s="280"/>
      <c r="Z79" s="280"/>
      <c r="AA79" s="281"/>
      <c r="AB79" s="159" t="str">
        <f>IFERROR(INDEX(ART[PRIX],MATCH($X79,ART[DESIGNATION],0)),"")</f>
        <v/>
      </c>
      <c r="AC79" s="160"/>
      <c r="AD79" s="243" t="s">
        <v>209</v>
      </c>
    </row>
    <row r="80" spans="1:30" ht="17" outlineLevel="1" thickBot="1">
      <c r="A80" s="38"/>
      <c r="B80" s="210"/>
      <c r="C80" s="103" t="str">
        <f>IFERROR(VLOOKUP(C77,AGENT,2,0),"")</f>
        <v/>
      </c>
      <c r="D80" s="300"/>
      <c r="E80" s="301"/>
      <c r="F80" s="301"/>
      <c r="G80" s="302"/>
      <c r="H80" s="100" t="str">
        <f>IFERROR(INDEX(ART[PRIX],MATCH($D80,ART[DESIGNATION],0)),"")</f>
        <v/>
      </c>
      <c r="I80" s="178"/>
      <c r="J80" s="236">
        <f>SUMPRODUCT(Janv2021!J78+'Mai2021'!J78+J78)</f>
        <v>0</v>
      </c>
      <c r="L80" s="116"/>
      <c r="M80" s="118" t="str">
        <f>IFERROR(VLOOKUP(M77,AGENT,2,0),"")</f>
        <v/>
      </c>
      <c r="N80" s="416"/>
      <c r="O80" s="417"/>
      <c r="P80" s="417"/>
      <c r="Q80" s="418"/>
      <c r="R80" s="114" t="str">
        <f>IFERROR(INDEX(ART[PRIX],MATCH($N80,ART[DESIGNATION],0)),"")</f>
        <v/>
      </c>
      <c r="S80" s="257"/>
      <c r="T80" s="240">
        <f>SUMPRODUCT(Janv2021!T78+'Mai2021'!T78+T78)</f>
        <v>0</v>
      </c>
      <c r="V80" s="162"/>
      <c r="W80" s="164" t="str">
        <f>IFERROR(VLOOKUP(W77,AGENT,2,0),"")</f>
        <v/>
      </c>
      <c r="X80" s="279"/>
      <c r="Y80" s="280"/>
      <c r="Z80" s="280"/>
      <c r="AA80" s="281"/>
      <c r="AB80" s="159" t="str">
        <f>IFERROR(INDEX(ART[PRIX],MATCH($X80,ART[DESIGNATION],0)),"")</f>
        <v/>
      </c>
      <c r="AC80" s="160"/>
      <c r="AD80" s="244">
        <f>SUMPRODUCT(Janv2021!AD78+'Mai2021'!AD78+AD78)</f>
        <v>0</v>
      </c>
    </row>
    <row r="81" spans="1:30" outlineLevel="1">
      <c r="A81" s="38"/>
      <c r="B81" s="210"/>
      <c r="C81" s="99" t="s">
        <v>166</v>
      </c>
      <c r="D81" s="300"/>
      <c r="E81" s="301"/>
      <c r="F81" s="301"/>
      <c r="G81" s="302"/>
      <c r="H81" s="100" t="str">
        <f>IFERROR(INDEX(ART[PRIX],MATCH($D81,ART[DESIGNATION],0)),"")</f>
        <v/>
      </c>
      <c r="I81" s="178"/>
      <c r="J81" s="98" t="s">
        <v>139</v>
      </c>
      <c r="L81" s="116"/>
      <c r="M81" s="113" t="s">
        <v>166</v>
      </c>
      <c r="N81" s="416"/>
      <c r="O81" s="417"/>
      <c r="P81" s="417"/>
      <c r="Q81" s="418"/>
      <c r="R81" s="114" t="str">
        <f>IFERROR(INDEX(ART[PRIX],MATCH($N81,ART[DESIGNATION],0)),"")</f>
        <v/>
      </c>
      <c r="S81" s="257"/>
      <c r="T81" s="112" t="s">
        <v>139</v>
      </c>
      <c r="V81" s="162"/>
      <c r="W81" s="158" t="s">
        <v>166</v>
      </c>
      <c r="X81" s="279"/>
      <c r="Y81" s="280"/>
      <c r="Z81" s="280"/>
      <c r="AA81" s="281"/>
      <c r="AB81" s="159" t="str">
        <f>IFERROR(INDEX(ART[PRIX],MATCH($X81,ART[DESIGNATION],0)),"")</f>
        <v/>
      </c>
      <c r="AC81" s="160"/>
      <c r="AD81" s="157" t="s">
        <v>139</v>
      </c>
    </row>
    <row r="82" spans="1:30" outlineLevel="1">
      <c r="A82" s="38"/>
      <c r="B82" s="210"/>
      <c r="C82" s="103" t="str">
        <f>IFERROR(VLOOKUP(C77,AGENT,3,0),"")</f>
        <v/>
      </c>
      <c r="D82" s="300"/>
      <c r="E82" s="301"/>
      <c r="F82" s="301"/>
      <c r="G82" s="302"/>
      <c r="H82" s="100" t="str">
        <f>IFERROR(INDEX(ART[PRIX],MATCH($D82,ART[DESIGNATION],0)),"")</f>
        <v/>
      </c>
      <c r="I82" s="178"/>
      <c r="J82" s="303" t="str">
        <f>IF(AND(B78&lt;&gt;"",J78&lt;&gt;""),B78-J78,"")</f>
        <v/>
      </c>
      <c r="L82" s="116"/>
      <c r="M82" s="118" t="str">
        <f>IFERROR(VLOOKUP(M77,AGENT,3,0),"")</f>
        <v/>
      </c>
      <c r="N82" s="416"/>
      <c r="O82" s="417"/>
      <c r="P82" s="417"/>
      <c r="Q82" s="418"/>
      <c r="R82" s="114" t="str">
        <f>IFERROR(INDEX(ART[PRIX],MATCH($N82,ART[DESIGNATION],0)),"")</f>
        <v/>
      </c>
      <c r="S82" s="257"/>
      <c r="T82" s="306" t="str">
        <f>IF(AND(L78&lt;&gt;"",T78&lt;&gt;""),L78-T78,"")</f>
        <v/>
      </c>
      <c r="V82" s="162"/>
      <c r="W82" s="164" t="str">
        <f>IFERROR(VLOOKUP(W77,AGENT,3,0),"")</f>
        <v/>
      </c>
      <c r="X82" s="279"/>
      <c r="Y82" s="280"/>
      <c r="Z82" s="280"/>
      <c r="AA82" s="281"/>
      <c r="AB82" s="159" t="str">
        <f>IFERROR(INDEX(ART[PRIX],MATCH($X82,ART[DESIGNATION],0)),"")</f>
        <v/>
      </c>
      <c r="AC82" s="160"/>
      <c r="AD82" s="309" t="str">
        <f>IF(AND(V78&lt;&gt;"",AD78&lt;&gt;""),V78-AD78,"")</f>
        <v/>
      </c>
    </row>
    <row r="83" spans="1:30" outlineLevel="1">
      <c r="A83" s="38"/>
      <c r="B83" s="210"/>
      <c r="C83" s="105" t="s">
        <v>192</v>
      </c>
      <c r="D83" s="300"/>
      <c r="E83" s="301"/>
      <c r="F83" s="301"/>
      <c r="G83" s="302"/>
      <c r="H83" s="100" t="str">
        <f>IFERROR(INDEX(ART[PRIX],MATCH($D83,ART[DESIGNATION],0)),"")</f>
        <v/>
      </c>
      <c r="I83" s="178"/>
      <c r="J83" s="304"/>
      <c r="L83" s="116"/>
      <c r="M83" s="120" t="s">
        <v>192</v>
      </c>
      <c r="N83" s="416"/>
      <c r="O83" s="417"/>
      <c r="P83" s="417"/>
      <c r="Q83" s="418"/>
      <c r="R83" s="114" t="str">
        <f>IFERROR(INDEX(ART[PRIX],MATCH($N83,ART[DESIGNATION],0)),"")</f>
        <v/>
      </c>
      <c r="S83" s="257"/>
      <c r="T83" s="307"/>
      <c r="V83" s="162"/>
      <c r="W83" s="166" t="s">
        <v>192</v>
      </c>
      <c r="X83" s="279"/>
      <c r="Y83" s="280"/>
      <c r="Z83" s="280"/>
      <c r="AA83" s="281"/>
      <c r="AB83" s="159" t="str">
        <f>IFERROR(INDEX(ART[PRIX],MATCH($X83,ART[DESIGNATION],0)),"")</f>
        <v/>
      </c>
      <c r="AC83" s="160"/>
      <c r="AD83" s="310"/>
    </row>
    <row r="84" spans="1:30" outlineLevel="1">
      <c r="A84" s="38"/>
      <c r="B84" s="210"/>
      <c r="C84" s="106" t="str">
        <f>IFERROR(VLOOKUP(C77,AGENT,5,0),"")</f>
        <v/>
      </c>
      <c r="D84" s="300"/>
      <c r="E84" s="301"/>
      <c r="F84" s="301"/>
      <c r="G84" s="302"/>
      <c r="H84" s="100" t="str">
        <f>IFERROR(INDEX(ART[PRIX],MATCH($D84,ART[DESIGNATION],0)),"")</f>
        <v/>
      </c>
      <c r="I84" s="178"/>
      <c r="J84" s="304"/>
      <c r="L84" s="116"/>
      <c r="M84" s="121" t="str">
        <f>IFERROR(VLOOKUP(M77,AGENT,5,0),"")</f>
        <v/>
      </c>
      <c r="N84" s="416"/>
      <c r="O84" s="417"/>
      <c r="P84" s="417"/>
      <c r="Q84" s="418"/>
      <c r="R84" s="114" t="str">
        <f>IFERROR(INDEX(ART[PRIX],MATCH($N84,ART[DESIGNATION],0)),"")</f>
        <v/>
      </c>
      <c r="S84" s="257"/>
      <c r="T84" s="307"/>
      <c r="V84" s="162"/>
      <c r="W84" s="167" t="str">
        <f>IFERROR(VLOOKUP(W77,AGENT,5,0),"")</f>
        <v/>
      </c>
      <c r="X84" s="279"/>
      <c r="Y84" s="280"/>
      <c r="Z84" s="280"/>
      <c r="AA84" s="281"/>
      <c r="AB84" s="159" t="str">
        <f>IFERROR(INDEX(ART[PRIX],MATCH($X84,ART[DESIGNATION],0)),"")</f>
        <v/>
      </c>
      <c r="AC84" s="160"/>
      <c r="AD84" s="310"/>
    </row>
    <row r="85" spans="1:30" outlineLevel="1">
      <c r="A85" s="38"/>
      <c r="B85" s="210"/>
      <c r="C85" s="107"/>
      <c r="D85" s="300"/>
      <c r="E85" s="301"/>
      <c r="F85" s="301"/>
      <c r="G85" s="302"/>
      <c r="H85" s="100" t="str">
        <f>IFERROR(INDEX(ART[PRIX],MATCH($D85,ART[DESIGNATION],0)),"")</f>
        <v/>
      </c>
      <c r="I85" s="178"/>
      <c r="J85" s="304"/>
      <c r="L85" s="116"/>
      <c r="M85" s="122"/>
      <c r="N85" s="416"/>
      <c r="O85" s="417"/>
      <c r="P85" s="417"/>
      <c r="Q85" s="418"/>
      <c r="R85" s="114" t="str">
        <f>IFERROR(INDEX(ART[PRIX],MATCH($N85,ART[DESIGNATION],0)),"")</f>
        <v/>
      </c>
      <c r="S85" s="257"/>
      <c r="T85" s="307"/>
      <c r="V85" s="162"/>
      <c r="W85" s="168"/>
      <c r="X85" s="279"/>
      <c r="Y85" s="280"/>
      <c r="Z85" s="280"/>
      <c r="AA85" s="281"/>
      <c r="AB85" s="159" t="str">
        <f>IFERROR(INDEX(ART[PRIX],MATCH($X85,ART[DESIGNATION],0)),"")</f>
        <v/>
      </c>
      <c r="AC85" s="160"/>
      <c r="AD85" s="310"/>
    </row>
    <row r="86" spans="1:30" ht="17" outlineLevel="1" thickBot="1">
      <c r="A86" s="38"/>
      <c r="B86" s="211"/>
      <c r="C86" s="108"/>
      <c r="D86" s="312"/>
      <c r="E86" s="313"/>
      <c r="F86" s="313"/>
      <c r="G86" s="314"/>
      <c r="H86" s="100" t="str">
        <f>IFERROR(INDEX(ART[PRIX],MATCH($D86,ART[DESIGNATION],0)),"")</f>
        <v/>
      </c>
      <c r="I86" s="179"/>
      <c r="J86" s="305"/>
      <c r="L86" s="123"/>
      <c r="M86" s="124"/>
      <c r="N86" s="419"/>
      <c r="O86" s="420"/>
      <c r="P86" s="420"/>
      <c r="Q86" s="421"/>
      <c r="R86" s="114" t="str">
        <f>IFERROR(INDEX(ART[PRIX],MATCH($N86,ART[DESIGNATION],0)),"")</f>
        <v/>
      </c>
      <c r="S86" s="258"/>
      <c r="T86" s="308"/>
      <c r="V86" s="169"/>
      <c r="W86" s="170"/>
      <c r="X86" s="294"/>
      <c r="Y86" s="295"/>
      <c r="Z86" s="295"/>
      <c r="AA86" s="296"/>
      <c r="AB86" s="171" t="str">
        <f>IFERROR(INDEX(ART[PRIX],MATCH($X86,ART[DESIGNATION],0)),"")</f>
        <v/>
      </c>
      <c r="AC86" s="160"/>
      <c r="AD86" s="311"/>
    </row>
    <row r="87" spans="1:30" ht="19" customHeight="1" outlineLevel="1">
      <c r="A87" s="38"/>
      <c r="B87" s="204" t="s">
        <v>196</v>
      </c>
      <c r="C87" s="230" t="s">
        <v>169</v>
      </c>
      <c r="D87" s="276"/>
      <c r="E87" s="277"/>
      <c r="F87" s="277"/>
      <c r="G87" s="278"/>
      <c r="H87" s="84" t="str">
        <f>IFERROR(INDEX(ART[PRIX],MATCH($D87,ART[DESIGNATION],0)),"")</f>
        <v/>
      </c>
      <c r="I87" s="249"/>
      <c r="J87" s="85" t="s">
        <v>140</v>
      </c>
      <c r="L87" s="212" t="s">
        <v>196</v>
      </c>
      <c r="M87" s="221" t="s">
        <v>169</v>
      </c>
      <c r="N87" s="422"/>
      <c r="O87" s="423"/>
      <c r="P87" s="423"/>
      <c r="Q87" s="424"/>
      <c r="R87" s="126" t="str">
        <f>IFERROR(INDEX(ART[PRIX],MATCH($N87,ART[DESIGNATION],0)),"")</f>
        <v/>
      </c>
      <c r="S87" s="259"/>
      <c r="T87" s="126" t="s">
        <v>140</v>
      </c>
      <c r="V87" s="216" t="s">
        <v>196</v>
      </c>
      <c r="W87" s="223" t="s">
        <v>169</v>
      </c>
      <c r="X87" s="428"/>
      <c r="Y87" s="429"/>
      <c r="Z87" s="429"/>
      <c r="AA87" s="430"/>
      <c r="AB87" s="142" t="str">
        <f>IFERROR(INDEX(ART[PRIX],MATCH($X87,ART[DESIGNATION],0)),"")</f>
        <v/>
      </c>
      <c r="AC87" s="262"/>
      <c r="AD87" s="143" t="s">
        <v>140</v>
      </c>
    </row>
    <row r="88" spans="1:30" ht="16" customHeight="1" outlineLevel="1">
      <c r="A88" s="38"/>
      <c r="B88" s="207" t="str">
        <f>IF('Mai2021'!J92="",IFERROR(VLOOKUP(C87,AGENT,4,0),""),'Mai2021'!J92)</f>
        <v/>
      </c>
      <c r="C88" s="231"/>
      <c r="D88" s="315"/>
      <c r="E88" s="316"/>
      <c r="F88" s="316"/>
      <c r="G88" s="317"/>
      <c r="H88" s="87" t="str">
        <f>IFERROR(INDEX(ART[PRIX],MATCH($D88,ART[DESIGNATION],0)),"")</f>
        <v/>
      </c>
      <c r="I88" s="250"/>
      <c r="J88" s="88">
        <f>SUMPRODUCT(H87:H96,I87:I96)</f>
        <v>0</v>
      </c>
      <c r="L88" s="213" t="str">
        <f>IF('Mai2021'!T92="",IFERROR(VLOOKUP(M87,AGENT,4,0),""),'Mai2021'!T92)</f>
        <v/>
      </c>
      <c r="M88" s="222"/>
      <c r="N88" s="407"/>
      <c r="O88" s="408"/>
      <c r="P88" s="408"/>
      <c r="Q88" s="409"/>
      <c r="R88" s="128" t="str">
        <f>IFERROR(INDEX(ART[PRIX],MATCH($N88,ART[DESIGNATION],0)),"")</f>
        <v/>
      </c>
      <c r="S88" s="260"/>
      <c r="T88" s="129">
        <f>SUMPRODUCT(R87:R96,S87:S96)</f>
        <v>0</v>
      </c>
      <c r="V88" s="217" t="str">
        <f>IF('Mai2021'!AD92="",IFERROR(VLOOKUP(W87,AGENT,4,0),""),'Mai2021'!AD92)</f>
        <v/>
      </c>
      <c r="W88" s="224"/>
      <c r="X88" s="431"/>
      <c r="Y88" s="432"/>
      <c r="Z88" s="432"/>
      <c r="AA88" s="433"/>
      <c r="AB88" s="145" t="str">
        <f>IFERROR(INDEX(ART[PRIX],MATCH($X88,ART[DESIGNATION],0)),"")</f>
        <v/>
      </c>
      <c r="AC88" s="263"/>
      <c r="AD88" s="146">
        <f>SUMPRODUCT(AB87:AB96,AC87:AC96)</f>
        <v>0</v>
      </c>
    </row>
    <row r="89" spans="1:30" outlineLevel="1">
      <c r="A89" s="38"/>
      <c r="B89" s="205"/>
      <c r="C89" s="89" t="s">
        <v>168</v>
      </c>
      <c r="D89" s="315"/>
      <c r="E89" s="316"/>
      <c r="F89" s="316"/>
      <c r="G89" s="317"/>
      <c r="H89" s="87" t="str">
        <f>IFERROR(INDEX(ART[PRIX],MATCH($D89,ART[DESIGNATION],0)),"")</f>
        <v/>
      </c>
      <c r="I89" s="250"/>
      <c r="J89" s="233" t="s">
        <v>209</v>
      </c>
      <c r="L89" s="130"/>
      <c r="M89" s="131" t="s">
        <v>168</v>
      </c>
      <c r="N89" s="407"/>
      <c r="O89" s="408"/>
      <c r="P89" s="408"/>
      <c r="Q89" s="409"/>
      <c r="R89" s="128" t="str">
        <f>IFERROR(INDEX(ART[PRIX],MATCH($N89,ART[DESIGNATION],0)),"")</f>
        <v/>
      </c>
      <c r="S89" s="260"/>
      <c r="T89" s="237" t="s">
        <v>209</v>
      </c>
      <c r="V89" s="174"/>
      <c r="W89" s="147" t="s">
        <v>168</v>
      </c>
      <c r="X89" s="431"/>
      <c r="Y89" s="432"/>
      <c r="Z89" s="432"/>
      <c r="AA89" s="433"/>
      <c r="AB89" s="145" t="str">
        <f>IFERROR(INDEX(ART[PRIX],MATCH($X89,ART[DESIGNATION],0)),"")</f>
        <v/>
      </c>
      <c r="AC89" s="263"/>
      <c r="AD89" s="241" t="s">
        <v>209</v>
      </c>
    </row>
    <row r="90" spans="1:30" ht="17" outlineLevel="1" thickBot="1">
      <c r="A90" s="38"/>
      <c r="B90" s="205"/>
      <c r="C90" s="90" t="str">
        <f>IFERROR(VLOOKUP(C87,AGENT,2,0),"")</f>
        <v/>
      </c>
      <c r="D90" s="315"/>
      <c r="E90" s="316"/>
      <c r="F90" s="316"/>
      <c r="G90" s="317"/>
      <c r="H90" s="87" t="str">
        <f>IFERROR(INDEX(ART[PRIX],MATCH($D90,ART[DESIGNATION],0)),"")</f>
        <v/>
      </c>
      <c r="I90" s="250"/>
      <c r="J90" s="234">
        <f>SUMPRODUCT(Janv2021!J88+'Mai2021'!J88+J88)</f>
        <v>0</v>
      </c>
      <c r="L90" s="130"/>
      <c r="M90" s="132" t="str">
        <f>IFERROR(VLOOKUP(M87,AGENT,2,0),"")</f>
        <v/>
      </c>
      <c r="N90" s="407"/>
      <c r="O90" s="408"/>
      <c r="P90" s="408"/>
      <c r="Q90" s="409"/>
      <c r="R90" s="128" t="str">
        <f>IFERROR(INDEX(ART[PRIX],MATCH($N90,ART[DESIGNATION],0)),"")</f>
        <v/>
      </c>
      <c r="S90" s="260"/>
      <c r="T90" s="238">
        <f>SUMPRODUCT(Janv2021!T88+'Mai2021'!T88+T88)</f>
        <v>0</v>
      </c>
      <c r="V90" s="174"/>
      <c r="W90" s="148" t="str">
        <f>IFERROR(VLOOKUP(W87,AGENT,2,0),"")</f>
        <v/>
      </c>
      <c r="X90" s="431"/>
      <c r="Y90" s="432"/>
      <c r="Z90" s="432"/>
      <c r="AA90" s="433"/>
      <c r="AB90" s="145" t="str">
        <f>IFERROR(INDEX(ART[PRIX],MATCH($X90,ART[DESIGNATION],0)),"")</f>
        <v/>
      </c>
      <c r="AC90" s="263"/>
      <c r="AD90" s="242">
        <f>SUMPRODUCT(Janv2021!AD88+'Mai2021'!AD88+AD88)</f>
        <v>0</v>
      </c>
    </row>
    <row r="91" spans="1:30" outlineLevel="1">
      <c r="A91" s="38"/>
      <c r="B91" s="205"/>
      <c r="C91" s="86" t="s">
        <v>166</v>
      </c>
      <c r="D91" s="315"/>
      <c r="E91" s="316"/>
      <c r="F91" s="316"/>
      <c r="G91" s="317"/>
      <c r="H91" s="87" t="str">
        <f>IFERROR(INDEX(ART[PRIX],MATCH($D91,ART[DESIGNATION],0)),"")</f>
        <v/>
      </c>
      <c r="I91" s="250"/>
      <c r="J91" s="85" t="s">
        <v>139</v>
      </c>
      <c r="L91" s="130"/>
      <c r="M91" s="127" t="s">
        <v>166</v>
      </c>
      <c r="N91" s="407"/>
      <c r="O91" s="408"/>
      <c r="P91" s="408"/>
      <c r="Q91" s="409"/>
      <c r="R91" s="128" t="str">
        <f>IFERROR(INDEX(ART[PRIX],MATCH($N91,ART[DESIGNATION],0)),"")</f>
        <v/>
      </c>
      <c r="S91" s="260"/>
      <c r="T91" s="126" t="s">
        <v>139</v>
      </c>
      <c r="V91" s="174"/>
      <c r="W91" s="144" t="s">
        <v>166</v>
      </c>
      <c r="X91" s="431"/>
      <c r="Y91" s="432"/>
      <c r="Z91" s="432"/>
      <c r="AA91" s="433"/>
      <c r="AB91" s="145" t="str">
        <f>IFERROR(INDEX(ART[PRIX],MATCH($X91,ART[DESIGNATION],0)),"")</f>
        <v/>
      </c>
      <c r="AC91" s="263"/>
      <c r="AD91" s="143" t="s">
        <v>139</v>
      </c>
    </row>
    <row r="92" spans="1:30" outlineLevel="1">
      <c r="A92" s="38"/>
      <c r="B92" s="205"/>
      <c r="C92" s="90" t="str">
        <f>IFERROR(VLOOKUP(C87,AGENT,3,0),"")</f>
        <v/>
      </c>
      <c r="D92" s="315"/>
      <c r="E92" s="316"/>
      <c r="F92" s="316"/>
      <c r="G92" s="317"/>
      <c r="H92" s="87" t="str">
        <f>IFERROR(INDEX(ART[PRIX],MATCH($D92,ART[DESIGNATION],0)),"")</f>
        <v/>
      </c>
      <c r="I92" s="250"/>
      <c r="J92" s="318" t="str">
        <f>IF(AND(B88&lt;&gt;"",J88&lt;&gt;""),B88-J88,"")</f>
        <v/>
      </c>
      <c r="L92" s="130"/>
      <c r="M92" s="132" t="str">
        <f>IFERROR(VLOOKUP(M87,AGENT,3,0),"")</f>
        <v/>
      </c>
      <c r="N92" s="407"/>
      <c r="O92" s="408"/>
      <c r="P92" s="408"/>
      <c r="Q92" s="409"/>
      <c r="R92" s="128" t="str">
        <f>IFERROR(INDEX(ART[PRIX],MATCH($N92,ART[DESIGNATION],0)),"")</f>
        <v/>
      </c>
      <c r="S92" s="260"/>
      <c r="T92" s="321" t="str">
        <f>IF(AND(L88&lt;&gt;"",T88&lt;&gt;""),L88-T88,"")</f>
        <v/>
      </c>
      <c r="V92" s="174"/>
      <c r="W92" s="148" t="str">
        <f>IFERROR(VLOOKUP(W87,AGENT,3,0),"")</f>
        <v/>
      </c>
      <c r="X92" s="431"/>
      <c r="Y92" s="432"/>
      <c r="Z92" s="432"/>
      <c r="AA92" s="433"/>
      <c r="AB92" s="145" t="str">
        <f>IFERROR(INDEX(ART[PRIX],MATCH($X92,ART[DESIGNATION],0)),"")</f>
        <v/>
      </c>
      <c r="AC92" s="263"/>
      <c r="AD92" s="324" t="str">
        <f>IF(AND(V88&lt;&gt;"",AD88&lt;&gt;""),V88-AD88,"")</f>
        <v/>
      </c>
    </row>
    <row r="93" spans="1:30" outlineLevel="1">
      <c r="A93" s="38"/>
      <c r="B93" s="205"/>
      <c r="C93" s="92" t="s">
        <v>192</v>
      </c>
      <c r="D93" s="315"/>
      <c r="E93" s="316"/>
      <c r="F93" s="316"/>
      <c r="G93" s="317"/>
      <c r="H93" s="87" t="str">
        <f>IFERROR(INDEX(ART[PRIX],MATCH($D93,ART[DESIGNATION],0)),"")</f>
        <v/>
      </c>
      <c r="I93" s="250"/>
      <c r="J93" s="319"/>
      <c r="L93" s="130"/>
      <c r="M93" s="134" t="s">
        <v>192</v>
      </c>
      <c r="N93" s="407"/>
      <c r="O93" s="408"/>
      <c r="P93" s="408"/>
      <c r="Q93" s="409"/>
      <c r="R93" s="128" t="str">
        <f>IFERROR(INDEX(ART[PRIX],MATCH($N93,ART[DESIGNATION],0)),"")</f>
        <v/>
      </c>
      <c r="S93" s="260"/>
      <c r="T93" s="322"/>
      <c r="V93" s="174"/>
      <c r="W93" s="150" t="s">
        <v>192</v>
      </c>
      <c r="X93" s="431"/>
      <c r="Y93" s="432"/>
      <c r="Z93" s="432"/>
      <c r="AA93" s="433"/>
      <c r="AB93" s="145" t="str">
        <f>IFERROR(INDEX(ART[PRIX],MATCH($X93,ART[DESIGNATION],0)),"")</f>
        <v/>
      </c>
      <c r="AC93" s="263"/>
      <c r="AD93" s="325"/>
    </row>
    <row r="94" spans="1:30" outlineLevel="1">
      <c r="A94" s="38"/>
      <c r="B94" s="205"/>
      <c r="C94" s="93" t="str">
        <f>IFERROR(VLOOKUP(C87,AGENT,5,0),"")</f>
        <v/>
      </c>
      <c r="D94" s="315"/>
      <c r="E94" s="316"/>
      <c r="F94" s="316"/>
      <c r="G94" s="317"/>
      <c r="H94" s="87" t="str">
        <f>IFERROR(INDEX(ART[PRIX],MATCH($D94,ART[DESIGNATION],0)),"")</f>
        <v/>
      </c>
      <c r="I94" s="250"/>
      <c r="J94" s="319"/>
      <c r="L94" s="130"/>
      <c r="M94" s="135" t="str">
        <f>IFERROR(VLOOKUP(M87,AGENT,5,0),"")</f>
        <v/>
      </c>
      <c r="N94" s="407"/>
      <c r="O94" s="408"/>
      <c r="P94" s="408"/>
      <c r="Q94" s="409"/>
      <c r="R94" s="128" t="str">
        <f>IFERROR(INDEX(ART[PRIX],MATCH($N94,ART[DESIGNATION],0)),"")</f>
        <v/>
      </c>
      <c r="S94" s="260"/>
      <c r="T94" s="322"/>
      <c r="V94" s="174"/>
      <c r="W94" s="151" t="str">
        <f>IFERROR(VLOOKUP(W87,AGENT,5,0),"")</f>
        <v/>
      </c>
      <c r="X94" s="431"/>
      <c r="Y94" s="432"/>
      <c r="Z94" s="432"/>
      <c r="AA94" s="433"/>
      <c r="AB94" s="145" t="str">
        <f>IFERROR(INDEX(ART[PRIX],MATCH($X94,ART[DESIGNATION],0)),"")</f>
        <v/>
      </c>
      <c r="AC94" s="263"/>
      <c r="AD94" s="325"/>
    </row>
    <row r="95" spans="1:30" outlineLevel="1">
      <c r="A95" s="38"/>
      <c r="B95" s="205"/>
      <c r="C95" s="94"/>
      <c r="D95" s="315"/>
      <c r="E95" s="316"/>
      <c r="F95" s="316"/>
      <c r="G95" s="317"/>
      <c r="H95" s="87" t="str">
        <f>IFERROR(INDEX(ART[PRIX],MATCH($D95,ART[DESIGNATION],0)),"")</f>
        <v/>
      </c>
      <c r="I95" s="250"/>
      <c r="J95" s="319"/>
      <c r="L95" s="130"/>
      <c r="M95" s="136"/>
      <c r="N95" s="407"/>
      <c r="O95" s="408"/>
      <c r="P95" s="408"/>
      <c r="Q95" s="409"/>
      <c r="R95" s="128" t="str">
        <f>IFERROR(INDEX(ART[PRIX],MATCH($N95,ART[DESIGNATION],0)),"")</f>
        <v/>
      </c>
      <c r="S95" s="260"/>
      <c r="T95" s="322"/>
      <c r="V95" s="174"/>
      <c r="W95" s="152"/>
      <c r="X95" s="431"/>
      <c r="Y95" s="432"/>
      <c r="Z95" s="432"/>
      <c r="AA95" s="433"/>
      <c r="AB95" s="145" t="str">
        <f>IFERROR(INDEX(ART[PRIX],MATCH($X95,ART[DESIGNATION],0)),"")</f>
        <v/>
      </c>
      <c r="AC95" s="263"/>
      <c r="AD95" s="325"/>
    </row>
    <row r="96" spans="1:30" ht="17" outlineLevel="1" thickBot="1">
      <c r="A96" s="38"/>
      <c r="B96" s="206"/>
      <c r="C96" s="95"/>
      <c r="D96" s="327"/>
      <c r="E96" s="328"/>
      <c r="F96" s="328"/>
      <c r="G96" s="329"/>
      <c r="H96" s="87" t="str">
        <f>IFERROR(INDEX(ART[PRIX],MATCH($D96,ART[DESIGNATION],0)),"")</f>
        <v/>
      </c>
      <c r="I96" s="248"/>
      <c r="J96" s="320"/>
      <c r="L96" s="137"/>
      <c r="M96" s="138"/>
      <c r="N96" s="410"/>
      <c r="O96" s="411"/>
      <c r="P96" s="411"/>
      <c r="Q96" s="412"/>
      <c r="R96" s="139" t="str">
        <f>IFERROR(INDEX(ART[PRIX],MATCH($N96,ART[DESIGNATION],0)),"")</f>
        <v/>
      </c>
      <c r="S96" s="261"/>
      <c r="T96" s="323"/>
      <c r="V96" s="175"/>
      <c r="W96" s="153"/>
      <c r="X96" s="434"/>
      <c r="Y96" s="435"/>
      <c r="Z96" s="435"/>
      <c r="AA96" s="436"/>
      <c r="AB96" s="173" t="str">
        <f>IFERROR(INDEX(ART[PRIX],MATCH($X96,ART[DESIGNATION],0)),"")</f>
        <v/>
      </c>
      <c r="AC96" s="264"/>
      <c r="AD96" s="326"/>
    </row>
    <row r="97" spans="1:30" ht="19" customHeight="1" outlineLevel="1">
      <c r="A97" s="38"/>
      <c r="B97" s="208" t="s">
        <v>196</v>
      </c>
      <c r="C97" s="228" t="s">
        <v>169</v>
      </c>
      <c r="D97" s="297"/>
      <c r="E97" s="298"/>
      <c r="F97" s="298"/>
      <c r="G97" s="299"/>
      <c r="H97" s="97" t="str">
        <f>IFERROR(INDEX(ART[PRIX],MATCH($D97,ART[DESIGNATION],0)),"")</f>
        <v/>
      </c>
      <c r="I97" s="177"/>
      <c r="J97" s="98" t="s">
        <v>140</v>
      </c>
      <c r="L97" s="214" t="s">
        <v>196</v>
      </c>
      <c r="M97" s="226" t="s">
        <v>169</v>
      </c>
      <c r="N97" s="413"/>
      <c r="O97" s="414"/>
      <c r="P97" s="414"/>
      <c r="Q97" s="415"/>
      <c r="R97" s="172" t="str">
        <f>IFERROR(INDEX(ART[PRIX],MATCH($N97,ART[DESIGNATION],0)),"")</f>
        <v/>
      </c>
      <c r="S97" s="256"/>
      <c r="T97" s="112" t="s">
        <v>140</v>
      </c>
      <c r="V97" s="218" t="s">
        <v>196</v>
      </c>
      <c r="W97" s="194" t="s">
        <v>169</v>
      </c>
      <c r="X97" s="282"/>
      <c r="Y97" s="283"/>
      <c r="Z97" s="283"/>
      <c r="AA97" s="284"/>
      <c r="AB97" s="155" t="str">
        <f>IFERROR(INDEX(ART[PRIX],MATCH($X97,ART[DESIGNATION],0)),"")</f>
        <v/>
      </c>
      <c r="AC97" s="265"/>
      <c r="AD97" s="157" t="s">
        <v>140</v>
      </c>
    </row>
    <row r="98" spans="1:30" ht="16" customHeight="1" outlineLevel="1">
      <c r="A98" s="38"/>
      <c r="B98" s="209" t="str">
        <f>IF('Mai2021'!J102="",IFERROR(VLOOKUP(C97,AGENT,4,0),""),'Mai2021'!J102)</f>
        <v/>
      </c>
      <c r="C98" s="229"/>
      <c r="D98" s="300"/>
      <c r="E98" s="301"/>
      <c r="F98" s="301"/>
      <c r="G98" s="302"/>
      <c r="H98" s="100" t="str">
        <f>IFERROR(INDEX(ART[PRIX],MATCH($D98,ART[DESIGNATION],0)),"")</f>
        <v/>
      </c>
      <c r="I98" s="178"/>
      <c r="J98" s="101">
        <f>SUMPRODUCT(H97:H106,I97:I106)</f>
        <v>0</v>
      </c>
      <c r="L98" s="215" t="str">
        <f>IF('Mai2021'!T102="",IFERROR(VLOOKUP(M97,AGENT,4,0),""),'Mai2021'!T102)</f>
        <v/>
      </c>
      <c r="M98" s="227"/>
      <c r="N98" s="416"/>
      <c r="O98" s="417"/>
      <c r="P98" s="417"/>
      <c r="Q98" s="418"/>
      <c r="R98" s="114" t="str">
        <f>IFERROR(INDEX(ART[PRIX],MATCH($N98,ART[DESIGNATION],0)),"")</f>
        <v/>
      </c>
      <c r="S98" s="257"/>
      <c r="T98" s="115">
        <f>SUMPRODUCT(R97:R106,S97:S106)</f>
        <v>0</v>
      </c>
      <c r="V98" s="219" t="str">
        <f>IF('Mai2021'!AD102="",IFERROR(VLOOKUP(W97,AGENT,4,0),""),'Mai2021'!AD102)</f>
        <v/>
      </c>
      <c r="W98" s="225"/>
      <c r="X98" s="279"/>
      <c r="Y98" s="280"/>
      <c r="Z98" s="280"/>
      <c r="AA98" s="281"/>
      <c r="AB98" s="159" t="str">
        <f>IFERROR(INDEX(ART[PRIX],MATCH($X98,ART[DESIGNATION],0)),"")</f>
        <v/>
      </c>
      <c r="AC98" s="266"/>
      <c r="AD98" s="161">
        <f>SUMPRODUCT(AB97:AB106,AC97:AC106)</f>
        <v>0</v>
      </c>
    </row>
    <row r="99" spans="1:30" outlineLevel="1">
      <c r="A99" s="38"/>
      <c r="B99" s="210"/>
      <c r="C99" s="102" t="s">
        <v>168</v>
      </c>
      <c r="D99" s="300"/>
      <c r="E99" s="301"/>
      <c r="F99" s="301"/>
      <c r="G99" s="302"/>
      <c r="H99" s="100" t="str">
        <f>IFERROR(INDEX(ART[PRIX],MATCH($D99,ART[DESIGNATION],0)),"")</f>
        <v/>
      </c>
      <c r="I99" s="178"/>
      <c r="J99" s="235" t="s">
        <v>209</v>
      </c>
      <c r="L99" s="116"/>
      <c r="M99" s="117" t="s">
        <v>168</v>
      </c>
      <c r="N99" s="416"/>
      <c r="O99" s="417"/>
      <c r="P99" s="417"/>
      <c r="Q99" s="418"/>
      <c r="R99" s="114" t="str">
        <f>IFERROR(INDEX(ART[PRIX],MATCH($N99,ART[DESIGNATION],0)),"")</f>
        <v/>
      </c>
      <c r="S99" s="257"/>
      <c r="T99" s="239" t="s">
        <v>209</v>
      </c>
      <c r="V99" s="162"/>
      <c r="W99" s="163" t="s">
        <v>168</v>
      </c>
      <c r="X99" s="279"/>
      <c r="Y99" s="280"/>
      <c r="Z99" s="280"/>
      <c r="AA99" s="281"/>
      <c r="AB99" s="159" t="str">
        <f>IFERROR(INDEX(ART[PRIX],MATCH($X99,ART[DESIGNATION],0)),"")</f>
        <v/>
      </c>
      <c r="AC99" s="266"/>
      <c r="AD99" s="243" t="s">
        <v>209</v>
      </c>
    </row>
    <row r="100" spans="1:30" ht="17" outlineLevel="1" thickBot="1">
      <c r="A100" s="38"/>
      <c r="B100" s="210"/>
      <c r="C100" s="103" t="str">
        <f>IFERROR(VLOOKUP(C97,AGENT,2,0),"")</f>
        <v/>
      </c>
      <c r="D100" s="300"/>
      <c r="E100" s="301"/>
      <c r="F100" s="301"/>
      <c r="G100" s="302"/>
      <c r="H100" s="100" t="str">
        <f>IFERROR(INDEX(ART[PRIX],MATCH($D100,ART[DESIGNATION],0)),"")</f>
        <v/>
      </c>
      <c r="I100" s="178"/>
      <c r="J100" s="236">
        <f>SUMPRODUCT(Janv2021!J98+'Mai2021'!J98+J98)</f>
        <v>0</v>
      </c>
      <c r="L100" s="116"/>
      <c r="M100" s="118" t="str">
        <f>IFERROR(VLOOKUP(M97,AGENT,2,0),"")</f>
        <v/>
      </c>
      <c r="N100" s="416"/>
      <c r="O100" s="417"/>
      <c r="P100" s="417"/>
      <c r="Q100" s="418"/>
      <c r="R100" s="114" t="str">
        <f>IFERROR(INDEX(ART[PRIX],MATCH($N100,ART[DESIGNATION],0)),"")</f>
        <v/>
      </c>
      <c r="S100" s="257"/>
      <c r="T100" s="240">
        <f>SUMPRODUCT(Janv2021!T98+'Mai2021'!T98+T98)</f>
        <v>0</v>
      </c>
      <c r="V100" s="162"/>
      <c r="W100" s="164" t="str">
        <f>IFERROR(VLOOKUP(W97,AGENT,2,0),"")</f>
        <v/>
      </c>
      <c r="X100" s="279"/>
      <c r="Y100" s="280"/>
      <c r="Z100" s="280"/>
      <c r="AA100" s="281"/>
      <c r="AB100" s="159" t="str">
        <f>IFERROR(INDEX(ART[PRIX],MATCH($X100,ART[DESIGNATION],0)),"")</f>
        <v/>
      </c>
      <c r="AC100" s="266"/>
      <c r="AD100" s="244">
        <f>SUMPRODUCT(Janv2021!AD98+'Mai2021'!AD98+AD98)</f>
        <v>0</v>
      </c>
    </row>
    <row r="101" spans="1:30" outlineLevel="1">
      <c r="A101" s="38"/>
      <c r="B101" s="210"/>
      <c r="C101" s="99" t="s">
        <v>166</v>
      </c>
      <c r="D101" s="300"/>
      <c r="E101" s="301"/>
      <c r="F101" s="301"/>
      <c r="G101" s="302"/>
      <c r="H101" s="100" t="str">
        <f>IFERROR(INDEX(ART[PRIX],MATCH($D101,ART[DESIGNATION],0)),"")</f>
        <v/>
      </c>
      <c r="I101" s="178"/>
      <c r="J101" s="98" t="s">
        <v>139</v>
      </c>
      <c r="L101" s="116"/>
      <c r="M101" s="113" t="s">
        <v>166</v>
      </c>
      <c r="N101" s="416"/>
      <c r="O101" s="417"/>
      <c r="P101" s="417"/>
      <c r="Q101" s="418"/>
      <c r="R101" s="114" t="str">
        <f>IFERROR(INDEX(ART[PRIX],MATCH($N101,ART[DESIGNATION],0)),"")</f>
        <v/>
      </c>
      <c r="S101" s="257"/>
      <c r="T101" s="112" t="s">
        <v>139</v>
      </c>
      <c r="V101" s="162"/>
      <c r="W101" s="158" t="s">
        <v>166</v>
      </c>
      <c r="X101" s="279"/>
      <c r="Y101" s="280"/>
      <c r="Z101" s="280"/>
      <c r="AA101" s="281"/>
      <c r="AB101" s="159" t="str">
        <f>IFERROR(INDEX(ART[PRIX],MATCH($X101,ART[DESIGNATION],0)),"")</f>
        <v/>
      </c>
      <c r="AC101" s="266"/>
      <c r="AD101" s="157" t="s">
        <v>139</v>
      </c>
    </row>
    <row r="102" spans="1:30" outlineLevel="1">
      <c r="A102" s="38"/>
      <c r="B102" s="210"/>
      <c r="C102" s="103" t="str">
        <f>IFERROR(VLOOKUP(C97,AGENT,3,0),"")</f>
        <v/>
      </c>
      <c r="D102" s="300"/>
      <c r="E102" s="301"/>
      <c r="F102" s="301"/>
      <c r="G102" s="302"/>
      <c r="H102" s="100" t="str">
        <f>IFERROR(INDEX(ART[PRIX],MATCH($D102,ART[DESIGNATION],0)),"")</f>
        <v/>
      </c>
      <c r="I102" s="178"/>
      <c r="J102" s="303" t="str">
        <f>IF(AND(B98&lt;&gt;"",J98&lt;&gt;""),B98-J98,"")</f>
        <v/>
      </c>
      <c r="L102" s="116"/>
      <c r="M102" s="118" t="str">
        <f>IFERROR(VLOOKUP(M97,AGENT,3,0),"")</f>
        <v/>
      </c>
      <c r="N102" s="416"/>
      <c r="O102" s="417"/>
      <c r="P102" s="417"/>
      <c r="Q102" s="418"/>
      <c r="R102" s="114" t="str">
        <f>IFERROR(INDEX(ART[PRIX],MATCH($N102,ART[DESIGNATION],0)),"")</f>
        <v/>
      </c>
      <c r="S102" s="257"/>
      <c r="T102" s="306" t="str">
        <f>IF(AND(L98&lt;&gt;"",T98&lt;&gt;""),L98-T98,"")</f>
        <v/>
      </c>
      <c r="V102" s="162"/>
      <c r="W102" s="164" t="str">
        <f>IFERROR(VLOOKUP(W97,AGENT,3,0),"")</f>
        <v/>
      </c>
      <c r="X102" s="279"/>
      <c r="Y102" s="280"/>
      <c r="Z102" s="280"/>
      <c r="AA102" s="281"/>
      <c r="AB102" s="159" t="str">
        <f>IFERROR(INDEX(ART[PRIX],MATCH($X102,ART[DESIGNATION],0)),"")</f>
        <v/>
      </c>
      <c r="AC102" s="266"/>
      <c r="AD102" s="309" t="str">
        <f>IF(AND(V98&lt;&gt;"",AD98&lt;&gt;""),V98-AD98,"")</f>
        <v/>
      </c>
    </row>
    <row r="103" spans="1:30" outlineLevel="1">
      <c r="A103" s="38"/>
      <c r="B103" s="210"/>
      <c r="C103" s="105" t="s">
        <v>192</v>
      </c>
      <c r="D103" s="300"/>
      <c r="E103" s="301"/>
      <c r="F103" s="301"/>
      <c r="G103" s="302"/>
      <c r="H103" s="100" t="str">
        <f>IFERROR(INDEX(ART[PRIX],MATCH($D103,ART[DESIGNATION],0)),"")</f>
        <v/>
      </c>
      <c r="I103" s="178"/>
      <c r="J103" s="304"/>
      <c r="L103" s="116"/>
      <c r="M103" s="120" t="s">
        <v>192</v>
      </c>
      <c r="N103" s="416"/>
      <c r="O103" s="417"/>
      <c r="P103" s="417"/>
      <c r="Q103" s="418"/>
      <c r="R103" s="114" t="str">
        <f>IFERROR(INDEX(ART[PRIX],MATCH($N103,ART[DESIGNATION],0)),"")</f>
        <v/>
      </c>
      <c r="S103" s="257"/>
      <c r="T103" s="307"/>
      <c r="V103" s="162"/>
      <c r="W103" s="166" t="s">
        <v>192</v>
      </c>
      <c r="X103" s="279"/>
      <c r="Y103" s="280"/>
      <c r="Z103" s="280"/>
      <c r="AA103" s="281"/>
      <c r="AB103" s="159" t="str">
        <f>IFERROR(INDEX(ART[PRIX],MATCH($X103,ART[DESIGNATION],0)),"")</f>
        <v/>
      </c>
      <c r="AC103" s="266"/>
      <c r="AD103" s="310"/>
    </row>
    <row r="104" spans="1:30" outlineLevel="1">
      <c r="A104" s="38"/>
      <c r="B104" s="210"/>
      <c r="C104" s="106" t="str">
        <f>IFERROR(VLOOKUP(C97,AGENT,5,0),"")</f>
        <v/>
      </c>
      <c r="D104" s="300"/>
      <c r="E104" s="301"/>
      <c r="F104" s="301"/>
      <c r="G104" s="302"/>
      <c r="H104" s="100" t="str">
        <f>IFERROR(INDEX(ART[PRIX],MATCH($D104,ART[DESIGNATION],0)),"")</f>
        <v/>
      </c>
      <c r="I104" s="178"/>
      <c r="J104" s="304"/>
      <c r="L104" s="116"/>
      <c r="M104" s="121" t="str">
        <f>IFERROR(VLOOKUP(M97,AGENT,5,0),"")</f>
        <v/>
      </c>
      <c r="N104" s="416"/>
      <c r="O104" s="417"/>
      <c r="P104" s="417"/>
      <c r="Q104" s="418"/>
      <c r="R104" s="114" t="str">
        <f>IFERROR(INDEX(ART[PRIX],MATCH($N104,ART[DESIGNATION],0)),"")</f>
        <v/>
      </c>
      <c r="S104" s="257"/>
      <c r="T104" s="307"/>
      <c r="V104" s="162"/>
      <c r="W104" s="167" t="str">
        <f>IFERROR(VLOOKUP(W97,AGENT,5,0),"")</f>
        <v/>
      </c>
      <c r="X104" s="279"/>
      <c r="Y104" s="280"/>
      <c r="Z104" s="280"/>
      <c r="AA104" s="281"/>
      <c r="AB104" s="159" t="str">
        <f>IFERROR(INDEX(ART[PRIX],MATCH($X104,ART[DESIGNATION],0)),"")</f>
        <v/>
      </c>
      <c r="AC104" s="266"/>
      <c r="AD104" s="310"/>
    </row>
    <row r="105" spans="1:30" outlineLevel="1">
      <c r="A105" s="38"/>
      <c r="B105" s="210"/>
      <c r="C105" s="107"/>
      <c r="D105" s="300"/>
      <c r="E105" s="301"/>
      <c r="F105" s="301"/>
      <c r="G105" s="302"/>
      <c r="H105" s="100" t="str">
        <f>IFERROR(INDEX(ART[PRIX],MATCH($D105,ART[DESIGNATION],0)),"")</f>
        <v/>
      </c>
      <c r="I105" s="178"/>
      <c r="J105" s="304"/>
      <c r="L105" s="116"/>
      <c r="M105" s="122"/>
      <c r="N105" s="416"/>
      <c r="O105" s="417"/>
      <c r="P105" s="417"/>
      <c r="Q105" s="418"/>
      <c r="R105" s="114" t="str">
        <f>IFERROR(INDEX(ART[PRIX],MATCH($N105,ART[DESIGNATION],0)),"")</f>
        <v/>
      </c>
      <c r="S105" s="257"/>
      <c r="T105" s="307"/>
      <c r="V105" s="162"/>
      <c r="W105" s="168"/>
      <c r="X105" s="279"/>
      <c r="Y105" s="280"/>
      <c r="Z105" s="280"/>
      <c r="AA105" s="281"/>
      <c r="AB105" s="159" t="str">
        <f>IFERROR(INDEX(ART[PRIX],MATCH($X105,ART[DESIGNATION],0)),"")</f>
        <v/>
      </c>
      <c r="AC105" s="266"/>
      <c r="AD105" s="310"/>
    </row>
    <row r="106" spans="1:30" ht="17" outlineLevel="1" thickBot="1">
      <c r="A106" s="38"/>
      <c r="B106" s="211"/>
      <c r="C106" s="108"/>
      <c r="D106" s="312"/>
      <c r="E106" s="313"/>
      <c r="F106" s="313"/>
      <c r="G106" s="314"/>
      <c r="H106" s="100" t="str">
        <f>IFERROR(INDEX(ART[PRIX],MATCH($D106,ART[DESIGNATION],0)),"")</f>
        <v/>
      </c>
      <c r="I106" s="179"/>
      <c r="J106" s="305"/>
      <c r="L106" s="123"/>
      <c r="M106" s="124"/>
      <c r="N106" s="419"/>
      <c r="O106" s="420"/>
      <c r="P106" s="420"/>
      <c r="Q106" s="421"/>
      <c r="R106" s="114" t="str">
        <f>IFERROR(INDEX(ART[PRIX],MATCH($N106,ART[DESIGNATION],0)),"")</f>
        <v/>
      </c>
      <c r="S106" s="258"/>
      <c r="T106" s="308"/>
      <c r="V106" s="169"/>
      <c r="W106" s="170"/>
      <c r="X106" s="294"/>
      <c r="Y106" s="295"/>
      <c r="Z106" s="295"/>
      <c r="AA106" s="296"/>
      <c r="AB106" s="171" t="str">
        <f>IFERROR(INDEX(ART[PRIX],MATCH($X106,ART[DESIGNATION],0)),"")</f>
        <v/>
      </c>
      <c r="AC106" s="267"/>
      <c r="AD106" s="311"/>
    </row>
    <row r="107" spans="1:30" ht="19" customHeight="1" outlineLevel="1">
      <c r="A107" s="38"/>
      <c r="B107" s="204" t="s">
        <v>196</v>
      </c>
      <c r="C107" s="230" t="s">
        <v>169</v>
      </c>
      <c r="D107" s="276"/>
      <c r="E107" s="277"/>
      <c r="F107" s="277"/>
      <c r="G107" s="278"/>
      <c r="H107" s="84" t="str">
        <f>IFERROR(INDEX(ART[PRIX],MATCH($D107,ART[DESIGNATION],0)),"")</f>
        <v/>
      </c>
      <c r="I107" s="249"/>
      <c r="J107" s="85" t="s">
        <v>140</v>
      </c>
      <c r="L107" s="212" t="s">
        <v>196</v>
      </c>
      <c r="M107" s="221" t="s">
        <v>169</v>
      </c>
      <c r="N107" s="422"/>
      <c r="O107" s="423"/>
      <c r="P107" s="423"/>
      <c r="Q107" s="424"/>
      <c r="R107" s="126" t="str">
        <f>IFERROR(INDEX(ART[PRIX],MATCH($N107,ART[DESIGNATION],0)),"")</f>
        <v/>
      </c>
      <c r="S107" s="259"/>
      <c r="T107" s="126" t="s">
        <v>140</v>
      </c>
      <c r="V107" s="216" t="s">
        <v>196</v>
      </c>
      <c r="W107" s="223" t="s">
        <v>169</v>
      </c>
      <c r="X107" s="428"/>
      <c r="Y107" s="429"/>
      <c r="Z107" s="429"/>
      <c r="AA107" s="430"/>
      <c r="AB107" s="142" t="str">
        <f>IFERROR(INDEX(ART[PRIX],MATCH($X107,ART[DESIGNATION],0)),"")</f>
        <v/>
      </c>
      <c r="AC107" s="262"/>
      <c r="AD107" s="143" t="s">
        <v>140</v>
      </c>
    </row>
    <row r="108" spans="1:30" ht="16" customHeight="1" outlineLevel="1">
      <c r="A108" s="38"/>
      <c r="B108" s="207" t="str">
        <f>IF('Mai2021'!J112="",IFERROR(VLOOKUP(C107,AGENT,4,0),""),'Mai2021'!J112)</f>
        <v/>
      </c>
      <c r="C108" s="231"/>
      <c r="D108" s="315"/>
      <c r="E108" s="316"/>
      <c r="F108" s="316"/>
      <c r="G108" s="317"/>
      <c r="H108" s="87" t="str">
        <f>IFERROR(INDEX(ART[PRIX],MATCH($D108,ART[DESIGNATION],0)),"")</f>
        <v/>
      </c>
      <c r="I108" s="250"/>
      <c r="J108" s="88">
        <f>SUMPRODUCT(H107:H116,I107:I116)</f>
        <v>0</v>
      </c>
      <c r="L108" s="213" t="str">
        <f>IF('Mai2021'!T112="",IFERROR(VLOOKUP(M107,AGENT,4,0),""),'Mai2021'!T112)</f>
        <v/>
      </c>
      <c r="M108" s="222"/>
      <c r="N108" s="407"/>
      <c r="O108" s="408"/>
      <c r="P108" s="408"/>
      <c r="Q108" s="409"/>
      <c r="R108" s="128" t="str">
        <f>IFERROR(INDEX(ART[PRIX],MATCH($N108,ART[DESIGNATION],0)),"")</f>
        <v/>
      </c>
      <c r="S108" s="260"/>
      <c r="T108" s="129">
        <f>SUMPRODUCT(R107:R116,S107:S116)</f>
        <v>0</v>
      </c>
      <c r="V108" s="217" t="str">
        <f>IF('Mai2021'!AD112="",IFERROR(VLOOKUP(W107,AGENT,4,0),""),'Mai2021'!AD112)</f>
        <v/>
      </c>
      <c r="W108" s="224"/>
      <c r="X108" s="431"/>
      <c r="Y108" s="432"/>
      <c r="Z108" s="432"/>
      <c r="AA108" s="433"/>
      <c r="AB108" s="145" t="str">
        <f>IFERROR(INDEX(ART[PRIX],MATCH($X108,ART[DESIGNATION],0)),"")</f>
        <v/>
      </c>
      <c r="AC108" s="263"/>
      <c r="AD108" s="146">
        <f>SUMPRODUCT(AB107:AB116,AC107:AC116)</f>
        <v>0</v>
      </c>
    </row>
    <row r="109" spans="1:30" outlineLevel="1">
      <c r="A109" s="38"/>
      <c r="B109" s="205"/>
      <c r="C109" s="89" t="s">
        <v>168</v>
      </c>
      <c r="D109" s="315"/>
      <c r="E109" s="316"/>
      <c r="F109" s="316"/>
      <c r="G109" s="317"/>
      <c r="H109" s="87" t="str">
        <f>IFERROR(INDEX(ART[PRIX],MATCH($D109,ART[DESIGNATION],0)),"")</f>
        <v/>
      </c>
      <c r="I109" s="250"/>
      <c r="J109" s="233" t="s">
        <v>209</v>
      </c>
      <c r="L109" s="130"/>
      <c r="M109" s="131" t="s">
        <v>168</v>
      </c>
      <c r="N109" s="407"/>
      <c r="O109" s="408"/>
      <c r="P109" s="408"/>
      <c r="Q109" s="409"/>
      <c r="R109" s="128" t="str">
        <f>IFERROR(INDEX(ART[PRIX],MATCH($N109,ART[DESIGNATION],0)),"")</f>
        <v/>
      </c>
      <c r="S109" s="260"/>
      <c r="T109" s="237" t="s">
        <v>209</v>
      </c>
      <c r="V109" s="174"/>
      <c r="W109" s="147" t="s">
        <v>168</v>
      </c>
      <c r="X109" s="431"/>
      <c r="Y109" s="432"/>
      <c r="Z109" s="432"/>
      <c r="AA109" s="433"/>
      <c r="AB109" s="145" t="str">
        <f>IFERROR(INDEX(ART[PRIX],MATCH($X109,ART[DESIGNATION],0)),"")</f>
        <v/>
      </c>
      <c r="AC109" s="263"/>
      <c r="AD109" s="241" t="s">
        <v>209</v>
      </c>
    </row>
    <row r="110" spans="1:30" ht="17" outlineLevel="1" thickBot="1">
      <c r="A110" s="38"/>
      <c r="B110" s="205"/>
      <c r="C110" s="90" t="str">
        <f>IFERROR(VLOOKUP(C107,AGENT,2,0),"")</f>
        <v/>
      </c>
      <c r="D110" s="315"/>
      <c r="E110" s="316"/>
      <c r="F110" s="316"/>
      <c r="G110" s="317"/>
      <c r="H110" s="87" t="str">
        <f>IFERROR(INDEX(ART[PRIX],MATCH($D110,ART[DESIGNATION],0)),"")</f>
        <v/>
      </c>
      <c r="I110" s="250"/>
      <c r="J110" s="234">
        <f>SUMPRODUCT(Janv2021!J108+'Mai2021'!J108+J108)</f>
        <v>0</v>
      </c>
      <c r="L110" s="130"/>
      <c r="M110" s="132" t="str">
        <f>IFERROR(VLOOKUP(M107,AGENT,2,0),"")</f>
        <v/>
      </c>
      <c r="N110" s="407"/>
      <c r="O110" s="408"/>
      <c r="P110" s="408"/>
      <c r="Q110" s="409"/>
      <c r="R110" s="128" t="str">
        <f>IFERROR(INDEX(ART[PRIX],MATCH($N110,ART[DESIGNATION],0)),"")</f>
        <v/>
      </c>
      <c r="S110" s="260"/>
      <c r="T110" s="238">
        <f>SUMPRODUCT(Janv2021!T108+'Mai2021'!T108+T108)</f>
        <v>0</v>
      </c>
      <c r="V110" s="174"/>
      <c r="W110" s="148" t="str">
        <f>IFERROR(VLOOKUP(W107,AGENT,2,0),"")</f>
        <v/>
      </c>
      <c r="X110" s="431"/>
      <c r="Y110" s="432"/>
      <c r="Z110" s="432"/>
      <c r="AA110" s="433"/>
      <c r="AB110" s="145" t="str">
        <f>IFERROR(INDEX(ART[PRIX],MATCH($X110,ART[DESIGNATION],0)),"")</f>
        <v/>
      </c>
      <c r="AC110" s="263"/>
      <c r="AD110" s="242">
        <f>SUMPRODUCT(Janv2021!AD108+'Mai2021'!AD108+AD108)</f>
        <v>0</v>
      </c>
    </row>
    <row r="111" spans="1:30" outlineLevel="1">
      <c r="A111" s="38"/>
      <c r="B111" s="205"/>
      <c r="C111" s="86" t="s">
        <v>166</v>
      </c>
      <c r="D111" s="315"/>
      <c r="E111" s="316"/>
      <c r="F111" s="316"/>
      <c r="G111" s="317"/>
      <c r="H111" s="87" t="str">
        <f>IFERROR(INDEX(ART[PRIX],MATCH($D111,ART[DESIGNATION],0)),"")</f>
        <v/>
      </c>
      <c r="I111" s="250"/>
      <c r="J111" s="85" t="s">
        <v>139</v>
      </c>
      <c r="L111" s="130"/>
      <c r="M111" s="127" t="s">
        <v>166</v>
      </c>
      <c r="N111" s="407"/>
      <c r="O111" s="408"/>
      <c r="P111" s="408"/>
      <c r="Q111" s="409"/>
      <c r="R111" s="128" t="str">
        <f>IFERROR(INDEX(ART[PRIX],MATCH($N111,ART[DESIGNATION],0)),"")</f>
        <v/>
      </c>
      <c r="S111" s="260"/>
      <c r="T111" s="126" t="s">
        <v>139</v>
      </c>
      <c r="V111" s="174"/>
      <c r="W111" s="144" t="s">
        <v>166</v>
      </c>
      <c r="X111" s="431"/>
      <c r="Y111" s="432"/>
      <c r="Z111" s="432"/>
      <c r="AA111" s="433"/>
      <c r="AB111" s="145" t="str">
        <f>IFERROR(INDEX(ART[PRIX],MATCH($X111,ART[DESIGNATION],0)),"")</f>
        <v/>
      </c>
      <c r="AC111" s="263"/>
      <c r="AD111" s="143" t="s">
        <v>139</v>
      </c>
    </row>
    <row r="112" spans="1:30" outlineLevel="1">
      <c r="A112" s="38"/>
      <c r="B112" s="205"/>
      <c r="C112" s="90" t="str">
        <f>IFERROR(VLOOKUP(C107,AGENT,3,0),"")</f>
        <v/>
      </c>
      <c r="D112" s="315"/>
      <c r="E112" s="316"/>
      <c r="F112" s="316"/>
      <c r="G112" s="317"/>
      <c r="H112" s="87" t="str">
        <f>IFERROR(INDEX(ART[PRIX],MATCH($D112,ART[DESIGNATION],0)),"")</f>
        <v/>
      </c>
      <c r="I112" s="250"/>
      <c r="J112" s="318" t="str">
        <f>IF(AND(B108&lt;&gt;"",J108&lt;&gt;""),B108-J108,"")</f>
        <v/>
      </c>
      <c r="L112" s="130"/>
      <c r="M112" s="132" t="str">
        <f>IFERROR(VLOOKUP(M107,AGENT,3,0),"")</f>
        <v/>
      </c>
      <c r="N112" s="407"/>
      <c r="O112" s="408"/>
      <c r="P112" s="408"/>
      <c r="Q112" s="409"/>
      <c r="R112" s="128" t="str">
        <f>IFERROR(INDEX(ART[PRIX],MATCH($N112,ART[DESIGNATION],0)),"")</f>
        <v/>
      </c>
      <c r="S112" s="260"/>
      <c r="T112" s="321" t="str">
        <f>IF(AND(L108&lt;&gt;"",T108&lt;&gt;""),L108-T108,"")</f>
        <v/>
      </c>
      <c r="V112" s="174"/>
      <c r="W112" s="148" t="str">
        <f>IFERROR(VLOOKUP(W107,AGENT,3,0),"")</f>
        <v/>
      </c>
      <c r="X112" s="431"/>
      <c r="Y112" s="432"/>
      <c r="Z112" s="432"/>
      <c r="AA112" s="433"/>
      <c r="AB112" s="145" t="str">
        <f>IFERROR(INDEX(ART[PRIX],MATCH($X112,ART[DESIGNATION],0)),"")</f>
        <v/>
      </c>
      <c r="AC112" s="263"/>
      <c r="AD112" s="324" t="str">
        <f>IF(AND(V108&lt;&gt;"",AD108&lt;&gt;""),V108-AD108,"")</f>
        <v/>
      </c>
    </row>
    <row r="113" spans="1:30" outlineLevel="1">
      <c r="A113" s="38"/>
      <c r="B113" s="205"/>
      <c r="C113" s="92" t="s">
        <v>192</v>
      </c>
      <c r="D113" s="315"/>
      <c r="E113" s="316"/>
      <c r="F113" s="316"/>
      <c r="G113" s="317"/>
      <c r="H113" s="87" t="str">
        <f>IFERROR(INDEX(ART[PRIX],MATCH($D113,ART[DESIGNATION],0)),"")</f>
        <v/>
      </c>
      <c r="I113" s="250"/>
      <c r="J113" s="319"/>
      <c r="L113" s="130"/>
      <c r="M113" s="134" t="s">
        <v>192</v>
      </c>
      <c r="N113" s="407"/>
      <c r="O113" s="408"/>
      <c r="P113" s="408"/>
      <c r="Q113" s="409"/>
      <c r="R113" s="128" t="str">
        <f>IFERROR(INDEX(ART[PRIX],MATCH($N113,ART[DESIGNATION],0)),"")</f>
        <v/>
      </c>
      <c r="S113" s="260"/>
      <c r="T113" s="322"/>
      <c r="V113" s="174"/>
      <c r="W113" s="150" t="s">
        <v>192</v>
      </c>
      <c r="X113" s="431"/>
      <c r="Y113" s="432"/>
      <c r="Z113" s="432"/>
      <c r="AA113" s="433"/>
      <c r="AB113" s="145" t="str">
        <f>IFERROR(INDEX(ART[PRIX],MATCH($X113,ART[DESIGNATION],0)),"")</f>
        <v/>
      </c>
      <c r="AC113" s="263"/>
      <c r="AD113" s="325"/>
    </row>
    <row r="114" spans="1:30" outlineLevel="1">
      <c r="A114" s="38"/>
      <c r="B114" s="205"/>
      <c r="C114" s="93" t="str">
        <f>IFERROR(VLOOKUP(C107,AGENT,5,0),"")</f>
        <v/>
      </c>
      <c r="D114" s="315"/>
      <c r="E114" s="316"/>
      <c r="F114" s="316"/>
      <c r="G114" s="317"/>
      <c r="H114" s="87" t="str">
        <f>IFERROR(INDEX(ART[PRIX],MATCH($D114,ART[DESIGNATION],0)),"")</f>
        <v/>
      </c>
      <c r="I114" s="250"/>
      <c r="J114" s="319"/>
      <c r="L114" s="130"/>
      <c r="M114" s="135" t="str">
        <f>IFERROR(VLOOKUP(M107,AGENT,5,0),"")</f>
        <v/>
      </c>
      <c r="N114" s="407"/>
      <c r="O114" s="408"/>
      <c r="P114" s="408"/>
      <c r="Q114" s="409"/>
      <c r="R114" s="128" t="str">
        <f>IFERROR(INDEX(ART[PRIX],MATCH($N114,ART[DESIGNATION],0)),"")</f>
        <v/>
      </c>
      <c r="S114" s="260"/>
      <c r="T114" s="322"/>
      <c r="V114" s="174"/>
      <c r="W114" s="151" t="str">
        <f>IFERROR(VLOOKUP(W107,AGENT,5,0),"")</f>
        <v/>
      </c>
      <c r="X114" s="431"/>
      <c r="Y114" s="432"/>
      <c r="Z114" s="432"/>
      <c r="AA114" s="433"/>
      <c r="AB114" s="145" t="str">
        <f>IFERROR(INDEX(ART[PRIX],MATCH($X114,ART[DESIGNATION],0)),"")</f>
        <v/>
      </c>
      <c r="AC114" s="263"/>
      <c r="AD114" s="325"/>
    </row>
    <row r="115" spans="1:30" outlineLevel="1">
      <c r="A115" s="38"/>
      <c r="B115" s="205"/>
      <c r="C115" s="94"/>
      <c r="D115" s="315"/>
      <c r="E115" s="316"/>
      <c r="F115" s="316"/>
      <c r="G115" s="317"/>
      <c r="H115" s="87" t="str">
        <f>IFERROR(INDEX(ART[PRIX],MATCH($D115,ART[DESIGNATION],0)),"")</f>
        <v/>
      </c>
      <c r="I115" s="250"/>
      <c r="J115" s="319"/>
      <c r="L115" s="130"/>
      <c r="M115" s="136"/>
      <c r="N115" s="407"/>
      <c r="O115" s="408"/>
      <c r="P115" s="408"/>
      <c r="Q115" s="409"/>
      <c r="R115" s="128" t="str">
        <f>IFERROR(INDEX(ART[PRIX],MATCH($N115,ART[DESIGNATION],0)),"")</f>
        <v/>
      </c>
      <c r="S115" s="260"/>
      <c r="T115" s="322"/>
      <c r="V115" s="174"/>
      <c r="W115" s="152"/>
      <c r="X115" s="431"/>
      <c r="Y115" s="432"/>
      <c r="Z115" s="432"/>
      <c r="AA115" s="433"/>
      <c r="AB115" s="145" t="str">
        <f>IFERROR(INDEX(ART[PRIX],MATCH($X115,ART[DESIGNATION],0)),"")</f>
        <v/>
      </c>
      <c r="AC115" s="263"/>
      <c r="AD115" s="325"/>
    </row>
    <row r="116" spans="1:30" ht="17" outlineLevel="1" thickBot="1">
      <c r="A116" s="38"/>
      <c r="B116" s="206"/>
      <c r="C116" s="95"/>
      <c r="D116" s="327"/>
      <c r="E116" s="328"/>
      <c r="F116" s="328"/>
      <c r="G116" s="329"/>
      <c r="H116" s="87" t="str">
        <f>IFERROR(INDEX(ART[PRIX],MATCH($D116,ART[DESIGNATION],0)),"")</f>
        <v/>
      </c>
      <c r="I116" s="248"/>
      <c r="J116" s="320"/>
      <c r="L116" s="137"/>
      <c r="M116" s="138"/>
      <c r="N116" s="410"/>
      <c r="O116" s="411"/>
      <c r="P116" s="411"/>
      <c r="Q116" s="412"/>
      <c r="R116" s="139" t="str">
        <f>IFERROR(INDEX(ART[PRIX],MATCH($N116,ART[DESIGNATION],0)),"")</f>
        <v/>
      </c>
      <c r="S116" s="261"/>
      <c r="T116" s="323"/>
      <c r="V116" s="175"/>
      <c r="W116" s="153"/>
      <c r="X116" s="434"/>
      <c r="Y116" s="435"/>
      <c r="Z116" s="435"/>
      <c r="AA116" s="436"/>
      <c r="AB116" s="173" t="str">
        <f>IFERROR(INDEX(ART[PRIX],MATCH($X116,ART[DESIGNATION],0)),"")</f>
        <v/>
      </c>
      <c r="AC116" s="264"/>
      <c r="AD116" s="326"/>
    </row>
    <row r="117" spans="1:30" ht="19" customHeight="1" outlineLevel="1">
      <c r="A117" s="38"/>
      <c r="B117" s="208" t="s">
        <v>196</v>
      </c>
      <c r="C117" s="228" t="s">
        <v>169</v>
      </c>
      <c r="D117" s="297"/>
      <c r="E117" s="298"/>
      <c r="F117" s="298"/>
      <c r="G117" s="299"/>
      <c r="H117" s="97" t="str">
        <f>IFERROR(INDEX(ART[PRIX],MATCH($D117,ART[DESIGNATION],0)),"")</f>
        <v/>
      </c>
      <c r="I117" s="177"/>
      <c r="J117" s="98" t="s">
        <v>140</v>
      </c>
      <c r="L117" s="214" t="s">
        <v>196</v>
      </c>
      <c r="M117" s="226" t="s">
        <v>169</v>
      </c>
      <c r="N117" s="413"/>
      <c r="O117" s="414"/>
      <c r="P117" s="414"/>
      <c r="Q117" s="415"/>
      <c r="R117" s="111" t="str">
        <f>IFERROR(INDEX(ART[PRIX],MATCH($N117,ART[DESIGNATION],0)),"")</f>
        <v/>
      </c>
      <c r="S117" s="256"/>
      <c r="T117" s="112" t="s">
        <v>140</v>
      </c>
      <c r="V117" s="218" t="s">
        <v>196</v>
      </c>
      <c r="W117" s="194" t="s">
        <v>169</v>
      </c>
      <c r="X117" s="282"/>
      <c r="Y117" s="283"/>
      <c r="Z117" s="283"/>
      <c r="AA117" s="284"/>
      <c r="AB117" s="155" t="str">
        <f>IFERROR(INDEX(ART[PRIX],MATCH($X117,ART[DESIGNATION],0)),"")</f>
        <v/>
      </c>
      <c r="AC117" s="265"/>
      <c r="AD117" s="157" t="s">
        <v>140</v>
      </c>
    </row>
    <row r="118" spans="1:30" ht="16" customHeight="1" outlineLevel="1">
      <c r="A118" s="38"/>
      <c r="B118" s="209" t="str">
        <f>IF('Mai2021'!J122="",IFERROR(VLOOKUP(C117,AGENT,4,0),""),'Mai2021'!J122)</f>
        <v/>
      </c>
      <c r="C118" s="229"/>
      <c r="D118" s="300"/>
      <c r="E118" s="301"/>
      <c r="F118" s="301"/>
      <c r="G118" s="302"/>
      <c r="H118" s="100" t="str">
        <f>IFERROR(INDEX(ART[PRIX],MATCH($D118,ART[DESIGNATION],0)),"")</f>
        <v/>
      </c>
      <c r="I118" s="178"/>
      <c r="J118" s="101">
        <f>SUMPRODUCT(H117:H126,I117:I126)</f>
        <v>0</v>
      </c>
      <c r="L118" s="215" t="str">
        <f>IF('Mai2021'!T122="",IFERROR(VLOOKUP(M117,AGENT,4,0),""),'Mai2021'!T122)</f>
        <v/>
      </c>
      <c r="M118" s="227"/>
      <c r="N118" s="416"/>
      <c r="O118" s="417"/>
      <c r="P118" s="417"/>
      <c r="Q118" s="418"/>
      <c r="R118" s="114" t="str">
        <f>IFERROR(INDEX(ART[PRIX],MATCH($N118,ART[DESIGNATION],0)),"")</f>
        <v/>
      </c>
      <c r="S118" s="257"/>
      <c r="T118" s="115">
        <f>SUMPRODUCT(R117:R126,S117:S126)</f>
        <v>0</v>
      </c>
      <c r="V118" s="219" t="str">
        <f>IF('Mai2021'!AD122="",IFERROR(VLOOKUP(W117,AGENT,4,0),""),'Mai2021'!AD122)</f>
        <v/>
      </c>
      <c r="W118" s="225"/>
      <c r="X118" s="279"/>
      <c r="Y118" s="280"/>
      <c r="Z118" s="280"/>
      <c r="AA118" s="281"/>
      <c r="AB118" s="159" t="str">
        <f>IFERROR(INDEX(ART[PRIX],MATCH($X118,ART[DESIGNATION],0)),"")</f>
        <v/>
      </c>
      <c r="AC118" s="266"/>
      <c r="AD118" s="161">
        <f>SUMPRODUCT(AB117:AB126,AC117:AC126)</f>
        <v>0</v>
      </c>
    </row>
    <row r="119" spans="1:30" outlineLevel="1">
      <c r="A119" s="38"/>
      <c r="B119" s="210"/>
      <c r="C119" s="102" t="s">
        <v>168</v>
      </c>
      <c r="D119" s="300"/>
      <c r="E119" s="301"/>
      <c r="F119" s="301"/>
      <c r="G119" s="302"/>
      <c r="H119" s="100" t="str">
        <f>IFERROR(INDEX(ART[PRIX],MATCH($D119,ART[DESIGNATION],0)),"")</f>
        <v/>
      </c>
      <c r="I119" s="178"/>
      <c r="J119" s="235" t="s">
        <v>209</v>
      </c>
      <c r="L119" s="116"/>
      <c r="M119" s="117" t="s">
        <v>168</v>
      </c>
      <c r="N119" s="416"/>
      <c r="O119" s="417"/>
      <c r="P119" s="417"/>
      <c r="Q119" s="418"/>
      <c r="R119" s="114" t="str">
        <f>IFERROR(INDEX(ART[PRIX],MATCH($N119,ART[DESIGNATION],0)),"")</f>
        <v/>
      </c>
      <c r="S119" s="257"/>
      <c r="T119" s="239" t="s">
        <v>209</v>
      </c>
      <c r="V119" s="162"/>
      <c r="W119" s="163" t="s">
        <v>168</v>
      </c>
      <c r="X119" s="279"/>
      <c r="Y119" s="280"/>
      <c r="Z119" s="280"/>
      <c r="AA119" s="281"/>
      <c r="AB119" s="159" t="str">
        <f>IFERROR(INDEX(ART[PRIX],MATCH($X119,ART[DESIGNATION],0)),"")</f>
        <v/>
      </c>
      <c r="AC119" s="266"/>
      <c r="AD119" s="243" t="s">
        <v>209</v>
      </c>
    </row>
    <row r="120" spans="1:30" ht="17" outlineLevel="1" thickBot="1">
      <c r="A120" s="38"/>
      <c r="B120" s="210"/>
      <c r="C120" s="103" t="str">
        <f>IFERROR(VLOOKUP(C117,AGENT,2,0),"")</f>
        <v/>
      </c>
      <c r="D120" s="300"/>
      <c r="E120" s="301"/>
      <c r="F120" s="301"/>
      <c r="G120" s="302"/>
      <c r="H120" s="100" t="str">
        <f>IFERROR(INDEX(ART[PRIX],MATCH($D120,ART[DESIGNATION],0)),"")</f>
        <v/>
      </c>
      <c r="I120" s="178"/>
      <c r="J120" s="236">
        <f>SUMPRODUCT(Janv2021!J118+'Mai2021'!J118+J118)</f>
        <v>0</v>
      </c>
      <c r="L120" s="116"/>
      <c r="M120" s="118" t="str">
        <f>IFERROR(VLOOKUP(M117,AGENT,2,0),"")</f>
        <v/>
      </c>
      <c r="N120" s="416"/>
      <c r="O120" s="417"/>
      <c r="P120" s="417"/>
      <c r="Q120" s="418"/>
      <c r="R120" s="114" t="str">
        <f>IFERROR(INDEX(ART[PRIX],MATCH($N120,ART[DESIGNATION],0)),"")</f>
        <v/>
      </c>
      <c r="S120" s="257"/>
      <c r="T120" s="240">
        <f>SUMPRODUCT(Janv2021!T118+'Mai2021'!T118+T118)</f>
        <v>0</v>
      </c>
      <c r="V120" s="162"/>
      <c r="W120" s="164" t="str">
        <f>IFERROR(VLOOKUP(W117,AGENT,2,0),"")</f>
        <v/>
      </c>
      <c r="X120" s="279"/>
      <c r="Y120" s="280"/>
      <c r="Z120" s="280"/>
      <c r="AA120" s="281"/>
      <c r="AB120" s="159" t="str">
        <f>IFERROR(INDEX(ART[PRIX],MATCH($X120,ART[DESIGNATION],0)),"")</f>
        <v/>
      </c>
      <c r="AC120" s="266"/>
      <c r="AD120" s="244">
        <f>SUMPRODUCT(Janv2021!AD118+'Mai2021'!AD118+AD118)</f>
        <v>0</v>
      </c>
    </row>
    <row r="121" spans="1:30" outlineLevel="1">
      <c r="A121" s="38"/>
      <c r="B121" s="210"/>
      <c r="C121" s="99" t="s">
        <v>166</v>
      </c>
      <c r="D121" s="300"/>
      <c r="E121" s="301"/>
      <c r="F121" s="301"/>
      <c r="G121" s="302"/>
      <c r="H121" s="100" t="str">
        <f>IFERROR(INDEX(ART[PRIX],MATCH($D121,ART[DESIGNATION],0)),"")</f>
        <v/>
      </c>
      <c r="I121" s="178"/>
      <c r="J121" s="98" t="s">
        <v>139</v>
      </c>
      <c r="L121" s="116"/>
      <c r="M121" s="113" t="s">
        <v>166</v>
      </c>
      <c r="N121" s="416"/>
      <c r="O121" s="417"/>
      <c r="P121" s="417"/>
      <c r="Q121" s="418"/>
      <c r="R121" s="114" t="str">
        <f>IFERROR(INDEX(ART[PRIX],MATCH($N121,ART[DESIGNATION],0)),"")</f>
        <v/>
      </c>
      <c r="S121" s="257"/>
      <c r="T121" s="112" t="s">
        <v>139</v>
      </c>
      <c r="V121" s="162"/>
      <c r="W121" s="158" t="s">
        <v>166</v>
      </c>
      <c r="X121" s="279"/>
      <c r="Y121" s="280"/>
      <c r="Z121" s="280"/>
      <c r="AA121" s="281"/>
      <c r="AB121" s="159" t="str">
        <f>IFERROR(INDEX(ART[PRIX],MATCH($X121,ART[DESIGNATION],0)),"")</f>
        <v/>
      </c>
      <c r="AC121" s="266"/>
      <c r="AD121" s="157" t="s">
        <v>139</v>
      </c>
    </row>
    <row r="122" spans="1:30" outlineLevel="1">
      <c r="A122" s="38"/>
      <c r="B122" s="210"/>
      <c r="C122" s="103" t="str">
        <f>IFERROR(VLOOKUP(C117,AGENT,3,0),"")</f>
        <v/>
      </c>
      <c r="D122" s="300"/>
      <c r="E122" s="301"/>
      <c r="F122" s="301"/>
      <c r="G122" s="302"/>
      <c r="H122" s="100" t="str">
        <f>IFERROR(INDEX(ART[PRIX],MATCH($D122,ART[DESIGNATION],0)),"")</f>
        <v/>
      </c>
      <c r="I122" s="178"/>
      <c r="J122" s="303" t="str">
        <f>IF(AND(B118&lt;&gt;"",J118&lt;&gt;""),B118-J118,"")</f>
        <v/>
      </c>
      <c r="L122" s="116"/>
      <c r="M122" s="118" t="str">
        <f>IFERROR(VLOOKUP(M117,AGENT,3,0),"")</f>
        <v/>
      </c>
      <c r="N122" s="416"/>
      <c r="O122" s="417"/>
      <c r="P122" s="417"/>
      <c r="Q122" s="418"/>
      <c r="R122" s="114" t="str">
        <f>IFERROR(INDEX(ART[PRIX],MATCH($N122,ART[DESIGNATION],0)),"")</f>
        <v/>
      </c>
      <c r="S122" s="257"/>
      <c r="T122" s="306" t="str">
        <f>IF(AND(L118&lt;&gt;"",T118&lt;&gt;""),L118-T118,"")</f>
        <v/>
      </c>
      <c r="V122" s="162"/>
      <c r="W122" s="164" t="str">
        <f>IFERROR(VLOOKUP(W117,AGENT,3,0),"")</f>
        <v/>
      </c>
      <c r="X122" s="279"/>
      <c r="Y122" s="280"/>
      <c r="Z122" s="280"/>
      <c r="AA122" s="281"/>
      <c r="AB122" s="159" t="str">
        <f>IFERROR(INDEX(ART[PRIX],MATCH($X122,ART[DESIGNATION],0)),"")</f>
        <v/>
      </c>
      <c r="AC122" s="266"/>
      <c r="AD122" s="309" t="str">
        <f>IF(AND(V118&lt;&gt;"",AD118&lt;&gt;""),V118-AD118,"")</f>
        <v/>
      </c>
    </row>
    <row r="123" spans="1:30" outlineLevel="1">
      <c r="A123" s="38"/>
      <c r="B123" s="210"/>
      <c r="C123" s="105" t="s">
        <v>192</v>
      </c>
      <c r="D123" s="300"/>
      <c r="E123" s="301"/>
      <c r="F123" s="301"/>
      <c r="G123" s="302"/>
      <c r="H123" s="100" t="str">
        <f>IFERROR(INDEX(ART[PRIX],MATCH($D123,ART[DESIGNATION],0)),"")</f>
        <v/>
      </c>
      <c r="I123" s="178"/>
      <c r="J123" s="304"/>
      <c r="L123" s="116"/>
      <c r="M123" s="120" t="s">
        <v>192</v>
      </c>
      <c r="N123" s="416"/>
      <c r="O123" s="417"/>
      <c r="P123" s="417"/>
      <c r="Q123" s="418"/>
      <c r="R123" s="114" t="str">
        <f>IFERROR(INDEX(ART[PRIX],MATCH($N123,ART[DESIGNATION],0)),"")</f>
        <v/>
      </c>
      <c r="S123" s="257"/>
      <c r="T123" s="307"/>
      <c r="V123" s="162"/>
      <c r="W123" s="166" t="s">
        <v>192</v>
      </c>
      <c r="X123" s="279"/>
      <c r="Y123" s="280"/>
      <c r="Z123" s="280"/>
      <c r="AA123" s="281"/>
      <c r="AB123" s="159" t="str">
        <f>IFERROR(INDEX(ART[PRIX],MATCH($X123,ART[DESIGNATION],0)),"")</f>
        <v/>
      </c>
      <c r="AC123" s="266"/>
      <c r="AD123" s="310"/>
    </row>
    <row r="124" spans="1:30" outlineLevel="1">
      <c r="A124" s="38"/>
      <c r="B124" s="210"/>
      <c r="C124" s="106" t="str">
        <f>IFERROR(VLOOKUP(C117,AGENT,5,0),"")</f>
        <v/>
      </c>
      <c r="D124" s="300"/>
      <c r="E124" s="301"/>
      <c r="F124" s="301"/>
      <c r="G124" s="302"/>
      <c r="H124" s="100" t="str">
        <f>IFERROR(INDEX(ART[PRIX],MATCH($D124,ART[DESIGNATION],0)),"")</f>
        <v/>
      </c>
      <c r="I124" s="178"/>
      <c r="J124" s="304"/>
      <c r="L124" s="116"/>
      <c r="M124" s="121" t="str">
        <f>IFERROR(VLOOKUP(M117,AGENT,5,0),"")</f>
        <v/>
      </c>
      <c r="N124" s="416"/>
      <c r="O124" s="417"/>
      <c r="P124" s="417"/>
      <c r="Q124" s="418"/>
      <c r="R124" s="114" t="str">
        <f>IFERROR(INDEX(ART[PRIX],MATCH($N124,ART[DESIGNATION],0)),"")</f>
        <v/>
      </c>
      <c r="S124" s="257"/>
      <c r="T124" s="307"/>
      <c r="V124" s="162"/>
      <c r="W124" s="167" t="str">
        <f>IFERROR(VLOOKUP(W117,AGENT,5,0),"")</f>
        <v/>
      </c>
      <c r="X124" s="279"/>
      <c r="Y124" s="280"/>
      <c r="Z124" s="280"/>
      <c r="AA124" s="281"/>
      <c r="AB124" s="159" t="str">
        <f>IFERROR(INDEX(ART[PRIX],MATCH($X124,ART[DESIGNATION],0)),"")</f>
        <v/>
      </c>
      <c r="AC124" s="266"/>
      <c r="AD124" s="310"/>
    </row>
    <row r="125" spans="1:30" outlineLevel="1">
      <c r="A125" s="38"/>
      <c r="B125" s="210"/>
      <c r="C125" s="107"/>
      <c r="D125" s="300"/>
      <c r="E125" s="301"/>
      <c r="F125" s="301"/>
      <c r="G125" s="302"/>
      <c r="H125" s="100" t="str">
        <f>IFERROR(INDEX(ART[PRIX],MATCH($D125,ART[DESIGNATION],0)),"")</f>
        <v/>
      </c>
      <c r="I125" s="178"/>
      <c r="J125" s="304"/>
      <c r="L125" s="116"/>
      <c r="M125" s="122"/>
      <c r="N125" s="416"/>
      <c r="O125" s="417"/>
      <c r="P125" s="417"/>
      <c r="Q125" s="418"/>
      <c r="R125" s="114" t="str">
        <f>IFERROR(INDEX(ART[PRIX],MATCH($N125,ART[DESIGNATION],0)),"")</f>
        <v/>
      </c>
      <c r="S125" s="257"/>
      <c r="T125" s="307"/>
      <c r="V125" s="162"/>
      <c r="W125" s="168"/>
      <c r="X125" s="279"/>
      <c r="Y125" s="280"/>
      <c r="Z125" s="280"/>
      <c r="AA125" s="281"/>
      <c r="AB125" s="159" t="str">
        <f>IFERROR(INDEX(ART[PRIX],MATCH($X125,ART[DESIGNATION],0)),"")</f>
        <v/>
      </c>
      <c r="AC125" s="266"/>
      <c r="AD125" s="310"/>
    </row>
    <row r="126" spans="1:30" ht="17" outlineLevel="1" thickBot="1">
      <c r="A126" s="38"/>
      <c r="B126" s="211"/>
      <c r="C126" s="108"/>
      <c r="D126" s="312"/>
      <c r="E126" s="313"/>
      <c r="F126" s="313"/>
      <c r="G126" s="314"/>
      <c r="H126" s="100" t="str">
        <f>IFERROR(INDEX(ART[PRIX],MATCH($D126,ART[DESIGNATION],0)),"")</f>
        <v/>
      </c>
      <c r="I126" s="179"/>
      <c r="J126" s="305"/>
      <c r="L126" s="123"/>
      <c r="M126" s="124"/>
      <c r="N126" s="419"/>
      <c r="O126" s="420"/>
      <c r="P126" s="420"/>
      <c r="Q126" s="421"/>
      <c r="R126" s="140" t="str">
        <f>IFERROR(INDEX(ART[PRIX],MATCH($N126,ART[DESIGNATION],0)),"")</f>
        <v/>
      </c>
      <c r="S126" s="258"/>
      <c r="T126" s="308"/>
      <c r="V126" s="169"/>
      <c r="W126" s="170"/>
      <c r="X126" s="294"/>
      <c r="Y126" s="295"/>
      <c r="Z126" s="295"/>
      <c r="AA126" s="296"/>
      <c r="AB126" s="171" t="str">
        <f>IFERROR(INDEX(ART[PRIX],MATCH($X126,ART[DESIGNATION],0)),"")</f>
        <v/>
      </c>
      <c r="AC126" s="267"/>
      <c r="AD126" s="311"/>
    </row>
    <row r="127" spans="1:30" ht="19" customHeight="1" outlineLevel="1">
      <c r="A127" s="38"/>
      <c r="B127" s="204" t="s">
        <v>196</v>
      </c>
      <c r="C127" s="230" t="s">
        <v>169</v>
      </c>
      <c r="D127" s="276"/>
      <c r="E127" s="277"/>
      <c r="F127" s="277"/>
      <c r="G127" s="278"/>
      <c r="H127" s="84" t="str">
        <f>IFERROR(INDEX(ART[PRIX],MATCH($D127,ART[DESIGNATION],0)),"")</f>
        <v/>
      </c>
      <c r="I127" s="249"/>
      <c r="J127" s="85" t="s">
        <v>140</v>
      </c>
    </row>
    <row r="128" spans="1:30" ht="16" customHeight="1" outlineLevel="1">
      <c r="A128" s="38"/>
      <c r="B128" s="207" t="str">
        <f>IF('Mai2021'!J132="",IFERROR(VLOOKUP(C127,AGENT,4,0),""),'Mai2021'!J132)</f>
        <v/>
      </c>
      <c r="C128" s="231"/>
      <c r="D128" s="315"/>
      <c r="E128" s="316"/>
      <c r="F128" s="316"/>
      <c r="G128" s="317"/>
      <c r="H128" s="87" t="str">
        <f>IFERROR(INDEX(ART[PRIX],MATCH($D128,ART[DESIGNATION],0)),"")</f>
        <v/>
      </c>
      <c r="I128" s="250"/>
      <c r="J128" s="88">
        <f>SUMPRODUCT(H127:H136,I127:I136)</f>
        <v>0</v>
      </c>
    </row>
    <row r="129" spans="1:10" outlineLevel="1">
      <c r="A129" s="38"/>
      <c r="B129" s="205"/>
      <c r="C129" s="89" t="s">
        <v>168</v>
      </c>
      <c r="D129" s="315"/>
      <c r="E129" s="316"/>
      <c r="F129" s="316"/>
      <c r="G129" s="317"/>
      <c r="H129" s="87" t="str">
        <f>IFERROR(INDEX(ART[PRIX],MATCH($D129,ART[DESIGNATION],0)),"")</f>
        <v/>
      </c>
      <c r="I129" s="250"/>
      <c r="J129" s="233" t="s">
        <v>209</v>
      </c>
    </row>
    <row r="130" spans="1:10" ht="17" outlineLevel="1" thickBot="1">
      <c r="A130" s="38"/>
      <c r="B130" s="205"/>
      <c r="C130" s="90" t="str">
        <f>IFERROR(VLOOKUP(C127,AGENT,2,0),"")</f>
        <v/>
      </c>
      <c r="D130" s="315"/>
      <c r="E130" s="316"/>
      <c r="F130" s="316"/>
      <c r="G130" s="317"/>
      <c r="H130" s="87" t="str">
        <f>IFERROR(INDEX(ART[PRIX],MATCH($D130,ART[DESIGNATION],0)),"")</f>
        <v/>
      </c>
      <c r="I130" s="250"/>
      <c r="J130" s="234">
        <f>SUMPRODUCT(Janv2021!J128+'Mai2021'!J128+J128)</f>
        <v>0</v>
      </c>
    </row>
    <row r="131" spans="1:10" outlineLevel="1">
      <c r="A131" s="38"/>
      <c r="B131" s="205"/>
      <c r="C131" s="86" t="s">
        <v>166</v>
      </c>
      <c r="D131" s="315"/>
      <c r="E131" s="316"/>
      <c r="F131" s="316"/>
      <c r="G131" s="317"/>
      <c r="H131" s="87" t="str">
        <f>IFERROR(INDEX(ART[PRIX],MATCH($D131,ART[DESIGNATION],0)),"")</f>
        <v/>
      </c>
      <c r="I131" s="250"/>
      <c r="J131" s="85" t="s">
        <v>139</v>
      </c>
    </row>
    <row r="132" spans="1:10" outlineLevel="1">
      <c r="A132" s="38"/>
      <c r="B132" s="205"/>
      <c r="C132" s="90" t="str">
        <f>IFERROR(VLOOKUP(C127,AGENT,3,0),"")</f>
        <v/>
      </c>
      <c r="D132" s="315"/>
      <c r="E132" s="316"/>
      <c r="F132" s="316"/>
      <c r="G132" s="317"/>
      <c r="H132" s="87" t="str">
        <f>IFERROR(INDEX(ART[PRIX],MATCH($D132,ART[DESIGNATION],0)),"")</f>
        <v/>
      </c>
      <c r="I132" s="250"/>
      <c r="J132" s="318" t="str">
        <f>IF(AND(B128&lt;&gt;"",J128&lt;&gt;""),B128-J128,"")</f>
        <v/>
      </c>
    </row>
    <row r="133" spans="1:10" outlineLevel="1">
      <c r="A133" s="38"/>
      <c r="B133" s="205"/>
      <c r="C133" s="92" t="s">
        <v>192</v>
      </c>
      <c r="D133" s="315"/>
      <c r="E133" s="316"/>
      <c r="F133" s="316"/>
      <c r="G133" s="317"/>
      <c r="H133" s="87" t="str">
        <f>IFERROR(INDEX(ART[PRIX],MATCH($D133,ART[DESIGNATION],0)),"")</f>
        <v/>
      </c>
      <c r="I133" s="250"/>
      <c r="J133" s="319"/>
    </row>
    <row r="134" spans="1:10" outlineLevel="1">
      <c r="A134" s="38"/>
      <c r="B134" s="205"/>
      <c r="C134" s="93" t="str">
        <f>IFERROR(VLOOKUP(C127,AGENT,5,0),"")</f>
        <v/>
      </c>
      <c r="D134" s="315"/>
      <c r="E134" s="316"/>
      <c r="F134" s="316"/>
      <c r="G134" s="317"/>
      <c r="H134" s="87" t="str">
        <f>IFERROR(INDEX(ART[PRIX],MATCH($D134,ART[DESIGNATION],0)),"")</f>
        <v/>
      </c>
      <c r="I134" s="250"/>
      <c r="J134" s="319"/>
    </row>
    <row r="135" spans="1:10" outlineLevel="1">
      <c r="A135" s="38"/>
      <c r="B135" s="205"/>
      <c r="C135" s="94"/>
      <c r="D135" s="315"/>
      <c r="E135" s="316"/>
      <c r="F135" s="316"/>
      <c r="G135" s="317"/>
      <c r="H135" s="87" t="str">
        <f>IFERROR(INDEX(ART[PRIX],MATCH($D135,ART[DESIGNATION],0)),"")</f>
        <v/>
      </c>
      <c r="I135" s="250"/>
      <c r="J135" s="319"/>
    </row>
    <row r="136" spans="1:10" ht="17" outlineLevel="1" thickBot="1">
      <c r="A136" s="74"/>
      <c r="B136" s="206"/>
      <c r="C136" s="95"/>
      <c r="D136" s="327"/>
      <c r="E136" s="328"/>
      <c r="F136" s="328"/>
      <c r="G136" s="329"/>
      <c r="H136" s="109" t="str">
        <f>IFERROR(INDEX(ART[PRIX],MATCH($D136,ART[DESIGNATION],0)),"")</f>
        <v/>
      </c>
      <c r="I136" s="248"/>
      <c r="J136" s="320"/>
    </row>
    <row r="138" spans="1:10" ht="19" customHeight="1"/>
    <row r="139" spans="1:10" ht="16" customHeight="1"/>
    <row r="148" ht="19" customHeight="1" outlineLevel="1"/>
    <row r="149" ht="16" customHeight="1" outlineLevel="1"/>
    <row r="150" outlineLevel="1"/>
    <row r="151" outlineLevel="1"/>
    <row r="152" outlineLevel="1"/>
    <row r="153" outlineLevel="1"/>
    <row r="154" outlineLevel="1"/>
    <row r="155" outlineLevel="1"/>
    <row r="156" outlineLevel="1"/>
    <row r="157" outlineLevel="1"/>
    <row r="158" ht="19" customHeight="1" outlineLevel="1"/>
    <row r="159" ht="16" customHeight="1" outlineLevel="1"/>
    <row r="160" outlineLevel="1"/>
    <row r="161" outlineLevel="1"/>
    <row r="162" outlineLevel="1"/>
    <row r="163" outlineLevel="1"/>
    <row r="164" outlineLevel="1"/>
    <row r="165" outlineLevel="1"/>
    <row r="166" outlineLevel="1"/>
    <row r="167" outlineLevel="1"/>
    <row r="168" ht="19" customHeight="1" outlineLevel="1"/>
    <row r="169" ht="16" customHeight="1" outlineLevel="1"/>
    <row r="170" outlineLevel="1"/>
    <row r="171" outlineLevel="1"/>
    <row r="172" outlineLevel="1"/>
    <row r="173" outlineLevel="1"/>
    <row r="174" outlineLevel="1"/>
    <row r="175" outlineLevel="1"/>
    <row r="176" outlineLevel="1"/>
    <row r="177" outlineLevel="1"/>
    <row r="178" ht="19" customHeight="1" outlineLevel="1"/>
    <row r="179" ht="16" customHeight="1" outlineLevel="1"/>
    <row r="180" outlineLevel="1"/>
    <row r="181" outlineLevel="1"/>
    <row r="182" outlineLevel="1"/>
    <row r="183" outlineLevel="1"/>
    <row r="184" outlineLevel="1"/>
    <row r="185" outlineLevel="1"/>
    <row r="186" outlineLevel="1"/>
    <row r="187" outlineLevel="1"/>
    <row r="188" ht="19" customHeight="1" outlineLevel="1"/>
    <row r="189" ht="16" customHeight="1" outlineLevel="1"/>
    <row r="190" outlineLevel="1"/>
    <row r="191" outlineLevel="1"/>
    <row r="192" outlineLevel="1"/>
    <row r="193" outlineLevel="1"/>
    <row r="194" outlineLevel="1"/>
    <row r="195" outlineLevel="1"/>
    <row r="196" outlineLevel="1"/>
    <row r="197" outlineLevel="1"/>
    <row r="198" ht="19" customHeight="1" outlineLevel="1"/>
    <row r="199" ht="16" customHeight="1" outlineLevel="1"/>
    <row r="200" outlineLevel="1"/>
    <row r="201" outlineLevel="1"/>
    <row r="202" outlineLevel="1"/>
    <row r="203" outlineLevel="1"/>
    <row r="204" outlineLevel="1"/>
    <row r="205" outlineLevel="1"/>
    <row r="206" outlineLevel="1"/>
    <row r="207" outlineLevel="1"/>
    <row r="208" ht="19" customHeight="1" outlineLevel="1"/>
    <row r="209" ht="16" customHeight="1" outlineLevel="1"/>
    <row r="210" outlineLevel="1"/>
    <row r="211" outlineLevel="1"/>
    <row r="212" outlineLevel="1"/>
    <row r="213" outlineLevel="1"/>
    <row r="214" outlineLevel="1"/>
    <row r="215" outlineLevel="1"/>
    <row r="216" outlineLevel="1"/>
    <row r="217" outlineLevel="1"/>
    <row r="218" ht="19" customHeight="1" outlineLevel="1"/>
    <row r="219" ht="16" customHeight="1" outlineLevel="1"/>
    <row r="220" outlineLevel="1"/>
    <row r="221" outlineLevel="1"/>
    <row r="222" outlineLevel="1"/>
    <row r="223" outlineLevel="1"/>
    <row r="224" outlineLevel="1"/>
    <row r="225" outlineLevel="1"/>
    <row r="226" outlineLevel="1"/>
    <row r="227" outlineLevel="1"/>
    <row r="228" ht="19" customHeight="1" outlineLevel="1"/>
    <row r="229" ht="16" customHeight="1" outlineLevel="1"/>
    <row r="230" outlineLevel="1"/>
    <row r="231" outlineLevel="1"/>
    <row r="232" outlineLevel="1"/>
    <row r="233" outlineLevel="1"/>
    <row r="234" outlineLevel="1"/>
    <row r="235" outlineLevel="1"/>
    <row r="236" outlineLevel="1"/>
    <row r="237" outlineLevel="1"/>
    <row r="238" ht="19" customHeight="1" outlineLevel="1"/>
    <row r="239" ht="16" customHeight="1" outlineLevel="1"/>
    <row r="240" outlineLevel="1"/>
    <row r="241" outlineLevel="1"/>
    <row r="242" outlineLevel="1"/>
    <row r="243" outlineLevel="1"/>
    <row r="244" outlineLevel="1"/>
    <row r="245" outlineLevel="1"/>
    <row r="246" outlineLevel="1"/>
    <row r="247" outlineLevel="1"/>
    <row r="248" ht="19" customHeight="1" outlineLevel="1"/>
    <row r="249" ht="16" customHeight="1" outlineLevel="1"/>
    <row r="250" outlineLevel="1"/>
    <row r="251" outlineLevel="1"/>
    <row r="252" outlineLevel="1"/>
    <row r="253" outlineLevel="1"/>
    <row r="254" outlineLevel="1"/>
    <row r="255" outlineLevel="1"/>
    <row r="256" outlineLevel="1"/>
    <row r="257" outlineLevel="1"/>
    <row r="258" ht="19" customHeight="1" outlineLevel="1"/>
    <row r="259" ht="16" customHeight="1" outlineLevel="1"/>
    <row r="260" outlineLevel="1"/>
    <row r="261" outlineLevel="1"/>
    <row r="262" outlineLevel="1"/>
    <row r="263" outlineLevel="1"/>
    <row r="264" outlineLevel="1"/>
    <row r="265" outlineLevel="1"/>
    <row r="266" outlineLevel="1"/>
    <row r="267" outlineLevel="1"/>
    <row r="268" ht="19" customHeight="1" outlineLevel="1"/>
    <row r="269" ht="16" customHeight="1" outlineLevel="1"/>
    <row r="270" outlineLevel="1"/>
    <row r="271" outlineLevel="1"/>
    <row r="272" outlineLevel="1"/>
    <row r="273" outlineLevel="1"/>
    <row r="274" outlineLevel="1"/>
    <row r="275" outlineLevel="1"/>
    <row r="276" outlineLevel="1"/>
    <row r="277" outlineLevel="1"/>
    <row r="278" ht="19" customHeight="1" outlineLevel="1"/>
    <row r="279" ht="16" customHeight="1" outlineLevel="1"/>
    <row r="280" outlineLevel="1"/>
    <row r="281" outlineLevel="1"/>
    <row r="282" outlineLevel="1"/>
    <row r="283" outlineLevel="1"/>
    <row r="284" outlineLevel="1"/>
    <row r="285" outlineLevel="1"/>
    <row r="286" outlineLevel="1"/>
    <row r="287" outlineLevel="1"/>
    <row r="288" ht="19" customHeight="1" outlineLevel="1"/>
    <row r="289" ht="16" customHeight="1" outlineLevel="1"/>
    <row r="290" outlineLevel="1"/>
    <row r="291" outlineLevel="1"/>
    <row r="292" outlineLevel="1"/>
    <row r="293" outlineLevel="1"/>
    <row r="294" outlineLevel="1"/>
    <row r="295" outlineLevel="1"/>
    <row r="296" outlineLevel="1"/>
    <row r="297" outlineLevel="1"/>
    <row r="298" ht="19" customHeight="1" outlineLevel="1"/>
    <row r="299" ht="16" customHeight="1" outlineLevel="1"/>
    <row r="300" outlineLevel="1"/>
    <row r="301" outlineLevel="1"/>
    <row r="302" outlineLevel="1"/>
    <row r="303" outlineLevel="1"/>
    <row r="304" outlineLevel="1"/>
    <row r="305" outlineLevel="1"/>
    <row r="306" outlineLevel="1"/>
    <row r="307" outlineLevel="1"/>
    <row r="308" ht="19" customHeight="1" outlineLevel="1"/>
    <row r="309" ht="16" customHeight="1" outlineLevel="1"/>
    <row r="310" outlineLevel="1"/>
    <row r="311" outlineLevel="1"/>
    <row r="312" outlineLevel="1"/>
    <row r="313" outlineLevel="1"/>
    <row r="314" outlineLevel="1"/>
    <row r="315" outlineLevel="1"/>
    <row r="316" outlineLevel="1"/>
    <row r="317" outlineLevel="1"/>
    <row r="318" ht="19" customHeight="1" outlineLevel="1"/>
    <row r="319" ht="16" customHeight="1" outlineLevel="1"/>
    <row r="320" outlineLevel="1"/>
    <row r="321" outlineLevel="1"/>
    <row r="322" outlineLevel="1"/>
    <row r="323" outlineLevel="1"/>
    <row r="324" outlineLevel="1"/>
    <row r="325" outlineLevel="1"/>
    <row r="326" outlineLevel="1"/>
    <row r="327" outlineLevel="1"/>
    <row r="328" ht="19" customHeight="1" outlineLevel="1"/>
    <row r="329" ht="16" customHeight="1" outlineLevel="1"/>
    <row r="330" outlineLevel="1"/>
    <row r="331" outlineLevel="1"/>
    <row r="332" outlineLevel="1"/>
    <row r="333" outlineLevel="1"/>
    <row r="334" outlineLevel="1"/>
    <row r="335" outlineLevel="1"/>
    <row r="336" outlineLevel="1"/>
    <row r="337" outlineLevel="1"/>
    <row r="338" ht="19" customHeight="1" outlineLevel="1"/>
    <row r="339" ht="16" customHeight="1" outlineLevel="1"/>
    <row r="340" outlineLevel="1"/>
    <row r="341" outlineLevel="1"/>
    <row r="342" outlineLevel="1"/>
    <row r="343" outlineLevel="1"/>
    <row r="344" outlineLevel="1"/>
    <row r="345" outlineLevel="1"/>
    <row r="346" outlineLevel="1"/>
    <row r="347" outlineLevel="1"/>
    <row r="348" ht="19" customHeight="1" outlineLevel="1"/>
    <row r="349" ht="16" customHeight="1" outlineLevel="1"/>
    <row r="350" outlineLevel="1"/>
    <row r="351" outlineLevel="1"/>
    <row r="352" outlineLevel="1"/>
    <row r="353" outlineLevel="1"/>
    <row r="354" outlineLevel="1"/>
    <row r="355" outlineLevel="1"/>
    <row r="356" outlineLevel="1"/>
    <row r="357" outlineLevel="1"/>
    <row r="358" ht="19" customHeight="1" outlineLevel="1"/>
    <row r="359" ht="16" customHeight="1" outlineLevel="1"/>
    <row r="360" outlineLevel="1"/>
    <row r="361" outlineLevel="1"/>
    <row r="362" outlineLevel="1"/>
    <row r="363" outlineLevel="1"/>
    <row r="364" outlineLevel="1"/>
    <row r="365" outlineLevel="1"/>
    <row r="366" outlineLevel="1"/>
    <row r="367" outlineLevel="1"/>
    <row r="368" ht="19" customHeight="1" outlineLevel="1"/>
    <row r="369" ht="16" customHeight="1" outlineLevel="1"/>
    <row r="370" outlineLevel="1"/>
    <row r="371" outlineLevel="1"/>
    <row r="372" outlineLevel="1"/>
    <row r="373" outlineLevel="1"/>
    <row r="374" outlineLevel="1"/>
    <row r="375" outlineLevel="1"/>
    <row r="376" outlineLevel="1"/>
    <row r="377" outlineLevel="1"/>
    <row r="378" ht="19" customHeight="1" outlineLevel="1"/>
    <row r="379" ht="16" customHeight="1" outlineLevel="1"/>
    <row r="380" outlineLevel="1"/>
    <row r="381" outlineLevel="1"/>
    <row r="382" outlineLevel="1"/>
    <row r="383" outlineLevel="1"/>
    <row r="384" outlineLevel="1"/>
    <row r="385" outlineLevel="1"/>
    <row r="386" outlineLevel="1"/>
    <row r="387" outlineLevel="1"/>
    <row r="388" ht="19" customHeight="1" outlineLevel="1"/>
    <row r="389" ht="16" customHeight="1" outlineLevel="1"/>
    <row r="390" outlineLevel="1"/>
    <row r="391" outlineLevel="1"/>
    <row r="392" outlineLevel="1"/>
    <row r="393" outlineLevel="1"/>
    <row r="394" outlineLevel="1"/>
    <row r="395" outlineLevel="1"/>
    <row r="396" outlineLevel="1"/>
    <row r="397" outlineLevel="1"/>
    <row r="398" ht="19" customHeight="1" outlineLevel="1"/>
    <row r="399" ht="16" customHeight="1" outlineLevel="1"/>
    <row r="400" outlineLevel="1"/>
    <row r="401" outlineLevel="1"/>
    <row r="402" outlineLevel="1"/>
    <row r="403" outlineLevel="1"/>
    <row r="404" outlineLevel="1"/>
    <row r="405" outlineLevel="1"/>
    <row r="406" outlineLevel="1"/>
    <row r="407" outlineLevel="1"/>
    <row r="408" ht="17" customHeight="1" outlineLevel="1"/>
    <row r="409" ht="17" customHeight="1" outlineLevel="1"/>
    <row r="410" outlineLevel="1"/>
    <row r="411" outlineLevel="1"/>
    <row r="412" outlineLevel="1"/>
    <row r="413" outlineLevel="1"/>
    <row r="414" outlineLevel="1"/>
    <row r="415" outlineLevel="1"/>
    <row r="416" outlineLevel="1"/>
    <row r="417" outlineLevel="1"/>
    <row r="418" ht="19" customHeight="1" outlineLevel="1"/>
    <row r="419" ht="16" customHeight="1" outlineLevel="1"/>
    <row r="420" outlineLevel="1"/>
    <row r="421" outlineLevel="1"/>
    <row r="422" outlineLevel="1"/>
    <row r="423" outlineLevel="1"/>
    <row r="424" outlineLevel="1"/>
    <row r="425" outlineLevel="1"/>
    <row r="426" outlineLevel="1"/>
    <row r="427" outlineLevel="1"/>
    <row r="428" ht="17" customHeight="1" outlineLevel="1"/>
    <row r="429" ht="17" customHeight="1" outlineLevel="1"/>
    <row r="430" outlineLevel="1"/>
    <row r="431" outlineLevel="1"/>
    <row r="432" outlineLevel="1"/>
    <row r="433" outlineLevel="1"/>
    <row r="434" outlineLevel="1"/>
    <row r="435" outlineLevel="1"/>
    <row r="436" outlineLevel="1"/>
    <row r="437" outlineLevel="1"/>
    <row r="438" ht="19" customHeight="1" outlineLevel="1"/>
    <row r="439" ht="16" customHeight="1" outlineLevel="1"/>
    <row r="440" outlineLevel="1"/>
    <row r="441" outlineLevel="1"/>
    <row r="442" outlineLevel="1"/>
    <row r="443" outlineLevel="1"/>
    <row r="444" outlineLevel="1"/>
    <row r="445" outlineLevel="1"/>
    <row r="446" outlineLevel="1"/>
    <row r="447" outlineLevel="1"/>
    <row r="448" ht="19" customHeight="1" outlineLevel="1"/>
    <row r="449" ht="16" customHeight="1" outlineLevel="1"/>
    <row r="450" outlineLevel="1"/>
    <row r="451" outlineLevel="1"/>
    <row r="452" outlineLevel="1"/>
    <row r="453" outlineLevel="1"/>
    <row r="454" outlineLevel="1"/>
    <row r="455" outlineLevel="1"/>
    <row r="456" outlineLevel="1"/>
    <row r="457" outlineLevel="1"/>
    <row r="458" ht="19" customHeight="1" outlineLevel="1"/>
    <row r="459" ht="16" customHeight="1" outlineLevel="1"/>
    <row r="460" outlineLevel="1"/>
    <row r="461" outlineLevel="1"/>
    <row r="462" outlineLevel="1"/>
    <row r="463" outlineLevel="1"/>
    <row r="464" outlineLevel="1"/>
    <row r="465" outlineLevel="1"/>
    <row r="466" outlineLevel="1"/>
    <row r="467" outlineLevel="1"/>
    <row r="468" ht="19" customHeight="1" outlineLevel="1"/>
    <row r="469" ht="16" customHeight="1" outlineLevel="1"/>
    <row r="470" outlineLevel="1"/>
    <row r="471" outlineLevel="1"/>
    <row r="472" outlineLevel="1"/>
    <row r="473" outlineLevel="1"/>
    <row r="474" outlineLevel="1"/>
    <row r="475" outlineLevel="1"/>
    <row r="476" outlineLevel="1"/>
    <row r="477" outlineLevel="1"/>
    <row r="478" ht="19" customHeight="1" outlineLevel="1"/>
    <row r="479" ht="16" customHeight="1" outlineLevel="1"/>
    <row r="480" outlineLevel="1"/>
    <row r="481" outlineLevel="1"/>
    <row r="482" outlineLevel="1"/>
    <row r="483" outlineLevel="1"/>
    <row r="484" outlineLevel="1"/>
    <row r="485" outlineLevel="1"/>
    <row r="486" outlineLevel="1"/>
    <row r="487" outlineLevel="1"/>
    <row r="499" hidden="1" outlineLevel="1"/>
    <row r="500" hidden="1" outlineLevel="1"/>
    <row r="501" hidden="1" outlineLevel="1"/>
    <row r="502" hidden="1" outlineLevel="1"/>
    <row r="503" hidden="1" outlineLevel="1"/>
    <row r="504" hidden="1" outlineLevel="1"/>
    <row r="505" hidden="1" outlineLevel="1"/>
    <row r="506" hidden="1" outlineLevel="1"/>
    <row r="507" hidden="1" outlineLevel="1"/>
    <row r="508" hidden="1" outlineLevel="1"/>
    <row r="509" hidden="1" outlineLevel="1"/>
    <row r="510" hidden="1" outlineLevel="1"/>
    <row r="511" hidden="1" outlineLevel="1"/>
    <row r="512" hidden="1" outlineLevel="1"/>
    <row r="513" hidden="1" outlineLevel="1"/>
    <row r="514" hidden="1" outlineLevel="1"/>
    <row r="515" hidden="1" outlineLevel="1"/>
    <row r="516" hidden="1" outlineLevel="1"/>
    <row r="517" hidden="1" outlineLevel="1"/>
    <row r="518" hidden="1" outlineLevel="1"/>
    <row r="519" hidden="1" outlineLevel="1"/>
    <row r="520" hidden="1" outlineLevel="1"/>
    <row r="521" hidden="1" outlineLevel="1"/>
    <row r="522" hidden="1" outlineLevel="1"/>
    <row r="523" hidden="1" outlineLevel="1"/>
    <row r="524" hidden="1" outlineLevel="1"/>
    <row r="525" hidden="1" outlineLevel="1"/>
    <row r="526" hidden="1" outlineLevel="1"/>
    <row r="527" hidden="1" outlineLevel="1"/>
    <row r="528" hidden="1" outlineLevel="1"/>
    <row r="529" hidden="1" outlineLevel="1"/>
    <row r="530" hidden="1" outlineLevel="1"/>
    <row r="531" hidden="1" outlineLevel="1"/>
    <row r="532" hidden="1" outlineLevel="1"/>
    <row r="533" hidden="1" outlineLevel="1"/>
    <row r="534" hidden="1" outlineLevel="1"/>
    <row r="535" hidden="1" outlineLevel="1"/>
    <row r="536" hidden="1" outlineLevel="1"/>
    <row r="537" hidden="1" outlineLevel="1"/>
    <row r="538" hidden="1" outlineLevel="1"/>
    <row r="539" ht="19" hidden="1" customHeight="1" outlineLevel="1"/>
    <row r="540" ht="16" hidden="1" customHeight="1" outlineLevel="1" thickBot="1"/>
    <row r="541" hidden="1" outlineLevel="1"/>
    <row r="542" hidden="1" outlineLevel="1"/>
    <row r="543" hidden="1" outlineLevel="1"/>
    <row r="544" hidden="1" outlineLevel="1"/>
    <row r="545" hidden="1" outlineLevel="1"/>
    <row r="546" hidden="1" outlineLevel="1"/>
    <row r="547" hidden="1" outlineLevel="1"/>
    <row r="548" hidden="1" outlineLevel="1"/>
    <row r="549" hidden="1" outlineLevel="1"/>
    <row r="550" hidden="1" outlineLevel="1"/>
    <row r="551" hidden="1" outlineLevel="1"/>
    <row r="552" hidden="1" outlineLevel="1"/>
    <row r="553" hidden="1" outlineLevel="1"/>
    <row r="554" hidden="1" outlineLevel="1"/>
    <row r="555" hidden="1" outlineLevel="1"/>
    <row r="556" hidden="1" outlineLevel="1"/>
    <row r="557" hidden="1" outlineLevel="1"/>
    <row r="558" hidden="1" outlineLevel="1"/>
    <row r="559" hidden="1" outlineLevel="1"/>
    <row r="560" hidden="1" outlineLevel="1"/>
    <row r="561" hidden="1" outlineLevel="1"/>
    <row r="562" hidden="1" outlineLevel="1"/>
    <row r="563" hidden="1" outlineLevel="1"/>
    <row r="564" hidden="1" outlineLevel="1"/>
    <row r="565" hidden="1" outlineLevel="1"/>
    <row r="566" hidden="1" outlineLevel="1"/>
    <row r="567" hidden="1" outlineLevel="1"/>
    <row r="568" hidden="1" outlineLevel="1"/>
    <row r="569" hidden="1" outlineLevel="1"/>
    <row r="570" hidden="1" outlineLevel="1"/>
    <row r="571" hidden="1" outlineLevel="1"/>
    <row r="572" hidden="1" outlineLevel="1"/>
    <row r="573" hidden="1" outlineLevel="1"/>
    <row r="574" hidden="1" outlineLevel="1"/>
    <row r="575" hidden="1" outlineLevel="1"/>
    <row r="576" hidden="1" outlineLevel="1"/>
    <row r="577" hidden="1" outlineLevel="1"/>
    <row r="578" hidden="1" outlineLevel="1"/>
    <row r="579" hidden="1" outlineLevel="1"/>
    <row r="580" hidden="1" outlineLevel="1"/>
    <row r="581" hidden="1" outlineLevel="1"/>
    <row r="582" hidden="1" outlineLevel="1"/>
    <row r="583" hidden="1" outlineLevel="1"/>
    <row r="584" hidden="1" outlineLevel="1"/>
    <row r="585" hidden="1" outlineLevel="1"/>
    <row r="586" hidden="1" outlineLevel="1"/>
    <row r="587" hidden="1" outlineLevel="1"/>
    <row r="588" hidden="1" outlineLevel="1"/>
    <row r="589" hidden="1" outlineLevel="1"/>
    <row r="590" hidden="1" outlineLevel="1"/>
    <row r="591" hidden="1" outlineLevel="1"/>
    <row r="592" hidden="1" outlineLevel="1"/>
    <row r="593" hidden="1" outlineLevel="1"/>
    <row r="594" hidden="1" outlineLevel="1"/>
    <row r="595" hidden="1" outlineLevel="1"/>
    <row r="596" hidden="1" outlineLevel="1"/>
    <row r="597" hidden="1" outlineLevel="1"/>
    <row r="598" hidden="1" outlineLevel="1"/>
    <row r="599" hidden="1" outlineLevel="1"/>
    <row r="600" hidden="1" outlineLevel="1"/>
    <row r="601" hidden="1" outlineLevel="1"/>
    <row r="602" hidden="1" outlineLevel="1"/>
    <row r="603" hidden="1" outlineLevel="1"/>
    <row r="604" hidden="1" outlineLevel="1"/>
    <row r="605" hidden="1" outlineLevel="1"/>
    <row r="606" hidden="1" outlineLevel="1"/>
    <row r="607" hidden="1" outlineLevel="1"/>
    <row r="608" hidden="1" outlineLevel="1"/>
    <row r="609" hidden="1" outlineLevel="1"/>
    <row r="610" hidden="1" outlineLevel="1"/>
    <row r="611" hidden="1" outlineLevel="1"/>
    <row r="612" hidden="1" outlineLevel="1"/>
    <row r="613" hidden="1" outlineLevel="1"/>
    <row r="614" hidden="1" outlineLevel="1"/>
    <row r="615" hidden="1" outlineLevel="1"/>
    <row r="616" hidden="1" outlineLevel="1"/>
    <row r="617" hidden="1" outlineLevel="1"/>
    <row r="618" hidden="1" outlineLevel="1"/>
    <row r="619" hidden="1" outlineLevel="1"/>
    <row r="620" hidden="1" outlineLevel="1"/>
    <row r="621" hidden="1" outlineLevel="1"/>
    <row r="622" hidden="1" outlineLevel="1"/>
    <row r="623" hidden="1" outlineLevel="1"/>
    <row r="624" hidden="1" outlineLevel="1"/>
    <row r="625" hidden="1" outlineLevel="1"/>
    <row r="626" hidden="1" outlineLevel="1"/>
    <row r="627" hidden="1" outlineLevel="1"/>
    <row r="628" hidden="1" outlineLevel="1"/>
    <row r="629" hidden="1" outlineLevel="1"/>
    <row r="630" hidden="1" outlineLevel="1"/>
    <row r="631" hidden="1" outlineLevel="1"/>
    <row r="632" hidden="1" outlineLevel="1"/>
    <row r="633" hidden="1" outlineLevel="1"/>
    <row r="634" hidden="1" outlineLevel="1"/>
    <row r="635" hidden="1" outlineLevel="1"/>
    <row r="636" hidden="1" outlineLevel="1"/>
    <row r="637" hidden="1" outlineLevel="1"/>
    <row r="638" hidden="1" outlineLevel="1"/>
    <row r="639" hidden="1" outlineLevel="1"/>
    <row r="640" hidden="1" outlineLevel="1"/>
    <row r="641" hidden="1" outlineLevel="1"/>
    <row r="642" hidden="1" outlineLevel="1"/>
    <row r="643" hidden="1" outlineLevel="1"/>
    <row r="644" hidden="1" outlineLevel="1"/>
    <row r="645" hidden="1" outlineLevel="1"/>
    <row r="646" hidden="1" outlineLevel="1"/>
    <row r="647" hidden="1" outlineLevel="1"/>
    <row r="648" hidden="1" outlineLevel="1"/>
    <row r="649" hidden="1" outlineLevel="1"/>
    <row r="650" hidden="1" outlineLevel="1"/>
    <row r="651" hidden="1" outlineLevel="1"/>
    <row r="652" hidden="1" outlineLevel="1"/>
    <row r="653" hidden="1" outlineLevel="1"/>
    <row r="654" hidden="1" outlineLevel="1"/>
    <row r="655" hidden="1" outlineLevel="1"/>
    <row r="656" hidden="1" outlineLevel="1"/>
    <row r="657" hidden="1" outlineLevel="1"/>
    <row r="658" hidden="1" outlineLevel="1"/>
    <row r="659" hidden="1" outlineLevel="1"/>
    <row r="660" hidden="1" outlineLevel="1"/>
    <row r="661" hidden="1" outlineLevel="1"/>
    <row r="662" hidden="1" outlineLevel="1"/>
    <row r="663" hidden="1" outlineLevel="1"/>
    <row r="664" hidden="1" outlineLevel="1"/>
    <row r="665" hidden="1" outlineLevel="1"/>
    <row r="666" hidden="1" outlineLevel="1"/>
    <row r="667" hidden="1" outlineLevel="1"/>
    <row r="668" hidden="1" outlineLevel="1"/>
    <row r="669" hidden="1" outlineLevel="1"/>
    <row r="670" hidden="1" outlineLevel="1"/>
    <row r="671" hidden="1" outlineLevel="1"/>
    <row r="672" hidden="1" outlineLevel="1"/>
    <row r="673" hidden="1" outlineLevel="1"/>
    <row r="674" hidden="1" outlineLevel="1"/>
    <row r="675" hidden="1" outlineLevel="1"/>
    <row r="676" hidden="1" outlineLevel="1"/>
    <row r="677" hidden="1" outlineLevel="1"/>
    <row r="678" hidden="1" outlineLevel="1"/>
    <row r="679" hidden="1" outlineLevel="1"/>
    <row r="680" hidden="1" outlineLevel="1"/>
    <row r="681" hidden="1" outlineLevel="1"/>
    <row r="682" hidden="1" outlineLevel="1"/>
    <row r="683" hidden="1" outlineLevel="1"/>
    <row r="684" hidden="1" outlineLevel="1"/>
    <row r="685" hidden="1" outlineLevel="1"/>
    <row r="686" hidden="1" outlineLevel="1"/>
    <row r="687" hidden="1" outlineLevel="1"/>
    <row r="688" hidden="1" outlineLevel="1"/>
    <row r="689" hidden="1" outlineLevel="1"/>
    <row r="690" hidden="1" outlineLevel="1"/>
    <row r="691" hidden="1" outlineLevel="1"/>
    <row r="692" hidden="1" outlineLevel="1"/>
    <row r="693" hidden="1" outlineLevel="1"/>
    <row r="694" hidden="1" outlineLevel="1"/>
    <row r="695" hidden="1" outlineLevel="1"/>
    <row r="696" hidden="1" outlineLevel="1"/>
    <row r="697" hidden="1" outlineLevel="1"/>
    <row r="698" hidden="1" outlineLevel="1"/>
    <row r="699" hidden="1" outlineLevel="1"/>
    <row r="700" hidden="1" outlineLevel="1"/>
    <row r="701" hidden="1" outlineLevel="1"/>
    <row r="702" hidden="1" outlineLevel="1"/>
    <row r="703" hidden="1" outlineLevel="1"/>
    <row r="704" hidden="1" outlineLevel="1"/>
    <row r="705" hidden="1" outlineLevel="1"/>
    <row r="706" hidden="1" outlineLevel="1"/>
    <row r="707" hidden="1" outlineLevel="1"/>
    <row r="708" hidden="1" outlineLevel="1"/>
    <row r="709" hidden="1" outlineLevel="1"/>
    <row r="710" hidden="1" outlineLevel="1"/>
    <row r="711" hidden="1" outlineLevel="1"/>
    <row r="712" hidden="1" outlineLevel="1"/>
    <row r="713" hidden="1" outlineLevel="1"/>
    <row r="714" hidden="1" outlineLevel="1"/>
    <row r="715" hidden="1" outlineLevel="1"/>
    <row r="716" hidden="1" outlineLevel="1"/>
    <row r="717" hidden="1" outlineLevel="1"/>
    <row r="718" hidden="1" outlineLevel="1"/>
    <row r="719" collapsed="1"/>
    <row r="730" hidden="1" outlineLevel="1"/>
    <row r="731" hidden="1" outlineLevel="1"/>
    <row r="732" hidden="1" outlineLevel="1"/>
    <row r="733" hidden="1" outlineLevel="1"/>
    <row r="734" hidden="1" outlineLevel="1"/>
    <row r="735" hidden="1" outlineLevel="1"/>
    <row r="736" hidden="1" outlineLevel="1"/>
    <row r="737" hidden="1" outlineLevel="1"/>
    <row r="738" hidden="1" outlineLevel="1"/>
    <row r="739" hidden="1" outlineLevel="1"/>
    <row r="740" hidden="1" outlineLevel="1"/>
    <row r="741" hidden="1" outlineLevel="1"/>
    <row r="742" hidden="1" outlineLevel="1"/>
    <row r="743" hidden="1" outlineLevel="1"/>
    <row r="744" hidden="1" outlineLevel="1"/>
    <row r="745" hidden="1" outlineLevel="1"/>
    <row r="746" hidden="1" outlineLevel="1"/>
    <row r="747" hidden="1" outlineLevel="1"/>
    <row r="748" hidden="1" outlineLevel="1"/>
    <row r="749" hidden="1" outlineLevel="1"/>
    <row r="750" hidden="1" outlineLevel="1"/>
    <row r="751" hidden="1" outlineLevel="1"/>
    <row r="752" hidden="1" outlineLevel="1"/>
    <row r="753" hidden="1" outlineLevel="1"/>
    <row r="754" hidden="1" outlineLevel="1"/>
    <row r="755" hidden="1" outlineLevel="1"/>
    <row r="756" hidden="1" outlineLevel="1"/>
    <row r="757" hidden="1" outlineLevel="1"/>
    <row r="758" hidden="1" outlineLevel="1"/>
    <row r="759" hidden="1" outlineLevel="1"/>
    <row r="760" hidden="1" outlineLevel="1"/>
    <row r="761" hidden="1" outlineLevel="1"/>
    <row r="762" hidden="1" outlineLevel="1"/>
    <row r="763" hidden="1" outlineLevel="1"/>
    <row r="764" hidden="1" outlineLevel="1"/>
    <row r="765" hidden="1" outlineLevel="1"/>
    <row r="766" hidden="1" outlineLevel="1"/>
    <row r="767" hidden="1" outlineLevel="1"/>
    <row r="768" hidden="1" outlineLevel="1"/>
    <row r="769" hidden="1" outlineLevel="1"/>
    <row r="770" hidden="1" outlineLevel="1"/>
    <row r="771" hidden="1" outlineLevel="1"/>
    <row r="772" hidden="1" outlineLevel="1"/>
    <row r="773" hidden="1" outlineLevel="1"/>
    <row r="774" hidden="1" outlineLevel="1"/>
    <row r="775" hidden="1" outlineLevel="1"/>
    <row r="776" hidden="1" outlineLevel="1"/>
    <row r="777" hidden="1" outlineLevel="1"/>
    <row r="778" hidden="1" outlineLevel="1"/>
    <row r="779" hidden="1" outlineLevel="1"/>
    <row r="780" hidden="1" outlineLevel="1"/>
    <row r="781" hidden="1" outlineLevel="1"/>
    <row r="782" hidden="1" outlineLevel="1"/>
    <row r="783" hidden="1" outlineLevel="1"/>
    <row r="784" hidden="1" outlineLevel="1"/>
    <row r="785" hidden="1" outlineLevel="1"/>
    <row r="786" hidden="1" outlineLevel="1"/>
    <row r="787" hidden="1" outlineLevel="1"/>
    <row r="788" hidden="1" outlineLevel="1"/>
    <row r="789" hidden="1" outlineLevel="1"/>
    <row r="790" hidden="1" outlineLevel="1"/>
    <row r="791" hidden="1" outlineLevel="1"/>
    <row r="792" hidden="1" outlineLevel="1"/>
    <row r="793" hidden="1" outlineLevel="1"/>
    <row r="794" hidden="1" outlineLevel="1"/>
    <row r="795" hidden="1" outlineLevel="1"/>
    <row r="796" hidden="1" outlineLevel="1"/>
    <row r="797" hidden="1" outlineLevel="1"/>
    <row r="798" hidden="1" outlineLevel="1"/>
    <row r="799" hidden="1" outlineLevel="1"/>
    <row r="800" hidden="1" outlineLevel="1"/>
    <row r="801" hidden="1" outlineLevel="1"/>
    <row r="802" hidden="1" outlineLevel="1"/>
    <row r="803" hidden="1" outlineLevel="1"/>
    <row r="804" hidden="1" outlineLevel="1"/>
    <row r="805" hidden="1" outlineLevel="1"/>
    <row r="806" hidden="1" outlineLevel="1"/>
    <row r="807" hidden="1" outlineLevel="1"/>
    <row r="808" hidden="1" outlineLevel="1"/>
    <row r="809" hidden="1" outlineLevel="1"/>
    <row r="810" hidden="1" outlineLevel="1"/>
    <row r="811" hidden="1" outlineLevel="1"/>
    <row r="812" hidden="1" outlineLevel="1"/>
    <row r="813" hidden="1" outlineLevel="1"/>
    <row r="814" hidden="1" outlineLevel="1"/>
    <row r="815" hidden="1" outlineLevel="1"/>
    <row r="816" hidden="1" outlineLevel="1"/>
    <row r="817" hidden="1" outlineLevel="1"/>
    <row r="818" hidden="1" outlineLevel="1"/>
    <row r="819" hidden="1" outlineLevel="1"/>
    <row r="820" hidden="1" outlineLevel="1"/>
    <row r="821" hidden="1" outlineLevel="1"/>
    <row r="822" hidden="1" outlineLevel="1"/>
    <row r="823" hidden="1" outlineLevel="1"/>
    <row r="824" hidden="1" outlineLevel="1"/>
    <row r="825" hidden="1" outlineLevel="1"/>
    <row r="826" hidden="1" outlineLevel="1"/>
    <row r="827" hidden="1" outlineLevel="1"/>
    <row r="828" hidden="1" outlineLevel="1"/>
    <row r="829" hidden="1" outlineLevel="1"/>
    <row r="830" hidden="1" outlineLevel="1"/>
    <row r="831" hidden="1" outlineLevel="1"/>
    <row r="832" hidden="1" outlineLevel="1"/>
    <row r="833" hidden="1" outlineLevel="1"/>
    <row r="834" hidden="1" outlineLevel="1"/>
    <row r="835" hidden="1" outlineLevel="1"/>
    <row r="836" hidden="1" outlineLevel="1"/>
    <row r="837" hidden="1" outlineLevel="1"/>
    <row r="838" hidden="1" outlineLevel="1"/>
    <row r="839" hidden="1" outlineLevel="1"/>
    <row r="840" hidden="1" outlineLevel="1"/>
    <row r="841" hidden="1" outlineLevel="1"/>
    <row r="842" hidden="1" outlineLevel="1"/>
    <row r="843" hidden="1" outlineLevel="1"/>
    <row r="844" hidden="1" outlineLevel="1"/>
    <row r="845" hidden="1" outlineLevel="1"/>
    <row r="846" hidden="1" outlineLevel="1"/>
    <row r="847" hidden="1" outlineLevel="1"/>
    <row r="848" hidden="1" outlineLevel="1"/>
    <row r="849" hidden="1" outlineLevel="1"/>
    <row r="850" hidden="1" outlineLevel="1"/>
    <row r="851" hidden="1" outlineLevel="1"/>
    <row r="852" hidden="1" outlineLevel="1"/>
    <row r="853" hidden="1" outlineLevel="1"/>
    <row r="854" hidden="1" outlineLevel="1"/>
    <row r="855" hidden="1" outlineLevel="1"/>
    <row r="856" hidden="1" outlineLevel="1"/>
    <row r="857" hidden="1" outlineLevel="1"/>
    <row r="858" hidden="1" outlineLevel="1"/>
    <row r="859" hidden="1" outlineLevel="1"/>
    <row r="860" hidden="1" outlineLevel="1"/>
    <row r="861" hidden="1" outlineLevel="1"/>
    <row r="862" hidden="1" outlineLevel="1"/>
    <row r="863" hidden="1" outlineLevel="1"/>
    <row r="864" hidden="1" outlineLevel="1"/>
    <row r="865" hidden="1" outlineLevel="1"/>
    <row r="866" hidden="1" outlineLevel="1"/>
    <row r="867" hidden="1" outlineLevel="1"/>
    <row r="868" hidden="1" outlineLevel="1"/>
    <row r="869" hidden="1" outlineLevel="1"/>
    <row r="870" hidden="1" outlineLevel="1"/>
    <row r="871" hidden="1" outlineLevel="1"/>
    <row r="872" hidden="1" outlineLevel="1"/>
    <row r="873" hidden="1" outlineLevel="1"/>
    <row r="874" hidden="1" outlineLevel="1"/>
    <row r="875" hidden="1" outlineLevel="1"/>
    <row r="876" hidden="1" outlineLevel="1"/>
    <row r="877" hidden="1" outlineLevel="1"/>
    <row r="878" hidden="1" outlineLevel="1"/>
    <row r="879" hidden="1" outlineLevel="1"/>
    <row r="880" hidden="1" outlineLevel="1"/>
    <row r="881" hidden="1" outlineLevel="1"/>
    <row r="882" hidden="1" outlineLevel="1"/>
    <row r="883" hidden="1" outlineLevel="1"/>
    <row r="884" hidden="1" outlineLevel="1"/>
    <row r="885" hidden="1" outlineLevel="1"/>
    <row r="886" hidden="1" outlineLevel="1"/>
    <row r="887" hidden="1" outlineLevel="1"/>
    <row r="888" hidden="1" outlineLevel="1"/>
    <row r="889" hidden="1" outlineLevel="1"/>
    <row r="890" hidden="1" outlineLevel="1"/>
    <row r="891" hidden="1" outlineLevel="1"/>
    <row r="892" hidden="1" outlineLevel="1"/>
    <row r="893" hidden="1" outlineLevel="1"/>
    <row r="894" hidden="1" outlineLevel="1"/>
    <row r="895" hidden="1" outlineLevel="1"/>
    <row r="896" hidden="1" outlineLevel="1"/>
    <row r="897" hidden="1" outlineLevel="1"/>
    <row r="898" hidden="1" outlineLevel="1"/>
    <row r="899" hidden="1" outlineLevel="1"/>
    <row r="900" hidden="1" outlineLevel="1"/>
    <row r="901" hidden="1" outlineLevel="1"/>
    <row r="902" hidden="1" outlineLevel="1"/>
    <row r="903" hidden="1" outlineLevel="1"/>
    <row r="904" hidden="1" outlineLevel="1"/>
    <row r="905" hidden="1" outlineLevel="1"/>
    <row r="906" hidden="1" outlineLevel="1"/>
    <row r="907" hidden="1" outlineLevel="1"/>
    <row r="908" hidden="1" outlineLevel="1"/>
    <row r="909" hidden="1" outlineLevel="1"/>
    <row r="910" hidden="1" outlineLevel="1"/>
    <row r="911" hidden="1" outlineLevel="1"/>
    <row r="912" hidden="1" outlineLevel="1"/>
    <row r="913" hidden="1" outlineLevel="1"/>
    <row r="914" hidden="1" outlineLevel="1"/>
    <row r="915" hidden="1" outlineLevel="1"/>
    <row r="916" hidden="1" outlineLevel="1"/>
    <row r="917" hidden="1" outlineLevel="1"/>
    <row r="918" hidden="1" outlineLevel="1"/>
    <row r="919" hidden="1" outlineLevel="1"/>
    <row r="920" hidden="1" outlineLevel="1"/>
    <row r="921" hidden="1" outlineLevel="1"/>
    <row r="922" hidden="1" outlineLevel="1"/>
    <row r="923" hidden="1" outlineLevel="1"/>
    <row r="924" hidden="1" outlineLevel="1"/>
    <row r="925" hidden="1" outlineLevel="1"/>
    <row r="926" hidden="1" outlineLevel="1"/>
    <row r="927" hidden="1" outlineLevel="1"/>
    <row r="928" hidden="1" outlineLevel="1"/>
    <row r="929" hidden="1" outlineLevel="1"/>
    <row r="930" hidden="1" outlineLevel="1"/>
    <row r="931" hidden="1" outlineLevel="1"/>
    <row r="932" hidden="1" outlineLevel="1"/>
    <row r="933" hidden="1" outlineLevel="1"/>
    <row r="934" hidden="1" outlineLevel="1"/>
    <row r="935" hidden="1" outlineLevel="1"/>
    <row r="936" hidden="1" outlineLevel="1"/>
    <row r="937" hidden="1" outlineLevel="1"/>
    <row r="938" hidden="1" outlineLevel="1"/>
    <row r="939" hidden="1" outlineLevel="1"/>
    <row r="940" hidden="1" outlineLevel="1"/>
    <row r="941" hidden="1" outlineLevel="1"/>
    <row r="942" hidden="1" outlineLevel="1"/>
    <row r="943" hidden="1" outlineLevel="1"/>
    <row r="944" hidden="1" outlineLevel="1"/>
    <row r="945" hidden="1" outlineLevel="1"/>
    <row r="946" hidden="1" outlineLevel="1"/>
    <row r="947" hidden="1" outlineLevel="1"/>
    <row r="948" hidden="1" outlineLevel="1"/>
    <row r="949" hidden="1" outlineLevel="1"/>
    <row r="950" hidden="1" outlineLevel="1"/>
    <row r="951" hidden="1" outlineLevel="1"/>
    <row r="952" hidden="1" outlineLevel="1"/>
    <row r="953" hidden="1" outlineLevel="1"/>
    <row r="954" hidden="1" outlineLevel="1"/>
    <row r="955" hidden="1" outlineLevel="1"/>
    <row r="956" hidden="1" outlineLevel="1"/>
    <row r="957" hidden="1" outlineLevel="1"/>
    <row r="958" hidden="1" outlineLevel="1"/>
    <row r="959" hidden="1" outlineLevel="1"/>
    <row r="960" hidden="1" outlineLevel="1"/>
    <row r="961" hidden="1" outlineLevel="1"/>
    <row r="962" hidden="1" outlineLevel="1"/>
    <row r="963" hidden="1" outlineLevel="1"/>
    <row r="964" hidden="1" outlineLevel="1"/>
    <row r="965" hidden="1" outlineLevel="1"/>
    <row r="966" hidden="1" outlineLevel="1"/>
    <row r="967" hidden="1" outlineLevel="1"/>
    <row r="968" hidden="1" outlineLevel="1"/>
    <row r="969" hidden="1" outlineLevel="1"/>
    <row r="970" collapsed="1"/>
    <row r="981" hidden="1" outlineLevel="1"/>
    <row r="982" hidden="1" outlineLevel="1"/>
    <row r="983" hidden="1" outlineLevel="1"/>
    <row r="984" hidden="1" outlineLevel="1"/>
    <row r="985" hidden="1" outlineLevel="1"/>
    <row r="986" hidden="1" outlineLevel="1"/>
    <row r="987" hidden="1" outlineLevel="1"/>
    <row r="988" hidden="1" outlineLevel="1"/>
    <row r="989" hidden="1" outlineLevel="1"/>
    <row r="990" hidden="1" outlineLevel="1"/>
    <row r="991" hidden="1" outlineLevel="1"/>
    <row r="992" hidden="1" outlineLevel="1"/>
    <row r="993" hidden="1" outlineLevel="1"/>
    <row r="994" hidden="1" outlineLevel="1"/>
    <row r="995" hidden="1" outlineLevel="1"/>
    <row r="996" hidden="1" outlineLevel="1"/>
    <row r="997" hidden="1" outlineLevel="1"/>
    <row r="998" hidden="1" outlineLevel="1"/>
    <row r="999" hidden="1" outlineLevel="1"/>
    <row r="1000" hidden="1" outlineLevel="1"/>
    <row r="1001" hidden="1" outlineLevel="1"/>
    <row r="1002" hidden="1" outlineLevel="1"/>
    <row r="1003" hidden="1" outlineLevel="1"/>
    <row r="1004" hidden="1" outlineLevel="1"/>
    <row r="1005" hidden="1" outlineLevel="1"/>
    <row r="1006" hidden="1" outlineLevel="1"/>
    <row r="1007" hidden="1" outlineLevel="1"/>
    <row r="1008" hidden="1" outlineLevel="1"/>
    <row r="1009" hidden="1" outlineLevel="1"/>
    <row r="1010" hidden="1" outlineLevel="1"/>
    <row r="1011" hidden="1" outlineLevel="1"/>
    <row r="1012" hidden="1" outlineLevel="1"/>
    <row r="1013" hidden="1" outlineLevel="1"/>
    <row r="1014" hidden="1" outlineLevel="1"/>
    <row r="1015" hidden="1" outlineLevel="1"/>
    <row r="1016" hidden="1" outlineLevel="1"/>
    <row r="1017" hidden="1" outlineLevel="1"/>
    <row r="1018" hidden="1" outlineLevel="1"/>
    <row r="1019" hidden="1" outlineLevel="1"/>
    <row r="1020" hidden="1" outlineLevel="1"/>
    <row r="1021" hidden="1" outlineLevel="1"/>
    <row r="1022" hidden="1" outlineLevel="1"/>
    <row r="1023" hidden="1" outlineLevel="1"/>
    <row r="1024" hidden="1" outlineLevel="1"/>
    <row r="1025" hidden="1" outlineLevel="1"/>
    <row r="1026" hidden="1" outlineLevel="1"/>
    <row r="1027" hidden="1" outlineLevel="1"/>
    <row r="1028" hidden="1" outlineLevel="1"/>
    <row r="1029" hidden="1" outlineLevel="1"/>
    <row r="1030" hidden="1" outlineLevel="1"/>
    <row r="1031" hidden="1" outlineLevel="1"/>
    <row r="1032" hidden="1" outlineLevel="1"/>
    <row r="1033" hidden="1" outlineLevel="1"/>
    <row r="1034" hidden="1" outlineLevel="1"/>
    <row r="1035" hidden="1" outlineLevel="1"/>
    <row r="1036" hidden="1" outlineLevel="1"/>
    <row r="1037" hidden="1" outlineLevel="1"/>
    <row r="1038" hidden="1" outlineLevel="1"/>
    <row r="1039" hidden="1" outlineLevel="1"/>
    <row r="1040" hidden="1" outlineLevel="1"/>
    <row r="1041" hidden="1" outlineLevel="1"/>
    <row r="1042" hidden="1" outlineLevel="1"/>
    <row r="1043" hidden="1" outlineLevel="1"/>
    <row r="1044" hidden="1" outlineLevel="1"/>
    <row r="1045" hidden="1" outlineLevel="1"/>
    <row r="1046" hidden="1" outlineLevel="1"/>
    <row r="1047" hidden="1" outlineLevel="1"/>
    <row r="1048" hidden="1" outlineLevel="1"/>
    <row r="1049" hidden="1" outlineLevel="1"/>
    <row r="1050" hidden="1" outlineLevel="1"/>
    <row r="1051" hidden="1" outlineLevel="1"/>
    <row r="1052" hidden="1" outlineLevel="1"/>
    <row r="1053" hidden="1" outlineLevel="1"/>
    <row r="1054" hidden="1" outlineLevel="1"/>
    <row r="1055" hidden="1" outlineLevel="1"/>
    <row r="1056" hidden="1" outlineLevel="1"/>
    <row r="1057" hidden="1" outlineLevel="1"/>
    <row r="1058" hidden="1" outlineLevel="1"/>
    <row r="1059" hidden="1" outlineLevel="1"/>
    <row r="1060" hidden="1" outlineLevel="1"/>
    <row r="1061" hidden="1" outlineLevel="1"/>
    <row r="1062" hidden="1" outlineLevel="1"/>
    <row r="1063" hidden="1" outlineLevel="1"/>
    <row r="1064" hidden="1" outlineLevel="1"/>
    <row r="1065" hidden="1" outlineLevel="1"/>
    <row r="1066" hidden="1" outlineLevel="1"/>
    <row r="1067" hidden="1" outlineLevel="1"/>
    <row r="1068" hidden="1" outlineLevel="1"/>
    <row r="1069" hidden="1" outlineLevel="1"/>
    <row r="1070" hidden="1" outlineLevel="1"/>
    <row r="1071" hidden="1" outlineLevel="1"/>
    <row r="1072" hidden="1" outlineLevel="1"/>
    <row r="1073" hidden="1" outlineLevel="1"/>
    <row r="1074" hidden="1" outlineLevel="1"/>
    <row r="1075" hidden="1" outlineLevel="1"/>
    <row r="1076" hidden="1" outlineLevel="1"/>
    <row r="1077" hidden="1" outlineLevel="1"/>
    <row r="1078" hidden="1" outlineLevel="1"/>
    <row r="1079" hidden="1" outlineLevel="1"/>
    <row r="1080" hidden="1" outlineLevel="1"/>
    <row r="1081" collapsed="1"/>
    <row r="1092" hidden="1" outlineLevel="1"/>
    <row r="1093" hidden="1" outlineLevel="1"/>
    <row r="1094" hidden="1" outlineLevel="1"/>
    <row r="1095" hidden="1" outlineLevel="1"/>
    <row r="1096" hidden="1" outlineLevel="1"/>
    <row r="1097" hidden="1" outlineLevel="1"/>
    <row r="1098" hidden="1" outlineLevel="1"/>
    <row r="1099" hidden="1" outlineLevel="1"/>
    <row r="1100" hidden="1" outlineLevel="1"/>
    <row r="1101" hidden="1" outlineLevel="1"/>
    <row r="1102" hidden="1" outlineLevel="1"/>
    <row r="1103" hidden="1" outlineLevel="1"/>
    <row r="1104" hidden="1" outlineLevel="1"/>
    <row r="1105" hidden="1" outlineLevel="1"/>
    <row r="1106" hidden="1" outlineLevel="1"/>
    <row r="1107" hidden="1" outlineLevel="1"/>
    <row r="1108" hidden="1" outlineLevel="1"/>
    <row r="1109" hidden="1" outlineLevel="1"/>
    <row r="1110" hidden="1" outlineLevel="1"/>
    <row r="1111" hidden="1" outlineLevel="1"/>
    <row r="1112" hidden="1" outlineLevel="1"/>
    <row r="1113" hidden="1" outlineLevel="1"/>
    <row r="1114" hidden="1" outlineLevel="1"/>
    <row r="1115" hidden="1" outlineLevel="1"/>
    <row r="1116" hidden="1" outlineLevel="1"/>
    <row r="1117" hidden="1" outlineLevel="1"/>
    <row r="1118" hidden="1" outlineLevel="1"/>
    <row r="1119" hidden="1" outlineLevel="1"/>
    <row r="1120" hidden="1" outlineLevel="1"/>
    <row r="1121" hidden="1" outlineLevel="1"/>
    <row r="1122" hidden="1" outlineLevel="1"/>
    <row r="1123" hidden="1" outlineLevel="1"/>
    <row r="1124" hidden="1" outlineLevel="1"/>
    <row r="1125" hidden="1" outlineLevel="1"/>
    <row r="1126" hidden="1" outlineLevel="1"/>
    <row r="1127" hidden="1" outlineLevel="1"/>
    <row r="1128" hidden="1" outlineLevel="1"/>
    <row r="1129" hidden="1" outlineLevel="1"/>
    <row r="1130" hidden="1" outlineLevel="1"/>
    <row r="1131" hidden="1" outlineLevel="1"/>
    <row r="1132" hidden="1" outlineLevel="1"/>
    <row r="1133" hidden="1" outlineLevel="1"/>
    <row r="1134" hidden="1" outlineLevel="1"/>
    <row r="1135" hidden="1" outlineLevel="1"/>
    <row r="1136" hidden="1" outlineLevel="1"/>
    <row r="1137" hidden="1" outlineLevel="1"/>
    <row r="1138" hidden="1" outlineLevel="1"/>
    <row r="1139" hidden="1" outlineLevel="1"/>
    <row r="1140" hidden="1" outlineLevel="1"/>
    <row r="1141" hidden="1" outlineLevel="1"/>
    <row r="1142" hidden="1" outlineLevel="1"/>
    <row r="1143" hidden="1" outlineLevel="1"/>
    <row r="1144" hidden="1" outlineLevel="1"/>
    <row r="1145" hidden="1" outlineLevel="1"/>
    <row r="1146" hidden="1" outlineLevel="1"/>
    <row r="1147" hidden="1" outlineLevel="1"/>
    <row r="1148" hidden="1" outlineLevel="1"/>
    <row r="1149" hidden="1" outlineLevel="1"/>
    <row r="1150" hidden="1" outlineLevel="1"/>
    <row r="1151" hidden="1" outlineLevel="1"/>
    <row r="1152" hidden="1" outlineLevel="1"/>
    <row r="1153" hidden="1" outlineLevel="1"/>
    <row r="1154" hidden="1" outlineLevel="1"/>
    <row r="1155" hidden="1" outlineLevel="1"/>
    <row r="1156" hidden="1" outlineLevel="1"/>
    <row r="1157" hidden="1" outlineLevel="1"/>
    <row r="1158" hidden="1" outlineLevel="1"/>
    <row r="1159" hidden="1" outlineLevel="1"/>
    <row r="1160" hidden="1" outlineLevel="1"/>
    <row r="1161" hidden="1" outlineLevel="1"/>
    <row r="1162" hidden="1" outlineLevel="1"/>
    <row r="1163" hidden="1" outlineLevel="1"/>
    <row r="1164" hidden="1" outlineLevel="1"/>
    <row r="1165" hidden="1" outlineLevel="1"/>
    <row r="1166" hidden="1" outlineLevel="1"/>
    <row r="1167" hidden="1" outlineLevel="1"/>
    <row r="1168" hidden="1" outlineLevel="1"/>
    <row r="1169" hidden="1" outlineLevel="1"/>
    <row r="1170" hidden="1" outlineLevel="1"/>
    <row r="1171" hidden="1" outlineLevel="1"/>
    <row r="1172" hidden="1" outlineLevel="1"/>
    <row r="1173" hidden="1" outlineLevel="1"/>
    <row r="1174" hidden="1" outlineLevel="1"/>
    <row r="1175" hidden="1" outlineLevel="1"/>
    <row r="1176" hidden="1" outlineLevel="1"/>
    <row r="1177" hidden="1" outlineLevel="1"/>
    <row r="1178" hidden="1" outlineLevel="1"/>
    <row r="1179" hidden="1" outlineLevel="1"/>
    <row r="1180" hidden="1" outlineLevel="1"/>
    <row r="1181" hidden="1" outlineLevel="1"/>
    <row r="1182" hidden="1" outlineLevel="1"/>
    <row r="1183" hidden="1" outlineLevel="1"/>
    <row r="1184" hidden="1" outlineLevel="1"/>
    <row r="1185" hidden="1" outlineLevel="1"/>
    <row r="1186" hidden="1" outlineLevel="1"/>
    <row r="1187" hidden="1" outlineLevel="1"/>
    <row r="1188" hidden="1" outlineLevel="1"/>
    <row r="1189" hidden="1" outlineLevel="1"/>
    <row r="1190" hidden="1" outlineLevel="1"/>
    <row r="1191" hidden="1" outlineLevel="1"/>
    <row r="1192" hidden="1" outlineLevel="1"/>
    <row r="1193" hidden="1" outlineLevel="1"/>
    <row r="1194" hidden="1" outlineLevel="1"/>
    <row r="1195" hidden="1" outlineLevel="1"/>
    <row r="1196" hidden="1" outlineLevel="1"/>
    <row r="1197" hidden="1" outlineLevel="1"/>
    <row r="1198" hidden="1" outlineLevel="1"/>
    <row r="1199" hidden="1" outlineLevel="1"/>
    <row r="1200" hidden="1" outlineLevel="1"/>
    <row r="1201" hidden="1" outlineLevel="1"/>
    <row r="1202" hidden="1" outlineLevel="1"/>
    <row r="1203" hidden="1" outlineLevel="1"/>
    <row r="1204" hidden="1" outlineLevel="1"/>
    <row r="1205" hidden="1" outlineLevel="1"/>
    <row r="1206" hidden="1" outlineLevel="1"/>
    <row r="1207" hidden="1" outlineLevel="1"/>
    <row r="1208" hidden="1" outlineLevel="1"/>
    <row r="1209" hidden="1" outlineLevel="1"/>
    <row r="1210" hidden="1" outlineLevel="1"/>
    <row r="1211" hidden="1" outlineLevel="1"/>
    <row r="1212" hidden="1" outlineLevel="1"/>
    <row r="1213" hidden="1" outlineLevel="1"/>
    <row r="1214" hidden="1" outlineLevel="1"/>
    <row r="1215" hidden="1" outlineLevel="1"/>
    <row r="1216" hidden="1" outlineLevel="1"/>
    <row r="1217" hidden="1" outlineLevel="1"/>
    <row r="1218" hidden="1" outlineLevel="1"/>
    <row r="1219" hidden="1" outlineLevel="1"/>
    <row r="1220" hidden="1" outlineLevel="1"/>
    <row r="1221" hidden="1" outlineLevel="1"/>
    <row r="1222" hidden="1" outlineLevel="1"/>
    <row r="1223" ht="16" hidden="1" customHeight="1" outlineLevel="1" thickBot="1"/>
    <row r="1224" ht="16" hidden="1" customHeight="1" outlineLevel="1" thickBot="1"/>
    <row r="1225" hidden="1" outlineLevel="1"/>
    <row r="1226" hidden="1" outlineLevel="1"/>
    <row r="1227" hidden="1" outlineLevel="1"/>
    <row r="1228" hidden="1" outlineLevel="1"/>
    <row r="1229" hidden="1" outlineLevel="1"/>
    <row r="1230" hidden="1" outlineLevel="1"/>
    <row r="1231" hidden="1" outlineLevel="1"/>
    <row r="1232" hidden="1" outlineLevel="1"/>
    <row r="1233" hidden="1" outlineLevel="1"/>
    <row r="1234" hidden="1" outlineLevel="1"/>
    <row r="1235" hidden="1" outlineLevel="1"/>
    <row r="1236" hidden="1" outlineLevel="1"/>
    <row r="1237" hidden="1" outlineLevel="1"/>
    <row r="1238" hidden="1" outlineLevel="1"/>
    <row r="1239" hidden="1" outlineLevel="1"/>
    <row r="1240" hidden="1" outlineLevel="1"/>
    <row r="1241" hidden="1" outlineLevel="1"/>
    <row r="1242" hidden="1" outlineLevel="1"/>
    <row r="1243" hidden="1" outlineLevel="1"/>
    <row r="1244" hidden="1" outlineLevel="1"/>
    <row r="1245" hidden="1" outlineLevel="1"/>
    <row r="1246" hidden="1" outlineLevel="1"/>
    <row r="1247" hidden="1" outlineLevel="1"/>
    <row r="1248" hidden="1" outlineLevel="1"/>
    <row r="1249" hidden="1" outlineLevel="1"/>
    <row r="1250" hidden="1" outlineLevel="1"/>
    <row r="1251" hidden="1" outlineLevel="1"/>
    <row r="1252" collapsed="1"/>
    <row r="1263" hidden="1" outlineLevel="1"/>
    <row r="1264" hidden="1" outlineLevel="1"/>
    <row r="1265" hidden="1" outlineLevel="1"/>
    <row r="1266" hidden="1" outlineLevel="1"/>
    <row r="1267" hidden="1" outlineLevel="1"/>
    <row r="1268" hidden="1" outlineLevel="1"/>
    <row r="1269" hidden="1" outlineLevel="1"/>
    <row r="1270" hidden="1" outlineLevel="1"/>
    <row r="1271" hidden="1" outlineLevel="1"/>
    <row r="1272" hidden="1" outlineLevel="1"/>
    <row r="1273" hidden="1" outlineLevel="1"/>
    <row r="1274" hidden="1" outlineLevel="1"/>
    <row r="1275" hidden="1" outlineLevel="1"/>
    <row r="1276" hidden="1" outlineLevel="1"/>
    <row r="1277" hidden="1" outlineLevel="1"/>
    <row r="1278" hidden="1" outlineLevel="1"/>
    <row r="1279" hidden="1" outlineLevel="1"/>
    <row r="1280" hidden="1" outlineLevel="1"/>
    <row r="1281" hidden="1" outlineLevel="1"/>
    <row r="1282" hidden="1" outlineLevel="1"/>
    <row r="1283" hidden="1" outlineLevel="1"/>
    <row r="1284" hidden="1" outlineLevel="1"/>
    <row r="1285" hidden="1" outlineLevel="1"/>
    <row r="1286" hidden="1" outlineLevel="1"/>
    <row r="1287" hidden="1" outlineLevel="1"/>
    <row r="1288" hidden="1" outlineLevel="1"/>
    <row r="1289" hidden="1" outlineLevel="1"/>
    <row r="1290" hidden="1" outlineLevel="1"/>
    <row r="1291" hidden="1" outlineLevel="1"/>
    <row r="1292" hidden="1" outlineLevel="1"/>
    <row r="1293" hidden="1" outlineLevel="1"/>
    <row r="1294" hidden="1" outlineLevel="1"/>
    <row r="1295" hidden="1" outlineLevel="1"/>
    <row r="1296" hidden="1" outlineLevel="1"/>
    <row r="1297" hidden="1" outlineLevel="1"/>
    <row r="1298" hidden="1" outlineLevel="1"/>
    <row r="1299" hidden="1" outlineLevel="1"/>
    <row r="1300" hidden="1" outlineLevel="1"/>
    <row r="1301" hidden="1" outlineLevel="1"/>
    <row r="1302" hidden="1" outlineLevel="1"/>
    <row r="1303" hidden="1" outlineLevel="1"/>
    <row r="1304" hidden="1" outlineLevel="1"/>
    <row r="1305" hidden="1" outlineLevel="1"/>
    <row r="1306" hidden="1" outlineLevel="1"/>
    <row r="1307" hidden="1" outlineLevel="1"/>
    <row r="1308" hidden="1" outlineLevel="1"/>
    <row r="1309" hidden="1" outlineLevel="1"/>
    <row r="1310" hidden="1" outlineLevel="1"/>
    <row r="1311" hidden="1" outlineLevel="1"/>
    <row r="1312" hidden="1" outlineLevel="1"/>
    <row r="1313" hidden="1" outlineLevel="1"/>
    <row r="1314" hidden="1" outlineLevel="1"/>
    <row r="1315" hidden="1" outlineLevel="1"/>
    <row r="1316" hidden="1" outlineLevel="1"/>
    <row r="1317" hidden="1" outlineLevel="1"/>
    <row r="1318" hidden="1" outlineLevel="1"/>
    <row r="1319" hidden="1" outlineLevel="1"/>
    <row r="1320" hidden="1" outlineLevel="1"/>
    <row r="1321" hidden="1" outlineLevel="1"/>
    <row r="1322" hidden="1" outlineLevel="1"/>
    <row r="1323" hidden="1" outlineLevel="1"/>
    <row r="1324" hidden="1" outlineLevel="1"/>
    <row r="1325" hidden="1" outlineLevel="1"/>
    <row r="1326" hidden="1" outlineLevel="1"/>
    <row r="1327" hidden="1" outlineLevel="1"/>
    <row r="1328" hidden="1" outlineLevel="1"/>
    <row r="1329" hidden="1" outlineLevel="1"/>
    <row r="1330" hidden="1" outlineLevel="1"/>
    <row r="1331" hidden="1" outlineLevel="1"/>
    <row r="1332" hidden="1" outlineLevel="1"/>
    <row r="1333" hidden="1" outlineLevel="1"/>
    <row r="1334" hidden="1" outlineLevel="1"/>
    <row r="1335" hidden="1" outlineLevel="1"/>
    <row r="1336" hidden="1" outlineLevel="1"/>
    <row r="1337" hidden="1" outlineLevel="1"/>
    <row r="1338" hidden="1" outlineLevel="1"/>
    <row r="1339" hidden="1" outlineLevel="1"/>
    <row r="1340" hidden="1" outlineLevel="1"/>
    <row r="1341" hidden="1" outlineLevel="1"/>
    <row r="1342" hidden="1" outlineLevel="1"/>
    <row r="1343" hidden="1" outlineLevel="1"/>
    <row r="1344" hidden="1" outlineLevel="1"/>
    <row r="1345" hidden="1" outlineLevel="1"/>
    <row r="1346" hidden="1" outlineLevel="1"/>
    <row r="1347" hidden="1" outlineLevel="1"/>
    <row r="1348" hidden="1" outlineLevel="1"/>
    <row r="1349" hidden="1" outlineLevel="1"/>
    <row r="1350" hidden="1" outlineLevel="1"/>
    <row r="1351" hidden="1" outlineLevel="1"/>
    <row r="1352" hidden="1" outlineLevel="1"/>
    <row r="1353" hidden="1" outlineLevel="1"/>
    <row r="1354" hidden="1" outlineLevel="1"/>
    <row r="1355" hidden="1" outlineLevel="1"/>
    <row r="1356" hidden="1" outlineLevel="1"/>
    <row r="1357" hidden="1" outlineLevel="1"/>
    <row r="1358" hidden="1" outlineLevel="1"/>
    <row r="1359" hidden="1" outlineLevel="1"/>
    <row r="1360" hidden="1" outlineLevel="1"/>
    <row r="1361" hidden="1" outlineLevel="1"/>
    <row r="1362" hidden="1" outlineLevel="1"/>
    <row r="1363" hidden="1" outlineLevel="1"/>
    <row r="1364" hidden="1" outlineLevel="1"/>
    <row r="1365" hidden="1" outlineLevel="1"/>
    <row r="1366" hidden="1" outlineLevel="1"/>
    <row r="1367" hidden="1" outlineLevel="1"/>
    <row r="1368" hidden="1" outlineLevel="1"/>
    <row r="1369" hidden="1" outlineLevel="1"/>
    <row r="1370" hidden="1" outlineLevel="1"/>
    <row r="1371" hidden="1" outlineLevel="1"/>
    <row r="1372" hidden="1" outlineLevel="1"/>
    <row r="1373" hidden="1" outlineLevel="1"/>
    <row r="1374" hidden="1" outlineLevel="1"/>
    <row r="1375" hidden="1" outlineLevel="1"/>
    <row r="1376" hidden="1" outlineLevel="1"/>
    <row r="1377" hidden="1" outlineLevel="1"/>
    <row r="1378" hidden="1" outlineLevel="1"/>
    <row r="1379" hidden="1" outlineLevel="1"/>
    <row r="1380" hidden="1" outlineLevel="1"/>
    <row r="1381" hidden="1" outlineLevel="1"/>
    <row r="1382" hidden="1" outlineLevel="1"/>
    <row r="1383" hidden="1" outlineLevel="1"/>
    <row r="1384" hidden="1" outlineLevel="1"/>
    <row r="1385" hidden="1" outlineLevel="1"/>
    <row r="1386" hidden="1" outlineLevel="1"/>
    <row r="1387" hidden="1" outlineLevel="1"/>
    <row r="1388" hidden="1" outlineLevel="1"/>
    <row r="1389" hidden="1" outlineLevel="1"/>
    <row r="1390" hidden="1" outlineLevel="1"/>
    <row r="1391" hidden="1" outlineLevel="1"/>
    <row r="1392" hidden="1" outlineLevel="1"/>
    <row r="1393" hidden="1" outlineLevel="1"/>
    <row r="1394" hidden="1" outlineLevel="1"/>
    <row r="1395" hidden="1" outlineLevel="1"/>
    <row r="1396" hidden="1" outlineLevel="1"/>
    <row r="1397" hidden="1" outlineLevel="1"/>
    <row r="1398" hidden="1" outlineLevel="1"/>
    <row r="1399" hidden="1" outlineLevel="1"/>
    <row r="1400" hidden="1" outlineLevel="1"/>
    <row r="1401" hidden="1" outlineLevel="1"/>
    <row r="1402" hidden="1" outlineLevel="1"/>
    <row r="1403" hidden="1" outlineLevel="1"/>
    <row r="1404" hidden="1" outlineLevel="1"/>
    <row r="1405" hidden="1" outlineLevel="1"/>
    <row r="1406" hidden="1" outlineLevel="1"/>
    <row r="1407" hidden="1" outlineLevel="1"/>
    <row r="1408" hidden="1" outlineLevel="1"/>
    <row r="1409" hidden="1" outlineLevel="1"/>
    <row r="1410" hidden="1" outlineLevel="1"/>
    <row r="1411" hidden="1" outlineLevel="1"/>
    <row r="1412" hidden="1" outlineLevel="1"/>
    <row r="1413" hidden="1" outlineLevel="1"/>
    <row r="1414" hidden="1" outlineLevel="1"/>
    <row r="1415" hidden="1" outlineLevel="1"/>
    <row r="1416" hidden="1" outlineLevel="1"/>
    <row r="1417" hidden="1" outlineLevel="1"/>
    <row r="1418" hidden="1" outlineLevel="1"/>
    <row r="1419" hidden="1" outlineLevel="1"/>
    <row r="1420" hidden="1" outlineLevel="1"/>
    <row r="1421" hidden="1" outlineLevel="1"/>
    <row r="1422" hidden="1" outlineLevel="1"/>
    <row r="1423" hidden="1" outlineLevel="1"/>
    <row r="1424" hidden="1" outlineLevel="1"/>
    <row r="1425" hidden="1" outlineLevel="1"/>
    <row r="1426" hidden="1" outlineLevel="1"/>
    <row r="1427" hidden="1" outlineLevel="1"/>
    <row r="1428" hidden="1" outlineLevel="1"/>
    <row r="1429" hidden="1" outlineLevel="1"/>
    <row r="1430" hidden="1" outlineLevel="1"/>
    <row r="1431" hidden="1" outlineLevel="1"/>
    <row r="1432" hidden="1" outlineLevel="1"/>
    <row r="1433" hidden="1" outlineLevel="1"/>
    <row r="1434" hidden="1" outlineLevel="1"/>
    <row r="1435" hidden="1" outlineLevel="1"/>
    <row r="1436" hidden="1" outlineLevel="1"/>
    <row r="1437" hidden="1" outlineLevel="1"/>
    <row r="1438" hidden="1" outlineLevel="1"/>
    <row r="1439" hidden="1" outlineLevel="1"/>
    <row r="1440" hidden="1" outlineLevel="1"/>
    <row r="1441" hidden="1" outlineLevel="1"/>
    <row r="1442" hidden="1" outlineLevel="1"/>
    <row r="1443" hidden="1" outlineLevel="1"/>
    <row r="1444" hidden="1" outlineLevel="1"/>
    <row r="1445" hidden="1" outlineLevel="1"/>
    <row r="1446" hidden="1" outlineLevel="1"/>
    <row r="1447" hidden="1" outlineLevel="1"/>
    <row r="1448" hidden="1" outlineLevel="1"/>
    <row r="1449" hidden="1" outlineLevel="1"/>
    <row r="1450" hidden="1" outlineLevel="1"/>
    <row r="1451" hidden="1" outlineLevel="1"/>
    <row r="1452" hidden="1" outlineLevel="1"/>
    <row r="1453" collapsed="1"/>
    <row r="1464" hidden="1" outlineLevel="1"/>
    <row r="1465" hidden="1" outlineLevel="1"/>
    <row r="1466" hidden="1" outlineLevel="1"/>
    <row r="1467" hidden="1" outlineLevel="1"/>
    <row r="1468" hidden="1" outlineLevel="1"/>
    <row r="1469" hidden="1" outlineLevel="1"/>
    <row r="1470" hidden="1" outlineLevel="1"/>
    <row r="1471" hidden="1" outlineLevel="1"/>
    <row r="1472" hidden="1" outlineLevel="1"/>
    <row r="1473" hidden="1" outlineLevel="1"/>
    <row r="1474" hidden="1" outlineLevel="1"/>
    <row r="1475" hidden="1" outlineLevel="1"/>
    <row r="1476" hidden="1" outlineLevel="1"/>
    <row r="1477" hidden="1" outlineLevel="1"/>
    <row r="1478" hidden="1" outlineLevel="1"/>
    <row r="1479" hidden="1" outlineLevel="1"/>
    <row r="1480" hidden="1" outlineLevel="1"/>
    <row r="1481" hidden="1" outlineLevel="1"/>
    <row r="1482" hidden="1" outlineLevel="1"/>
    <row r="1483" hidden="1" outlineLevel="1"/>
    <row r="1484" hidden="1" outlineLevel="1"/>
    <row r="1485" hidden="1" outlineLevel="1"/>
    <row r="1486" hidden="1" outlineLevel="1"/>
    <row r="1487" hidden="1" outlineLevel="1"/>
    <row r="1488" hidden="1" outlineLevel="1"/>
    <row r="1489" hidden="1" outlineLevel="1"/>
    <row r="1490" hidden="1" outlineLevel="1"/>
    <row r="1491" hidden="1" outlineLevel="1"/>
    <row r="1492" hidden="1" outlineLevel="1"/>
    <row r="1493" hidden="1" outlineLevel="1"/>
    <row r="1494" hidden="1" outlineLevel="1"/>
    <row r="1495" hidden="1" outlineLevel="1"/>
    <row r="1496" hidden="1" outlineLevel="1"/>
    <row r="1497" hidden="1" outlineLevel="1"/>
    <row r="1498" hidden="1" outlineLevel="1"/>
    <row r="1499" hidden="1" outlineLevel="1"/>
    <row r="1500" hidden="1" outlineLevel="1"/>
    <row r="1501" hidden="1" outlineLevel="1"/>
    <row r="1502" hidden="1" outlineLevel="1"/>
    <row r="1503" hidden="1" outlineLevel="1"/>
    <row r="1504" hidden="1" outlineLevel="1"/>
    <row r="1505" hidden="1" outlineLevel="1"/>
    <row r="1506" hidden="1" outlineLevel="1"/>
    <row r="1507" hidden="1" outlineLevel="1"/>
    <row r="1508" hidden="1" outlineLevel="1"/>
    <row r="1509" hidden="1" outlineLevel="1"/>
    <row r="1510" hidden="1" outlineLevel="1"/>
    <row r="1511" hidden="1" outlineLevel="1"/>
    <row r="1512" hidden="1" outlineLevel="1"/>
    <row r="1513" hidden="1" outlineLevel="1"/>
    <row r="1514" hidden="1" outlineLevel="1"/>
    <row r="1515" hidden="1" outlineLevel="1"/>
    <row r="1516" hidden="1" outlineLevel="1"/>
    <row r="1517" hidden="1" outlineLevel="1"/>
    <row r="1518" hidden="1" outlineLevel="1"/>
    <row r="1519" hidden="1" outlineLevel="1"/>
    <row r="1520" hidden="1" outlineLevel="1"/>
    <row r="1521" hidden="1" outlineLevel="1"/>
    <row r="1522" hidden="1" outlineLevel="1"/>
    <row r="1523" hidden="1" outlineLevel="1"/>
    <row r="1524" hidden="1" outlineLevel="1"/>
    <row r="1525" hidden="1" outlineLevel="1"/>
    <row r="1526" hidden="1" outlineLevel="1"/>
    <row r="1527" hidden="1" outlineLevel="1"/>
    <row r="1528" hidden="1" outlineLevel="1"/>
    <row r="1529" hidden="1" outlineLevel="1"/>
    <row r="1530" hidden="1" outlineLevel="1"/>
    <row r="1531" hidden="1" outlineLevel="1"/>
    <row r="1532" hidden="1" outlineLevel="1"/>
    <row r="1533" hidden="1" outlineLevel="1"/>
    <row r="1534" hidden="1" outlineLevel="1"/>
    <row r="1535" hidden="1" outlineLevel="1"/>
    <row r="1536" hidden="1" outlineLevel="1"/>
    <row r="1537" hidden="1" outlineLevel="1"/>
    <row r="1538" hidden="1" outlineLevel="1"/>
    <row r="1539" hidden="1" outlineLevel="1"/>
    <row r="1540" hidden="1" outlineLevel="1"/>
    <row r="1541" hidden="1" outlineLevel="1"/>
    <row r="1542" hidden="1" outlineLevel="1"/>
    <row r="1543" hidden="1" outlineLevel="1"/>
    <row r="1544" hidden="1" outlineLevel="1"/>
    <row r="1545" hidden="1" outlineLevel="1"/>
    <row r="1546" hidden="1" outlineLevel="1"/>
    <row r="1547" hidden="1" outlineLevel="1"/>
    <row r="1548" hidden="1" outlineLevel="1"/>
    <row r="1549" hidden="1" outlineLevel="1"/>
    <row r="1550" hidden="1" outlineLevel="1"/>
    <row r="1551" hidden="1" outlineLevel="1"/>
    <row r="1552" hidden="1" outlineLevel="1"/>
    <row r="1553" hidden="1" outlineLevel="1"/>
    <row r="1554" hidden="1" outlineLevel="1"/>
    <row r="1555" hidden="1" outlineLevel="1"/>
    <row r="1556" hidden="1" outlineLevel="1"/>
    <row r="1557" hidden="1" outlineLevel="1"/>
    <row r="1558" hidden="1" outlineLevel="1"/>
    <row r="1559" hidden="1" outlineLevel="1"/>
    <row r="1560" hidden="1" outlineLevel="1"/>
    <row r="1561" hidden="1" outlineLevel="1"/>
    <row r="1562" hidden="1" outlineLevel="1"/>
    <row r="1563" hidden="1" outlineLevel="1"/>
    <row r="1564" hidden="1" outlineLevel="1"/>
    <row r="1565" hidden="1" outlineLevel="1"/>
    <row r="1566" hidden="1" outlineLevel="1"/>
    <row r="1567" hidden="1" outlineLevel="1"/>
    <row r="1568" hidden="1" outlineLevel="1"/>
    <row r="1569" hidden="1" outlineLevel="1"/>
    <row r="1570" hidden="1" outlineLevel="1"/>
    <row r="1571" hidden="1" outlineLevel="1"/>
    <row r="1572" hidden="1" outlineLevel="1"/>
    <row r="1573" hidden="1" outlineLevel="1"/>
    <row r="1574" hidden="1" outlineLevel="1"/>
    <row r="1575" hidden="1" outlineLevel="1"/>
    <row r="1576" hidden="1" outlineLevel="1"/>
    <row r="1577" hidden="1" outlineLevel="1"/>
    <row r="1578" hidden="1" outlineLevel="1"/>
    <row r="1579" hidden="1" outlineLevel="1"/>
    <row r="1580" hidden="1" outlineLevel="1"/>
    <row r="1581" hidden="1" outlineLevel="1"/>
    <row r="1582" hidden="1" outlineLevel="1"/>
    <row r="1583" hidden="1" outlineLevel="1"/>
    <row r="1584" hidden="1" outlineLevel="1"/>
    <row r="1585" hidden="1" outlineLevel="1"/>
    <row r="1586" hidden="1" outlineLevel="1"/>
    <row r="1587" hidden="1" outlineLevel="1"/>
    <row r="1588" hidden="1" outlineLevel="1"/>
    <row r="1589" hidden="1" outlineLevel="1"/>
    <row r="1590" hidden="1" outlineLevel="1"/>
    <row r="1591" hidden="1" outlineLevel="1"/>
    <row r="1592" hidden="1" outlineLevel="1"/>
    <row r="1593" hidden="1" outlineLevel="1"/>
    <row r="1594" collapsed="1"/>
    <row r="1605" hidden="1" outlineLevel="1"/>
    <row r="1606" hidden="1" outlineLevel="1"/>
    <row r="1607" hidden="1" outlineLevel="1"/>
    <row r="1608" hidden="1" outlineLevel="1"/>
    <row r="1609" hidden="1" outlineLevel="1"/>
    <row r="1610" hidden="1" outlineLevel="1"/>
    <row r="1611" hidden="1" outlineLevel="1"/>
    <row r="1612" hidden="1" outlineLevel="1"/>
    <row r="1613" hidden="1" outlineLevel="1"/>
    <row r="1614" hidden="1" outlineLevel="1"/>
    <row r="1615" hidden="1" outlineLevel="1"/>
    <row r="1616" hidden="1" outlineLevel="1"/>
    <row r="1617" hidden="1" outlineLevel="1"/>
    <row r="1618" hidden="1" outlineLevel="1"/>
    <row r="1619" hidden="1" outlineLevel="1"/>
    <row r="1620" hidden="1" outlineLevel="1"/>
    <row r="1621" hidden="1" outlineLevel="1"/>
    <row r="1622" hidden="1" outlineLevel="1"/>
    <row r="1623" hidden="1" outlineLevel="1"/>
    <row r="1624" hidden="1" outlineLevel="1"/>
    <row r="1625" hidden="1" outlineLevel="1"/>
    <row r="1626" hidden="1" outlineLevel="1"/>
    <row r="1627" hidden="1" outlineLevel="1"/>
    <row r="1628" hidden="1" outlineLevel="1"/>
    <row r="1629" hidden="1" outlineLevel="1"/>
    <row r="1630" hidden="1" outlineLevel="1"/>
    <row r="1631" hidden="1" outlineLevel="1"/>
    <row r="1632" hidden="1" outlineLevel="1"/>
    <row r="1633" hidden="1" outlineLevel="1"/>
    <row r="1634" hidden="1" outlineLevel="1"/>
    <row r="1635" hidden="1" outlineLevel="1"/>
    <row r="1636" hidden="1" outlineLevel="1"/>
    <row r="1637" hidden="1" outlineLevel="1"/>
    <row r="1638" hidden="1" outlineLevel="1"/>
    <row r="1639" hidden="1" outlineLevel="1"/>
    <row r="1640" hidden="1" outlineLevel="1"/>
    <row r="1641" hidden="1" outlineLevel="1"/>
    <row r="1642" hidden="1" outlineLevel="1"/>
    <row r="1643" hidden="1" outlineLevel="1"/>
    <row r="1644" hidden="1" outlineLevel="1"/>
    <row r="1645" hidden="1" outlineLevel="1"/>
    <row r="1646" hidden="1" outlineLevel="1"/>
    <row r="1647" hidden="1" outlineLevel="1"/>
    <row r="1648" hidden="1" outlineLevel="1"/>
    <row r="1649" hidden="1" outlineLevel="1"/>
    <row r="1650" hidden="1" outlineLevel="1"/>
    <row r="1651" hidden="1" outlineLevel="1"/>
    <row r="1652" hidden="1" outlineLevel="1"/>
    <row r="1653" hidden="1" outlineLevel="1"/>
    <row r="1654" hidden="1" outlineLevel="1"/>
    <row r="1655" hidden="1" outlineLevel="1"/>
    <row r="1656" hidden="1" outlineLevel="1"/>
    <row r="1657" hidden="1" outlineLevel="1"/>
    <row r="1658" hidden="1" outlineLevel="1"/>
    <row r="1659" hidden="1" outlineLevel="1"/>
    <row r="1660" hidden="1" outlineLevel="1"/>
    <row r="1661" hidden="1" outlineLevel="1"/>
    <row r="1662" hidden="1" outlineLevel="1"/>
    <row r="1663" hidden="1" outlineLevel="1"/>
    <row r="1664" hidden="1" outlineLevel="1"/>
    <row r="1665" hidden="1" outlineLevel="1"/>
    <row r="1666" hidden="1" outlineLevel="1"/>
    <row r="1667" hidden="1" outlineLevel="1"/>
    <row r="1668" hidden="1" outlineLevel="1"/>
    <row r="1669" hidden="1" outlineLevel="1"/>
    <row r="1670" hidden="1" outlineLevel="1"/>
    <row r="1671" hidden="1" outlineLevel="1"/>
    <row r="1672" hidden="1" outlineLevel="1"/>
    <row r="1673" hidden="1" outlineLevel="1"/>
    <row r="1674" hidden="1" outlineLevel="1"/>
    <row r="1675" hidden="1" outlineLevel="1"/>
    <row r="1676" hidden="1" outlineLevel="1"/>
    <row r="1677" hidden="1" outlineLevel="1"/>
    <row r="1678" hidden="1" outlineLevel="1"/>
    <row r="1679" hidden="1" outlineLevel="1"/>
    <row r="1680" hidden="1" outlineLevel="1"/>
    <row r="1681" hidden="1" outlineLevel="1"/>
    <row r="1682" hidden="1" outlineLevel="1"/>
    <row r="1683" hidden="1" outlineLevel="1"/>
    <row r="1684" hidden="1" outlineLevel="1"/>
    <row r="1685" hidden="1" outlineLevel="1"/>
    <row r="1686" hidden="1" outlineLevel="1"/>
    <row r="1687" hidden="1" outlineLevel="1"/>
    <row r="1688" hidden="1" outlineLevel="1"/>
    <row r="1689" hidden="1" outlineLevel="1"/>
    <row r="1690" hidden="1" outlineLevel="1"/>
    <row r="1691" hidden="1" outlineLevel="1"/>
    <row r="1692" hidden="1" outlineLevel="1"/>
    <row r="1693" hidden="1" outlineLevel="1"/>
    <row r="1694" hidden="1" outlineLevel="1"/>
    <row r="1695" collapsed="1"/>
    <row r="1706" hidden="1" outlineLevel="1"/>
    <row r="1707" hidden="1" outlineLevel="1"/>
    <row r="1708" hidden="1" outlineLevel="1"/>
    <row r="1709" hidden="1" outlineLevel="1"/>
    <row r="1710" hidden="1" outlineLevel="1"/>
    <row r="1711" hidden="1" outlineLevel="1"/>
    <row r="1712" hidden="1" outlineLevel="1"/>
    <row r="1713" hidden="1" outlineLevel="1"/>
    <row r="1714" hidden="1" outlineLevel="1"/>
    <row r="1715" hidden="1" outlineLevel="1"/>
    <row r="1716" hidden="1" outlineLevel="1"/>
    <row r="1717" hidden="1" outlineLevel="1"/>
    <row r="1718" hidden="1" outlineLevel="1"/>
    <row r="1719" hidden="1" outlineLevel="1"/>
    <row r="1720" hidden="1" outlineLevel="1"/>
    <row r="1721" hidden="1" outlineLevel="1"/>
    <row r="1722" hidden="1" outlineLevel="1"/>
    <row r="1723" hidden="1" outlineLevel="1"/>
    <row r="1724" hidden="1" outlineLevel="1"/>
    <row r="1725" hidden="1" outlineLevel="1"/>
    <row r="1726" hidden="1" outlineLevel="1"/>
    <row r="1727" hidden="1" outlineLevel="1"/>
    <row r="1728" hidden="1" outlineLevel="1"/>
    <row r="1729" hidden="1" outlineLevel="1"/>
    <row r="1730" hidden="1" outlineLevel="1"/>
    <row r="1731" hidden="1" outlineLevel="1"/>
    <row r="1732" hidden="1" outlineLevel="1"/>
    <row r="1733" hidden="1" outlineLevel="1"/>
    <row r="1734" hidden="1" outlineLevel="1"/>
    <row r="1735" hidden="1" outlineLevel="1"/>
    <row r="1736" hidden="1" outlineLevel="1"/>
    <row r="1737" hidden="1" outlineLevel="1"/>
    <row r="1738" hidden="1" outlineLevel="1"/>
    <row r="1739" hidden="1" outlineLevel="1"/>
    <row r="1740" hidden="1" outlineLevel="1"/>
    <row r="1741" hidden="1" outlineLevel="1"/>
    <row r="1742" hidden="1" outlineLevel="1"/>
    <row r="1743" hidden="1" outlineLevel="1"/>
    <row r="1744" hidden="1" outlineLevel="1"/>
    <row r="1745" hidden="1" outlineLevel="1"/>
    <row r="1746" hidden="1" outlineLevel="1"/>
    <row r="1747" hidden="1" outlineLevel="1"/>
    <row r="1748" hidden="1" outlineLevel="1"/>
    <row r="1749" hidden="1" outlineLevel="1"/>
    <row r="1750" hidden="1" outlineLevel="1"/>
    <row r="1751" hidden="1" outlineLevel="1"/>
    <row r="1752" hidden="1" outlineLevel="1"/>
    <row r="1753" hidden="1" outlineLevel="1"/>
    <row r="1754" hidden="1" outlineLevel="1"/>
    <row r="1755" hidden="1" outlineLevel="1"/>
    <row r="1756" hidden="1" outlineLevel="1"/>
    <row r="1757" hidden="1" outlineLevel="1"/>
    <row r="1758" hidden="1" outlineLevel="1"/>
    <row r="1759" hidden="1" outlineLevel="1"/>
    <row r="1760" hidden="1" outlineLevel="1"/>
    <row r="1761" hidden="1" outlineLevel="1"/>
    <row r="1762" hidden="1" outlineLevel="1"/>
    <row r="1763" hidden="1" outlineLevel="1"/>
    <row r="1764" hidden="1" outlineLevel="1"/>
    <row r="1765" hidden="1" outlineLevel="1"/>
    <row r="1766" hidden="1" outlineLevel="1"/>
    <row r="1767" hidden="1" outlineLevel="1"/>
    <row r="1768" hidden="1" outlineLevel="1"/>
    <row r="1769" hidden="1" outlineLevel="1"/>
    <row r="1770" hidden="1" outlineLevel="1"/>
    <row r="1771" hidden="1" outlineLevel="1"/>
    <row r="1772" hidden="1" outlineLevel="1"/>
    <row r="1773" hidden="1" outlineLevel="1"/>
    <row r="1774" hidden="1" outlineLevel="1"/>
    <row r="1775" hidden="1" outlineLevel="1"/>
    <row r="1776" hidden="1" outlineLevel="1"/>
    <row r="1777" hidden="1" outlineLevel="1"/>
    <row r="1778" hidden="1" outlineLevel="1"/>
    <row r="1779" hidden="1" outlineLevel="1"/>
    <row r="1780" hidden="1" outlineLevel="1"/>
    <row r="1781" hidden="1" outlineLevel="1"/>
    <row r="1782" hidden="1" outlineLevel="1"/>
    <row r="1783" hidden="1" outlineLevel="1"/>
    <row r="1784" hidden="1" outlineLevel="1"/>
    <row r="1785" hidden="1" outlineLevel="1"/>
    <row r="1786" hidden="1" outlineLevel="1"/>
    <row r="1787" hidden="1" outlineLevel="1"/>
    <row r="1788" hidden="1" outlineLevel="1"/>
    <row r="1789" hidden="1" outlineLevel="1"/>
    <row r="1790" hidden="1" outlineLevel="1"/>
    <row r="1791" hidden="1" outlineLevel="1"/>
    <row r="1792" hidden="1" outlineLevel="1"/>
    <row r="1793" hidden="1" outlineLevel="1"/>
    <row r="1794" hidden="1" outlineLevel="1"/>
    <row r="1795" hidden="1" outlineLevel="1"/>
    <row r="1796" hidden="1" outlineLevel="1"/>
    <row r="1797" hidden="1" outlineLevel="1"/>
    <row r="1798" hidden="1" outlineLevel="1"/>
    <row r="1799" hidden="1" outlineLevel="1"/>
    <row r="1800" hidden="1" outlineLevel="1"/>
    <row r="1801" hidden="1" outlineLevel="1"/>
    <row r="1802" hidden="1" outlineLevel="1"/>
    <row r="1803" hidden="1" outlineLevel="1"/>
    <row r="1804" hidden="1" outlineLevel="1"/>
    <row r="1805" hidden="1" outlineLevel="1"/>
    <row r="1806" hidden="1" outlineLevel="1"/>
    <row r="1807" hidden="1" outlineLevel="1"/>
    <row r="1808" hidden="1" outlineLevel="1"/>
    <row r="1809" hidden="1" outlineLevel="1"/>
    <row r="1810" hidden="1" outlineLevel="1"/>
    <row r="1811" hidden="1" outlineLevel="1"/>
    <row r="1812" hidden="1" outlineLevel="1"/>
    <row r="1813" hidden="1" outlineLevel="1"/>
    <row r="1814" hidden="1" outlineLevel="1"/>
    <row r="1815" hidden="1" outlineLevel="1"/>
    <row r="1816" hidden="1" outlineLevel="1"/>
    <row r="1817" hidden="1" outlineLevel="1"/>
    <row r="1818" hidden="1" outlineLevel="1"/>
    <row r="1819" hidden="1" outlineLevel="1"/>
    <row r="1820" hidden="1" outlineLevel="1"/>
    <row r="1821" hidden="1" outlineLevel="1"/>
    <row r="1822" hidden="1" outlineLevel="1"/>
    <row r="1823" hidden="1" outlineLevel="1"/>
    <row r="1824" hidden="1" outlineLevel="1"/>
    <row r="1825" hidden="1" outlineLevel="1"/>
    <row r="1826" hidden="1" outlineLevel="1"/>
    <row r="1827" hidden="1" outlineLevel="1"/>
    <row r="1828" hidden="1" outlineLevel="1"/>
    <row r="1829" hidden="1" outlineLevel="1"/>
    <row r="1830" hidden="1" outlineLevel="1"/>
    <row r="1831" hidden="1" outlineLevel="1"/>
    <row r="1832" hidden="1" outlineLevel="1"/>
    <row r="1833" hidden="1" outlineLevel="1"/>
    <row r="1834" hidden="1" outlineLevel="1"/>
    <row r="1835" hidden="1" outlineLevel="1"/>
    <row r="1836" collapsed="1"/>
    <row r="1847" hidden="1" outlineLevel="1"/>
    <row r="1848" hidden="1" outlineLevel="1"/>
    <row r="1849" hidden="1" outlineLevel="1"/>
    <row r="1850" hidden="1" outlineLevel="1"/>
    <row r="1851" hidden="1" outlineLevel="1"/>
    <row r="1852" hidden="1" outlineLevel="1"/>
    <row r="1853" hidden="1" outlineLevel="1"/>
    <row r="1854" hidden="1" outlineLevel="1"/>
    <row r="1855" hidden="1" outlineLevel="1"/>
    <row r="1856" hidden="1" outlineLevel="1"/>
    <row r="1857" hidden="1" outlineLevel="1"/>
    <row r="1858" hidden="1" outlineLevel="1"/>
    <row r="1859" hidden="1" outlineLevel="1"/>
    <row r="1860" hidden="1" outlineLevel="1"/>
    <row r="1861" hidden="1" outlineLevel="1"/>
    <row r="1862" hidden="1" outlineLevel="1"/>
    <row r="1863" hidden="1" outlineLevel="1"/>
    <row r="1864" hidden="1" outlineLevel="1"/>
    <row r="1865" hidden="1" outlineLevel="1"/>
    <row r="1866" hidden="1" outlineLevel="1"/>
    <row r="1867" hidden="1" outlineLevel="1"/>
    <row r="1868" hidden="1" outlineLevel="1"/>
    <row r="1869" hidden="1" outlineLevel="1"/>
    <row r="1870" hidden="1" outlineLevel="1"/>
    <row r="1871" hidden="1" outlineLevel="1"/>
    <row r="1872" hidden="1" outlineLevel="1"/>
    <row r="1873" hidden="1" outlineLevel="1"/>
    <row r="1874" hidden="1" outlineLevel="1"/>
    <row r="1875" hidden="1" outlineLevel="1"/>
    <row r="1876" hidden="1" outlineLevel="1"/>
    <row r="1877" hidden="1" outlineLevel="1"/>
    <row r="1878" hidden="1" outlineLevel="1"/>
    <row r="1879" hidden="1" outlineLevel="1"/>
    <row r="1880" hidden="1" outlineLevel="1"/>
    <row r="1881" hidden="1" outlineLevel="1"/>
    <row r="1882" hidden="1" outlineLevel="1"/>
    <row r="1883" hidden="1" outlineLevel="1"/>
    <row r="1884" hidden="1" outlineLevel="1"/>
    <row r="1885" hidden="1" outlineLevel="1"/>
    <row r="1886" hidden="1" outlineLevel="1"/>
    <row r="1887" hidden="1" outlineLevel="1"/>
    <row r="1888" hidden="1" outlineLevel="1"/>
    <row r="1889" hidden="1" outlineLevel="1"/>
    <row r="1890" hidden="1" outlineLevel="1"/>
    <row r="1891" hidden="1" outlineLevel="1"/>
    <row r="1892" hidden="1" outlineLevel="1"/>
    <row r="1893" hidden="1" outlineLevel="1"/>
    <row r="1894" hidden="1" outlineLevel="1"/>
    <row r="1895" hidden="1" outlineLevel="1"/>
    <row r="1896" hidden="1" outlineLevel="1"/>
    <row r="1897" hidden="1" outlineLevel="1"/>
    <row r="1898" hidden="1" outlineLevel="1"/>
    <row r="1899" hidden="1" outlineLevel="1"/>
    <row r="1900" hidden="1" outlineLevel="1"/>
    <row r="1901" hidden="1" outlineLevel="1"/>
    <row r="1902" hidden="1" outlineLevel="1"/>
    <row r="1903" hidden="1" outlineLevel="1"/>
    <row r="1904" hidden="1" outlineLevel="1"/>
    <row r="1905" hidden="1" outlineLevel="1"/>
    <row r="1906" hidden="1" outlineLevel="1"/>
    <row r="1907" hidden="1" outlineLevel="1"/>
    <row r="1908" hidden="1" outlineLevel="1"/>
    <row r="1909" hidden="1" outlineLevel="1"/>
    <row r="1910" hidden="1" outlineLevel="1"/>
    <row r="1911" hidden="1" outlineLevel="1"/>
    <row r="1912" hidden="1" outlineLevel="1"/>
    <row r="1913" hidden="1" outlineLevel="1"/>
    <row r="1914" hidden="1" outlineLevel="1"/>
    <row r="1915" hidden="1" outlineLevel="1"/>
    <row r="1916" hidden="1" outlineLevel="1"/>
    <row r="1917" hidden="1" outlineLevel="1"/>
    <row r="1918" hidden="1" outlineLevel="1"/>
    <row r="1919" hidden="1" outlineLevel="1"/>
    <row r="1920" hidden="1" outlineLevel="1"/>
    <row r="1921" hidden="1" outlineLevel="1"/>
    <row r="1922" hidden="1" outlineLevel="1"/>
    <row r="1923" hidden="1" outlineLevel="1"/>
    <row r="1924" hidden="1" outlineLevel="1"/>
    <row r="1925" hidden="1" outlineLevel="1"/>
    <row r="1926" hidden="1" outlineLevel="1"/>
    <row r="1927" hidden="1" outlineLevel="1"/>
    <row r="1928" hidden="1" outlineLevel="1"/>
    <row r="1929" hidden="1" outlineLevel="1"/>
    <row r="1930" hidden="1" outlineLevel="1"/>
    <row r="1931" hidden="1" outlineLevel="1"/>
    <row r="1932" hidden="1" outlineLevel="1"/>
    <row r="1933" hidden="1" outlineLevel="1"/>
    <row r="1934" hidden="1" outlineLevel="1"/>
    <row r="1935" hidden="1" outlineLevel="1"/>
    <row r="1936" hidden="1" outlineLevel="1"/>
    <row r="1937" hidden="1" outlineLevel="1"/>
    <row r="1938" hidden="1" outlineLevel="1"/>
    <row r="1939" hidden="1" outlineLevel="1"/>
    <row r="1940" hidden="1" outlineLevel="1"/>
    <row r="1941" hidden="1" outlineLevel="1"/>
    <row r="1942" hidden="1" outlineLevel="1"/>
    <row r="1943" hidden="1" outlineLevel="1"/>
    <row r="1944" hidden="1" outlineLevel="1"/>
    <row r="1945" hidden="1" outlineLevel="1"/>
    <row r="1946" hidden="1" outlineLevel="1"/>
    <row r="1947" collapsed="1"/>
    <row r="1958" hidden="1" outlineLevel="1"/>
    <row r="1959" hidden="1" outlineLevel="1"/>
    <row r="1960" hidden="1" outlineLevel="1"/>
    <row r="1961" hidden="1" outlineLevel="1"/>
    <row r="1962" hidden="1" outlineLevel="1"/>
    <row r="1963" hidden="1" outlineLevel="1"/>
    <row r="1964" hidden="1" outlineLevel="1"/>
    <row r="1965" hidden="1" outlineLevel="1"/>
    <row r="1966" hidden="1" outlineLevel="1"/>
    <row r="1967" hidden="1" outlineLevel="1"/>
    <row r="1968" hidden="1" outlineLevel="1"/>
    <row r="1969" hidden="1" outlineLevel="1"/>
    <row r="1970" hidden="1" outlineLevel="1"/>
    <row r="1971" hidden="1" outlineLevel="1"/>
    <row r="1972" hidden="1" outlineLevel="1"/>
    <row r="1973" hidden="1" outlineLevel="1"/>
    <row r="1974" hidden="1" outlineLevel="1"/>
    <row r="1975" hidden="1" outlineLevel="1"/>
    <row r="1976" hidden="1" outlineLevel="1"/>
    <row r="1977" hidden="1" outlineLevel="1"/>
    <row r="1978" hidden="1" outlineLevel="1"/>
    <row r="1979" hidden="1" outlineLevel="1"/>
    <row r="1980" hidden="1" outlineLevel="1"/>
    <row r="1981" hidden="1" outlineLevel="1"/>
    <row r="1982" hidden="1" outlineLevel="1"/>
    <row r="1983" hidden="1" outlineLevel="1"/>
    <row r="1984" hidden="1" outlineLevel="1"/>
    <row r="1985" hidden="1" outlineLevel="1"/>
    <row r="1986" hidden="1" outlineLevel="1"/>
    <row r="1987" hidden="1" outlineLevel="1"/>
    <row r="1988" hidden="1" outlineLevel="1"/>
    <row r="1989" hidden="1" outlineLevel="1"/>
    <row r="1990" hidden="1" outlineLevel="1"/>
    <row r="1991" hidden="1" outlineLevel="1"/>
    <row r="1992" hidden="1" outlineLevel="1"/>
    <row r="1993" hidden="1" outlineLevel="1"/>
    <row r="1994" hidden="1" outlineLevel="1"/>
    <row r="1995" hidden="1" outlineLevel="1"/>
    <row r="1996" hidden="1" outlineLevel="1"/>
    <row r="1997" hidden="1" outlineLevel="1"/>
    <row r="1998" hidden="1" outlineLevel="1"/>
    <row r="1999" hidden="1" outlineLevel="1"/>
    <row r="2000" hidden="1" outlineLevel="1"/>
    <row r="2001" hidden="1" outlineLevel="1"/>
    <row r="2002" hidden="1" outlineLevel="1"/>
    <row r="2003" hidden="1" outlineLevel="1"/>
    <row r="2004" hidden="1" outlineLevel="1"/>
    <row r="2005" hidden="1" outlineLevel="1"/>
    <row r="2006" hidden="1" outlineLevel="1"/>
    <row r="2007" hidden="1" outlineLevel="1"/>
    <row r="2008" hidden="1" outlineLevel="1"/>
    <row r="2009" hidden="1" outlineLevel="1"/>
    <row r="2010" hidden="1" outlineLevel="1"/>
    <row r="2011" hidden="1" outlineLevel="1"/>
    <row r="2012" hidden="1" outlineLevel="1"/>
    <row r="2013" hidden="1" outlineLevel="1"/>
    <row r="2014" hidden="1" outlineLevel="1"/>
    <row r="2015" hidden="1" outlineLevel="1"/>
    <row r="2016" hidden="1" outlineLevel="1"/>
    <row r="2017" hidden="1" outlineLevel="1"/>
    <row r="2018" hidden="1" outlineLevel="1"/>
    <row r="2019" hidden="1" outlineLevel="1"/>
    <row r="2020" hidden="1" outlineLevel="1"/>
    <row r="2021" hidden="1" outlineLevel="1"/>
    <row r="2022" hidden="1" outlineLevel="1"/>
    <row r="2023" hidden="1" outlineLevel="1"/>
    <row r="2024" hidden="1" outlineLevel="1"/>
    <row r="2025" hidden="1" outlineLevel="1"/>
    <row r="2026" hidden="1" outlineLevel="1"/>
    <row r="2027" hidden="1" outlineLevel="1"/>
    <row r="2028" hidden="1" outlineLevel="1"/>
    <row r="2029" hidden="1" outlineLevel="1"/>
    <row r="2030" hidden="1" outlineLevel="1"/>
    <row r="2031" hidden="1" outlineLevel="1"/>
    <row r="2032" hidden="1" outlineLevel="1"/>
    <row r="2033" hidden="1" outlineLevel="1"/>
    <row r="2034" hidden="1" outlineLevel="1"/>
    <row r="2035" hidden="1" outlineLevel="1"/>
    <row r="2036" hidden="1" outlineLevel="1"/>
    <row r="2037" hidden="1" outlineLevel="1"/>
    <row r="2038" hidden="1" outlineLevel="1"/>
    <row r="2039" hidden="1" outlineLevel="1"/>
    <row r="2040" hidden="1" outlineLevel="1"/>
    <row r="2041" hidden="1" outlineLevel="1"/>
    <row r="2042" hidden="1" outlineLevel="1"/>
    <row r="2043" hidden="1" outlineLevel="1"/>
    <row r="2044" hidden="1" outlineLevel="1"/>
    <row r="2045" hidden="1" outlineLevel="1"/>
    <row r="2046" hidden="1" outlineLevel="1"/>
    <row r="2047" hidden="1" outlineLevel="1"/>
    <row r="2048" hidden="1" outlineLevel="1"/>
    <row r="2049" hidden="1" outlineLevel="1"/>
    <row r="2050" hidden="1" outlineLevel="1"/>
    <row r="2051" hidden="1" outlineLevel="1"/>
    <row r="2052" hidden="1" outlineLevel="1"/>
    <row r="2053" hidden="1" outlineLevel="1"/>
    <row r="2054" hidden="1" outlineLevel="1"/>
    <row r="2055" hidden="1" outlineLevel="1"/>
    <row r="2056" hidden="1" outlineLevel="1"/>
    <row r="2057" hidden="1" outlineLevel="1"/>
    <row r="2058" hidden="1" outlineLevel="1"/>
    <row r="2059" hidden="1" outlineLevel="1"/>
    <row r="2060" hidden="1" outlineLevel="1"/>
    <row r="2061" hidden="1" outlineLevel="1"/>
    <row r="2062" hidden="1" outlineLevel="1"/>
    <row r="2063" hidden="1" outlineLevel="1"/>
    <row r="2064" hidden="1" outlineLevel="1"/>
    <row r="2065" hidden="1" outlineLevel="1"/>
    <row r="2066" hidden="1" outlineLevel="1"/>
    <row r="2067" hidden="1" outlineLevel="1"/>
    <row r="2068" hidden="1" outlineLevel="1"/>
    <row r="2069" hidden="1" outlineLevel="1"/>
    <row r="2070" hidden="1" outlineLevel="1"/>
    <row r="2071" hidden="1" outlineLevel="1"/>
    <row r="2072" hidden="1" outlineLevel="1"/>
    <row r="2073" hidden="1" outlineLevel="1"/>
    <row r="2074" hidden="1" outlineLevel="1"/>
    <row r="2075" hidden="1" outlineLevel="1"/>
    <row r="2076" hidden="1" outlineLevel="1"/>
    <row r="2077" hidden="1" outlineLevel="1"/>
    <row r="2078" hidden="1" outlineLevel="1"/>
    <row r="2079" hidden="1" outlineLevel="1"/>
    <row r="2080" hidden="1" outlineLevel="1"/>
    <row r="2081" hidden="1" outlineLevel="1"/>
    <row r="2082" hidden="1" outlineLevel="1"/>
    <row r="2083" hidden="1" outlineLevel="1"/>
    <row r="2084" hidden="1" outlineLevel="1"/>
    <row r="2085" hidden="1" outlineLevel="1"/>
    <row r="2086" hidden="1" outlineLevel="1"/>
    <row r="2087" hidden="1" outlineLevel="1"/>
    <row r="2088" hidden="1" outlineLevel="1"/>
    <row r="2089" hidden="1" outlineLevel="1"/>
    <row r="2090" hidden="1" outlineLevel="1"/>
    <row r="2091" hidden="1" outlineLevel="1"/>
    <row r="2092" hidden="1" outlineLevel="1"/>
    <row r="2093" hidden="1" outlineLevel="1"/>
    <row r="2094" hidden="1" outlineLevel="1"/>
    <row r="2095" hidden="1" outlineLevel="1"/>
    <row r="2096" hidden="1" outlineLevel="1"/>
    <row r="2097" hidden="1" outlineLevel="1"/>
    <row r="2098" hidden="1" outlineLevel="1"/>
    <row r="2099" hidden="1" outlineLevel="1"/>
    <row r="2100" hidden="1" outlineLevel="1"/>
    <row r="2101" hidden="1" outlineLevel="1"/>
    <row r="2102" hidden="1" outlineLevel="1"/>
    <row r="2103" hidden="1" outlineLevel="1"/>
    <row r="2104" hidden="1" outlineLevel="1"/>
    <row r="2105" hidden="1" outlineLevel="1"/>
    <row r="2106" hidden="1" outlineLevel="1"/>
    <row r="2107" hidden="1" outlineLevel="1"/>
    <row r="2108" hidden="1" outlineLevel="1"/>
    <row r="2109" hidden="1" outlineLevel="1"/>
    <row r="2110" hidden="1" outlineLevel="1"/>
    <row r="2111" hidden="1" outlineLevel="1"/>
    <row r="2112" hidden="1" outlineLevel="1"/>
    <row r="2113" hidden="1" outlineLevel="1"/>
    <row r="2114" hidden="1" outlineLevel="1"/>
    <row r="2115" hidden="1" outlineLevel="1"/>
    <row r="2116" hidden="1" outlineLevel="1"/>
    <row r="2117" hidden="1" outlineLevel="1"/>
    <row r="2118" hidden="1" outlineLevel="1"/>
    <row r="2119" hidden="1" outlineLevel="1"/>
    <row r="2120" hidden="1" outlineLevel="1"/>
    <row r="2121" hidden="1" outlineLevel="1"/>
    <row r="2122" hidden="1" outlineLevel="1"/>
    <row r="2123" hidden="1" outlineLevel="1"/>
    <row r="2124" hidden="1" outlineLevel="1"/>
    <row r="2125" hidden="1" outlineLevel="1"/>
    <row r="2126" hidden="1" outlineLevel="1"/>
    <row r="2127" hidden="1" outlineLevel="1"/>
    <row r="2128" hidden="1" outlineLevel="1"/>
    <row r="2129" hidden="1" outlineLevel="1"/>
    <row r="2130" hidden="1" outlineLevel="1"/>
    <row r="2131" hidden="1" outlineLevel="1"/>
    <row r="2132" hidden="1" outlineLevel="1"/>
    <row r="2133" hidden="1" outlineLevel="1"/>
    <row r="2134" hidden="1" outlineLevel="1"/>
    <row r="2135" hidden="1" outlineLevel="1"/>
    <row r="2136" hidden="1" outlineLevel="1"/>
    <row r="2137" hidden="1" outlineLevel="1"/>
    <row r="2138" hidden="1" outlineLevel="1"/>
    <row r="2139" hidden="1" outlineLevel="1"/>
    <row r="2140" hidden="1" outlineLevel="1"/>
    <row r="2141" hidden="1" outlineLevel="1"/>
    <row r="2142" hidden="1" outlineLevel="1"/>
    <row r="2143" hidden="1" outlineLevel="1"/>
    <row r="2144" hidden="1" outlineLevel="1"/>
    <row r="2145" hidden="1" outlineLevel="1"/>
    <row r="2146" hidden="1" outlineLevel="1"/>
    <row r="2147" hidden="1" outlineLevel="1"/>
    <row r="2148" hidden="1" outlineLevel="1"/>
    <row r="2149" hidden="1" outlineLevel="1"/>
    <row r="2150" hidden="1" outlineLevel="1"/>
    <row r="2151" hidden="1" outlineLevel="1"/>
    <row r="2152" hidden="1" outlineLevel="1"/>
    <row r="2153" hidden="1" outlineLevel="1"/>
    <row r="2154" hidden="1" outlineLevel="1"/>
    <row r="2155" hidden="1" outlineLevel="1"/>
    <row r="2156" hidden="1" outlineLevel="1"/>
    <row r="2157" hidden="1" outlineLevel="1"/>
    <row r="2158" collapsed="1"/>
    <row r="2169" hidden="1" outlineLevel="1"/>
    <row r="2170" hidden="1" outlineLevel="1"/>
    <row r="2171" hidden="1" outlineLevel="1"/>
    <row r="2172" hidden="1" outlineLevel="1"/>
    <row r="2173" hidden="1" outlineLevel="1"/>
    <row r="2174" hidden="1" outlineLevel="1"/>
    <row r="2175" hidden="1" outlineLevel="1"/>
    <row r="2176" hidden="1" outlineLevel="1"/>
    <row r="2177" hidden="1" outlineLevel="1"/>
    <row r="2178" hidden="1" outlineLevel="1"/>
    <row r="2179" hidden="1" outlineLevel="1"/>
    <row r="2180" hidden="1" outlineLevel="1"/>
    <row r="2181" hidden="1" outlineLevel="1"/>
    <row r="2182" hidden="1" outlineLevel="1"/>
    <row r="2183" hidden="1" outlineLevel="1"/>
    <row r="2184" hidden="1" outlineLevel="1"/>
    <row r="2185" hidden="1" outlineLevel="1"/>
    <row r="2186" hidden="1" outlineLevel="1"/>
    <row r="2187" hidden="1" outlineLevel="1"/>
    <row r="2188" hidden="1" outlineLevel="1"/>
    <row r="2189" hidden="1" outlineLevel="1"/>
    <row r="2190" hidden="1" outlineLevel="1"/>
    <row r="2191" hidden="1" outlineLevel="1"/>
    <row r="2192" hidden="1" outlineLevel="1"/>
    <row r="2193" hidden="1" outlineLevel="1"/>
    <row r="2194" hidden="1" outlineLevel="1"/>
    <row r="2195" hidden="1" outlineLevel="1"/>
    <row r="2196" hidden="1" outlineLevel="1"/>
    <row r="2197" hidden="1" outlineLevel="1"/>
    <row r="2198" hidden="1" outlineLevel="1"/>
    <row r="2199" hidden="1" outlineLevel="1"/>
    <row r="2200" hidden="1" outlineLevel="1"/>
    <row r="2201" hidden="1" outlineLevel="1"/>
    <row r="2202" hidden="1" outlineLevel="1"/>
    <row r="2203" hidden="1" outlineLevel="1"/>
    <row r="2204" hidden="1" outlineLevel="1"/>
    <row r="2205" hidden="1" outlineLevel="1"/>
    <row r="2206" hidden="1" outlineLevel="1"/>
    <row r="2207" hidden="1" outlineLevel="1"/>
    <row r="2208" hidden="1" outlineLevel="1"/>
    <row r="2209" hidden="1" outlineLevel="1"/>
    <row r="2210" hidden="1" outlineLevel="1"/>
    <row r="2211" hidden="1" outlineLevel="1"/>
    <row r="2212" hidden="1" outlineLevel="1"/>
    <row r="2213" hidden="1" outlineLevel="1"/>
    <row r="2214" hidden="1" outlineLevel="1"/>
    <row r="2215" hidden="1" outlineLevel="1"/>
    <row r="2216" hidden="1" outlineLevel="1"/>
    <row r="2217" hidden="1" outlineLevel="1"/>
    <row r="2218" hidden="1" outlineLevel="1"/>
    <row r="2219" hidden="1" outlineLevel="1"/>
    <row r="2220" hidden="1" outlineLevel="1"/>
    <row r="2221" hidden="1" outlineLevel="1"/>
    <row r="2222" hidden="1" outlineLevel="1"/>
    <row r="2223" hidden="1" outlineLevel="1"/>
    <row r="2224" hidden="1" outlineLevel="1"/>
    <row r="2225" hidden="1" outlineLevel="1"/>
    <row r="2226" hidden="1" outlineLevel="1"/>
    <row r="2227" hidden="1" outlineLevel="1"/>
    <row r="2228" hidden="1" outlineLevel="1"/>
    <row r="2229" hidden="1" outlineLevel="1"/>
    <row r="2230" hidden="1" outlineLevel="1"/>
    <row r="2231" hidden="1" outlineLevel="1"/>
    <row r="2232" hidden="1" outlineLevel="1"/>
    <row r="2233" hidden="1" outlineLevel="1"/>
    <row r="2234" hidden="1" outlineLevel="1"/>
    <row r="2235" hidden="1" outlineLevel="1"/>
    <row r="2236" hidden="1" outlineLevel="1"/>
    <row r="2237" hidden="1" outlineLevel="1"/>
    <row r="2238" hidden="1" outlineLevel="1"/>
    <row r="2239" hidden="1" outlineLevel="1"/>
    <row r="2240" hidden="1" outlineLevel="1"/>
    <row r="2241" hidden="1" outlineLevel="1"/>
    <row r="2242" hidden="1" outlineLevel="1"/>
    <row r="2243" hidden="1" outlineLevel="1"/>
    <row r="2244" hidden="1" outlineLevel="1"/>
    <row r="2245" hidden="1" outlineLevel="1"/>
    <row r="2246" hidden="1" outlineLevel="1"/>
    <row r="2247" hidden="1" outlineLevel="1"/>
    <row r="2248" hidden="1" outlineLevel="1"/>
    <row r="2249" hidden="1" outlineLevel="1"/>
    <row r="2250" hidden="1" outlineLevel="1"/>
    <row r="2251" hidden="1" outlineLevel="1"/>
    <row r="2252" hidden="1" outlineLevel="1"/>
    <row r="2253" hidden="1" outlineLevel="1"/>
    <row r="2254" hidden="1" outlineLevel="1"/>
    <row r="2255" hidden="1" outlineLevel="1"/>
    <row r="2256" hidden="1" outlineLevel="1"/>
    <row r="2257" hidden="1" outlineLevel="1"/>
    <row r="2258" hidden="1" outlineLevel="1"/>
    <row r="2259" hidden="1" outlineLevel="1"/>
    <row r="2260" hidden="1" outlineLevel="1"/>
    <row r="2261" hidden="1" outlineLevel="1"/>
    <row r="2262" hidden="1" outlineLevel="1"/>
    <row r="2263" hidden="1" outlineLevel="1"/>
    <row r="2264" hidden="1" outlineLevel="1"/>
    <row r="2265" hidden="1" outlineLevel="1"/>
    <row r="2266" hidden="1" outlineLevel="1"/>
    <row r="2267" hidden="1" outlineLevel="1"/>
    <row r="2268" hidden="1" outlineLevel="1"/>
    <row r="2269" hidden="1" outlineLevel="1"/>
    <row r="2270" hidden="1" outlineLevel="1"/>
    <row r="2271" hidden="1" outlineLevel="1"/>
    <row r="2272" hidden="1" outlineLevel="1"/>
    <row r="2273" hidden="1" outlineLevel="1"/>
    <row r="2274" hidden="1" outlineLevel="1"/>
    <row r="2275" hidden="1" outlineLevel="1"/>
    <row r="2276" hidden="1" outlineLevel="1"/>
    <row r="2277" hidden="1" outlineLevel="1"/>
    <row r="2278" hidden="1" outlineLevel="1"/>
    <row r="2279" hidden="1" outlineLevel="1"/>
    <row r="2280" hidden="1" outlineLevel="1"/>
    <row r="2281" hidden="1" outlineLevel="1"/>
    <row r="2282" hidden="1" outlineLevel="1"/>
    <row r="2283" hidden="1" outlineLevel="1"/>
    <row r="2284" hidden="1" outlineLevel="1"/>
    <row r="2285" hidden="1" outlineLevel="1"/>
    <row r="2286" hidden="1" outlineLevel="1"/>
    <row r="2287" hidden="1" outlineLevel="1"/>
    <row r="2288" hidden="1" outlineLevel="1"/>
    <row r="2289" hidden="1" outlineLevel="1"/>
    <row r="2290" hidden="1" outlineLevel="1"/>
    <row r="2291" hidden="1" outlineLevel="1"/>
    <row r="2292" hidden="1" outlineLevel="1"/>
    <row r="2293" hidden="1" outlineLevel="1"/>
    <row r="2294" hidden="1" outlineLevel="1"/>
    <row r="2295" hidden="1" outlineLevel="1"/>
    <row r="2296" hidden="1" outlineLevel="1"/>
    <row r="2297" hidden="1" outlineLevel="1"/>
    <row r="2298" hidden="1" outlineLevel="1"/>
    <row r="2299" hidden="1" outlineLevel="1"/>
    <row r="2300" hidden="1" outlineLevel="1"/>
    <row r="2301" hidden="1" outlineLevel="1"/>
    <row r="2302" hidden="1" outlineLevel="1"/>
    <row r="2303" hidden="1" outlineLevel="1"/>
    <row r="2304" hidden="1" outlineLevel="1"/>
    <row r="2305" hidden="1" outlineLevel="1"/>
    <row r="2306" hidden="1" outlineLevel="1"/>
    <row r="2307" hidden="1" outlineLevel="1"/>
    <row r="2308" hidden="1" outlineLevel="1"/>
    <row r="2309" hidden="1" outlineLevel="1"/>
    <row r="2310" hidden="1" outlineLevel="1"/>
    <row r="2311" hidden="1" outlineLevel="1"/>
    <row r="2312" hidden="1" outlineLevel="1"/>
    <row r="2313" hidden="1" outlineLevel="1"/>
    <row r="2314" hidden="1" outlineLevel="1"/>
    <row r="2315" hidden="1" outlineLevel="1"/>
    <row r="2316" hidden="1" outlineLevel="1"/>
    <row r="2317" hidden="1" outlineLevel="1"/>
    <row r="2318" hidden="1" outlineLevel="1"/>
    <row r="2319" hidden="1" outlineLevel="1"/>
    <row r="2320" hidden="1" outlineLevel="1"/>
    <row r="2321" hidden="1" outlineLevel="1"/>
    <row r="2322" hidden="1" outlineLevel="1"/>
    <row r="2323" hidden="1" outlineLevel="1"/>
    <row r="2324" hidden="1" outlineLevel="1"/>
    <row r="2325" hidden="1" outlineLevel="1"/>
    <row r="2326" hidden="1" outlineLevel="1"/>
    <row r="2327" hidden="1" outlineLevel="1"/>
    <row r="2328" hidden="1" outlineLevel="1"/>
    <row r="2329" hidden="1" outlineLevel="1"/>
    <row r="2330" hidden="1" outlineLevel="1"/>
    <row r="2331" hidden="1" outlineLevel="1"/>
    <row r="2332" hidden="1" outlineLevel="1"/>
    <row r="2333" hidden="1" outlineLevel="1"/>
    <row r="2334" hidden="1" outlineLevel="1"/>
    <row r="2335" hidden="1" outlineLevel="1"/>
    <row r="2336" hidden="1" outlineLevel="1"/>
    <row r="2337" hidden="1" outlineLevel="1"/>
    <row r="2338" hidden="1" outlineLevel="1"/>
    <row r="2339" hidden="1" outlineLevel="1"/>
    <row r="2340" hidden="1" outlineLevel="1"/>
    <row r="2341" hidden="1" outlineLevel="1"/>
    <row r="2342" hidden="1" outlineLevel="1"/>
    <row r="2343" hidden="1" outlineLevel="1"/>
    <row r="2344" hidden="1" outlineLevel="1"/>
    <row r="2345" hidden="1" outlineLevel="1"/>
    <row r="2346" hidden="1" outlineLevel="1"/>
    <row r="2347" hidden="1" outlineLevel="1"/>
    <row r="2348" hidden="1" outlineLevel="1"/>
    <row r="2349" hidden="1" outlineLevel="1"/>
    <row r="2350" hidden="1" outlineLevel="1"/>
    <row r="2351" hidden="1" outlineLevel="1"/>
    <row r="2352" hidden="1" outlineLevel="1"/>
    <row r="2353" hidden="1" outlineLevel="1"/>
    <row r="2354" hidden="1" outlineLevel="1"/>
    <row r="2355" hidden="1" outlineLevel="1"/>
    <row r="2356" hidden="1" outlineLevel="1"/>
    <row r="2357" hidden="1" outlineLevel="1"/>
    <row r="2358" hidden="1" outlineLevel="1"/>
    <row r="2359" collapsed="1"/>
    <row r="2370" hidden="1" outlineLevel="1"/>
    <row r="2371" hidden="1" outlineLevel="1"/>
    <row r="2372" hidden="1" outlineLevel="1"/>
    <row r="2373" hidden="1" outlineLevel="1"/>
    <row r="2374" hidden="1" outlineLevel="1"/>
    <row r="2375" hidden="1" outlineLevel="1"/>
    <row r="2376" hidden="1" outlineLevel="1"/>
    <row r="2377" hidden="1" outlineLevel="1"/>
    <row r="2378" hidden="1" outlineLevel="1"/>
    <row r="2379" hidden="1" outlineLevel="1"/>
    <row r="2380" hidden="1" outlineLevel="1"/>
    <row r="2381" hidden="1" outlineLevel="1"/>
    <row r="2382" hidden="1" outlineLevel="1"/>
    <row r="2383" hidden="1" outlineLevel="1"/>
    <row r="2384" hidden="1" outlineLevel="1"/>
    <row r="2385" hidden="1" outlineLevel="1"/>
    <row r="2386" hidden="1" outlineLevel="1"/>
    <row r="2387" hidden="1" outlineLevel="1"/>
    <row r="2388" hidden="1" outlineLevel="1"/>
    <row r="2389" hidden="1" outlineLevel="1"/>
    <row r="2390" hidden="1" outlineLevel="1"/>
    <row r="2391" hidden="1" outlineLevel="1"/>
    <row r="2392" hidden="1" outlineLevel="1"/>
    <row r="2393" hidden="1" outlineLevel="1"/>
    <row r="2394" hidden="1" outlineLevel="1"/>
    <row r="2395" hidden="1" outlineLevel="1"/>
    <row r="2396" hidden="1" outlineLevel="1"/>
    <row r="2397" hidden="1" outlineLevel="1"/>
    <row r="2398" hidden="1" outlineLevel="1"/>
    <row r="2399" hidden="1" outlineLevel="1"/>
    <row r="2400" hidden="1" outlineLevel="1"/>
    <row r="2401" hidden="1" outlineLevel="1"/>
    <row r="2402" hidden="1" outlineLevel="1"/>
    <row r="2403" hidden="1" outlineLevel="1"/>
    <row r="2404" hidden="1" outlineLevel="1"/>
    <row r="2405" hidden="1" outlineLevel="1"/>
    <row r="2406" hidden="1" outlineLevel="1"/>
    <row r="2407" hidden="1" outlineLevel="1"/>
    <row r="2408" hidden="1" outlineLevel="1"/>
    <row r="2409" hidden="1" outlineLevel="1"/>
    <row r="2410" hidden="1" outlineLevel="1"/>
    <row r="2411" hidden="1" outlineLevel="1"/>
    <row r="2412" hidden="1" outlineLevel="1"/>
    <row r="2413" hidden="1" outlineLevel="1"/>
    <row r="2414" hidden="1" outlineLevel="1"/>
    <row r="2415" hidden="1" outlineLevel="1"/>
    <row r="2416" hidden="1" outlineLevel="1"/>
    <row r="2417" hidden="1" outlineLevel="1"/>
    <row r="2418" hidden="1" outlineLevel="1"/>
    <row r="2419" hidden="1" outlineLevel="1"/>
    <row r="2420" hidden="1" outlineLevel="1"/>
    <row r="2421" hidden="1" outlineLevel="1"/>
    <row r="2422" hidden="1" outlineLevel="1"/>
    <row r="2423" hidden="1" outlineLevel="1"/>
    <row r="2424" hidden="1" outlineLevel="1"/>
    <row r="2425" hidden="1" outlineLevel="1"/>
    <row r="2426" hidden="1" outlineLevel="1"/>
    <row r="2427" hidden="1" outlineLevel="1"/>
    <row r="2428" hidden="1" outlineLevel="1"/>
    <row r="2429" hidden="1" outlineLevel="1"/>
    <row r="2430" hidden="1" outlineLevel="1"/>
    <row r="2431" hidden="1" outlineLevel="1"/>
    <row r="2432" hidden="1" outlineLevel="1"/>
    <row r="2433" hidden="1" outlineLevel="1"/>
    <row r="2434" hidden="1" outlineLevel="1"/>
    <row r="2435" hidden="1" outlineLevel="1"/>
    <row r="2436" hidden="1" outlineLevel="1"/>
    <row r="2437" hidden="1" outlineLevel="1"/>
    <row r="2438" hidden="1" outlineLevel="1"/>
    <row r="2439" hidden="1" outlineLevel="1"/>
    <row r="2440" hidden="1" outlineLevel="1"/>
    <row r="2441" hidden="1" outlineLevel="1"/>
    <row r="2442" hidden="1" outlineLevel="1"/>
    <row r="2443" hidden="1" outlineLevel="1"/>
    <row r="2444" hidden="1" outlineLevel="1"/>
    <row r="2445" hidden="1" outlineLevel="1"/>
    <row r="2446" hidden="1" outlineLevel="1"/>
    <row r="2447" hidden="1" outlineLevel="1"/>
    <row r="2448" hidden="1" outlineLevel="1"/>
    <row r="2449" hidden="1" outlineLevel="1"/>
    <row r="2450" hidden="1" outlineLevel="1"/>
    <row r="2451" hidden="1" outlineLevel="1"/>
    <row r="2452" hidden="1" outlineLevel="1"/>
    <row r="2453" hidden="1" outlineLevel="1"/>
    <row r="2454" hidden="1" outlineLevel="1"/>
    <row r="2455" hidden="1" outlineLevel="1"/>
    <row r="2456" hidden="1" outlineLevel="1"/>
    <row r="2457" hidden="1" outlineLevel="1"/>
    <row r="2458" hidden="1" outlineLevel="1"/>
    <row r="2459" hidden="1" outlineLevel="1"/>
    <row r="2460" hidden="1" outlineLevel="1"/>
    <row r="2461" hidden="1" outlineLevel="1"/>
    <row r="2462" hidden="1" outlineLevel="1"/>
    <row r="2463" hidden="1" outlineLevel="1"/>
    <row r="2464" hidden="1" outlineLevel="1"/>
    <row r="2465" hidden="1" outlineLevel="1"/>
    <row r="2466" hidden="1" outlineLevel="1"/>
    <row r="2467" hidden="1" outlineLevel="1"/>
    <row r="2468" hidden="1" outlineLevel="1"/>
    <row r="2469" hidden="1" outlineLevel="1"/>
    <row r="2470" hidden="1" outlineLevel="1"/>
    <row r="2471" hidden="1" outlineLevel="1"/>
    <row r="2472" hidden="1" outlineLevel="1"/>
    <row r="2473" hidden="1" outlineLevel="1"/>
    <row r="2474" hidden="1" outlineLevel="1"/>
    <row r="2475" hidden="1" outlineLevel="1"/>
    <row r="2476" hidden="1" outlineLevel="1"/>
    <row r="2477" hidden="1" outlineLevel="1"/>
    <row r="2478" hidden="1" outlineLevel="1"/>
    <row r="2479" hidden="1" outlineLevel="1"/>
    <row r="2480" hidden="1" outlineLevel="1"/>
    <row r="2481" hidden="1" outlineLevel="1"/>
    <row r="2482" hidden="1" outlineLevel="1"/>
    <row r="2483" hidden="1" outlineLevel="1"/>
    <row r="2484" hidden="1" outlineLevel="1"/>
    <row r="2485" hidden="1" outlineLevel="1"/>
    <row r="2486" hidden="1" outlineLevel="1"/>
    <row r="2487" hidden="1" outlineLevel="1"/>
    <row r="2488" hidden="1" outlineLevel="1"/>
    <row r="2489" hidden="1" outlineLevel="1"/>
    <row r="2490" collapsed="1"/>
    <row r="2501" hidden="1" outlineLevel="1"/>
    <row r="2502" hidden="1" outlineLevel="1"/>
    <row r="2503" hidden="1" outlineLevel="1"/>
    <row r="2504" hidden="1" outlineLevel="1"/>
    <row r="2505" hidden="1" outlineLevel="1"/>
    <row r="2506" hidden="1" outlineLevel="1"/>
    <row r="2507" hidden="1" outlineLevel="1"/>
    <row r="2508" hidden="1" outlineLevel="1"/>
    <row r="2509" hidden="1" outlineLevel="1"/>
    <row r="2510" hidden="1" outlineLevel="1"/>
    <row r="2511" hidden="1" outlineLevel="1"/>
    <row r="2512" hidden="1" outlineLevel="1"/>
    <row r="2513" hidden="1" outlineLevel="1"/>
    <row r="2514" hidden="1" outlineLevel="1"/>
    <row r="2515" hidden="1" outlineLevel="1"/>
    <row r="2516" hidden="1" outlineLevel="1"/>
    <row r="2517" hidden="1" outlineLevel="1"/>
    <row r="2518" hidden="1" outlineLevel="1"/>
    <row r="2519" hidden="1" outlineLevel="1"/>
    <row r="2520" hidden="1" outlineLevel="1"/>
    <row r="2521" hidden="1" outlineLevel="1"/>
    <row r="2522" hidden="1" outlineLevel="1"/>
    <row r="2523" hidden="1" outlineLevel="1"/>
    <row r="2524" hidden="1" outlineLevel="1"/>
    <row r="2525" hidden="1" outlineLevel="1"/>
    <row r="2526" hidden="1" outlineLevel="1"/>
    <row r="2527" hidden="1" outlineLevel="1"/>
    <row r="2528" hidden="1" outlineLevel="1"/>
    <row r="2529" hidden="1" outlineLevel="1"/>
    <row r="2530" hidden="1" outlineLevel="1"/>
    <row r="2531" hidden="1" outlineLevel="1"/>
    <row r="2532" hidden="1" outlineLevel="1"/>
    <row r="2533" hidden="1" outlineLevel="1"/>
    <row r="2534" hidden="1" outlineLevel="1"/>
    <row r="2535" hidden="1" outlineLevel="1"/>
    <row r="2536" hidden="1" outlineLevel="1"/>
    <row r="2537" hidden="1" outlineLevel="1"/>
    <row r="2538" hidden="1" outlineLevel="1"/>
    <row r="2539" hidden="1" outlineLevel="1"/>
    <row r="2540" hidden="1" outlineLevel="1"/>
    <row r="2541" hidden="1" outlineLevel="1"/>
    <row r="2542" hidden="1" outlineLevel="1"/>
    <row r="2543" hidden="1" outlineLevel="1"/>
    <row r="2544" hidden="1" outlineLevel="1"/>
    <row r="2545" hidden="1" outlineLevel="1"/>
    <row r="2546" hidden="1" outlineLevel="1"/>
    <row r="2547" hidden="1" outlineLevel="1"/>
    <row r="2548" hidden="1" outlineLevel="1"/>
    <row r="2549" hidden="1" outlineLevel="1"/>
    <row r="2550" hidden="1" outlineLevel="1"/>
    <row r="2551" hidden="1" outlineLevel="1"/>
    <row r="2552" hidden="1" outlineLevel="1"/>
    <row r="2553" hidden="1" outlineLevel="1"/>
    <row r="2554" hidden="1" outlineLevel="1"/>
    <row r="2555" hidden="1" outlineLevel="1"/>
    <row r="2556" hidden="1" outlineLevel="1"/>
    <row r="2557" hidden="1" outlineLevel="1"/>
    <row r="2558" hidden="1" outlineLevel="1"/>
    <row r="2559" hidden="1" outlineLevel="1"/>
    <row r="2560" hidden="1" outlineLevel="1"/>
    <row r="2561" hidden="1" outlineLevel="1"/>
    <row r="2562" hidden="1" outlineLevel="1"/>
    <row r="2563" hidden="1" outlineLevel="1"/>
    <row r="2564" hidden="1" outlineLevel="1"/>
    <row r="2565" hidden="1" outlineLevel="1"/>
    <row r="2566" hidden="1" outlineLevel="1"/>
    <row r="2567" hidden="1" outlineLevel="1"/>
    <row r="2568" hidden="1" outlineLevel="1"/>
    <row r="2569" hidden="1" outlineLevel="1"/>
    <row r="2570" hidden="1" outlineLevel="1"/>
    <row r="2571" hidden="1" outlineLevel="1"/>
    <row r="2572" hidden="1" outlineLevel="1"/>
    <row r="2573" hidden="1" outlineLevel="1"/>
    <row r="2574" hidden="1" outlineLevel="1"/>
    <row r="2575" hidden="1" outlineLevel="1"/>
    <row r="2576" hidden="1" outlineLevel="1"/>
    <row r="2577" hidden="1" outlineLevel="1"/>
    <row r="2578" hidden="1" outlineLevel="1"/>
    <row r="2579" hidden="1" outlineLevel="1"/>
    <row r="2580" hidden="1" outlineLevel="1"/>
    <row r="2581" hidden="1" outlineLevel="1"/>
    <row r="2582" hidden="1" outlineLevel="1"/>
    <row r="2583" hidden="1" outlineLevel="1"/>
    <row r="2584" hidden="1" outlineLevel="1"/>
    <row r="2585" hidden="1" outlineLevel="1"/>
    <row r="2586" hidden="1" outlineLevel="1"/>
    <row r="2587" hidden="1" outlineLevel="1"/>
    <row r="2588" hidden="1" outlineLevel="1"/>
    <row r="2589" hidden="1" outlineLevel="1"/>
    <row r="2590" hidden="1" outlineLevel="1"/>
    <row r="2591" collapsed="1"/>
    <row r="2602" hidden="1" outlineLevel="1"/>
    <row r="2603" hidden="1" outlineLevel="1"/>
    <row r="2604" hidden="1" outlineLevel="1"/>
    <row r="2605" hidden="1" outlineLevel="1"/>
    <row r="2606" hidden="1" outlineLevel="1"/>
    <row r="2607" hidden="1" outlineLevel="1"/>
    <row r="2608" hidden="1" outlineLevel="1"/>
    <row r="2609" hidden="1" outlineLevel="1"/>
    <row r="2610" hidden="1" outlineLevel="1"/>
    <row r="2611" hidden="1" outlineLevel="1"/>
    <row r="2612" hidden="1" outlineLevel="1"/>
    <row r="2613" hidden="1" outlineLevel="1"/>
    <row r="2614" hidden="1" outlineLevel="1"/>
    <row r="2615" hidden="1" outlineLevel="1"/>
    <row r="2616" hidden="1" outlineLevel="1"/>
    <row r="2617" hidden="1" outlineLevel="1"/>
    <row r="2618" hidden="1" outlineLevel="1"/>
    <row r="2619" hidden="1" outlineLevel="1"/>
    <row r="2620" hidden="1" outlineLevel="1"/>
    <row r="2621" hidden="1" outlineLevel="1"/>
    <row r="2622" hidden="1" outlineLevel="1"/>
    <row r="2623" hidden="1" outlineLevel="1"/>
    <row r="2624" hidden="1" outlineLevel="1"/>
    <row r="2625" hidden="1" outlineLevel="1"/>
    <row r="2626" hidden="1" outlineLevel="1"/>
    <row r="2627" hidden="1" outlineLevel="1"/>
    <row r="2628" hidden="1" outlineLevel="1"/>
    <row r="2629" hidden="1" outlineLevel="1"/>
    <row r="2630" hidden="1" outlineLevel="1"/>
    <row r="2631" hidden="1" outlineLevel="1"/>
    <row r="2632" hidden="1" outlineLevel="1"/>
    <row r="2633" hidden="1" outlineLevel="1"/>
    <row r="2634" hidden="1" outlineLevel="1"/>
    <row r="2635" hidden="1" outlineLevel="1"/>
    <row r="2636" hidden="1" outlineLevel="1"/>
    <row r="2637" hidden="1" outlineLevel="1"/>
    <row r="2638" hidden="1" outlineLevel="1"/>
    <row r="2639" hidden="1" outlineLevel="1"/>
    <row r="2640" hidden="1" outlineLevel="1"/>
    <row r="2641" hidden="1" outlineLevel="1"/>
    <row r="2642" hidden="1" outlineLevel="1"/>
    <row r="2643" hidden="1" outlineLevel="1"/>
    <row r="2644" hidden="1" outlineLevel="1"/>
    <row r="2645" hidden="1" outlineLevel="1"/>
    <row r="2646" hidden="1" outlineLevel="1"/>
    <row r="2647" hidden="1" outlineLevel="1"/>
    <row r="2648" hidden="1" outlineLevel="1"/>
    <row r="2649" hidden="1" outlineLevel="1"/>
    <row r="2650" hidden="1" outlineLevel="1"/>
    <row r="2651" hidden="1" outlineLevel="1"/>
    <row r="2652" hidden="1" outlineLevel="1"/>
    <row r="2653" hidden="1" outlineLevel="1"/>
    <row r="2654" hidden="1" outlineLevel="1"/>
    <row r="2655" hidden="1" outlineLevel="1"/>
    <row r="2656" hidden="1" outlineLevel="1"/>
    <row r="2657" hidden="1" outlineLevel="1"/>
    <row r="2658" hidden="1" outlineLevel="1"/>
    <row r="2659" hidden="1" outlineLevel="1"/>
    <row r="2660" hidden="1" outlineLevel="1"/>
    <row r="2661" hidden="1" outlineLevel="1"/>
    <row r="2662" hidden="1" outlineLevel="1"/>
    <row r="2663" hidden="1" outlineLevel="1"/>
    <row r="2664" hidden="1" outlineLevel="1"/>
    <row r="2665" hidden="1" outlineLevel="1"/>
    <row r="2666" hidden="1" outlineLevel="1"/>
    <row r="2667" hidden="1" outlineLevel="1"/>
    <row r="2668" hidden="1" outlineLevel="1"/>
    <row r="2669" hidden="1" outlineLevel="1"/>
    <row r="2670" hidden="1" outlineLevel="1"/>
    <row r="2671" hidden="1" outlineLevel="1"/>
    <row r="2672" hidden="1" outlineLevel="1"/>
    <row r="2673" hidden="1" outlineLevel="1"/>
    <row r="2674" hidden="1" outlineLevel="1"/>
    <row r="2675" hidden="1" outlineLevel="1"/>
    <row r="2676" hidden="1" outlineLevel="1"/>
    <row r="2677" hidden="1" outlineLevel="1"/>
    <row r="2678" hidden="1" outlineLevel="1"/>
    <row r="2679" hidden="1" outlineLevel="1"/>
    <row r="2680" hidden="1" outlineLevel="1"/>
    <row r="2681" hidden="1" outlineLevel="1"/>
    <row r="2682" hidden="1" outlineLevel="1"/>
    <row r="2683" hidden="1" outlineLevel="1"/>
    <row r="2684" hidden="1" outlineLevel="1"/>
    <row r="2685" hidden="1" outlineLevel="1"/>
    <row r="2686" hidden="1" outlineLevel="1"/>
    <row r="2687" hidden="1" outlineLevel="1"/>
    <row r="2688" hidden="1" outlineLevel="1"/>
    <row r="2689" hidden="1" outlineLevel="1"/>
    <row r="2690" hidden="1" outlineLevel="1"/>
    <row r="2691" hidden="1" outlineLevel="1"/>
    <row r="2692" hidden="1" outlineLevel="1"/>
    <row r="2693" hidden="1" outlineLevel="1"/>
    <row r="2694" hidden="1" outlineLevel="1"/>
    <row r="2695" hidden="1" outlineLevel="1"/>
    <row r="2696" hidden="1" outlineLevel="1"/>
    <row r="2697" hidden="1" outlineLevel="1"/>
    <row r="2698" hidden="1" outlineLevel="1"/>
    <row r="2699" hidden="1" outlineLevel="1"/>
    <row r="2700" hidden="1" outlineLevel="1"/>
    <row r="2701" hidden="1" outlineLevel="1"/>
    <row r="2702" hidden="1" outlineLevel="1"/>
    <row r="2703" hidden="1" outlineLevel="1"/>
    <row r="2704" hidden="1" outlineLevel="1"/>
    <row r="2705" hidden="1" outlineLevel="1"/>
    <row r="2706" hidden="1" outlineLevel="1"/>
    <row r="2707" hidden="1" outlineLevel="1"/>
    <row r="2708" hidden="1" outlineLevel="1"/>
    <row r="2709" hidden="1" outlineLevel="1"/>
    <row r="2710" hidden="1" outlineLevel="1"/>
    <row r="2711" hidden="1" outlineLevel="1"/>
    <row r="2712" hidden="1" outlineLevel="1"/>
    <row r="2713" hidden="1" outlineLevel="1"/>
    <row r="2714" hidden="1" outlineLevel="1"/>
    <row r="2715" hidden="1" outlineLevel="1"/>
    <row r="2716" hidden="1" outlineLevel="1"/>
    <row r="2717" hidden="1" outlineLevel="1"/>
    <row r="2718" hidden="1" outlineLevel="1"/>
    <row r="2719" hidden="1" outlineLevel="1"/>
    <row r="2720" hidden="1" outlineLevel="1"/>
    <row r="2721" hidden="1" outlineLevel="1"/>
    <row r="2722" hidden="1" outlineLevel="1"/>
    <row r="2723" hidden="1" outlineLevel="1"/>
    <row r="2724" hidden="1" outlineLevel="1"/>
    <row r="2725" hidden="1" outlineLevel="1"/>
    <row r="2726" hidden="1" outlineLevel="1"/>
    <row r="2727" hidden="1" outlineLevel="1"/>
    <row r="2728" hidden="1" outlineLevel="1"/>
    <row r="2729" hidden="1" outlineLevel="1"/>
    <row r="2730" hidden="1" outlineLevel="1"/>
    <row r="2731" hidden="1" outlineLevel="1"/>
    <row r="2732" hidden="1" outlineLevel="1"/>
    <row r="2733" hidden="1" outlineLevel="1"/>
    <row r="2734" hidden="1" outlineLevel="1"/>
    <row r="2735" hidden="1" outlineLevel="1"/>
    <row r="2736" hidden="1" outlineLevel="1"/>
    <row r="2737" hidden="1" outlineLevel="1"/>
    <row r="2738" hidden="1" outlineLevel="1"/>
    <row r="2739" hidden="1" outlineLevel="1"/>
    <row r="2740" hidden="1" outlineLevel="1"/>
    <row r="2741" hidden="1" outlineLevel="1"/>
    <row r="2742" hidden="1" outlineLevel="1"/>
    <row r="2743" hidden="1" outlineLevel="1"/>
    <row r="2744" hidden="1" outlineLevel="1"/>
    <row r="2745" hidden="1" outlineLevel="1"/>
    <row r="2746" hidden="1" outlineLevel="1"/>
    <row r="2747" hidden="1" outlineLevel="1"/>
    <row r="2748" hidden="1" outlineLevel="1"/>
    <row r="2749" hidden="1" outlineLevel="1"/>
    <row r="2750" hidden="1" outlineLevel="1"/>
    <row r="2751" hidden="1" outlineLevel="1"/>
    <row r="2752" hidden="1" outlineLevel="1"/>
    <row r="2753" hidden="1" outlineLevel="1"/>
    <row r="2754" hidden="1" outlineLevel="1"/>
    <row r="2755" hidden="1" outlineLevel="1"/>
    <row r="2756" hidden="1" outlineLevel="1"/>
    <row r="2757" hidden="1" outlineLevel="1"/>
    <row r="2758" hidden="1" outlineLevel="1"/>
    <row r="2759" hidden="1" outlineLevel="1"/>
    <row r="2760" hidden="1" outlineLevel="1"/>
    <row r="2761" hidden="1" outlineLevel="1"/>
    <row r="2762" hidden="1" outlineLevel="1"/>
    <row r="2763" hidden="1" outlineLevel="1"/>
    <row r="2764" hidden="1" outlineLevel="1"/>
    <row r="2765" hidden="1" outlineLevel="1"/>
    <row r="2766" hidden="1" outlineLevel="1"/>
    <row r="2767" hidden="1" outlineLevel="1"/>
    <row r="2768" hidden="1" outlineLevel="1"/>
    <row r="2769" hidden="1" outlineLevel="1"/>
    <row r="2770" hidden="1" outlineLevel="1"/>
    <row r="2771" hidden="1" outlineLevel="1"/>
    <row r="2772" hidden="1" outlineLevel="1"/>
    <row r="2773" hidden="1" outlineLevel="1"/>
    <row r="2774" hidden="1" outlineLevel="1"/>
    <row r="2775" hidden="1" outlineLevel="1"/>
    <row r="2776" hidden="1" outlineLevel="1"/>
    <row r="2777" hidden="1" outlineLevel="1"/>
    <row r="2778" hidden="1" outlineLevel="1"/>
    <row r="2779" hidden="1" outlineLevel="1"/>
    <row r="2780" hidden="1" outlineLevel="1"/>
    <row r="2781" hidden="1" outlineLevel="1"/>
    <row r="2782" hidden="1" outlineLevel="1"/>
    <row r="2783" hidden="1" outlineLevel="1"/>
    <row r="2784" hidden="1" outlineLevel="1"/>
    <row r="2785" hidden="1" outlineLevel="1"/>
    <row r="2786" hidden="1" outlineLevel="1"/>
    <row r="2787" hidden="1" outlineLevel="1"/>
    <row r="2788" hidden="1" outlineLevel="1"/>
    <row r="2789" hidden="1" outlineLevel="1"/>
    <row r="2790" hidden="1" outlineLevel="1"/>
    <row r="2791" hidden="1" outlineLevel="1"/>
    <row r="2792" hidden="1" outlineLevel="1"/>
    <row r="2793" hidden="1" outlineLevel="1"/>
    <row r="2794" hidden="1" outlineLevel="1"/>
    <row r="2795" hidden="1" outlineLevel="1"/>
    <row r="2796" hidden="1" outlineLevel="1"/>
    <row r="2797" hidden="1" outlineLevel="1"/>
    <row r="2798" hidden="1" outlineLevel="1"/>
    <row r="2799" hidden="1" outlineLevel="1"/>
    <row r="2800" hidden="1" outlineLevel="1"/>
    <row r="2801" hidden="1" outlineLevel="1"/>
    <row r="2802" collapsed="1"/>
    <row r="2813" hidden="1" outlineLevel="1"/>
    <row r="2814" hidden="1" outlineLevel="1"/>
    <row r="2815" hidden="1" outlineLevel="1"/>
    <row r="2816" hidden="1" outlineLevel="1"/>
    <row r="2817" hidden="1" outlineLevel="1"/>
    <row r="2818" hidden="1" outlineLevel="1"/>
    <row r="2819" hidden="1" outlineLevel="1"/>
    <row r="2820" hidden="1" outlineLevel="1"/>
    <row r="2821" hidden="1" outlineLevel="1"/>
    <row r="2822" hidden="1" outlineLevel="1"/>
    <row r="2823" hidden="1" outlineLevel="1"/>
    <row r="2824" hidden="1" outlineLevel="1"/>
    <row r="2825" hidden="1" outlineLevel="1"/>
    <row r="2826" hidden="1" outlineLevel="1"/>
    <row r="2827" hidden="1" outlineLevel="1"/>
    <row r="2828" hidden="1" outlineLevel="1"/>
    <row r="2829" hidden="1" outlineLevel="1"/>
    <row r="2830" hidden="1" outlineLevel="1"/>
    <row r="2831" hidden="1" outlineLevel="1"/>
    <row r="2832" hidden="1" outlineLevel="1"/>
    <row r="2833" hidden="1" outlineLevel="1"/>
    <row r="2834" hidden="1" outlineLevel="1"/>
    <row r="2835" hidden="1" outlineLevel="1"/>
    <row r="2836" hidden="1" outlineLevel="1"/>
    <row r="2837" hidden="1" outlineLevel="1"/>
    <row r="2838" hidden="1" outlineLevel="1"/>
    <row r="2839" hidden="1" outlineLevel="1"/>
    <row r="2840" hidden="1" outlineLevel="1"/>
    <row r="2841" hidden="1" outlineLevel="1"/>
    <row r="2842" hidden="1" outlineLevel="1"/>
    <row r="2843" hidden="1" outlineLevel="1"/>
    <row r="2844" hidden="1" outlineLevel="1"/>
    <row r="2845" hidden="1" outlineLevel="1"/>
    <row r="2846" hidden="1" outlineLevel="1"/>
    <row r="2847" hidden="1" outlineLevel="1"/>
    <row r="2848" hidden="1" outlineLevel="1"/>
    <row r="2849" hidden="1" outlineLevel="1"/>
    <row r="2850" hidden="1" outlineLevel="1"/>
    <row r="2851" hidden="1" outlineLevel="1"/>
    <row r="2852" hidden="1" outlineLevel="1"/>
    <row r="2853" hidden="1" outlineLevel="1"/>
    <row r="2854" hidden="1" outlineLevel="1"/>
    <row r="2855" hidden="1" outlineLevel="1"/>
    <row r="2856" hidden="1" outlineLevel="1"/>
    <row r="2857" hidden="1" outlineLevel="1"/>
    <row r="2858" hidden="1" outlineLevel="1"/>
    <row r="2859" hidden="1" outlineLevel="1"/>
    <row r="2860" hidden="1" outlineLevel="1"/>
    <row r="2861" hidden="1" outlineLevel="1"/>
    <row r="2862" hidden="1" outlineLevel="1"/>
    <row r="2863" hidden="1" outlineLevel="1"/>
    <row r="2864" hidden="1" outlineLevel="1"/>
    <row r="2865" hidden="1" outlineLevel="1"/>
    <row r="2866" hidden="1" outlineLevel="1"/>
    <row r="2867" hidden="1" outlineLevel="1"/>
    <row r="2868" hidden="1" outlineLevel="1"/>
    <row r="2869" hidden="1" outlineLevel="1"/>
    <row r="2870" hidden="1" outlineLevel="1"/>
    <row r="2871" hidden="1" outlineLevel="1"/>
    <row r="2872" hidden="1" outlineLevel="1"/>
    <row r="2873" hidden="1" outlineLevel="1"/>
    <row r="2874" hidden="1" outlineLevel="1"/>
    <row r="2875" hidden="1" outlineLevel="1"/>
    <row r="2876" hidden="1" outlineLevel="1"/>
    <row r="2877" hidden="1" outlineLevel="1"/>
    <row r="2878" hidden="1" outlineLevel="1"/>
    <row r="2879" hidden="1" outlineLevel="1"/>
    <row r="2880" hidden="1" outlineLevel="1"/>
    <row r="2881" hidden="1" outlineLevel="1"/>
    <row r="2882" hidden="1" outlineLevel="1"/>
    <row r="2883" hidden="1" outlineLevel="1"/>
    <row r="2884" hidden="1" outlineLevel="1"/>
    <row r="2885" hidden="1" outlineLevel="1"/>
    <row r="2886" hidden="1" outlineLevel="1"/>
    <row r="2887" hidden="1" outlineLevel="1"/>
    <row r="2888" hidden="1" outlineLevel="1"/>
    <row r="2889" hidden="1" outlineLevel="1"/>
    <row r="2890" hidden="1" outlineLevel="1"/>
    <row r="2891" hidden="1" outlineLevel="1"/>
    <row r="2892" hidden="1" outlineLevel="1"/>
    <row r="2893" hidden="1" outlineLevel="1"/>
    <row r="2894" hidden="1" outlineLevel="1"/>
    <row r="2895" hidden="1" outlineLevel="1"/>
    <row r="2896" hidden="1" outlineLevel="1"/>
    <row r="2897" hidden="1" outlineLevel="1"/>
    <row r="2898" hidden="1" outlineLevel="1"/>
    <row r="2899" hidden="1" outlineLevel="1"/>
    <row r="2900" hidden="1" outlineLevel="1"/>
    <row r="2901" hidden="1" outlineLevel="1"/>
    <row r="2902" hidden="1" outlineLevel="1"/>
    <row r="2903" hidden="1" outlineLevel="1"/>
    <row r="2904" hidden="1" outlineLevel="1"/>
    <row r="2905" hidden="1" outlineLevel="1"/>
    <row r="2906" hidden="1" outlineLevel="1"/>
    <row r="2907" hidden="1" outlineLevel="1"/>
    <row r="2908" hidden="1" outlineLevel="1"/>
    <row r="2909" hidden="1" outlineLevel="1"/>
    <row r="2910" hidden="1" outlineLevel="1"/>
    <row r="2911" hidden="1" outlineLevel="1"/>
    <row r="2912" hidden="1" outlineLevel="1"/>
    <row r="2913" collapsed="1"/>
    <row r="2924" hidden="1" outlineLevel="1"/>
    <row r="2925" hidden="1" outlineLevel="1"/>
    <row r="2926" hidden="1" outlineLevel="1"/>
    <row r="2927" hidden="1" outlineLevel="1"/>
    <row r="2928" hidden="1" outlineLevel="1"/>
    <row r="2929" hidden="1" outlineLevel="1"/>
    <row r="2930" hidden="1" outlineLevel="1"/>
    <row r="2931" hidden="1" outlineLevel="1"/>
    <row r="2932" hidden="1" outlineLevel="1"/>
    <row r="2933" hidden="1" outlineLevel="1"/>
    <row r="2934" hidden="1" outlineLevel="1"/>
    <row r="2935" hidden="1" outlineLevel="1"/>
    <row r="2936" hidden="1" outlineLevel="1"/>
    <row r="2937" hidden="1" outlineLevel="1"/>
    <row r="2938" hidden="1" outlineLevel="1"/>
    <row r="2939" hidden="1" outlineLevel="1"/>
    <row r="2940" hidden="1" outlineLevel="1"/>
    <row r="2941" hidden="1" outlineLevel="1"/>
    <row r="2942" hidden="1" outlineLevel="1"/>
    <row r="2943" hidden="1" outlineLevel="1"/>
    <row r="2944" hidden="1" outlineLevel="1"/>
    <row r="2945" hidden="1" outlineLevel="1"/>
    <row r="2946" hidden="1" outlineLevel="1"/>
    <row r="2947" hidden="1" outlineLevel="1"/>
    <row r="2948" hidden="1" outlineLevel="1"/>
    <row r="2949" hidden="1" outlineLevel="1"/>
    <row r="2950" hidden="1" outlineLevel="1"/>
    <row r="2951" hidden="1" outlineLevel="1"/>
    <row r="2952" hidden="1" outlineLevel="1"/>
    <row r="2953" hidden="1" outlineLevel="1"/>
    <row r="2954" hidden="1" outlineLevel="1"/>
    <row r="2955" hidden="1" outlineLevel="1"/>
    <row r="2956" hidden="1" outlineLevel="1"/>
    <row r="2957" hidden="1" outlineLevel="1"/>
    <row r="2958" hidden="1" outlineLevel="1"/>
    <row r="2959" hidden="1" outlineLevel="1"/>
    <row r="2960" hidden="1" outlineLevel="1"/>
    <row r="2961" hidden="1" outlineLevel="1"/>
    <row r="2962" hidden="1" outlineLevel="1"/>
    <row r="2963" hidden="1" outlineLevel="1"/>
    <row r="2964" hidden="1" outlineLevel="1"/>
    <row r="2965" hidden="1" outlineLevel="1"/>
    <row r="2966" hidden="1" outlineLevel="1"/>
    <row r="2967" hidden="1" outlineLevel="1"/>
    <row r="2968" hidden="1" outlineLevel="1"/>
    <row r="2969" hidden="1" outlineLevel="1"/>
    <row r="2970" hidden="1" outlineLevel="1"/>
    <row r="2971" hidden="1" outlineLevel="1"/>
    <row r="2972" hidden="1" outlineLevel="1"/>
    <row r="2973" hidden="1" outlineLevel="1"/>
    <row r="2974" hidden="1" outlineLevel="1"/>
    <row r="2975" hidden="1" outlineLevel="1"/>
    <row r="2976" hidden="1" outlineLevel="1"/>
    <row r="2977" hidden="1" outlineLevel="1"/>
    <row r="2978" hidden="1" outlineLevel="1"/>
    <row r="2979" hidden="1" outlineLevel="1"/>
    <row r="2980" hidden="1" outlineLevel="1"/>
    <row r="2981" hidden="1" outlineLevel="1"/>
    <row r="2982" hidden="1" outlineLevel="1"/>
    <row r="2983" hidden="1" outlineLevel="1"/>
    <row r="2984" hidden="1" outlineLevel="1"/>
    <row r="2985" hidden="1" outlineLevel="1"/>
    <row r="2986" hidden="1" outlineLevel="1"/>
    <row r="2987" hidden="1" outlineLevel="1"/>
    <row r="2988" hidden="1" outlineLevel="1"/>
    <row r="2989" hidden="1" outlineLevel="1"/>
    <row r="2990" hidden="1" outlineLevel="1"/>
    <row r="2991" hidden="1" outlineLevel="1"/>
    <row r="2992" hidden="1" outlineLevel="1"/>
    <row r="2993" hidden="1" outlineLevel="1"/>
    <row r="2994" hidden="1" outlineLevel="1"/>
    <row r="2995" hidden="1" outlineLevel="1"/>
    <row r="2996" hidden="1" outlineLevel="1"/>
    <row r="2997" hidden="1" outlineLevel="1"/>
    <row r="2998" hidden="1" outlineLevel="1"/>
    <row r="2999" hidden="1" outlineLevel="1"/>
    <row r="3000" hidden="1" outlineLevel="1"/>
    <row r="3001" hidden="1" outlineLevel="1"/>
    <row r="3002" hidden="1" outlineLevel="1"/>
    <row r="3003" hidden="1" outlineLevel="1"/>
    <row r="3004" hidden="1" outlineLevel="1"/>
    <row r="3005" hidden="1" outlineLevel="1"/>
    <row r="3006" hidden="1" outlineLevel="1"/>
    <row r="3007" hidden="1" outlineLevel="1"/>
    <row r="3008" hidden="1" outlineLevel="1"/>
    <row r="3009" hidden="1" outlineLevel="1"/>
    <row r="3010" hidden="1" outlineLevel="1"/>
    <row r="3011" hidden="1" outlineLevel="1"/>
    <row r="3012" hidden="1" outlineLevel="1"/>
    <row r="3013" hidden="1" outlineLevel="1"/>
    <row r="3014" hidden="1" outlineLevel="1"/>
    <row r="3015" hidden="1" outlineLevel="1"/>
    <row r="3016" hidden="1" outlineLevel="1"/>
    <row r="3017" hidden="1" outlineLevel="1"/>
    <row r="3018" hidden="1" outlineLevel="1"/>
    <row r="3019" hidden="1" outlineLevel="1"/>
    <row r="3020" hidden="1" outlineLevel="1"/>
    <row r="3021" hidden="1" outlineLevel="1"/>
    <row r="3022" hidden="1" outlineLevel="1"/>
    <row r="3023" hidden="1" outlineLevel="1"/>
    <row r="3024" hidden="1" outlineLevel="1"/>
    <row r="3025" hidden="1" outlineLevel="1"/>
    <row r="3026" hidden="1" outlineLevel="1"/>
    <row r="3027" hidden="1" outlineLevel="1"/>
    <row r="3028" hidden="1" outlineLevel="1"/>
    <row r="3029" hidden="1" outlineLevel="1"/>
    <row r="3030" hidden="1" outlineLevel="1"/>
    <row r="3031" hidden="1" outlineLevel="1"/>
    <row r="3032" hidden="1" outlineLevel="1"/>
    <row r="3033" hidden="1" outlineLevel="1"/>
    <row r="3034" hidden="1" outlineLevel="1"/>
    <row r="3035" hidden="1" outlineLevel="1"/>
    <row r="3036" hidden="1" outlineLevel="1"/>
    <row r="3037" hidden="1" outlineLevel="1"/>
    <row r="3038" hidden="1" outlineLevel="1"/>
    <row r="3039" hidden="1" outlineLevel="1"/>
    <row r="3040" hidden="1" outlineLevel="1"/>
    <row r="3041" hidden="1" outlineLevel="1"/>
    <row r="3042" hidden="1" outlineLevel="1"/>
    <row r="3043" hidden="1" outlineLevel="1"/>
    <row r="3044" hidden="1" outlineLevel="1"/>
    <row r="3045" hidden="1" outlineLevel="1"/>
    <row r="3046" hidden="1" outlineLevel="1"/>
    <row r="3047" hidden="1" outlineLevel="1"/>
    <row r="3048" hidden="1" outlineLevel="1"/>
    <row r="3049" hidden="1" outlineLevel="1"/>
    <row r="3050" hidden="1" outlineLevel="1"/>
    <row r="3051" hidden="1" outlineLevel="1"/>
    <row r="3052" hidden="1" outlineLevel="1"/>
    <row r="3053" hidden="1" outlineLevel="1"/>
    <row r="3054" hidden="1" outlineLevel="1"/>
    <row r="3055" hidden="1" outlineLevel="1"/>
    <row r="3056" hidden="1" outlineLevel="1"/>
    <row r="3057" hidden="1" outlineLevel="1"/>
    <row r="3058" hidden="1" outlineLevel="1"/>
    <row r="3059" hidden="1" outlineLevel="1"/>
    <row r="3060" hidden="1" outlineLevel="1"/>
    <row r="3061" hidden="1" outlineLevel="1"/>
    <row r="3062" hidden="1" outlineLevel="1"/>
    <row r="3063" hidden="1" outlineLevel="1"/>
    <row r="3064" hidden="1" outlineLevel="1"/>
    <row r="3065" hidden="1" outlineLevel="1"/>
    <row r="3066" hidden="1" outlineLevel="1"/>
    <row r="3067" hidden="1" outlineLevel="1"/>
    <row r="3068" hidden="1" outlineLevel="1"/>
    <row r="3069" hidden="1" outlineLevel="1"/>
    <row r="3070" hidden="1" outlineLevel="1"/>
    <row r="3071" hidden="1" outlineLevel="1"/>
    <row r="3072" hidden="1" outlineLevel="1"/>
    <row r="3073" hidden="1" outlineLevel="1"/>
    <row r="3074" hidden="1" outlineLevel="1"/>
    <row r="3075" hidden="1" outlineLevel="1"/>
    <row r="3076" hidden="1" outlineLevel="1"/>
    <row r="3077" hidden="1" outlineLevel="1"/>
    <row r="3078" hidden="1" outlineLevel="1"/>
    <row r="3079" hidden="1" outlineLevel="1"/>
    <row r="3080" hidden="1" outlineLevel="1"/>
    <row r="3081" hidden="1" outlineLevel="1"/>
    <row r="3082" hidden="1" outlineLevel="1"/>
    <row r="3083" hidden="1" outlineLevel="1"/>
    <row r="3084" hidden="1" outlineLevel="1"/>
    <row r="3085" hidden="1" outlineLevel="1"/>
    <row r="3086" hidden="1" outlineLevel="1"/>
    <row r="3087" hidden="1" outlineLevel="1"/>
    <row r="3088" hidden="1" outlineLevel="1"/>
    <row r="3089" hidden="1" outlineLevel="1"/>
    <row r="3090" hidden="1" outlineLevel="1"/>
    <row r="3091" hidden="1" outlineLevel="1"/>
    <row r="3092" hidden="1" outlineLevel="1"/>
    <row r="3093" hidden="1" outlineLevel="1"/>
    <row r="3094" hidden="1" outlineLevel="1"/>
    <row r="3095" hidden="1" outlineLevel="1"/>
    <row r="3096" hidden="1" outlineLevel="1"/>
    <row r="3097" hidden="1" outlineLevel="1"/>
    <row r="3098" hidden="1" outlineLevel="1"/>
    <row r="3099" hidden="1" outlineLevel="1"/>
    <row r="3100" hidden="1" outlineLevel="1"/>
    <row r="3101" hidden="1" outlineLevel="1"/>
    <row r="3102" hidden="1" outlineLevel="1"/>
    <row r="3103" hidden="1" outlineLevel="1"/>
    <row r="3104" hidden="1" outlineLevel="1"/>
    <row r="3105" hidden="1" outlineLevel="1"/>
    <row r="3106" hidden="1" outlineLevel="1"/>
    <row r="3107" hidden="1" outlineLevel="1"/>
    <row r="3108" hidden="1" outlineLevel="1"/>
    <row r="3109" hidden="1" outlineLevel="1"/>
    <row r="3110" hidden="1" outlineLevel="1"/>
    <row r="3111" hidden="1" outlineLevel="1"/>
    <row r="3112" hidden="1" outlineLevel="1"/>
    <row r="3113" hidden="1" outlineLevel="1"/>
    <row r="3114" hidden="1" outlineLevel="1"/>
    <row r="3115" hidden="1" outlineLevel="1"/>
    <row r="3116" hidden="1" outlineLevel="1"/>
    <row r="3117" hidden="1" outlineLevel="1"/>
    <row r="3118" hidden="1" outlineLevel="1"/>
    <row r="3119" hidden="1" outlineLevel="1"/>
    <row r="3120" hidden="1" outlineLevel="1"/>
    <row r="3121" hidden="1" outlineLevel="1"/>
    <row r="3122" hidden="1" outlineLevel="1"/>
    <row r="3123" hidden="1" outlineLevel="1"/>
    <row r="3124" hidden="1" outlineLevel="1"/>
    <row r="3125" hidden="1" outlineLevel="1"/>
    <row r="3126" hidden="1" outlineLevel="1"/>
    <row r="3127" hidden="1" outlineLevel="1"/>
    <row r="3128" hidden="1" outlineLevel="1"/>
    <row r="3129" hidden="1" outlineLevel="1"/>
    <row r="3130" hidden="1" outlineLevel="1"/>
    <row r="3131" hidden="1" outlineLevel="1"/>
    <row r="3132" hidden="1" outlineLevel="1"/>
    <row r="3133" hidden="1" outlineLevel="1"/>
    <row r="3134" hidden="1" outlineLevel="1"/>
    <row r="3135" hidden="1" outlineLevel="1"/>
    <row r="3136" hidden="1" outlineLevel="1"/>
    <row r="3137" hidden="1" outlineLevel="1"/>
    <row r="3138" hidden="1" outlineLevel="1"/>
    <row r="3139" hidden="1" outlineLevel="1"/>
    <row r="3140" hidden="1" outlineLevel="1"/>
    <row r="3141" hidden="1" outlineLevel="1"/>
    <row r="3142" hidden="1" outlineLevel="1"/>
    <row r="3143" hidden="1" outlineLevel="1"/>
    <row r="3144" collapsed="1"/>
    <row r="3155" hidden="1" outlineLevel="1"/>
    <row r="3156" hidden="1" outlineLevel="1"/>
    <row r="3157" hidden="1" outlineLevel="1"/>
    <row r="3158" hidden="1" outlineLevel="1"/>
    <row r="3159" hidden="1" outlineLevel="1"/>
    <row r="3160" hidden="1" outlineLevel="1"/>
    <row r="3161" hidden="1" outlineLevel="1"/>
    <row r="3162" hidden="1" outlineLevel="1"/>
    <row r="3163" hidden="1" outlineLevel="1"/>
    <row r="3164" hidden="1" outlineLevel="1"/>
    <row r="3165" hidden="1" outlineLevel="1"/>
    <row r="3166" hidden="1" outlineLevel="1"/>
    <row r="3167" hidden="1" outlineLevel="1"/>
    <row r="3168" hidden="1" outlineLevel="1"/>
    <row r="3169" hidden="1" outlineLevel="1"/>
    <row r="3170" hidden="1" outlineLevel="1"/>
    <row r="3171" hidden="1" outlineLevel="1"/>
    <row r="3172" hidden="1" outlineLevel="1"/>
    <row r="3173" hidden="1" outlineLevel="1"/>
    <row r="3174" hidden="1" outlineLevel="1"/>
    <row r="3175" hidden="1" outlineLevel="1"/>
    <row r="3176" hidden="1" outlineLevel="1"/>
    <row r="3177" hidden="1" outlineLevel="1"/>
    <row r="3178" hidden="1" outlineLevel="1"/>
    <row r="3179" hidden="1" outlineLevel="1"/>
    <row r="3180" hidden="1" outlineLevel="1"/>
    <row r="3181" hidden="1" outlineLevel="1"/>
    <row r="3182" hidden="1" outlineLevel="1"/>
    <row r="3183" hidden="1" outlineLevel="1"/>
    <row r="3184" hidden="1" outlineLevel="1"/>
    <row r="3185" hidden="1" outlineLevel="1"/>
    <row r="3186" hidden="1" outlineLevel="1"/>
    <row r="3187" hidden="1" outlineLevel="1"/>
    <row r="3188" hidden="1" outlineLevel="1"/>
    <row r="3189" hidden="1" outlineLevel="1"/>
    <row r="3190" hidden="1" outlineLevel="1"/>
    <row r="3191" hidden="1" outlineLevel="1"/>
    <row r="3192" hidden="1" outlineLevel="1"/>
    <row r="3193" hidden="1" outlineLevel="1"/>
    <row r="3194" hidden="1" outlineLevel="1"/>
    <row r="3195" hidden="1" outlineLevel="1"/>
    <row r="3196" hidden="1" outlineLevel="1"/>
    <row r="3197" hidden="1" outlineLevel="1"/>
    <row r="3198" hidden="1" outlineLevel="1"/>
    <row r="3199" hidden="1" outlineLevel="1"/>
    <row r="3200" hidden="1" outlineLevel="1"/>
    <row r="3201" hidden="1" outlineLevel="1"/>
    <row r="3202" hidden="1" outlineLevel="1"/>
    <row r="3203" hidden="1" outlineLevel="1"/>
    <row r="3204" hidden="1" outlineLevel="1"/>
    <row r="3205" hidden="1" outlineLevel="1"/>
    <row r="3206" hidden="1" outlineLevel="1"/>
    <row r="3207" hidden="1" outlineLevel="1"/>
    <row r="3208" hidden="1" outlineLevel="1"/>
    <row r="3209" hidden="1" outlineLevel="1"/>
    <row r="3210" hidden="1" outlineLevel="1"/>
    <row r="3211" hidden="1" outlineLevel="1"/>
    <row r="3212" hidden="1" outlineLevel="1"/>
    <row r="3213" hidden="1" outlineLevel="1"/>
    <row r="3214" hidden="1" outlineLevel="1"/>
    <row r="3215" hidden="1" outlineLevel="1"/>
    <row r="3216" hidden="1" outlineLevel="1"/>
    <row r="3217" hidden="1" outlineLevel="1"/>
    <row r="3218" hidden="1" outlineLevel="1"/>
    <row r="3219" hidden="1" outlineLevel="1"/>
    <row r="3220" hidden="1" outlineLevel="1"/>
    <row r="3221" hidden="1" outlineLevel="1"/>
    <row r="3222" hidden="1" outlineLevel="1"/>
    <row r="3223" hidden="1" outlineLevel="1"/>
    <row r="3224" hidden="1" outlineLevel="1"/>
    <row r="3225" hidden="1" outlineLevel="1"/>
    <row r="3226" hidden="1" outlineLevel="1"/>
    <row r="3227" hidden="1" outlineLevel="1"/>
    <row r="3228" hidden="1" outlineLevel="1"/>
    <row r="3229" hidden="1" outlineLevel="1"/>
    <row r="3230" hidden="1" outlineLevel="1"/>
    <row r="3231" hidden="1" outlineLevel="1"/>
    <row r="3232" hidden="1" outlineLevel="1"/>
    <row r="3233" hidden="1" outlineLevel="1"/>
    <row r="3234" hidden="1" outlineLevel="1"/>
    <row r="3235" hidden="1" outlineLevel="1"/>
    <row r="3236" hidden="1" outlineLevel="1"/>
    <row r="3237" hidden="1" outlineLevel="1"/>
    <row r="3238" hidden="1" outlineLevel="1"/>
    <row r="3239" hidden="1" outlineLevel="1"/>
    <row r="3240" hidden="1" outlineLevel="1"/>
    <row r="3241" hidden="1" outlineLevel="1"/>
    <row r="3242" hidden="1" outlineLevel="1"/>
    <row r="3243" hidden="1" outlineLevel="1"/>
    <row r="3244" hidden="1" outlineLevel="1"/>
    <row r="3245" hidden="1" outlineLevel="1"/>
    <row r="3246" hidden="1" outlineLevel="1"/>
    <row r="3247" hidden="1" outlineLevel="1"/>
    <row r="3248" hidden="1" outlineLevel="1"/>
    <row r="3249" hidden="1" outlineLevel="1"/>
    <row r="3250" hidden="1" outlineLevel="1"/>
    <row r="3251" hidden="1" outlineLevel="1"/>
    <row r="3252" hidden="1" outlineLevel="1"/>
    <row r="3253" hidden="1" outlineLevel="1"/>
    <row r="3254" hidden="1" outlineLevel="1"/>
    <row r="3255" hidden="1" outlineLevel="1"/>
    <row r="3256" hidden="1" outlineLevel="1"/>
    <row r="3257" hidden="1" outlineLevel="1"/>
    <row r="3258" hidden="1" outlineLevel="1"/>
    <row r="3259" hidden="1" outlineLevel="1"/>
    <row r="3260" hidden="1" outlineLevel="1"/>
    <row r="3261" hidden="1" outlineLevel="1"/>
    <row r="3262" hidden="1" outlineLevel="1"/>
    <row r="3263" hidden="1" outlineLevel="1"/>
    <row r="3264" hidden="1" outlineLevel="1"/>
    <row r="3265" hidden="1" outlineLevel="1"/>
    <row r="3266" hidden="1" outlineLevel="1"/>
    <row r="3267" hidden="1" outlineLevel="1"/>
    <row r="3268" hidden="1" outlineLevel="1"/>
    <row r="3269" hidden="1" outlineLevel="1"/>
    <row r="3270" hidden="1" outlineLevel="1"/>
    <row r="3271" hidden="1" outlineLevel="1"/>
    <row r="3272" hidden="1" outlineLevel="1"/>
    <row r="3273" hidden="1" outlineLevel="1"/>
    <row r="3274" hidden="1" outlineLevel="1"/>
    <row r="3275" hidden="1" outlineLevel="1"/>
    <row r="3276" hidden="1" outlineLevel="1"/>
    <row r="3277" hidden="1" outlineLevel="1"/>
    <row r="3278" hidden="1" outlineLevel="1"/>
    <row r="3279" hidden="1" outlineLevel="1"/>
    <row r="3280" hidden="1" outlineLevel="1"/>
    <row r="3281" hidden="1" outlineLevel="1"/>
    <row r="3282" hidden="1" outlineLevel="1"/>
    <row r="3283" hidden="1" outlineLevel="1"/>
    <row r="3284" hidden="1" outlineLevel="1"/>
    <row r="3285" hidden="1" outlineLevel="1"/>
    <row r="3286" hidden="1" outlineLevel="1"/>
    <row r="3287" hidden="1" outlineLevel="1"/>
    <row r="3288" hidden="1" outlineLevel="1"/>
    <row r="3289" hidden="1" outlineLevel="1"/>
    <row r="3290" hidden="1" outlineLevel="1"/>
    <row r="3291" hidden="1" outlineLevel="1"/>
    <row r="3292" hidden="1" outlineLevel="1"/>
    <row r="3293" hidden="1" outlineLevel="1"/>
    <row r="3294" hidden="1" outlineLevel="1"/>
    <row r="3295" hidden="1" outlineLevel="1"/>
    <row r="3296" hidden="1" outlineLevel="1"/>
    <row r="3297" hidden="1" outlineLevel="1"/>
    <row r="3298" hidden="1" outlineLevel="1"/>
    <row r="3299" hidden="1" outlineLevel="1"/>
    <row r="3300" hidden="1" outlineLevel="1"/>
    <row r="3301" hidden="1" outlineLevel="1"/>
    <row r="3302" hidden="1" outlineLevel="1"/>
    <row r="3303" hidden="1" outlineLevel="1"/>
    <row r="3304" hidden="1" outlineLevel="1"/>
    <row r="3305" hidden="1" outlineLevel="1"/>
    <row r="3306" hidden="1" outlineLevel="1"/>
    <row r="3307" hidden="1" outlineLevel="1"/>
    <row r="3308" hidden="1" outlineLevel="1"/>
    <row r="3309" hidden="1" outlineLevel="1"/>
    <row r="3310" hidden="1" outlineLevel="1"/>
    <row r="3311" hidden="1" outlineLevel="1"/>
    <row r="3312" hidden="1" outlineLevel="1"/>
    <row r="3313" hidden="1" outlineLevel="1"/>
    <row r="3314" hidden="1" outlineLevel="1"/>
    <row r="3315" hidden="1" outlineLevel="1"/>
    <row r="3316" hidden="1" outlineLevel="1"/>
    <row r="3317" hidden="1" outlineLevel="1"/>
    <row r="3318" hidden="1" outlineLevel="1"/>
    <row r="3319" hidden="1" outlineLevel="1"/>
    <row r="3320" hidden="1" outlineLevel="1"/>
    <row r="3321" hidden="1" outlineLevel="1"/>
    <row r="3322" hidden="1" outlineLevel="1"/>
    <row r="3323" hidden="1" outlineLevel="1"/>
    <row r="3324" hidden="1" outlineLevel="1"/>
    <row r="3325" collapsed="1"/>
    <row r="3336" hidden="1" outlineLevel="1"/>
    <row r="3337" hidden="1" outlineLevel="1"/>
    <row r="3338" hidden="1" outlineLevel="1"/>
    <row r="3339" hidden="1" outlineLevel="1"/>
    <row r="3340" hidden="1" outlineLevel="1"/>
    <row r="3341" hidden="1" outlineLevel="1"/>
    <row r="3342" hidden="1" outlineLevel="1"/>
    <row r="3343" hidden="1" outlineLevel="1"/>
    <row r="3344" hidden="1" outlineLevel="1"/>
    <row r="3345" hidden="1" outlineLevel="1"/>
    <row r="3346" hidden="1" outlineLevel="1"/>
    <row r="3347" hidden="1" outlineLevel="1"/>
    <row r="3348" hidden="1" outlineLevel="1"/>
    <row r="3349" hidden="1" outlineLevel="1"/>
    <row r="3350" hidden="1" outlineLevel="1"/>
    <row r="3351" hidden="1" outlineLevel="1"/>
    <row r="3352" hidden="1" outlineLevel="1"/>
    <row r="3353" hidden="1" outlineLevel="1"/>
    <row r="3354" hidden="1" outlineLevel="1"/>
    <row r="3355" hidden="1" outlineLevel="1"/>
    <row r="3356" hidden="1" outlineLevel="1"/>
    <row r="3357" hidden="1" outlineLevel="1"/>
    <row r="3358" hidden="1" outlineLevel="1"/>
    <row r="3359" hidden="1" outlineLevel="1"/>
    <row r="3360" hidden="1" outlineLevel="1"/>
    <row r="3361" hidden="1" outlineLevel="1"/>
    <row r="3362" hidden="1" outlineLevel="1"/>
    <row r="3363" hidden="1" outlineLevel="1"/>
    <row r="3364" hidden="1" outlineLevel="1"/>
    <row r="3365" hidden="1" outlineLevel="1"/>
    <row r="3366" hidden="1" outlineLevel="1"/>
    <row r="3367" hidden="1" outlineLevel="1"/>
    <row r="3368" hidden="1" outlineLevel="1"/>
    <row r="3369" hidden="1" outlineLevel="1"/>
    <row r="3370" hidden="1" outlineLevel="1"/>
    <row r="3371" hidden="1" outlineLevel="1"/>
    <row r="3372" hidden="1" outlineLevel="1"/>
    <row r="3373" hidden="1" outlineLevel="1"/>
    <row r="3374" hidden="1" outlineLevel="1"/>
    <row r="3375" hidden="1" outlineLevel="1"/>
    <row r="3376" hidden="1" outlineLevel="1"/>
    <row r="3377" hidden="1" outlineLevel="1"/>
    <row r="3378" hidden="1" outlineLevel="1"/>
    <row r="3379" hidden="1" outlineLevel="1"/>
    <row r="3380" hidden="1" outlineLevel="1"/>
    <row r="3381" hidden="1" outlineLevel="1"/>
    <row r="3382" hidden="1" outlineLevel="1"/>
    <row r="3383" hidden="1" outlineLevel="1"/>
    <row r="3384" hidden="1" outlineLevel="1"/>
    <row r="3385" hidden="1" outlineLevel="1"/>
    <row r="3386" hidden="1" outlineLevel="1"/>
    <row r="3387" hidden="1" outlineLevel="1"/>
    <row r="3388" hidden="1" outlineLevel="1"/>
    <row r="3389" hidden="1" outlineLevel="1"/>
    <row r="3390" hidden="1" outlineLevel="1"/>
    <row r="3391" hidden="1" outlineLevel="1"/>
    <row r="3392" hidden="1" outlineLevel="1"/>
    <row r="3393" hidden="1" outlineLevel="1"/>
    <row r="3394" hidden="1" outlineLevel="1"/>
    <row r="3395" hidden="1" outlineLevel="1"/>
    <row r="3396" hidden="1" outlineLevel="1"/>
    <row r="3397" hidden="1" outlineLevel="1"/>
    <row r="3398" hidden="1" outlineLevel="1"/>
    <row r="3399" hidden="1" outlineLevel="1"/>
    <row r="3400" hidden="1" outlineLevel="1"/>
    <row r="3401" hidden="1" outlineLevel="1"/>
    <row r="3402" hidden="1" outlineLevel="1"/>
    <row r="3403" hidden="1" outlineLevel="1"/>
    <row r="3404" hidden="1" outlineLevel="1"/>
    <row r="3405" hidden="1" outlineLevel="1"/>
    <row r="3406" hidden="1" outlineLevel="1"/>
    <row r="3407" hidden="1" outlineLevel="1"/>
    <row r="3408" hidden="1" outlineLevel="1"/>
    <row r="3409" hidden="1" outlineLevel="1"/>
    <row r="3410" hidden="1" outlineLevel="1"/>
    <row r="3411" hidden="1" outlineLevel="1"/>
    <row r="3412" hidden="1" outlineLevel="1"/>
    <row r="3413" hidden="1" outlineLevel="1"/>
    <row r="3414" hidden="1" outlineLevel="1"/>
    <row r="3415" hidden="1" outlineLevel="1"/>
    <row r="3416" hidden="1" outlineLevel="1"/>
    <row r="3417" hidden="1" outlineLevel="1"/>
    <row r="3418" hidden="1" outlineLevel="1"/>
    <row r="3419" hidden="1" outlineLevel="1"/>
    <row r="3420" hidden="1" outlineLevel="1"/>
    <row r="3421" hidden="1" outlineLevel="1"/>
    <row r="3422" hidden="1" outlineLevel="1"/>
    <row r="3423" hidden="1" outlineLevel="1"/>
    <row r="3424" hidden="1" outlineLevel="1"/>
    <row r="3425" hidden="1" outlineLevel="1"/>
    <row r="3426" hidden="1" outlineLevel="1"/>
    <row r="3427" hidden="1" outlineLevel="1"/>
    <row r="3428" hidden="1" outlineLevel="1"/>
    <row r="3429" hidden="1" outlineLevel="1"/>
    <row r="3430" hidden="1" outlineLevel="1"/>
    <row r="3431" hidden="1" outlineLevel="1"/>
    <row r="3432" hidden="1" outlineLevel="1"/>
    <row r="3433" hidden="1" outlineLevel="1"/>
    <row r="3434" hidden="1" outlineLevel="1"/>
    <row r="3435" hidden="1" outlineLevel="1"/>
    <row r="3436" hidden="1" outlineLevel="1"/>
    <row r="3437" hidden="1" outlineLevel="1"/>
    <row r="3438" hidden="1" outlineLevel="1"/>
    <row r="3439" hidden="1" outlineLevel="1"/>
    <row r="3440" hidden="1" outlineLevel="1"/>
    <row r="3441" hidden="1" outlineLevel="1"/>
    <row r="3442" hidden="1" outlineLevel="1"/>
    <row r="3443" hidden="1" outlineLevel="1"/>
    <row r="3444" hidden="1" outlineLevel="1"/>
    <row r="3445" hidden="1" outlineLevel="1"/>
    <row r="3446" hidden="1" outlineLevel="1"/>
    <row r="3447" hidden="1" outlineLevel="1"/>
    <row r="3448" hidden="1" outlineLevel="1"/>
    <row r="3449" hidden="1" outlineLevel="1"/>
    <row r="3450" hidden="1" outlineLevel="1"/>
    <row r="3451" hidden="1" outlineLevel="1"/>
    <row r="3452" hidden="1" outlineLevel="1"/>
    <row r="3453" hidden="1" outlineLevel="1"/>
    <row r="3454" hidden="1" outlineLevel="1"/>
    <row r="3455" hidden="1" outlineLevel="1"/>
    <row r="3456" hidden="1" outlineLevel="1"/>
    <row r="3457" hidden="1" outlineLevel="1"/>
    <row r="3458" hidden="1" outlineLevel="1"/>
    <row r="3459" hidden="1" outlineLevel="1"/>
    <row r="3460" hidden="1" outlineLevel="1"/>
    <row r="3461" hidden="1" outlineLevel="1"/>
    <row r="3462" hidden="1" outlineLevel="1"/>
    <row r="3463" hidden="1" outlineLevel="1"/>
    <row r="3464" hidden="1" outlineLevel="1"/>
    <row r="3465" hidden="1" outlineLevel="1"/>
    <row r="3466" hidden="1" outlineLevel="1"/>
    <row r="3467" hidden="1" outlineLevel="1"/>
    <row r="3468" hidden="1" outlineLevel="1"/>
    <row r="3469" hidden="1" outlineLevel="1"/>
    <row r="3470" hidden="1" outlineLevel="1"/>
    <row r="3471" hidden="1" outlineLevel="1"/>
    <row r="3472" hidden="1" outlineLevel="1"/>
    <row r="3473" hidden="1" outlineLevel="1"/>
    <row r="3474" hidden="1" outlineLevel="1"/>
    <row r="3475" hidden="1" outlineLevel="1"/>
    <row r="3476" hidden="1" outlineLevel="1"/>
    <row r="3477" hidden="1" outlineLevel="1"/>
    <row r="3478" hidden="1" outlineLevel="1"/>
    <row r="3479" hidden="1" outlineLevel="1"/>
    <row r="3480" hidden="1" outlineLevel="1"/>
    <row r="3481" hidden="1" outlineLevel="1"/>
    <row r="3482" hidden="1" outlineLevel="1"/>
    <row r="3483" hidden="1" outlineLevel="1"/>
    <row r="3484" hidden="1" outlineLevel="1"/>
    <row r="3485" hidden="1" outlineLevel="1"/>
    <row r="3486" hidden="1" outlineLevel="1"/>
    <row r="3487" hidden="1" outlineLevel="1"/>
    <row r="3488" hidden="1" outlineLevel="1"/>
    <row r="3489" hidden="1" outlineLevel="1"/>
    <row r="3490" hidden="1" outlineLevel="1"/>
    <row r="3491" hidden="1" outlineLevel="1"/>
    <row r="3492" hidden="1" outlineLevel="1"/>
    <row r="3493" hidden="1" outlineLevel="1"/>
    <row r="3494" hidden="1" outlineLevel="1"/>
    <row r="3495" hidden="1" outlineLevel="1"/>
    <row r="3496" collapsed="1"/>
    <row r="3507" hidden="1" outlineLevel="1"/>
    <row r="3508" hidden="1" outlineLevel="1"/>
    <row r="3509" hidden="1" outlineLevel="1"/>
    <row r="3510" hidden="1" outlineLevel="1"/>
    <row r="3511" hidden="1" outlineLevel="1"/>
    <row r="3512" hidden="1" outlineLevel="1"/>
    <row r="3513" hidden="1" outlineLevel="1"/>
    <row r="3514" hidden="1" outlineLevel="1"/>
    <row r="3515" hidden="1" outlineLevel="1"/>
    <row r="3516" hidden="1" outlineLevel="1"/>
    <row r="3517" hidden="1" outlineLevel="1"/>
    <row r="3518" hidden="1" outlineLevel="1"/>
    <row r="3519" hidden="1" outlineLevel="1"/>
    <row r="3520" hidden="1" outlineLevel="1"/>
    <row r="3521" hidden="1" outlineLevel="1"/>
    <row r="3522" hidden="1" outlineLevel="1"/>
    <row r="3523" hidden="1" outlineLevel="1"/>
    <row r="3524" hidden="1" outlineLevel="1"/>
    <row r="3525" hidden="1" outlineLevel="1"/>
    <row r="3526" hidden="1" outlineLevel="1"/>
    <row r="3527" hidden="1" outlineLevel="1"/>
    <row r="3528" hidden="1" outlineLevel="1"/>
    <row r="3529" hidden="1" outlineLevel="1"/>
    <row r="3530" hidden="1" outlineLevel="1"/>
    <row r="3531" hidden="1" outlineLevel="1"/>
    <row r="3532" hidden="1" outlineLevel="1"/>
    <row r="3533" hidden="1" outlineLevel="1"/>
    <row r="3534" hidden="1" outlineLevel="1"/>
    <row r="3535" hidden="1" outlineLevel="1"/>
    <row r="3536" hidden="1" outlineLevel="1"/>
    <row r="3537" hidden="1" outlineLevel="1"/>
    <row r="3538" hidden="1" outlineLevel="1"/>
    <row r="3539" hidden="1" outlineLevel="1"/>
    <row r="3540" hidden="1" outlineLevel="1"/>
    <row r="3541" hidden="1" outlineLevel="1"/>
    <row r="3542" hidden="1" outlineLevel="1"/>
    <row r="3543" hidden="1" outlineLevel="1"/>
    <row r="3544" hidden="1" outlineLevel="1"/>
    <row r="3545" hidden="1" outlineLevel="1"/>
    <row r="3546" hidden="1" outlineLevel="1"/>
    <row r="3547" hidden="1" outlineLevel="1"/>
    <row r="3548" hidden="1" outlineLevel="1"/>
    <row r="3549" hidden="1" outlineLevel="1"/>
    <row r="3550" hidden="1" outlineLevel="1"/>
    <row r="3551" hidden="1" outlineLevel="1"/>
    <row r="3552" hidden="1" outlineLevel="1"/>
    <row r="3553" hidden="1" outlineLevel="1"/>
    <row r="3554" hidden="1" outlineLevel="1"/>
    <row r="3555" hidden="1" outlineLevel="1"/>
    <row r="3556" hidden="1" outlineLevel="1"/>
    <row r="3557" hidden="1" outlineLevel="1"/>
    <row r="3558" hidden="1" outlineLevel="1"/>
    <row r="3559" hidden="1" outlineLevel="1"/>
    <row r="3560" hidden="1" outlineLevel="1"/>
    <row r="3561" hidden="1" outlineLevel="1"/>
    <row r="3562" hidden="1" outlineLevel="1"/>
    <row r="3563" hidden="1" outlineLevel="1"/>
    <row r="3564" hidden="1" outlineLevel="1"/>
    <row r="3565" hidden="1" outlineLevel="1"/>
    <row r="3566" hidden="1" outlineLevel="1"/>
    <row r="3567" hidden="1" outlineLevel="1"/>
    <row r="3568" hidden="1" outlineLevel="1"/>
    <row r="3569" hidden="1" outlineLevel="1"/>
    <row r="3570" hidden="1" outlineLevel="1"/>
    <row r="3571" hidden="1" outlineLevel="1"/>
    <row r="3572" hidden="1" outlineLevel="1"/>
    <row r="3573" hidden="1" outlineLevel="1"/>
    <row r="3574" hidden="1" outlineLevel="1"/>
    <row r="3575" hidden="1" outlineLevel="1"/>
    <row r="3576" hidden="1" outlineLevel="1"/>
    <row r="3577" hidden="1" outlineLevel="1"/>
    <row r="3578" hidden="1" outlineLevel="1"/>
    <row r="3579" hidden="1" outlineLevel="1"/>
    <row r="3580" hidden="1" outlineLevel="1"/>
    <row r="3581" hidden="1" outlineLevel="1"/>
    <row r="3582" hidden="1" outlineLevel="1"/>
    <row r="3583" hidden="1" outlineLevel="1"/>
    <row r="3584" hidden="1" outlineLevel="1"/>
    <row r="3585" hidden="1" outlineLevel="1"/>
    <row r="3586" hidden="1" outlineLevel="1"/>
    <row r="3587" hidden="1" outlineLevel="1"/>
    <row r="3588" hidden="1" outlineLevel="1"/>
    <row r="3589" hidden="1" outlineLevel="1"/>
    <row r="3590" hidden="1" outlineLevel="1"/>
    <row r="3591" hidden="1" outlineLevel="1"/>
    <row r="3592" hidden="1" outlineLevel="1"/>
    <row r="3593" hidden="1" outlineLevel="1"/>
    <row r="3594" hidden="1" outlineLevel="1"/>
    <row r="3595" hidden="1" outlineLevel="1"/>
    <row r="3596" hidden="1" outlineLevel="1"/>
    <row r="3597" collapsed="1"/>
    <row r="3608" hidden="1" outlineLevel="1"/>
    <row r="3609" hidden="1" outlineLevel="1"/>
    <row r="3610" hidden="1" outlineLevel="1"/>
    <row r="3611" hidden="1" outlineLevel="1"/>
    <row r="3612" hidden="1" outlineLevel="1"/>
    <row r="3613" hidden="1" outlineLevel="1"/>
    <row r="3614" hidden="1" outlineLevel="1"/>
    <row r="3615" hidden="1" outlineLevel="1"/>
    <row r="3616" hidden="1" outlineLevel="1"/>
    <row r="3617" hidden="1" outlineLevel="1"/>
    <row r="3618" hidden="1" outlineLevel="1"/>
    <row r="3619" hidden="1" outlineLevel="1"/>
    <row r="3620" hidden="1" outlineLevel="1"/>
    <row r="3621" hidden="1" outlineLevel="1"/>
    <row r="3622" hidden="1" outlineLevel="1"/>
    <row r="3623" hidden="1" outlineLevel="1"/>
    <row r="3624" hidden="1" outlineLevel="1"/>
    <row r="3625" hidden="1" outlineLevel="1"/>
    <row r="3626" hidden="1" outlineLevel="1"/>
    <row r="3627" hidden="1" outlineLevel="1"/>
    <row r="3628" hidden="1" outlineLevel="1"/>
    <row r="3629" hidden="1" outlineLevel="1"/>
    <row r="3630" hidden="1" outlineLevel="1"/>
    <row r="3631" hidden="1" outlineLevel="1"/>
    <row r="3632" hidden="1" outlineLevel="1"/>
    <row r="3633" hidden="1" outlineLevel="1"/>
    <row r="3634" hidden="1" outlineLevel="1"/>
    <row r="3635" hidden="1" outlineLevel="1"/>
    <row r="3636" hidden="1" outlineLevel="1"/>
    <row r="3637" hidden="1" outlineLevel="1"/>
    <row r="3638" hidden="1" outlineLevel="1"/>
    <row r="3639" hidden="1" outlineLevel="1"/>
    <row r="3640" hidden="1" outlineLevel="1"/>
    <row r="3641" hidden="1" outlineLevel="1"/>
    <row r="3642" hidden="1" outlineLevel="1"/>
    <row r="3643" hidden="1" outlineLevel="1"/>
    <row r="3644" hidden="1" outlineLevel="1"/>
    <row r="3645" hidden="1" outlineLevel="1"/>
    <row r="3646" hidden="1" outlineLevel="1"/>
    <row r="3647" hidden="1" outlineLevel="1"/>
    <row r="3648" hidden="1" outlineLevel="1"/>
    <row r="3649" hidden="1" outlineLevel="1"/>
    <row r="3650" hidden="1" outlineLevel="1"/>
    <row r="3651" hidden="1" outlineLevel="1"/>
    <row r="3652" hidden="1" outlineLevel="1"/>
    <row r="3653" hidden="1" outlineLevel="1"/>
    <row r="3654" hidden="1" outlineLevel="1"/>
    <row r="3655" hidden="1" outlineLevel="1"/>
    <row r="3656" hidden="1" outlineLevel="1"/>
    <row r="3657" hidden="1" outlineLevel="1"/>
    <row r="3658" hidden="1" outlineLevel="1"/>
    <row r="3659" hidden="1" outlineLevel="1"/>
    <row r="3660" hidden="1" outlineLevel="1"/>
    <row r="3661" hidden="1" outlineLevel="1"/>
    <row r="3662" hidden="1" outlineLevel="1"/>
    <row r="3663" hidden="1" outlineLevel="1"/>
    <row r="3664" hidden="1" outlineLevel="1"/>
    <row r="3665" hidden="1" outlineLevel="1"/>
    <row r="3666" hidden="1" outlineLevel="1"/>
    <row r="3667" hidden="1" outlineLevel="1"/>
    <row r="3668" hidden="1" outlineLevel="1"/>
    <row r="3669" hidden="1" outlineLevel="1"/>
    <row r="3670" hidden="1" outlineLevel="1"/>
    <row r="3671" hidden="1" outlineLevel="1"/>
    <row r="3672" hidden="1" outlineLevel="1"/>
    <row r="3673" hidden="1" outlineLevel="1"/>
    <row r="3674" hidden="1" outlineLevel="1"/>
    <row r="3675" hidden="1" outlineLevel="1"/>
    <row r="3676" hidden="1" outlineLevel="1"/>
    <row r="3677" hidden="1" outlineLevel="1"/>
    <row r="3678" hidden="1" outlineLevel="1"/>
    <row r="3679" hidden="1" outlineLevel="1"/>
    <row r="3680" hidden="1" outlineLevel="1"/>
    <row r="3681" hidden="1" outlineLevel="1"/>
    <row r="3682" hidden="1" outlineLevel="1"/>
    <row r="3683" hidden="1" outlineLevel="1"/>
    <row r="3684" hidden="1" outlineLevel="1"/>
    <row r="3685" hidden="1" outlineLevel="1"/>
    <row r="3686" hidden="1" outlineLevel="1"/>
    <row r="3687" hidden="1" outlineLevel="1"/>
    <row r="3688" hidden="1" outlineLevel="1"/>
    <row r="3689" hidden="1" outlineLevel="1"/>
    <row r="3690" hidden="1" outlineLevel="1"/>
    <row r="3691" hidden="1" outlineLevel="1"/>
    <row r="3692" hidden="1" outlineLevel="1"/>
    <row r="3693" hidden="1" outlineLevel="1"/>
    <row r="3694" hidden="1" outlineLevel="1"/>
    <row r="3695" hidden="1" outlineLevel="1"/>
    <row r="3696" hidden="1" outlineLevel="1"/>
    <row r="3697" hidden="1" outlineLevel="1"/>
    <row r="3698" hidden="1" outlineLevel="1"/>
    <row r="3699" hidden="1" outlineLevel="1"/>
    <row r="3700" hidden="1" outlineLevel="1"/>
    <row r="3701" hidden="1" outlineLevel="1"/>
    <row r="3702" hidden="1" outlineLevel="1"/>
    <row r="3703" hidden="1" outlineLevel="1"/>
    <row r="3704" hidden="1" outlineLevel="1"/>
    <row r="3705" hidden="1" outlineLevel="1"/>
    <row r="3706" hidden="1" outlineLevel="1"/>
    <row r="3707" hidden="1" outlineLevel="1"/>
    <row r="3708" hidden="1" outlineLevel="1"/>
    <row r="3709" hidden="1" outlineLevel="1"/>
    <row r="3710" hidden="1" outlineLevel="1"/>
    <row r="3711" hidden="1" outlineLevel="1"/>
    <row r="3712" hidden="1" outlineLevel="1"/>
    <row r="3713" hidden="1" outlineLevel="1"/>
    <row r="3714" hidden="1" outlineLevel="1"/>
    <row r="3715" hidden="1" outlineLevel="1"/>
    <row r="3716" hidden="1" outlineLevel="1"/>
    <row r="3717" hidden="1" outlineLevel="1"/>
    <row r="3718" hidden="1" outlineLevel="1"/>
    <row r="3719" hidden="1" outlineLevel="1"/>
    <row r="3720" hidden="1" outlineLevel="1"/>
    <row r="3721" hidden="1" outlineLevel="1"/>
    <row r="3722" hidden="1" outlineLevel="1"/>
    <row r="3723" hidden="1" outlineLevel="1"/>
    <row r="3724" hidden="1" outlineLevel="1"/>
    <row r="3725" hidden="1" outlineLevel="1"/>
    <row r="3726" hidden="1" outlineLevel="1"/>
    <row r="3727" hidden="1" outlineLevel="1"/>
    <row r="3728" hidden="1" outlineLevel="1"/>
    <row r="3729" hidden="1" outlineLevel="1"/>
    <row r="3730" hidden="1" outlineLevel="1"/>
    <row r="3731" hidden="1" outlineLevel="1"/>
    <row r="3732" hidden="1" outlineLevel="1"/>
    <row r="3733" hidden="1" outlineLevel="1"/>
    <row r="3734" hidden="1" outlineLevel="1"/>
    <row r="3735" hidden="1" outlineLevel="1"/>
    <row r="3736" hidden="1" outlineLevel="1"/>
    <row r="3737" hidden="1" outlineLevel="1"/>
    <row r="3738" hidden="1" outlineLevel="1"/>
    <row r="3739" hidden="1" outlineLevel="1"/>
    <row r="3740" hidden="1" outlineLevel="1"/>
    <row r="3741" hidden="1" outlineLevel="1"/>
    <row r="3742" hidden="1" outlineLevel="1"/>
    <row r="3743" hidden="1" outlineLevel="1"/>
    <row r="3744" hidden="1" outlineLevel="1"/>
    <row r="3745" hidden="1" outlineLevel="1"/>
    <row r="3746" hidden="1" outlineLevel="1"/>
    <row r="3747" hidden="1" outlineLevel="1"/>
    <row r="3748" collapsed="1"/>
    <row r="3759" hidden="1" outlineLevel="1"/>
    <row r="3760" hidden="1" outlineLevel="1"/>
    <row r="3761" hidden="1" outlineLevel="1"/>
    <row r="3762" hidden="1" outlineLevel="1"/>
    <row r="3763" hidden="1" outlineLevel="1"/>
    <row r="3764" hidden="1" outlineLevel="1"/>
    <row r="3765" hidden="1" outlineLevel="1"/>
    <row r="3766" hidden="1" outlineLevel="1"/>
    <row r="3767" hidden="1" outlineLevel="1"/>
    <row r="3768" hidden="1" outlineLevel="1"/>
    <row r="3769" hidden="1" outlineLevel="1"/>
    <row r="3770" hidden="1" outlineLevel="1"/>
    <row r="3771" hidden="1" outlineLevel="1"/>
    <row r="3772" hidden="1" outlineLevel="1"/>
    <row r="3773" hidden="1" outlineLevel="1"/>
    <row r="3774" hidden="1" outlineLevel="1"/>
    <row r="3775" hidden="1" outlineLevel="1"/>
    <row r="3776" hidden="1" outlineLevel="1"/>
    <row r="3777" hidden="1" outlineLevel="1"/>
    <row r="3778" hidden="1" outlineLevel="1"/>
    <row r="3779" hidden="1" outlineLevel="1"/>
    <row r="3780" hidden="1" outlineLevel="1"/>
    <row r="3781" hidden="1" outlineLevel="1"/>
    <row r="3782" hidden="1" outlineLevel="1"/>
    <row r="3783" hidden="1" outlineLevel="1"/>
    <row r="3784" hidden="1" outlineLevel="1"/>
    <row r="3785" hidden="1" outlineLevel="1"/>
    <row r="3786" hidden="1" outlineLevel="1"/>
    <row r="3787" hidden="1" outlineLevel="1"/>
    <row r="3788" hidden="1" outlineLevel="1"/>
    <row r="3789" hidden="1" outlineLevel="1"/>
    <row r="3790" hidden="1" outlineLevel="1"/>
    <row r="3791" hidden="1" outlineLevel="1"/>
    <row r="3792" hidden="1" outlineLevel="1"/>
    <row r="3793" hidden="1" outlineLevel="1"/>
    <row r="3794" hidden="1" outlineLevel="1"/>
    <row r="3795" hidden="1" outlineLevel="1"/>
    <row r="3796" hidden="1" outlineLevel="1"/>
    <row r="3797" hidden="1" outlineLevel="1"/>
    <row r="3798" hidden="1" outlineLevel="1"/>
    <row r="3799" hidden="1" outlineLevel="1"/>
    <row r="3800" hidden="1" outlineLevel="1"/>
    <row r="3801" hidden="1" outlineLevel="1"/>
    <row r="3802" hidden="1" outlineLevel="1"/>
    <row r="3803" hidden="1" outlineLevel="1"/>
    <row r="3804" hidden="1" outlineLevel="1"/>
    <row r="3805" hidden="1" outlineLevel="1"/>
    <row r="3806" hidden="1" outlineLevel="1"/>
    <row r="3807" hidden="1" outlineLevel="1"/>
    <row r="3808" hidden="1" outlineLevel="1"/>
    <row r="3809" hidden="1" outlineLevel="1"/>
    <row r="3810" hidden="1" outlineLevel="1"/>
    <row r="3811" hidden="1" outlineLevel="1"/>
    <row r="3812" hidden="1" outlineLevel="1"/>
    <row r="3813" hidden="1" outlineLevel="1"/>
    <row r="3814" hidden="1" outlineLevel="1"/>
    <row r="3815" hidden="1" outlineLevel="1"/>
    <row r="3816" hidden="1" outlineLevel="1"/>
    <row r="3817" hidden="1" outlineLevel="1"/>
    <row r="3818" hidden="1" outlineLevel="1"/>
    <row r="3819" hidden="1" outlineLevel="1"/>
    <row r="3820" hidden="1" outlineLevel="1"/>
    <row r="3821" hidden="1" outlineLevel="1"/>
    <row r="3822" hidden="1" outlineLevel="1"/>
    <row r="3823" hidden="1" outlineLevel="1"/>
    <row r="3824" hidden="1" outlineLevel="1"/>
    <row r="3825" hidden="1" outlineLevel="1"/>
    <row r="3826" hidden="1" outlineLevel="1"/>
    <row r="3827" hidden="1" outlineLevel="1"/>
    <row r="3828" hidden="1" outlineLevel="1"/>
    <row r="3829" hidden="1" outlineLevel="1"/>
    <row r="3830" hidden="1" outlineLevel="1"/>
    <row r="3831" hidden="1" outlineLevel="1"/>
    <row r="3832" hidden="1" outlineLevel="1"/>
    <row r="3833" hidden="1" outlineLevel="1"/>
    <row r="3834" hidden="1" outlineLevel="1"/>
    <row r="3835" hidden="1" outlineLevel="1"/>
    <row r="3836" hidden="1" outlineLevel="1"/>
    <row r="3837" hidden="1" outlineLevel="1"/>
    <row r="3838" hidden="1" outlineLevel="1"/>
    <row r="3839" hidden="1" outlineLevel="1"/>
    <row r="3840" hidden="1" outlineLevel="1"/>
    <row r="3841" hidden="1" outlineLevel="1"/>
    <row r="3842" hidden="1" outlineLevel="1"/>
    <row r="3843" hidden="1" outlineLevel="1"/>
    <row r="3844" hidden="1" outlineLevel="1"/>
    <row r="3845" hidden="1" outlineLevel="1"/>
    <row r="3846" hidden="1" outlineLevel="1"/>
    <row r="3847" hidden="1" outlineLevel="1"/>
    <row r="3848" hidden="1" outlineLevel="1"/>
    <row r="3849" collapsed="1"/>
    <row r="3860" hidden="1" outlineLevel="1"/>
    <row r="3861" hidden="1" outlineLevel="1"/>
    <row r="3862" hidden="1" outlineLevel="1"/>
    <row r="3863" hidden="1" outlineLevel="1"/>
    <row r="3864" hidden="1" outlineLevel="1"/>
    <row r="3865" hidden="1" outlineLevel="1"/>
    <row r="3866" hidden="1" outlineLevel="1"/>
    <row r="3867" hidden="1" outlineLevel="1"/>
    <row r="3868" hidden="1" outlineLevel="1"/>
    <row r="3869" hidden="1" outlineLevel="1"/>
    <row r="3870" hidden="1" outlineLevel="1"/>
    <row r="3871" hidden="1" outlineLevel="1"/>
    <row r="3872" hidden="1" outlineLevel="1"/>
    <row r="3873" hidden="1" outlineLevel="1"/>
    <row r="3874" hidden="1" outlineLevel="1"/>
    <row r="3875" hidden="1" outlineLevel="1"/>
    <row r="3876" hidden="1" outlineLevel="1"/>
    <row r="3877" hidden="1" outlineLevel="1"/>
    <row r="3878" hidden="1" outlineLevel="1"/>
    <row r="3879" hidden="1" outlineLevel="1"/>
    <row r="3880" hidden="1" outlineLevel="1"/>
    <row r="3881" hidden="1" outlineLevel="1"/>
    <row r="3882" hidden="1" outlineLevel="1"/>
    <row r="3883" hidden="1" outlineLevel="1"/>
    <row r="3884" hidden="1" outlineLevel="1"/>
    <row r="3885" hidden="1" outlineLevel="1"/>
    <row r="3886" hidden="1" outlineLevel="1"/>
    <row r="3887" hidden="1" outlineLevel="1"/>
    <row r="3888" hidden="1" outlineLevel="1"/>
    <row r="3889" hidden="1" outlineLevel="1"/>
    <row r="3890" hidden="1" outlineLevel="1"/>
    <row r="3891" hidden="1" outlineLevel="1"/>
    <row r="3892" hidden="1" outlineLevel="1"/>
    <row r="3893" hidden="1" outlineLevel="1"/>
    <row r="3894" hidden="1" outlineLevel="1"/>
    <row r="3895" hidden="1" outlineLevel="1"/>
    <row r="3896" hidden="1" outlineLevel="1"/>
    <row r="3897" hidden="1" outlineLevel="1"/>
    <row r="3898" hidden="1" outlineLevel="1"/>
    <row r="3899" hidden="1" outlineLevel="1"/>
    <row r="3900" hidden="1" outlineLevel="1"/>
    <row r="3901" hidden="1" outlineLevel="1"/>
    <row r="3902" hidden="1" outlineLevel="1"/>
    <row r="3903" hidden="1" outlineLevel="1"/>
    <row r="3904" hidden="1" outlineLevel="1"/>
    <row r="3905" hidden="1" outlineLevel="1"/>
    <row r="3906" hidden="1" outlineLevel="1"/>
    <row r="3907" hidden="1" outlineLevel="1"/>
    <row r="3908" hidden="1" outlineLevel="1"/>
    <row r="3909" hidden="1" outlineLevel="1"/>
    <row r="3910" hidden="1" outlineLevel="1"/>
    <row r="3911" hidden="1" outlineLevel="1"/>
    <row r="3912" hidden="1" outlineLevel="1"/>
    <row r="3913" hidden="1" outlineLevel="1"/>
    <row r="3914" hidden="1" outlineLevel="1"/>
    <row r="3915" hidden="1" outlineLevel="1"/>
    <row r="3916" hidden="1" outlineLevel="1"/>
    <row r="3917" hidden="1" outlineLevel="1"/>
    <row r="3918" hidden="1" outlineLevel="1"/>
    <row r="3919" hidden="1" outlineLevel="1"/>
    <row r="3920" hidden="1" outlineLevel="1"/>
    <row r="3921" hidden="1" outlineLevel="1"/>
    <row r="3922" hidden="1" outlineLevel="1"/>
    <row r="3923" hidden="1" outlineLevel="1"/>
    <row r="3924" hidden="1" outlineLevel="1"/>
    <row r="3925" hidden="1" outlineLevel="1"/>
    <row r="3926" hidden="1" outlineLevel="1"/>
    <row r="3927" hidden="1" outlineLevel="1"/>
    <row r="3928" hidden="1" outlineLevel="1"/>
    <row r="3929" hidden="1" outlineLevel="1"/>
    <row r="3930" hidden="1" outlineLevel="1"/>
    <row r="3931" hidden="1" outlineLevel="1"/>
    <row r="3932" hidden="1" outlineLevel="1"/>
    <row r="3933" hidden="1" outlineLevel="1"/>
    <row r="3934" hidden="1" outlineLevel="1"/>
    <row r="3935" hidden="1" outlineLevel="1"/>
    <row r="3936" hidden="1" outlineLevel="1"/>
    <row r="3937" hidden="1" outlineLevel="1"/>
    <row r="3938" hidden="1" outlineLevel="1"/>
    <row r="3939" hidden="1" outlineLevel="1"/>
    <row r="3940" hidden="1" outlineLevel="1"/>
    <row r="3941" hidden="1" outlineLevel="1"/>
    <row r="3942" hidden="1" outlineLevel="1"/>
    <row r="3943" hidden="1" outlineLevel="1"/>
    <row r="3944" hidden="1" outlineLevel="1"/>
    <row r="3945" hidden="1" outlineLevel="1"/>
    <row r="3946" hidden="1" outlineLevel="1"/>
    <row r="3947" hidden="1" outlineLevel="1"/>
    <row r="3948" hidden="1" outlineLevel="1"/>
    <row r="3949" hidden="1" outlineLevel="1"/>
    <row r="3950" collapsed="1"/>
    <row r="3961" hidden="1" outlineLevel="1"/>
    <row r="3962" hidden="1" outlineLevel="1"/>
    <row r="3963" hidden="1" outlineLevel="1"/>
    <row r="3964" hidden="1" outlineLevel="1"/>
    <row r="3965" hidden="1" outlineLevel="1"/>
    <row r="3966" hidden="1" outlineLevel="1"/>
    <row r="3967" hidden="1" outlineLevel="1"/>
    <row r="3968" hidden="1" outlineLevel="1"/>
    <row r="3969" hidden="1" outlineLevel="1"/>
    <row r="3970" hidden="1" outlineLevel="1"/>
    <row r="3971" hidden="1" outlineLevel="1"/>
    <row r="3972" hidden="1" outlineLevel="1"/>
    <row r="3973" hidden="1" outlineLevel="1"/>
    <row r="3974" hidden="1" outlineLevel="1"/>
    <row r="3975" hidden="1" outlineLevel="1"/>
    <row r="3976" hidden="1" outlineLevel="1"/>
    <row r="3977" hidden="1" outlineLevel="1"/>
    <row r="3978" hidden="1" outlineLevel="1"/>
    <row r="3979" hidden="1" outlineLevel="1"/>
    <row r="3980" hidden="1" outlineLevel="1"/>
    <row r="3981" hidden="1" outlineLevel="1"/>
    <row r="3982" hidden="1" outlineLevel="1"/>
    <row r="3983" hidden="1" outlineLevel="1"/>
    <row r="3984" hidden="1" outlineLevel="1"/>
    <row r="3985" hidden="1" outlineLevel="1"/>
    <row r="3986" hidden="1" outlineLevel="1"/>
    <row r="3987" hidden="1" outlineLevel="1"/>
    <row r="3988" hidden="1" outlineLevel="1"/>
    <row r="3989" hidden="1" outlineLevel="1"/>
    <row r="3990" hidden="1" outlineLevel="1"/>
    <row r="3991" hidden="1" outlineLevel="1"/>
    <row r="3992" hidden="1" outlineLevel="1"/>
    <row r="3993" hidden="1" outlineLevel="1"/>
    <row r="3994" hidden="1" outlineLevel="1"/>
    <row r="3995" hidden="1" outlineLevel="1"/>
    <row r="3996" hidden="1" outlineLevel="1"/>
    <row r="3997" hidden="1" outlineLevel="1"/>
    <row r="3998" hidden="1" outlineLevel="1"/>
    <row r="3999" hidden="1" outlineLevel="1"/>
    <row r="4000" hidden="1" outlineLevel="1"/>
    <row r="4001" hidden="1" outlineLevel="1"/>
    <row r="4002" hidden="1" outlineLevel="1"/>
    <row r="4003" hidden="1" outlineLevel="1"/>
    <row r="4004" hidden="1" outlineLevel="1"/>
    <row r="4005" hidden="1" outlineLevel="1"/>
    <row r="4006" hidden="1" outlineLevel="1"/>
    <row r="4007" hidden="1" outlineLevel="1"/>
    <row r="4008" hidden="1" outlineLevel="1"/>
    <row r="4009" hidden="1" outlineLevel="1"/>
    <row r="4010" hidden="1" outlineLevel="1"/>
    <row r="4011" hidden="1" outlineLevel="1"/>
    <row r="4012" hidden="1" outlineLevel="1"/>
    <row r="4013" hidden="1" outlineLevel="1"/>
    <row r="4014" hidden="1" outlineLevel="1"/>
    <row r="4015" hidden="1" outlineLevel="1"/>
    <row r="4016" hidden="1" outlineLevel="1"/>
    <row r="4017" hidden="1" outlineLevel="1"/>
    <row r="4018" hidden="1" outlineLevel="1"/>
    <row r="4019" hidden="1" outlineLevel="1"/>
    <row r="4020" hidden="1" outlineLevel="1"/>
    <row r="4021" hidden="1" outlineLevel="1"/>
    <row r="4022" hidden="1" outlineLevel="1"/>
    <row r="4023" hidden="1" outlineLevel="1"/>
    <row r="4024" hidden="1" outlineLevel="1"/>
    <row r="4025" hidden="1" outlineLevel="1"/>
    <row r="4026" hidden="1" outlineLevel="1"/>
    <row r="4027" hidden="1" outlineLevel="1"/>
    <row r="4028" hidden="1" outlineLevel="1"/>
    <row r="4029" hidden="1" outlineLevel="1"/>
    <row r="4030" hidden="1" outlineLevel="1"/>
    <row r="4031" hidden="1" outlineLevel="1"/>
    <row r="4032" hidden="1" outlineLevel="1"/>
    <row r="4033" hidden="1" outlineLevel="1"/>
    <row r="4034" hidden="1" outlineLevel="1"/>
    <row r="4035" hidden="1" outlineLevel="1"/>
    <row r="4036" hidden="1" outlineLevel="1"/>
    <row r="4037" hidden="1" outlineLevel="1"/>
    <row r="4038" hidden="1" outlineLevel="1"/>
    <row r="4039" hidden="1" outlineLevel="1"/>
    <row r="4040" hidden="1" outlineLevel="1"/>
    <row r="4041" hidden="1" outlineLevel="1"/>
    <row r="4042" hidden="1" outlineLevel="1"/>
    <row r="4043" hidden="1" outlineLevel="1"/>
    <row r="4044" hidden="1" outlineLevel="1"/>
    <row r="4045" hidden="1" outlineLevel="1"/>
    <row r="4046" hidden="1" outlineLevel="1"/>
    <row r="4047" hidden="1" outlineLevel="1"/>
    <row r="4048" hidden="1" outlineLevel="1"/>
    <row r="4049" hidden="1" outlineLevel="1"/>
    <row r="4050" hidden="1" outlineLevel="1"/>
    <row r="4051" collapsed="1"/>
    <row r="4062" hidden="1" outlineLevel="1"/>
    <row r="4063" hidden="1" outlineLevel="1"/>
    <row r="4064" hidden="1" outlineLevel="1"/>
    <row r="4065" hidden="1" outlineLevel="1"/>
    <row r="4066" hidden="1" outlineLevel="1"/>
    <row r="4067" hidden="1" outlineLevel="1"/>
    <row r="4068" hidden="1" outlineLevel="1"/>
    <row r="4069" hidden="1" outlineLevel="1"/>
    <row r="4070" hidden="1" outlineLevel="1"/>
    <row r="4071" hidden="1" outlineLevel="1"/>
    <row r="4072" hidden="1" outlineLevel="1"/>
    <row r="4073" hidden="1" outlineLevel="1"/>
    <row r="4074" hidden="1" outlineLevel="1"/>
    <row r="4075" hidden="1" outlineLevel="1"/>
    <row r="4076" hidden="1" outlineLevel="1"/>
    <row r="4077" hidden="1" outlineLevel="1"/>
    <row r="4078" hidden="1" outlineLevel="1"/>
    <row r="4079" hidden="1" outlineLevel="1"/>
    <row r="4080" hidden="1" outlineLevel="1"/>
    <row r="4081" hidden="1" outlineLevel="1"/>
    <row r="4082" hidden="1" outlineLevel="1"/>
    <row r="4083" hidden="1" outlineLevel="1"/>
    <row r="4084" hidden="1" outlineLevel="1"/>
    <row r="4085" hidden="1" outlineLevel="1"/>
    <row r="4086" hidden="1" outlineLevel="1"/>
    <row r="4087" hidden="1" outlineLevel="1"/>
    <row r="4088" hidden="1" outlineLevel="1"/>
    <row r="4089" hidden="1" outlineLevel="1"/>
    <row r="4090" hidden="1" outlineLevel="1"/>
    <row r="4091" hidden="1" outlineLevel="1"/>
    <row r="4092" hidden="1" outlineLevel="1"/>
    <row r="4093" hidden="1" outlineLevel="1"/>
    <row r="4094" hidden="1" outlineLevel="1"/>
    <row r="4095" hidden="1" outlineLevel="1"/>
    <row r="4096" hidden="1" outlineLevel="1"/>
    <row r="4097" hidden="1" outlineLevel="1"/>
    <row r="4098" hidden="1" outlineLevel="1"/>
    <row r="4099" hidden="1" outlineLevel="1"/>
    <row r="4100" hidden="1" outlineLevel="1"/>
    <row r="4101" hidden="1" outlineLevel="1"/>
    <row r="4102" hidden="1" outlineLevel="1"/>
    <row r="4103" hidden="1" outlineLevel="1"/>
    <row r="4104" hidden="1" outlineLevel="1"/>
    <row r="4105" hidden="1" outlineLevel="1"/>
    <row r="4106" hidden="1" outlineLevel="1"/>
    <row r="4107" hidden="1" outlineLevel="1"/>
    <row r="4108" hidden="1" outlineLevel="1"/>
    <row r="4109" hidden="1" outlineLevel="1"/>
    <row r="4110" hidden="1" outlineLevel="1"/>
    <row r="4111" hidden="1" outlineLevel="1"/>
    <row r="4112" hidden="1" outlineLevel="1"/>
    <row r="4113" hidden="1" outlineLevel="1"/>
    <row r="4114" hidden="1" outlineLevel="1"/>
    <row r="4115" hidden="1" outlineLevel="1"/>
    <row r="4116" hidden="1" outlineLevel="1"/>
    <row r="4117" hidden="1" outlineLevel="1"/>
    <row r="4118" hidden="1" outlineLevel="1"/>
    <row r="4119" hidden="1" outlineLevel="1"/>
    <row r="4120" hidden="1" outlineLevel="1"/>
    <row r="4121" hidden="1" outlineLevel="1"/>
    <row r="4122" hidden="1" outlineLevel="1"/>
    <row r="4123" hidden="1" outlineLevel="1"/>
    <row r="4124" hidden="1" outlineLevel="1"/>
    <row r="4125" hidden="1" outlineLevel="1"/>
    <row r="4126" hidden="1" outlineLevel="1"/>
    <row r="4127" hidden="1" outlineLevel="1"/>
    <row r="4128" hidden="1" outlineLevel="1"/>
    <row r="4129" hidden="1" outlineLevel="1"/>
    <row r="4130" hidden="1" outlineLevel="1"/>
    <row r="4131" hidden="1" outlineLevel="1"/>
    <row r="4132" hidden="1" outlineLevel="1"/>
    <row r="4133" hidden="1" outlineLevel="1"/>
    <row r="4134" hidden="1" outlineLevel="1"/>
    <row r="4135" hidden="1" outlineLevel="1"/>
    <row r="4136" hidden="1" outlineLevel="1"/>
    <row r="4137" hidden="1" outlineLevel="1"/>
    <row r="4138" hidden="1" outlineLevel="1"/>
    <row r="4139" hidden="1" outlineLevel="1"/>
    <row r="4140" hidden="1" outlineLevel="1"/>
    <row r="4141" hidden="1" outlineLevel="1"/>
    <row r="4142" hidden="1" outlineLevel="1"/>
    <row r="4143" hidden="1" outlineLevel="1"/>
    <row r="4144" hidden="1" outlineLevel="1"/>
    <row r="4145" hidden="1" outlineLevel="1"/>
    <row r="4146" hidden="1" outlineLevel="1"/>
    <row r="4147" hidden="1" outlineLevel="1"/>
    <row r="4148" hidden="1" outlineLevel="1"/>
    <row r="4149" hidden="1" outlineLevel="1"/>
    <row r="4150" hidden="1" outlineLevel="1"/>
    <row r="4151" hidden="1" outlineLevel="1"/>
    <row r="4152" collapsed="1"/>
  </sheetData>
  <dataConsolidate/>
  <mergeCells count="443">
    <mergeCell ref="D132:G132"/>
    <mergeCell ref="J132:J136"/>
    <mergeCell ref="D133:G133"/>
    <mergeCell ref="D134:G134"/>
    <mergeCell ref="D135:G135"/>
    <mergeCell ref="D136:G136"/>
    <mergeCell ref="X126:AA126"/>
    <mergeCell ref="D127:G127"/>
    <mergeCell ref="D128:G128"/>
    <mergeCell ref="D129:G129"/>
    <mergeCell ref="D130:G130"/>
    <mergeCell ref="D131:G131"/>
    <mergeCell ref="AD122:AD126"/>
    <mergeCell ref="D123:G123"/>
    <mergeCell ref="N123:Q123"/>
    <mergeCell ref="X123:AA123"/>
    <mergeCell ref="D124:G124"/>
    <mergeCell ref="N124:Q124"/>
    <mergeCell ref="X124:AA124"/>
    <mergeCell ref="D125:G125"/>
    <mergeCell ref="N125:Q125"/>
    <mergeCell ref="X125:AA125"/>
    <mergeCell ref="D121:G121"/>
    <mergeCell ref="N121:Q121"/>
    <mergeCell ref="X121:AA121"/>
    <mergeCell ref="D122:G122"/>
    <mergeCell ref="J122:J126"/>
    <mergeCell ref="N122:Q122"/>
    <mergeCell ref="T122:T126"/>
    <mergeCell ref="X122:AA122"/>
    <mergeCell ref="D126:G126"/>
    <mergeCell ref="N126:Q126"/>
    <mergeCell ref="D119:G119"/>
    <mergeCell ref="N119:Q119"/>
    <mergeCell ref="X119:AA119"/>
    <mergeCell ref="D120:G120"/>
    <mergeCell ref="N120:Q120"/>
    <mergeCell ref="X120:AA120"/>
    <mergeCell ref="X116:AA116"/>
    <mergeCell ref="D117:G117"/>
    <mergeCell ref="N117:Q117"/>
    <mergeCell ref="X117:AA117"/>
    <mergeCell ref="D118:G118"/>
    <mergeCell ref="N118:Q118"/>
    <mergeCell ref="X118:AA118"/>
    <mergeCell ref="AD112:AD116"/>
    <mergeCell ref="D113:G113"/>
    <mergeCell ref="N113:Q113"/>
    <mergeCell ref="X113:AA113"/>
    <mergeCell ref="D114:G114"/>
    <mergeCell ref="N114:Q114"/>
    <mergeCell ref="X114:AA114"/>
    <mergeCell ref="D115:G115"/>
    <mergeCell ref="N115:Q115"/>
    <mergeCell ref="X115:AA115"/>
    <mergeCell ref="D111:G111"/>
    <mergeCell ref="N111:Q111"/>
    <mergeCell ref="X111:AA111"/>
    <mergeCell ref="D112:G112"/>
    <mergeCell ref="J112:J116"/>
    <mergeCell ref="N112:Q112"/>
    <mergeCell ref="T112:T116"/>
    <mergeCell ref="X112:AA112"/>
    <mergeCell ref="D116:G116"/>
    <mergeCell ref="N116:Q116"/>
    <mergeCell ref="D109:G109"/>
    <mergeCell ref="N109:Q109"/>
    <mergeCell ref="X109:AA109"/>
    <mergeCell ref="D110:G110"/>
    <mergeCell ref="N110:Q110"/>
    <mergeCell ref="X110:AA110"/>
    <mergeCell ref="X106:AA106"/>
    <mergeCell ref="D107:G107"/>
    <mergeCell ref="N107:Q107"/>
    <mergeCell ref="X107:AA107"/>
    <mergeCell ref="D108:G108"/>
    <mergeCell ref="N108:Q108"/>
    <mergeCell ref="X108:AA108"/>
    <mergeCell ref="AD102:AD106"/>
    <mergeCell ref="D103:G103"/>
    <mergeCell ref="N103:Q103"/>
    <mergeCell ref="X103:AA103"/>
    <mergeCell ref="D104:G104"/>
    <mergeCell ref="N104:Q104"/>
    <mergeCell ref="X104:AA104"/>
    <mergeCell ref="D105:G105"/>
    <mergeCell ref="N105:Q105"/>
    <mergeCell ref="X105:AA105"/>
    <mergeCell ref="D101:G101"/>
    <mergeCell ref="N101:Q101"/>
    <mergeCell ref="X101:AA101"/>
    <mergeCell ref="D102:G102"/>
    <mergeCell ref="J102:J106"/>
    <mergeCell ref="N102:Q102"/>
    <mergeCell ref="T102:T106"/>
    <mergeCell ref="X102:AA102"/>
    <mergeCell ref="D106:G106"/>
    <mergeCell ref="N106:Q106"/>
    <mergeCell ref="D99:G99"/>
    <mergeCell ref="N99:Q99"/>
    <mergeCell ref="X99:AA99"/>
    <mergeCell ref="D100:G100"/>
    <mergeCell ref="N100:Q100"/>
    <mergeCell ref="X100:AA100"/>
    <mergeCell ref="X96:AA96"/>
    <mergeCell ref="D97:G97"/>
    <mergeCell ref="N97:Q97"/>
    <mergeCell ref="X97:AA97"/>
    <mergeCell ref="D98:G98"/>
    <mergeCell ref="N98:Q98"/>
    <mergeCell ref="X98:AA98"/>
    <mergeCell ref="AD92:AD96"/>
    <mergeCell ref="D93:G93"/>
    <mergeCell ref="N93:Q93"/>
    <mergeCell ref="X93:AA93"/>
    <mergeCell ref="D94:G94"/>
    <mergeCell ref="N94:Q94"/>
    <mergeCell ref="X94:AA94"/>
    <mergeCell ref="D95:G95"/>
    <mergeCell ref="N95:Q95"/>
    <mergeCell ref="X95:AA95"/>
    <mergeCell ref="D91:G91"/>
    <mergeCell ref="N91:Q91"/>
    <mergeCell ref="X91:AA91"/>
    <mergeCell ref="D92:G92"/>
    <mergeCell ref="J92:J96"/>
    <mergeCell ref="N92:Q92"/>
    <mergeCell ref="T92:T96"/>
    <mergeCell ref="X92:AA92"/>
    <mergeCell ref="D96:G96"/>
    <mergeCell ref="N96:Q96"/>
    <mergeCell ref="D89:G89"/>
    <mergeCell ref="N89:Q89"/>
    <mergeCell ref="X89:AA89"/>
    <mergeCell ref="D90:G90"/>
    <mergeCell ref="N90:Q90"/>
    <mergeCell ref="X90:AA90"/>
    <mergeCell ref="X86:AA86"/>
    <mergeCell ref="D87:G87"/>
    <mergeCell ref="N87:Q87"/>
    <mergeCell ref="X87:AA87"/>
    <mergeCell ref="D88:G88"/>
    <mergeCell ref="N88:Q88"/>
    <mergeCell ref="X88:AA88"/>
    <mergeCell ref="AD82:AD86"/>
    <mergeCell ref="D83:G83"/>
    <mergeCell ref="N83:Q83"/>
    <mergeCell ref="X83:AA83"/>
    <mergeCell ref="D84:G84"/>
    <mergeCell ref="N84:Q84"/>
    <mergeCell ref="X84:AA84"/>
    <mergeCell ref="D85:G85"/>
    <mergeCell ref="N85:Q85"/>
    <mergeCell ref="X85:AA85"/>
    <mergeCell ref="D81:G81"/>
    <mergeCell ref="N81:Q81"/>
    <mergeCell ref="X81:AA81"/>
    <mergeCell ref="D82:G82"/>
    <mergeCell ref="J82:J86"/>
    <mergeCell ref="N82:Q82"/>
    <mergeCell ref="T82:T86"/>
    <mergeCell ref="X82:AA82"/>
    <mergeCell ref="D86:G86"/>
    <mergeCell ref="N86:Q86"/>
    <mergeCell ref="D79:G79"/>
    <mergeCell ref="N79:Q79"/>
    <mergeCell ref="X79:AA79"/>
    <mergeCell ref="D80:G80"/>
    <mergeCell ref="N80:Q80"/>
    <mergeCell ref="X80:AA80"/>
    <mergeCell ref="X76:AA76"/>
    <mergeCell ref="D77:G77"/>
    <mergeCell ref="N77:Q77"/>
    <mergeCell ref="X77:AA77"/>
    <mergeCell ref="D78:G78"/>
    <mergeCell ref="N78:Q78"/>
    <mergeCell ref="X78:AA78"/>
    <mergeCell ref="AD72:AD76"/>
    <mergeCell ref="D73:G73"/>
    <mergeCell ref="N73:Q73"/>
    <mergeCell ref="X73:AA73"/>
    <mergeCell ref="D74:G74"/>
    <mergeCell ref="N74:Q74"/>
    <mergeCell ref="X74:AA74"/>
    <mergeCell ref="D75:G75"/>
    <mergeCell ref="N75:Q75"/>
    <mergeCell ref="X75:AA75"/>
    <mergeCell ref="D71:G71"/>
    <mergeCell ref="N71:Q71"/>
    <mergeCell ref="X71:AA71"/>
    <mergeCell ref="D72:G72"/>
    <mergeCell ref="J72:J76"/>
    <mergeCell ref="N72:Q72"/>
    <mergeCell ref="T72:T76"/>
    <mergeCell ref="X72:AA72"/>
    <mergeCell ref="D76:G76"/>
    <mergeCell ref="N76:Q76"/>
    <mergeCell ref="D69:G69"/>
    <mergeCell ref="N69:Q69"/>
    <mergeCell ref="X69:AA69"/>
    <mergeCell ref="D70:G70"/>
    <mergeCell ref="N70:Q70"/>
    <mergeCell ref="X70:AA70"/>
    <mergeCell ref="X66:AA66"/>
    <mergeCell ref="D67:G67"/>
    <mergeCell ref="N67:Q67"/>
    <mergeCell ref="X67:AA67"/>
    <mergeCell ref="D68:G68"/>
    <mergeCell ref="N68:Q68"/>
    <mergeCell ref="X68:AA68"/>
    <mergeCell ref="AD62:AD66"/>
    <mergeCell ref="D63:G63"/>
    <mergeCell ref="N63:Q63"/>
    <mergeCell ref="X63:AA63"/>
    <mergeCell ref="D64:G64"/>
    <mergeCell ref="N64:Q64"/>
    <mergeCell ref="X64:AA64"/>
    <mergeCell ref="D65:G65"/>
    <mergeCell ref="N65:Q65"/>
    <mergeCell ref="X65:AA65"/>
    <mergeCell ref="D61:G61"/>
    <mergeCell ref="N61:Q61"/>
    <mergeCell ref="X61:AA61"/>
    <mergeCell ref="D62:G62"/>
    <mergeCell ref="J62:J66"/>
    <mergeCell ref="N62:Q62"/>
    <mergeCell ref="T62:T66"/>
    <mergeCell ref="X62:AA62"/>
    <mergeCell ref="D66:G66"/>
    <mergeCell ref="N66:Q66"/>
    <mergeCell ref="D59:G59"/>
    <mergeCell ref="N59:Q59"/>
    <mergeCell ref="X59:AA59"/>
    <mergeCell ref="D60:G60"/>
    <mergeCell ref="N60:Q60"/>
    <mergeCell ref="X60:AA60"/>
    <mergeCell ref="X56:AA56"/>
    <mergeCell ref="D57:G57"/>
    <mergeCell ref="N57:Q57"/>
    <mergeCell ref="X57:AA57"/>
    <mergeCell ref="D58:G58"/>
    <mergeCell ref="N58:Q58"/>
    <mergeCell ref="X58:AA58"/>
    <mergeCell ref="AD52:AD56"/>
    <mergeCell ref="D53:G53"/>
    <mergeCell ref="N53:Q53"/>
    <mergeCell ref="X53:AA53"/>
    <mergeCell ref="D54:G54"/>
    <mergeCell ref="N54:Q54"/>
    <mergeCell ref="X54:AA54"/>
    <mergeCell ref="D55:G55"/>
    <mergeCell ref="N55:Q55"/>
    <mergeCell ref="X55:AA55"/>
    <mergeCell ref="D51:G51"/>
    <mergeCell ref="N51:Q51"/>
    <mergeCell ref="X51:AA51"/>
    <mergeCell ref="D52:G52"/>
    <mergeCell ref="J52:J56"/>
    <mergeCell ref="N52:Q52"/>
    <mergeCell ref="T52:T56"/>
    <mergeCell ref="X52:AA52"/>
    <mergeCell ref="D56:G56"/>
    <mergeCell ref="N56:Q56"/>
    <mergeCell ref="D49:G49"/>
    <mergeCell ref="N49:Q49"/>
    <mergeCell ref="X49:AA49"/>
    <mergeCell ref="D50:G50"/>
    <mergeCell ref="N50:Q50"/>
    <mergeCell ref="X50:AA50"/>
    <mergeCell ref="X46:AA46"/>
    <mergeCell ref="D47:G47"/>
    <mergeCell ref="N47:Q47"/>
    <mergeCell ref="X47:AA47"/>
    <mergeCell ref="D48:G48"/>
    <mergeCell ref="N48:Q48"/>
    <mergeCell ref="X48:AA48"/>
    <mergeCell ref="AD42:AD46"/>
    <mergeCell ref="D43:G43"/>
    <mergeCell ref="N43:Q43"/>
    <mergeCell ref="X43:AA43"/>
    <mergeCell ref="D44:G44"/>
    <mergeCell ref="N44:Q44"/>
    <mergeCell ref="X44:AA44"/>
    <mergeCell ref="D45:G45"/>
    <mergeCell ref="N45:Q45"/>
    <mergeCell ref="X45:AA45"/>
    <mergeCell ref="D41:G41"/>
    <mergeCell ref="N41:Q41"/>
    <mergeCell ref="X41:AA41"/>
    <mergeCell ref="D42:G42"/>
    <mergeCell ref="J42:J46"/>
    <mergeCell ref="N42:Q42"/>
    <mergeCell ref="T42:T46"/>
    <mergeCell ref="X42:AA42"/>
    <mergeCell ref="D46:G46"/>
    <mergeCell ref="N46:Q46"/>
    <mergeCell ref="D39:G39"/>
    <mergeCell ref="N39:Q39"/>
    <mergeCell ref="X39:AA39"/>
    <mergeCell ref="D40:G40"/>
    <mergeCell ref="N40:Q40"/>
    <mergeCell ref="X40:AA40"/>
    <mergeCell ref="D37:G37"/>
    <mergeCell ref="N37:Q37"/>
    <mergeCell ref="X37:AA37"/>
    <mergeCell ref="D38:G38"/>
    <mergeCell ref="N38:Q38"/>
    <mergeCell ref="X38:AA38"/>
    <mergeCell ref="AD32:AD36"/>
    <mergeCell ref="D33:G33"/>
    <mergeCell ref="N33:Q33"/>
    <mergeCell ref="X33:AA33"/>
    <mergeCell ref="D34:G34"/>
    <mergeCell ref="D30:G30"/>
    <mergeCell ref="N30:Q30"/>
    <mergeCell ref="X30:AA30"/>
    <mergeCell ref="D31:G31"/>
    <mergeCell ref="N31:Q31"/>
    <mergeCell ref="X31:AA31"/>
    <mergeCell ref="N34:Q34"/>
    <mergeCell ref="X34:AA34"/>
    <mergeCell ref="D35:G35"/>
    <mergeCell ref="N35:Q35"/>
    <mergeCell ref="X35:AA35"/>
    <mergeCell ref="D36:G36"/>
    <mergeCell ref="N36:Q36"/>
    <mergeCell ref="X36:AA36"/>
    <mergeCell ref="D32:G32"/>
    <mergeCell ref="J32:J36"/>
    <mergeCell ref="N32:Q32"/>
    <mergeCell ref="T32:T36"/>
    <mergeCell ref="X32:AA32"/>
    <mergeCell ref="D28:G28"/>
    <mergeCell ref="N28:Q28"/>
    <mergeCell ref="X28:AA28"/>
    <mergeCell ref="D29:G29"/>
    <mergeCell ref="N29:Q29"/>
    <mergeCell ref="X29:AA29"/>
    <mergeCell ref="D26:G26"/>
    <mergeCell ref="N26:Q26"/>
    <mergeCell ref="X26:AA26"/>
    <mergeCell ref="D27:G27"/>
    <mergeCell ref="N27:Q27"/>
    <mergeCell ref="X27:AA27"/>
    <mergeCell ref="X23:AA23"/>
    <mergeCell ref="D24:G24"/>
    <mergeCell ref="N24:Q24"/>
    <mergeCell ref="X24:AA24"/>
    <mergeCell ref="D25:G25"/>
    <mergeCell ref="N25:Q25"/>
    <mergeCell ref="X25:AA25"/>
    <mergeCell ref="AF21:AG22"/>
    <mergeCell ref="AH21:AI22"/>
    <mergeCell ref="D22:G22"/>
    <mergeCell ref="J22:J26"/>
    <mergeCell ref="N22:Q22"/>
    <mergeCell ref="T22:T26"/>
    <mergeCell ref="X22:AA22"/>
    <mergeCell ref="AD22:AD26"/>
    <mergeCell ref="D23:G23"/>
    <mergeCell ref="N23:Q23"/>
    <mergeCell ref="AH16:AI17"/>
    <mergeCell ref="D17:G17"/>
    <mergeCell ref="N17:Q17"/>
    <mergeCell ref="X17:AA17"/>
    <mergeCell ref="D18:G18"/>
    <mergeCell ref="N18:Q18"/>
    <mergeCell ref="X18:AA18"/>
    <mergeCell ref="AF18:AG20"/>
    <mergeCell ref="AH18:AI20"/>
    <mergeCell ref="D19:G19"/>
    <mergeCell ref="X13:AA13"/>
    <mergeCell ref="AF13:AG15"/>
    <mergeCell ref="N19:Q19"/>
    <mergeCell ref="X19:AA19"/>
    <mergeCell ref="D20:G20"/>
    <mergeCell ref="N20:Q20"/>
    <mergeCell ref="X20:AA20"/>
    <mergeCell ref="D21:G21"/>
    <mergeCell ref="N21:Q21"/>
    <mergeCell ref="X21:AA21"/>
    <mergeCell ref="AH13:AI15"/>
    <mergeCell ref="D14:G14"/>
    <mergeCell ref="N14:Q14"/>
    <mergeCell ref="X14:AA14"/>
    <mergeCell ref="D15:G15"/>
    <mergeCell ref="D11:G11"/>
    <mergeCell ref="N11:Q11"/>
    <mergeCell ref="X11:AA11"/>
    <mergeCell ref="AF11:AG12"/>
    <mergeCell ref="AH11:AI12"/>
    <mergeCell ref="D12:G12"/>
    <mergeCell ref="J12:J16"/>
    <mergeCell ref="N12:Q12"/>
    <mergeCell ref="T12:T16"/>
    <mergeCell ref="X12:AA12"/>
    <mergeCell ref="N15:Q15"/>
    <mergeCell ref="X15:AA15"/>
    <mergeCell ref="D16:G16"/>
    <mergeCell ref="N16:Q16"/>
    <mergeCell ref="X16:AA16"/>
    <mergeCell ref="AF16:AG17"/>
    <mergeCell ref="AD12:AD16"/>
    <mergeCell ref="D13:G13"/>
    <mergeCell ref="N13:Q13"/>
    <mergeCell ref="AF8:AG10"/>
    <mergeCell ref="AH8:AI10"/>
    <mergeCell ref="D9:G9"/>
    <mergeCell ref="N9:Q9"/>
    <mergeCell ref="X9:AA9"/>
    <mergeCell ref="D10:G10"/>
    <mergeCell ref="N10:Q10"/>
    <mergeCell ref="X10:AA10"/>
    <mergeCell ref="A7:A8"/>
    <mergeCell ref="D7:G7"/>
    <mergeCell ref="N7:Q7"/>
    <mergeCell ref="X7:AA7"/>
    <mergeCell ref="D8:G8"/>
    <mergeCell ref="N8:Q8"/>
    <mergeCell ref="X8:AA8"/>
    <mergeCell ref="V4:AD4"/>
    <mergeCell ref="D5:G5"/>
    <mergeCell ref="N5:Q5"/>
    <mergeCell ref="X5:AA5"/>
    <mergeCell ref="B6:J6"/>
    <mergeCell ref="L6:T6"/>
    <mergeCell ref="V6:AD6"/>
    <mergeCell ref="AM1:AN2"/>
    <mergeCell ref="B2:J3"/>
    <mergeCell ref="L2:T3"/>
    <mergeCell ref="V2:AD3"/>
    <mergeCell ref="AF3:AG5"/>
    <mergeCell ref="AH3:AI5"/>
    <mergeCell ref="AK3:AL5"/>
    <mergeCell ref="AM3:AN5"/>
    <mergeCell ref="B4:J4"/>
    <mergeCell ref="L4:T4"/>
    <mergeCell ref="B1:J1"/>
    <mergeCell ref="L1:T1"/>
    <mergeCell ref="V1:AD1"/>
    <mergeCell ref="AF1:AG2"/>
    <mergeCell ref="AH1:AI2"/>
    <mergeCell ref="AK1:AL2"/>
  </mergeCells>
  <conditionalFormatting sqref="V8">
    <cfRule type="expression" dxfId="491" priority="17890">
      <formula>V8&lt;0</formula>
    </cfRule>
  </conditionalFormatting>
  <conditionalFormatting sqref="J12">
    <cfRule type="containsBlanks" priority="17887" stopIfTrue="1">
      <formula>LEN(TRIM(J12))=0</formula>
    </cfRule>
    <cfRule type="expression" dxfId="490" priority="17888">
      <formula>J12&gt;0</formula>
    </cfRule>
    <cfRule type="expression" dxfId="489" priority="17889">
      <formula>J12&lt;0</formula>
    </cfRule>
  </conditionalFormatting>
  <conditionalFormatting sqref="J22">
    <cfRule type="containsBlanks" priority="17878" stopIfTrue="1">
      <formula>LEN(TRIM(J22))=0</formula>
    </cfRule>
    <cfRule type="expression" dxfId="488" priority="17879">
      <formula>J22&gt;0</formula>
    </cfRule>
    <cfRule type="expression" dxfId="487" priority="17880">
      <formula>J22&lt;0</formula>
    </cfRule>
  </conditionalFormatting>
  <conditionalFormatting sqref="T12">
    <cfRule type="containsBlanks" priority="17875" stopIfTrue="1">
      <formula>LEN(TRIM(T12))=0</formula>
    </cfRule>
    <cfRule type="expression" dxfId="486" priority="17876">
      <formula>T12&gt;0</formula>
    </cfRule>
    <cfRule type="expression" dxfId="485" priority="17877">
      <formula>T12&lt;0</formula>
    </cfRule>
  </conditionalFormatting>
  <conditionalFormatting sqref="T22">
    <cfRule type="containsBlanks" priority="17872" stopIfTrue="1">
      <formula>LEN(TRIM(T22))=0</formula>
    </cfRule>
    <cfRule type="expression" dxfId="484" priority="17873">
      <formula>T22&gt;0</formula>
    </cfRule>
    <cfRule type="expression" dxfId="483" priority="17874">
      <formula>T22&lt;0</formula>
    </cfRule>
  </conditionalFormatting>
  <conditionalFormatting sqref="AD12">
    <cfRule type="containsBlanks" priority="17883" stopIfTrue="1">
      <formula>LEN(TRIM(AD12))=0</formula>
    </cfRule>
    <cfRule type="expression" dxfId="482" priority="17884">
      <formula>AD12&gt;0</formula>
    </cfRule>
    <cfRule type="expression" dxfId="481" priority="17886">
      <formula>AD12&lt;0</formula>
    </cfRule>
  </conditionalFormatting>
  <conditionalFormatting sqref="AD22">
    <cfRule type="containsBlanks" priority="17881" stopIfTrue="1">
      <formula>LEN(TRIM(AD22))=0</formula>
    </cfRule>
    <cfRule type="expression" dxfId="480" priority="17882">
      <formula>AD22&gt;0</formula>
    </cfRule>
    <cfRule type="expression" dxfId="479" priority="17885">
      <formula>AD22&lt;0</formula>
    </cfRule>
  </conditionalFormatting>
  <conditionalFormatting sqref="B18">
    <cfRule type="expression" dxfId="478" priority="17865">
      <formula>B18&lt;0</formula>
    </cfRule>
  </conditionalFormatting>
  <conditionalFormatting sqref="V18">
    <cfRule type="expression" dxfId="477" priority="16478">
      <formula>V18&lt;0</formula>
    </cfRule>
  </conditionalFormatting>
  <conditionalFormatting sqref="V28">
    <cfRule type="expression" dxfId="476" priority="16477">
      <formula>V28&lt;0</formula>
    </cfRule>
  </conditionalFormatting>
  <conditionalFormatting sqref="V38">
    <cfRule type="expression" dxfId="475" priority="16476">
      <formula>V38&lt;0</formula>
    </cfRule>
  </conditionalFormatting>
  <conditionalFormatting sqref="V48">
    <cfRule type="expression" dxfId="474" priority="16475">
      <formula>V48&lt;0</formula>
    </cfRule>
  </conditionalFormatting>
  <conditionalFormatting sqref="V58">
    <cfRule type="expression" dxfId="473" priority="16474">
      <formula>V58&lt;0</formula>
    </cfRule>
  </conditionalFormatting>
  <conditionalFormatting sqref="V68">
    <cfRule type="expression" dxfId="472" priority="16473">
      <formula>V68&lt;0</formula>
    </cfRule>
  </conditionalFormatting>
  <conditionalFormatting sqref="V78">
    <cfRule type="expression" dxfId="471" priority="16472">
      <formula>V78&lt;0</formula>
    </cfRule>
  </conditionalFormatting>
  <conditionalFormatting sqref="V88">
    <cfRule type="expression" dxfId="470" priority="16471">
      <formula>V88&lt;0</formula>
    </cfRule>
  </conditionalFormatting>
  <conditionalFormatting sqref="V98">
    <cfRule type="expression" dxfId="469" priority="16470">
      <formula>V98&lt;0</formula>
    </cfRule>
  </conditionalFormatting>
  <conditionalFormatting sqref="V108">
    <cfRule type="expression" dxfId="468" priority="16469">
      <formula>V108&lt;0</formula>
    </cfRule>
  </conditionalFormatting>
  <conditionalFormatting sqref="V118">
    <cfRule type="expression" dxfId="467" priority="16468">
      <formula>V118&lt;0</formula>
    </cfRule>
  </conditionalFormatting>
  <conditionalFormatting sqref="L8">
    <cfRule type="expression" dxfId="466" priority="16467">
      <formula>L8&lt;0</formula>
    </cfRule>
  </conditionalFormatting>
  <conditionalFormatting sqref="L18">
    <cfRule type="expression" dxfId="465" priority="16466">
      <formula>L18&lt;0</formula>
    </cfRule>
  </conditionalFormatting>
  <conditionalFormatting sqref="B8">
    <cfRule type="expression" dxfId="464" priority="16465">
      <formula>B8&lt;0</formula>
    </cfRule>
  </conditionalFormatting>
  <conditionalFormatting sqref="B38">
    <cfRule type="expression" dxfId="463" priority="16464">
      <formula>B38&lt;0</formula>
    </cfRule>
  </conditionalFormatting>
  <conditionalFormatting sqref="B28">
    <cfRule type="expression" dxfId="462" priority="16463">
      <formula>B28&lt;0</formula>
    </cfRule>
  </conditionalFormatting>
  <conditionalFormatting sqref="B58">
    <cfRule type="expression" dxfId="461" priority="16462">
      <formula>B58&lt;0</formula>
    </cfRule>
  </conditionalFormatting>
  <conditionalFormatting sqref="B48">
    <cfRule type="expression" dxfId="460" priority="16461">
      <formula>B48&lt;0</formula>
    </cfRule>
  </conditionalFormatting>
  <conditionalFormatting sqref="B78">
    <cfRule type="expression" dxfId="459" priority="16460">
      <formula>B78&lt;0</formula>
    </cfRule>
  </conditionalFormatting>
  <conditionalFormatting sqref="B68">
    <cfRule type="expression" dxfId="458" priority="16459">
      <formula>B68&lt;0</formula>
    </cfRule>
  </conditionalFormatting>
  <conditionalFormatting sqref="B98">
    <cfRule type="expression" dxfId="457" priority="16458">
      <formula>B98&lt;0</formula>
    </cfRule>
  </conditionalFormatting>
  <conditionalFormatting sqref="B88">
    <cfRule type="expression" dxfId="456" priority="16457">
      <formula>B88&lt;0</formula>
    </cfRule>
  </conditionalFormatting>
  <conditionalFormatting sqref="B118">
    <cfRule type="expression" dxfId="455" priority="16456">
      <formula>B118&lt;0</formula>
    </cfRule>
  </conditionalFormatting>
  <conditionalFormatting sqref="B108">
    <cfRule type="expression" dxfId="454" priority="16455">
      <formula>B108&lt;0</formula>
    </cfRule>
  </conditionalFormatting>
  <conditionalFormatting sqref="B128">
    <cfRule type="expression" dxfId="453" priority="16454">
      <formula>B128&lt;0</formula>
    </cfRule>
  </conditionalFormatting>
  <conditionalFormatting sqref="L28">
    <cfRule type="expression" dxfId="452" priority="16453">
      <formula>L28&lt;0</formula>
    </cfRule>
  </conditionalFormatting>
  <conditionalFormatting sqref="L38">
    <cfRule type="expression" dxfId="451" priority="16452">
      <formula>L38&lt;0</formula>
    </cfRule>
  </conditionalFormatting>
  <conditionalFormatting sqref="L48">
    <cfRule type="expression" dxfId="450" priority="16451">
      <formula>L48&lt;0</formula>
    </cfRule>
  </conditionalFormatting>
  <conditionalFormatting sqref="L58">
    <cfRule type="expression" dxfId="449" priority="16450">
      <formula>L58&lt;0</formula>
    </cfRule>
  </conditionalFormatting>
  <conditionalFormatting sqref="L68">
    <cfRule type="expression" dxfId="448" priority="16449">
      <formula>L68&lt;0</formula>
    </cfRule>
  </conditionalFormatting>
  <conditionalFormatting sqref="L78">
    <cfRule type="expression" dxfId="447" priority="16448">
      <formula>L78&lt;0</formula>
    </cfRule>
  </conditionalFormatting>
  <conditionalFormatting sqref="L88">
    <cfRule type="expression" dxfId="446" priority="16447">
      <formula>L88&lt;0</formula>
    </cfRule>
  </conditionalFormatting>
  <conditionalFormatting sqref="L98">
    <cfRule type="expression" dxfId="445" priority="16446">
      <formula>L98&lt;0</formula>
    </cfRule>
  </conditionalFormatting>
  <conditionalFormatting sqref="L108">
    <cfRule type="expression" dxfId="444" priority="16445">
      <formula>L108&lt;0</formula>
    </cfRule>
  </conditionalFormatting>
  <conditionalFormatting sqref="L118">
    <cfRule type="expression" dxfId="443" priority="16444">
      <formula>L118&lt;0</formula>
    </cfRule>
  </conditionalFormatting>
  <conditionalFormatting sqref="I7">
    <cfRule type="expression" dxfId="442" priority="13700">
      <formula>AND(I7="",D7&lt;&gt;"")</formula>
    </cfRule>
  </conditionalFormatting>
  <conditionalFormatting sqref="I8">
    <cfRule type="expression" dxfId="441" priority="13699">
      <formula>AND(I8="",D8&lt;&gt;"")</formula>
    </cfRule>
  </conditionalFormatting>
  <conditionalFormatting sqref="I16">
    <cfRule type="expression" dxfId="440" priority="13698">
      <formula>AND(I16="",D16&lt;&gt;"")</formula>
    </cfRule>
  </conditionalFormatting>
  <conditionalFormatting sqref="I17">
    <cfRule type="expression" dxfId="439" priority="13697">
      <formula>AND(I17="",D17&lt;&gt;"")</formula>
    </cfRule>
  </conditionalFormatting>
  <conditionalFormatting sqref="I18">
    <cfRule type="expression" dxfId="438" priority="13696">
      <formula>AND(I18="",D18&lt;&gt;"")</formula>
    </cfRule>
  </conditionalFormatting>
  <conditionalFormatting sqref="I26">
    <cfRule type="expression" dxfId="437" priority="13695">
      <formula>AND(I26="",D26&lt;&gt;"")</formula>
    </cfRule>
  </conditionalFormatting>
  <conditionalFormatting sqref="I9">
    <cfRule type="expression" dxfId="436" priority="13694">
      <formula>AND(I9="",D9&lt;&gt;"")</formula>
    </cfRule>
  </conditionalFormatting>
  <conditionalFormatting sqref="I10">
    <cfRule type="expression" dxfId="435" priority="13693">
      <formula>AND(I10="",D10&lt;&gt;"")</formula>
    </cfRule>
  </conditionalFormatting>
  <conditionalFormatting sqref="I11">
    <cfRule type="expression" dxfId="434" priority="13692">
      <formula>AND(I11="",D11&lt;&gt;"")</formula>
    </cfRule>
  </conditionalFormatting>
  <conditionalFormatting sqref="I12">
    <cfRule type="expression" dxfId="433" priority="13691">
      <formula>AND(I12="",D12&lt;&gt;"")</formula>
    </cfRule>
  </conditionalFormatting>
  <conditionalFormatting sqref="I13">
    <cfRule type="expression" dxfId="432" priority="13690">
      <formula>AND(I13="",D13&lt;&gt;"")</formula>
    </cfRule>
  </conditionalFormatting>
  <conditionalFormatting sqref="I14">
    <cfRule type="expression" dxfId="431" priority="13689">
      <formula>AND(I14="",D14&lt;&gt;"")</formula>
    </cfRule>
  </conditionalFormatting>
  <conditionalFormatting sqref="I15">
    <cfRule type="expression" dxfId="430" priority="13688">
      <formula>AND(I15="",D15&lt;&gt;"")</formula>
    </cfRule>
  </conditionalFormatting>
  <conditionalFormatting sqref="I19">
    <cfRule type="expression" dxfId="429" priority="13687">
      <formula>AND(I19="",D19&lt;&gt;"")</formula>
    </cfRule>
  </conditionalFormatting>
  <conditionalFormatting sqref="I20">
    <cfRule type="expression" dxfId="428" priority="13686">
      <formula>AND(I20="",D20&lt;&gt;"")</formula>
    </cfRule>
  </conditionalFormatting>
  <conditionalFormatting sqref="I21">
    <cfRule type="expression" dxfId="427" priority="13685">
      <formula>AND(I21="",D21&lt;&gt;"")</formula>
    </cfRule>
  </conditionalFormatting>
  <conditionalFormatting sqref="I22">
    <cfRule type="expression" dxfId="426" priority="13684">
      <formula>AND(I22="",D22&lt;&gt;"")</formula>
    </cfRule>
  </conditionalFormatting>
  <conditionalFormatting sqref="I23">
    <cfRule type="expression" dxfId="425" priority="13683">
      <formula>AND(I23="",D23&lt;&gt;"")</formula>
    </cfRule>
  </conditionalFormatting>
  <conditionalFormatting sqref="I24">
    <cfRule type="expression" dxfId="424" priority="13682">
      <formula>AND(I24="",D24&lt;&gt;"")</formula>
    </cfRule>
  </conditionalFormatting>
  <conditionalFormatting sqref="I25">
    <cfRule type="expression" dxfId="423" priority="13681">
      <formula>AND(I25="",D25&lt;&gt;"")</formula>
    </cfRule>
  </conditionalFormatting>
  <conditionalFormatting sqref="I27">
    <cfRule type="expression" dxfId="422" priority="13680">
      <formula>AND(I27="",D27&lt;&gt;"")</formula>
    </cfRule>
  </conditionalFormatting>
  <conditionalFormatting sqref="I28">
    <cfRule type="expression" dxfId="421" priority="13679">
      <formula>AND(I28="",D28&lt;&gt;"")</formula>
    </cfRule>
  </conditionalFormatting>
  <conditionalFormatting sqref="I36">
    <cfRule type="expression" dxfId="420" priority="13678">
      <formula>AND(I36="",D36&lt;&gt;"")</formula>
    </cfRule>
  </conditionalFormatting>
  <conditionalFormatting sqref="I37">
    <cfRule type="expression" dxfId="419" priority="13677">
      <formula>AND(I37="",D37&lt;&gt;"")</formula>
    </cfRule>
  </conditionalFormatting>
  <conditionalFormatting sqref="I38">
    <cfRule type="expression" dxfId="418" priority="13676">
      <formula>AND(I38="",D38&lt;&gt;"")</formula>
    </cfRule>
  </conditionalFormatting>
  <conditionalFormatting sqref="I46">
    <cfRule type="expression" dxfId="417" priority="13675">
      <formula>AND(I46="",D46&lt;&gt;"")</formula>
    </cfRule>
  </conditionalFormatting>
  <conditionalFormatting sqref="I29">
    <cfRule type="expression" dxfId="416" priority="13674">
      <formula>AND(I29="",D29&lt;&gt;"")</formula>
    </cfRule>
  </conditionalFormatting>
  <conditionalFormatting sqref="I30">
    <cfRule type="expression" dxfId="415" priority="13673">
      <formula>AND(I30="",D30&lt;&gt;"")</formula>
    </cfRule>
  </conditionalFormatting>
  <conditionalFormatting sqref="I31">
    <cfRule type="expression" dxfId="414" priority="13672">
      <formula>AND(I31="",D31&lt;&gt;"")</formula>
    </cfRule>
  </conditionalFormatting>
  <conditionalFormatting sqref="I32">
    <cfRule type="expression" dxfId="413" priority="13671">
      <formula>AND(I32="",D32&lt;&gt;"")</formula>
    </cfRule>
  </conditionalFormatting>
  <conditionalFormatting sqref="I33">
    <cfRule type="expression" dxfId="412" priority="13670">
      <formula>AND(I33="",D33&lt;&gt;"")</formula>
    </cfRule>
  </conditionalFormatting>
  <conditionalFormatting sqref="I34">
    <cfRule type="expression" dxfId="411" priority="13669">
      <formula>AND(I34="",D34&lt;&gt;"")</formula>
    </cfRule>
  </conditionalFormatting>
  <conditionalFormatting sqref="I35">
    <cfRule type="expression" dxfId="410" priority="13668">
      <formula>AND(I35="",D35&lt;&gt;"")</formula>
    </cfRule>
  </conditionalFormatting>
  <conditionalFormatting sqref="I39">
    <cfRule type="expression" dxfId="409" priority="13667">
      <formula>AND(I39="",D39&lt;&gt;"")</formula>
    </cfRule>
  </conditionalFormatting>
  <conditionalFormatting sqref="I40">
    <cfRule type="expression" dxfId="408" priority="13666">
      <formula>AND(I40="",D40&lt;&gt;"")</formula>
    </cfRule>
  </conditionalFormatting>
  <conditionalFormatting sqref="I41">
    <cfRule type="expression" dxfId="407" priority="13665">
      <formula>AND(I41="",D41&lt;&gt;"")</formula>
    </cfRule>
  </conditionalFormatting>
  <conditionalFormatting sqref="I42">
    <cfRule type="expression" dxfId="406" priority="13664">
      <formula>AND(I42="",D42&lt;&gt;"")</formula>
    </cfRule>
  </conditionalFormatting>
  <conditionalFormatting sqref="I43">
    <cfRule type="expression" dxfId="405" priority="13663">
      <formula>AND(I43="",D43&lt;&gt;"")</formula>
    </cfRule>
  </conditionalFormatting>
  <conditionalFormatting sqref="I44">
    <cfRule type="expression" dxfId="404" priority="13662">
      <formula>AND(I44="",D44&lt;&gt;"")</formula>
    </cfRule>
  </conditionalFormatting>
  <conditionalFormatting sqref="I45">
    <cfRule type="expression" dxfId="403" priority="13661">
      <formula>AND(I45="",D45&lt;&gt;"")</formula>
    </cfRule>
  </conditionalFormatting>
  <conditionalFormatting sqref="I47">
    <cfRule type="expression" dxfId="402" priority="13660">
      <formula>AND(I47="",D47&lt;&gt;"")</formula>
    </cfRule>
  </conditionalFormatting>
  <conditionalFormatting sqref="I48">
    <cfRule type="expression" dxfId="401" priority="13659">
      <formula>AND(I48="",D48&lt;&gt;"")</formula>
    </cfRule>
  </conditionalFormatting>
  <conditionalFormatting sqref="I56">
    <cfRule type="expression" dxfId="400" priority="13658">
      <formula>AND(I56="",D56&lt;&gt;"")</formula>
    </cfRule>
  </conditionalFormatting>
  <conditionalFormatting sqref="I57">
    <cfRule type="expression" dxfId="399" priority="13657">
      <formula>AND(I57="",D57&lt;&gt;"")</formula>
    </cfRule>
  </conditionalFormatting>
  <conditionalFormatting sqref="I58">
    <cfRule type="expression" dxfId="398" priority="13656">
      <formula>AND(I58="",D58&lt;&gt;"")</formula>
    </cfRule>
  </conditionalFormatting>
  <conditionalFormatting sqref="I66">
    <cfRule type="expression" dxfId="397" priority="13655">
      <formula>AND(I66="",D66&lt;&gt;"")</formula>
    </cfRule>
  </conditionalFormatting>
  <conditionalFormatting sqref="I49">
    <cfRule type="expression" dxfId="396" priority="13654">
      <formula>AND(I49="",D49&lt;&gt;"")</formula>
    </cfRule>
  </conditionalFormatting>
  <conditionalFormatting sqref="I50">
    <cfRule type="expression" dxfId="395" priority="13653">
      <formula>AND(I50="",D50&lt;&gt;"")</formula>
    </cfRule>
  </conditionalFormatting>
  <conditionalFormatting sqref="I51">
    <cfRule type="expression" dxfId="394" priority="13652">
      <formula>AND(I51="",D51&lt;&gt;"")</formula>
    </cfRule>
  </conditionalFormatting>
  <conditionalFormatting sqref="I52">
    <cfRule type="expression" dxfId="393" priority="13651">
      <formula>AND(I52="",D52&lt;&gt;"")</formula>
    </cfRule>
  </conditionalFormatting>
  <conditionalFormatting sqref="I53">
    <cfRule type="expression" dxfId="392" priority="13650">
      <formula>AND(I53="",D53&lt;&gt;"")</formula>
    </cfRule>
  </conditionalFormatting>
  <conditionalFormatting sqref="I54">
    <cfRule type="expression" dxfId="391" priority="13649">
      <formula>AND(I54="",D54&lt;&gt;"")</formula>
    </cfRule>
  </conditionalFormatting>
  <conditionalFormatting sqref="I55">
    <cfRule type="expression" dxfId="390" priority="13648">
      <formula>AND(I55="",D55&lt;&gt;"")</formula>
    </cfRule>
  </conditionalFormatting>
  <conditionalFormatting sqref="I59">
    <cfRule type="expression" dxfId="389" priority="13647">
      <formula>AND(I59="",D59&lt;&gt;"")</formula>
    </cfRule>
  </conditionalFormatting>
  <conditionalFormatting sqref="I60">
    <cfRule type="expression" dxfId="388" priority="13646">
      <formula>AND(I60="",D60&lt;&gt;"")</formula>
    </cfRule>
  </conditionalFormatting>
  <conditionalFormatting sqref="I61">
    <cfRule type="expression" dxfId="387" priority="13645">
      <formula>AND(I61="",D61&lt;&gt;"")</formula>
    </cfRule>
  </conditionalFormatting>
  <conditionalFormatting sqref="I62">
    <cfRule type="expression" dxfId="386" priority="13644">
      <formula>AND(I62="",D62&lt;&gt;"")</formula>
    </cfRule>
  </conditionalFormatting>
  <conditionalFormatting sqref="I63">
    <cfRule type="expression" dxfId="385" priority="13643">
      <formula>AND(I63="",D63&lt;&gt;"")</formula>
    </cfRule>
  </conditionalFormatting>
  <conditionalFormatting sqref="I64">
    <cfRule type="expression" dxfId="384" priority="13642">
      <formula>AND(I64="",D64&lt;&gt;"")</formula>
    </cfRule>
  </conditionalFormatting>
  <conditionalFormatting sqref="I65">
    <cfRule type="expression" dxfId="383" priority="13641">
      <formula>AND(I65="",D65&lt;&gt;"")</formula>
    </cfRule>
  </conditionalFormatting>
  <conditionalFormatting sqref="I67">
    <cfRule type="expression" dxfId="382" priority="13640">
      <formula>AND(I67="",D67&lt;&gt;"")</formula>
    </cfRule>
  </conditionalFormatting>
  <conditionalFormatting sqref="I68">
    <cfRule type="expression" dxfId="381" priority="13639">
      <formula>AND(I68="",D68&lt;&gt;"")</formula>
    </cfRule>
  </conditionalFormatting>
  <conditionalFormatting sqref="I76">
    <cfRule type="expression" dxfId="380" priority="13638">
      <formula>AND(I76="",D76&lt;&gt;"")</formula>
    </cfRule>
  </conditionalFormatting>
  <conditionalFormatting sqref="I77">
    <cfRule type="expression" dxfId="379" priority="13637">
      <formula>AND(I77="",D77&lt;&gt;"")</formula>
    </cfRule>
  </conditionalFormatting>
  <conditionalFormatting sqref="I78">
    <cfRule type="expression" dxfId="378" priority="13636">
      <formula>AND(I78="",D78&lt;&gt;"")</formula>
    </cfRule>
  </conditionalFormatting>
  <conditionalFormatting sqref="I86">
    <cfRule type="expression" dxfId="377" priority="13635">
      <formula>AND(I86="",D86&lt;&gt;"")</formula>
    </cfRule>
  </conditionalFormatting>
  <conditionalFormatting sqref="I69">
    <cfRule type="expression" dxfId="376" priority="13634">
      <formula>AND(I69="",D69&lt;&gt;"")</formula>
    </cfRule>
  </conditionalFormatting>
  <conditionalFormatting sqref="I70">
    <cfRule type="expression" dxfId="375" priority="13633">
      <formula>AND(I70="",D70&lt;&gt;"")</formula>
    </cfRule>
  </conditionalFormatting>
  <conditionalFormatting sqref="I71">
    <cfRule type="expression" dxfId="374" priority="13632">
      <formula>AND(I71="",D71&lt;&gt;"")</formula>
    </cfRule>
  </conditionalFormatting>
  <conditionalFormatting sqref="I72">
    <cfRule type="expression" dxfId="373" priority="13631">
      <formula>AND(I72="",D72&lt;&gt;"")</formula>
    </cfRule>
  </conditionalFormatting>
  <conditionalFormatting sqref="I73">
    <cfRule type="expression" dxfId="372" priority="13630">
      <formula>AND(I73="",D73&lt;&gt;"")</formula>
    </cfRule>
  </conditionalFormatting>
  <conditionalFormatting sqref="I74">
    <cfRule type="expression" dxfId="371" priority="13629">
      <formula>AND(I74="",D74&lt;&gt;"")</formula>
    </cfRule>
  </conditionalFormatting>
  <conditionalFormatting sqref="I75">
    <cfRule type="expression" dxfId="370" priority="13628">
      <formula>AND(I75="",D75&lt;&gt;"")</formula>
    </cfRule>
  </conditionalFormatting>
  <conditionalFormatting sqref="I79">
    <cfRule type="expression" dxfId="369" priority="13627">
      <formula>AND(I79="",D79&lt;&gt;"")</formula>
    </cfRule>
  </conditionalFormatting>
  <conditionalFormatting sqref="I80">
    <cfRule type="expression" dxfId="368" priority="13626">
      <formula>AND(I80="",D80&lt;&gt;"")</formula>
    </cfRule>
  </conditionalFormatting>
  <conditionalFormatting sqref="I81">
    <cfRule type="expression" dxfId="367" priority="13625">
      <formula>AND(I81="",D81&lt;&gt;"")</formula>
    </cfRule>
  </conditionalFormatting>
  <conditionalFormatting sqref="I82">
    <cfRule type="expression" dxfId="366" priority="13624">
      <formula>AND(I82="",D82&lt;&gt;"")</formula>
    </cfRule>
  </conditionalFormatting>
  <conditionalFormatting sqref="I83">
    <cfRule type="expression" dxfId="365" priority="13623">
      <formula>AND(I83="",D83&lt;&gt;"")</formula>
    </cfRule>
  </conditionalFormatting>
  <conditionalFormatting sqref="I84">
    <cfRule type="expression" dxfId="364" priority="13622">
      <formula>AND(I84="",D84&lt;&gt;"")</formula>
    </cfRule>
  </conditionalFormatting>
  <conditionalFormatting sqref="I85">
    <cfRule type="expression" dxfId="363" priority="13621">
      <formula>AND(I85="",D85&lt;&gt;"")</formula>
    </cfRule>
  </conditionalFormatting>
  <conditionalFormatting sqref="I87">
    <cfRule type="expression" dxfId="362" priority="13620">
      <formula>AND(I87="",D87&lt;&gt;"")</formula>
    </cfRule>
  </conditionalFormatting>
  <conditionalFormatting sqref="I88">
    <cfRule type="expression" dxfId="361" priority="13619">
      <formula>AND(I88="",D88&lt;&gt;"")</formula>
    </cfRule>
  </conditionalFormatting>
  <conditionalFormatting sqref="I96">
    <cfRule type="expression" dxfId="360" priority="13618">
      <formula>AND(I96="",D96&lt;&gt;"")</formula>
    </cfRule>
  </conditionalFormatting>
  <conditionalFormatting sqref="I97">
    <cfRule type="expression" dxfId="359" priority="13617">
      <formula>AND(I97="",D97&lt;&gt;"")</formula>
    </cfRule>
  </conditionalFormatting>
  <conditionalFormatting sqref="I98">
    <cfRule type="expression" dxfId="358" priority="13616">
      <formula>AND(I98="",D98&lt;&gt;"")</formula>
    </cfRule>
  </conditionalFormatting>
  <conditionalFormatting sqref="I106">
    <cfRule type="expression" dxfId="357" priority="13615">
      <formula>AND(I106="",D106&lt;&gt;"")</formula>
    </cfRule>
  </conditionalFormatting>
  <conditionalFormatting sqref="I89">
    <cfRule type="expression" dxfId="356" priority="13614">
      <formula>AND(I89="",D89&lt;&gt;"")</formula>
    </cfRule>
  </conditionalFormatting>
  <conditionalFormatting sqref="I90">
    <cfRule type="expression" dxfId="355" priority="13613">
      <formula>AND(I90="",D90&lt;&gt;"")</formula>
    </cfRule>
  </conditionalFormatting>
  <conditionalFormatting sqref="I91">
    <cfRule type="expression" dxfId="354" priority="13612">
      <formula>AND(I91="",D91&lt;&gt;"")</formula>
    </cfRule>
  </conditionalFormatting>
  <conditionalFormatting sqref="I92">
    <cfRule type="expression" dxfId="353" priority="13611">
      <formula>AND(I92="",D92&lt;&gt;"")</formula>
    </cfRule>
  </conditionalFormatting>
  <conditionalFormatting sqref="I93">
    <cfRule type="expression" dxfId="352" priority="13610">
      <formula>AND(I93="",D93&lt;&gt;"")</formula>
    </cfRule>
  </conditionalFormatting>
  <conditionalFormatting sqref="I94">
    <cfRule type="expression" dxfId="351" priority="13609">
      <formula>AND(I94="",D94&lt;&gt;"")</formula>
    </cfRule>
  </conditionalFormatting>
  <conditionalFormatting sqref="I95">
    <cfRule type="expression" dxfId="350" priority="13608">
      <formula>AND(I95="",D95&lt;&gt;"")</formula>
    </cfRule>
  </conditionalFormatting>
  <conditionalFormatting sqref="I99">
    <cfRule type="expression" dxfId="349" priority="13607">
      <formula>AND(I99="",D99&lt;&gt;"")</formula>
    </cfRule>
  </conditionalFormatting>
  <conditionalFormatting sqref="I100">
    <cfRule type="expression" dxfId="348" priority="13606">
      <formula>AND(I100="",D100&lt;&gt;"")</formula>
    </cfRule>
  </conditionalFormatting>
  <conditionalFormatting sqref="I101">
    <cfRule type="expression" dxfId="347" priority="13605">
      <formula>AND(I101="",D101&lt;&gt;"")</formula>
    </cfRule>
  </conditionalFormatting>
  <conditionalFormatting sqref="I102">
    <cfRule type="expression" dxfId="346" priority="13604">
      <formula>AND(I102="",D102&lt;&gt;"")</formula>
    </cfRule>
  </conditionalFormatting>
  <conditionalFormatting sqref="I103">
    <cfRule type="expression" dxfId="345" priority="13603">
      <formula>AND(I103="",D103&lt;&gt;"")</formula>
    </cfRule>
  </conditionalFormatting>
  <conditionalFormatting sqref="I104">
    <cfRule type="expression" dxfId="344" priority="13602">
      <formula>AND(I104="",D104&lt;&gt;"")</formula>
    </cfRule>
  </conditionalFormatting>
  <conditionalFormatting sqref="I105">
    <cfRule type="expression" dxfId="343" priority="13601">
      <formula>AND(I105="",D105&lt;&gt;"")</formula>
    </cfRule>
  </conditionalFormatting>
  <conditionalFormatting sqref="I107">
    <cfRule type="expression" dxfId="342" priority="13600">
      <formula>AND(I107="",D107&lt;&gt;"")</formula>
    </cfRule>
  </conditionalFormatting>
  <conditionalFormatting sqref="I108">
    <cfRule type="expression" dxfId="341" priority="13599">
      <formula>AND(I108="",D108&lt;&gt;"")</formula>
    </cfRule>
  </conditionalFormatting>
  <conditionalFormatting sqref="I116">
    <cfRule type="expression" dxfId="340" priority="13598">
      <formula>AND(I116="",D116&lt;&gt;"")</formula>
    </cfRule>
  </conditionalFormatting>
  <conditionalFormatting sqref="I117">
    <cfRule type="expression" dxfId="339" priority="13597">
      <formula>AND(I117="",D117&lt;&gt;"")</formula>
    </cfRule>
  </conditionalFormatting>
  <conditionalFormatting sqref="I118">
    <cfRule type="expression" dxfId="338" priority="13596">
      <formula>AND(I118="",D118&lt;&gt;"")</formula>
    </cfRule>
  </conditionalFormatting>
  <conditionalFormatting sqref="I126">
    <cfRule type="expression" dxfId="337" priority="13595">
      <formula>AND(I126="",D126&lt;&gt;"")</formula>
    </cfRule>
  </conditionalFormatting>
  <conditionalFormatting sqref="I109">
    <cfRule type="expression" dxfId="336" priority="13594">
      <formula>AND(I109="",D109&lt;&gt;"")</formula>
    </cfRule>
  </conditionalFormatting>
  <conditionalFormatting sqref="I110">
    <cfRule type="expression" dxfId="335" priority="13593">
      <formula>AND(I110="",D110&lt;&gt;"")</formula>
    </cfRule>
  </conditionalFormatting>
  <conditionalFormatting sqref="I111">
    <cfRule type="expression" dxfId="334" priority="13592">
      <formula>AND(I111="",D111&lt;&gt;"")</formula>
    </cfRule>
  </conditionalFormatting>
  <conditionalFormatting sqref="I112">
    <cfRule type="expression" dxfId="333" priority="13591">
      <formula>AND(I112="",D112&lt;&gt;"")</formula>
    </cfRule>
  </conditionalFormatting>
  <conditionalFormatting sqref="I113">
    <cfRule type="expression" dxfId="332" priority="13590">
      <formula>AND(I113="",D113&lt;&gt;"")</formula>
    </cfRule>
  </conditionalFormatting>
  <conditionalFormatting sqref="I114">
    <cfRule type="expression" dxfId="331" priority="13589">
      <formula>AND(I114="",D114&lt;&gt;"")</formula>
    </cfRule>
  </conditionalFormatting>
  <conditionalFormatting sqref="I115">
    <cfRule type="expression" dxfId="330" priority="13588">
      <formula>AND(I115="",D115&lt;&gt;"")</formula>
    </cfRule>
  </conditionalFormatting>
  <conditionalFormatting sqref="I119">
    <cfRule type="expression" dxfId="329" priority="13587">
      <formula>AND(I119="",D119&lt;&gt;"")</formula>
    </cfRule>
  </conditionalFormatting>
  <conditionalFormatting sqref="I120">
    <cfRule type="expression" dxfId="328" priority="13586">
      <formula>AND(I120="",D120&lt;&gt;"")</formula>
    </cfRule>
  </conditionalFormatting>
  <conditionalFormatting sqref="I121">
    <cfRule type="expression" dxfId="327" priority="13585">
      <formula>AND(I121="",D121&lt;&gt;"")</formula>
    </cfRule>
  </conditionalFormatting>
  <conditionalFormatting sqref="I122">
    <cfRule type="expression" dxfId="326" priority="13584">
      <formula>AND(I122="",D122&lt;&gt;"")</formula>
    </cfRule>
  </conditionalFormatting>
  <conditionalFormatting sqref="I123">
    <cfRule type="expression" dxfId="325" priority="13583">
      <formula>AND(I123="",D123&lt;&gt;"")</formula>
    </cfRule>
  </conditionalFormatting>
  <conditionalFormatting sqref="I124">
    <cfRule type="expression" dxfId="324" priority="13582">
      <formula>AND(I124="",D124&lt;&gt;"")</formula>
    </cfRule>
  </conditionalFormatting>
  <conditionalFormatting sqref="I125">
    <cfRule type="expression" dxfId="323" priority="13581">
      <formula>AND(I125="",D125&lt;&gt;"")</formula>
    </cfRule>
  </conditionalFormatting>
  <conditionalFormatting sqref="I127">
    <cfRule type="expression" dxfId="322" priority="13580">
      <formula>AND(I127="",D127&lt;&gt;"")</formula>
    </cfRule>
  </conditionalFormatting>
  <conditionalFormatting sqref="I128">
    <cfRule type="expression" dxfId="321" priority="13579">
      <formula>AND(I128="",D128&lt;&gt;"")</formula>
    </cfRule>
  </conditionalFormatting>
  <conditionalFormatting sqref="I136">
    <cfRule type="expression" dxfId="320" priority="13578">
      <formula>AND(I136="",D136&lt;&gt;"")</formula>
    </cfRule>
  </conditionalFormatting>
  <conditionalFormatting sqref="I129">
    <cfRule type="expression" dxfId="319" priority="13577">
      <formula>AND(I129="",D129&lt;&gt;"")</formula>
    </cfRule>
  </conditionalFormatting>
  <conditionalFormatting sqref="I130">
    <cfRule type="expression" dxfId="318" priority="13576">
      <formula>AND(I130="",D130&lt;&gt;"")</formula>
    </cfRule>
  </conditionalFormatting>
  <conditionalFormatting sqref="I131">
    <cfRule type="expression" dxfId="317" priority="13575">
      <formula>AND(I131="",D131&lt;&gt;"")</formula>
    </cfRule>
  </conditionalFormatting>
  <conditionalFormatting sqref="I132">
    <cfRule type="expression" dxfId="316" priority="13574">
      <formula>AND(I132="",D132&lt;&gt;"")</formula>
    </cfRule>
  </conditionalFormatting>
  <conditionalFormatting sqref="I133">
    <cfRule type="expression" dxfId="315" priority="13573">
      <formula>AND(I133="",D133&lt;&gt;"")</formula>
    </cfRule>
  </conditionalFormatting>
  <conditionalFormatting sqref="I134">
    <cfRule type="expression" dxfId="314" priority="13572">
      <formula>AND(I134="",D134&lt;&gt;"")</formula>
    </cfRule>
  </conditionalFormatting>
  <conditionalFormatting sqref="I135">
    <cfRule type="expression" dxfId="313" priority="13571">
      <formula>AND(I135="",D135&lt;&gt;"")</formula>
    </cfRule>
  </conditionalFormatting>
  <conditionalFormatting sqref="S7">
    <cfRule type="expression" dxfId="312" priority="9710">
      <formula>AND(S7="",N7&lt;&gt;"")</formula>
    </cfRule>
  </conditionalFormatting>
  <conditionalFormatting sqref="S8">
    <cfRule type="expression" dxfId="311" priority="9709">
      <formula>AND(S8="",N8&lt;&gt;"")</formula>
    </cfRule>
  </conditionalFormatting>
  <conditionalFormatting sqref="S16">
    <cfRule type="expression" dxfId="310" priority="9708">
      <formula>AND(S16="",N16&lt;&gt;"")</formula>
    </cfRule>
  </conditionalFormatting>
  <conditionalFormatting sqref="S17">
    <cfRule type="expression" dxfId="309" priority="9707">
      <formula>AND(S17="",N17&lt;&gt;"")</formula>
    </cfRule>
  </conditionalFormatting>
  <conditionalFormatting sqref="S18">
    <cfRule type="expression" dxfId="308" priority="9706">
      <formula>AND(S18="",N18&lt;&gt;"")</formula>
    </cfRule>
  </conditionalFormatting>
  <conditionalFormatting sqref="S26">
    <cfRule type="expression" dxfId="307" priority="9705">
      <formula>AND(S26="",N26&lt;&gt;"")</formula>
    </cfRule>
  </conditionalFormatting>
  <conditionalFormatting sqref="S9">
    <cfRule type="expression" dxfId="306" priority="9704">
      <formula>AND(S9="",N9&lt;&gt;"")</formula>
    </cfRule>
  </conditionalFormatting>
  <conditionalFormatting sqref="S10">
    <cfRule type="expression" dxfId="305" priority="9703">
      <formula>AND(S10="",N10&lt;&gt;"")</formula>
    </cfRule>
  </conditionalFormatting>
  <conditionalFormatting sqref="S11">
    <cfRule type="expression" dxfId="304" priority="9702">
      <formula>AND(S11="",N11&lt;&gt;"")</formula>
    </cfRule>
  </conditionalFormatting>
  <conditionalFormatting sqref="S12">
    <cfRule type="expression" dxfId="303" priority="9701">
      <formula>AND(S12="",N12&lt;&gt;"")</formula>
    </cfRule>
  </conditionalFormatting>
  <conditionalFormatting sqref="S13">
    <cfRule type="expression" dxfId="302" priority="9700">
      <formula>AND(S13="",N13&lt;&gt;"")</formula>
    </cfRule>
  </conditionalFormatting>
  <conditionalFormatting sqref="S14">
    <cfRule type="expression" dxfId="301" priority="9699">
      <formula>AND(S14="",N14&lt;&gt;"")</formula>
    </cfRule>
  </conditionalFormatting>
  <conditionalFormatting sqref="S15">
    <cfRule type="expression" dxfId="300" priority="9698">
      <formula>AND(S15="",N15&lt;&gt;"")</formula>
    </cfRule>
  </conditionalFormatting>
  <conditionalFormatting sqref="S19">
    <cfRule type="expression" dxfId="299" priority="9697">
      <formula>AND(S19="",N19&lt;&gt;"")</formula>
    </cfRule>
  </conditionalFormatting>
  <conditionalFormatting sqref="S20">
    <cfRule type="expression" dxfId="298" priority="9696">
      <formula>AND(S20="",N20&lt;&gt;"")</formula>
    </cfRule>
  </conditionalFormatting>
  <conditionalFormatting sqref="S21">
    <cfRule type="expression" dxfId="297" priority="9695">
      <formula>AND(S21="",N21&lt;&gt;"")</formula>
    </cfRule>
  </conditionalFormatting>
  <conditionalFormatting sqref="S22">
    <cfRule type="expression" dxfId="296" priority="9694">
      <formula>AND(S22="",N22&lt;&gt;"")</formula>
    </cfRule>
  </conditionalFormatting>
  <conditionalFormatting sqref="S23">
    <cfRule type="expression" dxfId="295" priority="9693">
      <formula>AND(S23="",N23&lt;&gt;"")</formula>
    </cfRule>
  </conditionalFormatting>
  <conditionalFormatting sqref="S24">
    <cfRule type="expression" dxfId="294" priority="9692">
      <formula>AND(S24="",N24&lt;&gt;"")</formula>
    </cfRule>
  </conditionalFormatting>
  <conditionalFormatting sqref="S25">
    <cfRule type="expression" dxfId="293" priority="9691">
      <formula>AND(S25="",N25&lt;&gt;"")</formula>
    </cfRule>
  </conditionalFormatting>
  <conditionalFormatting sqref="S27">
    <cfRule type="expression" dxfId="292" priority="9690">
      <formula>AND(S27="",N27&lt;&gt;"")</formula>
    </cfRule>
  </conditionalFormatting>
  <conditionalFormatting sqref="S28">
    <cfRule type="expression" dxfId="291" priority="9689">
      <formula>AND(S28="",N28&lt;&gt;"")</formula>
    </cfRule>
  </conditionalFormatting>
  <conditionalFormatting sqref="S36">
    <cfRule type="expression" dxfId="290" priority="9688">
      <formula>AND(S36="",N36&lt;&gt;"")</formula>
    </cfRule>
  </conditionalFormatting>
  <conditionalFormatting sqref="S37">
    <cfRule type="expression" dxfId="289" priority="9687">
      <formula>AND(S37="",N37&lt;&gt;"")</formula>
    </cfRule>
  </conditionalFormatting>
  <conditionalFormatting sqref="S38">
    <cfRule type="expression" dxfId="288" priority="9686">
      <formula>AND(S38="",N38&lt;&gt;"")</formula>
    </cfRule>
  </conditionalFormatting>
  <conditionalFormatting sqref="S46">
    <cfRule type="expression" dxfId="287" priority="9685">
      <formula>AND(S46="",N46&lt;&gt;"")</formula>
    </cfRule>
  </conditionalFormatting>
  <conditionalFormatting sqref="S29">
    <cfRule type="expression" dxfId="286" priority="9684">
      <formula>AND(S29="",N29&lt;&gt;"")</formula>
    </cfRule>
  </conditionalFormatting>
  <conditionalFormatting sqref="S30">
    <cfRule type="expression" dxfId="285" priority="9683">
      <formula>AND(S30="",N30&lt;&gt;"")</formula>
    </cfRule>
  </conditionalFormatting>
  <conditionalFormatting sqref="S31">
    <cfRule type="expression" dxfId="284" priority="9682">
      <formula>AND(S31="",N31&lt;&gt;"")</formula>
    </cfRule>
  </conditionalFormatting>
  <conditionalFormatting sqref="S32">
    <cfRule type="expression" dxfId="283" priority="9681">
      <formula>AND(S32="",N32&lt;&gt;"")</formula>
    </cfRule>
  </conditionalFormatting>
  <conditionalFormatting sqref="S33">
    <cfRule type="expression" dxfId="282" priority="9680">
      <formula>AND(S33="",N33&lt;&gt;"")</formula>
    </cfRule>
  </conditionalFormatting>
  <conditionalFormatting sqref="S34">
    <cfRule type="expression" dxfId="281" priority="9679">
      <formula>AND(S34="",N34&lt;&gt;"")</formula>
    </cfRule>
  </conditionalFormatting>
  <conditionalFormatting sqref="S35">
    <cfRule type="expression" dxfId="280" priority="9678">
      <formula>AND(S35="",N35&lt;&gt;"")</formula>
    </cfRule>
  </conditionalFormatting>
  <conditionalFormatting sqref="S39">
    <cfRule type="expression" dxfId="279" priority="9677">
      <formula>AND(S39="",N39&lt;&gt;"")</formula>
    </cfRule>
  </conditionalFormatting>
  <conditionalFormatting sqref="S40">
    <cfRule type="expression" dxfId="278" priority="9676">
      <formula>AND(S40="",N40&lt;&gt;"")</formula>
    </cfRule>
  </conditionalFormatting>
  <conditionalFormatting sqref="S41">
    <cfRule type="expression" dxfId="277" priority="9675">
      <formula>AND(S41="",N41&lt;&gt;"")</formula>
    </cfRule>
  </conditionalFormatting>
  <conditionalFormatting sqref="S42">
    <cfRule type="expression" dxfId="276" priority="9674">
      <formula>AND(S42="",N42&lt;&gt;"")</formula>
    </cfRule>
  </conditionalFormatting>
  <conditionalFormatting sqref="S43">
    <cfRule type="expression" dxfId="275" priority="9673">
      <formula>AND(S43="",N43&lt;&gt;"")</formula>
    </cfRule>
  </conditionalFormatting>
  <conditionalFormatting sqref="S44">
    <cfRule type="expression" dxfId="274" priority="9672">
      <formula>AND(S44="",N44&lt;&gt;"")</formula>
    </cfRule>
  </conditionalFormatting>
  <conditionalFormatting sqref="S45">
    <cfRule type="expression" dxfId="273" priority="9671">
      <formula>AND(S45="",N45&lt;&gt;"")</formula>
    </cfRule>
  </conditionalFormatting>
  <conditionalFormatting sqref="S47">
    <cfRule type="expression" dxfId="272" priority="9670">
      <formula>AND(S47="",N47&lt;&gt;"")</formula>
    </cfRule>
  </conditionalFormatting>
  <conditionalFormatting sqref="S48">
    <cfRule type="expression" dxfId="271" priority="9669">
      <formula>AND(S48="",N48&lt;&gt;"")</formula>
    </cfRule>
  </conditionalFormatting>
  <conditionalFormatting sqref="S56">
    <cfRule type="expression" dxfId="270" priority="9668">
      <formula>AND(S56="",N56&lt;&gt;"")</formula>
    </cfRule>
  </conditionalFormatting>
  <conditionalFormatting sqref="S57">
    <cfRule type="expression" dxfId="269" priority="9667">
      <formula>AND(S57="",N57&lt;&gt;"")</formula>
    </cfRule>
  </conditionalFormatting>
  <conditionalFormatting sqref="S58">
    <cfRule type="expression" dxfId="268" priority="9666">
      <formula>AND(S58="",N58&lt;&gt;"")</formula>
    </cfRule>
  </conditionalFormatting>
  <conditionalFormatting sqref="S66">
    <cfRule type="expression" dxfId="267" priority="9665">
      <formula>AND(S66="",N66&lt;&gt;"")</formula>
    </cfRule>
  </conditionalFormatting>
  <conditionalFormatting sqref="S49">
    <cfRule type="expression" dxfId="266" priority="9664">
      <formula>AND(S49="",N49&lt;&gt;"")</formula>
    </cfRule>
  </conditionalFormatting>
  <conditionalFormatting sqref="S50">
    <cfRule type="expression" dxfId="265" priority="9663">
      <formula>AND(S50="",N50&lt;&gt;"")</formula>
    </cfRule>
  </conditionalFormatting>
  <conditionalFormatting sqref="S51">
    <cfRule type="expression" dxfId="264" priority="9662">
      <formula>AND(S51="",N51&lt;&gt;"")</formula>
    </cfRule>
  </conditionalFormatting>
  <conditionalFormatting sqref="S52">
    <cfRule type="expression" dxfId="263" priority="9661">
      <formula>AND(S52="",N52&lt;&gt;"")</formula>
    </cfRule>
  </conditionalFormatting>
  <conditionalFormatting sqref="S53">
    <cfRule type="expression" dxfId="262" priority="9660">
      <formula>AND(S53="",N53&lt;&gt;"")</formula>
    </cfRule>
  </conditionalFormatting>
  <conditionalFormatting sqref="S54">
    <cfRule type="expression" dxfId="261" priority="9659">
      <formula>AND(S54="",N54&lt;&gt;"")</formula>
    </cfRule>
  </conditionalFormatting>
  <conditionalFormatting sqref="S55">
    <cfRule type="expression" dxfId="260" priority="9658">
      <formula>AND(S55="",N55&lt;&gt;"")</formula>
    </cfRule>
  </conditionalFormatting>
  <conditionalFormatting sqref="S59">
    <cfRule type="expression" dxfId="259" priority="9657">
      <formula>AND(S59="",N59&lt;&gt;"")</formula>
    </cfRule>
  </conditionalFormatting>
  <conditionalFormatting sqref="S60">
    <cfRule type="expression" dxfId="258" priority="9656">
      <formula>AND(S60="",N60&lt;&gt;"")</formula>
    </cfRule>
  </conditionalFormatting>
  <conditionalFormatting sqref="S61">
    <cfRule type="expression" dxfId="257" priority="9655">
      <formula>AND(S61="",N61&lt;&gt;"")</formula>
    </cfRule>
  </conditionalFormatting>
  <conditionalFormatting sqref="S62">
    <cfRule type="expression" dxfId="256" priority="9654">
      <formula>AND(S62="",N62&lt;&gt;"")</formula>
    </cfRule>
  </conditionalFormatting>
  <conditionalFormatting sqref="S63">
    <cfRule type="expression" dxfId="255" priority="9653">
      <formula>AND(S63="",N63&lt;&gt;"")</formula>
    </cfRule>
  </conditionalFormatting>
  <conditionalFormatting sqref="S64">
    <cfRule type="expression" dxfId="254" priority="9652">
      <formula>AND(S64="",N64&lt;&gt;"")</formula>
    </cfRule>
  </conditionalFormatting>
  <conditionalFormatting sqref="S65">
    <cfRule type="expression" dxfId="253" priority="9651">
      <formula>AND(S65="",N65&lt;&gt;"")</formula>
    </cfRule>
  </conditionalFormatting>
  <conditionalFormatting sqref="S67">
    <cfRule type="expression" dxfId="252" priority="9650">
      <formula>AND(S67="",N67&lt;&gt;"")</formula>
    </cfRule>
  </conditionalFormatting>
  <conditionalFormatting sqref="S68">
    <cfRule type="expression" dxfId="251" priority="9649">
      <formula>AND(S68="",N68&lt;&gt;"")</formula>
    </cfRule>
  </conditionalFormatting>
  <conditionalFormatting sqref="S76">
    <cfRule type="expression" dxfId="250" priority="9648">
      <formula>AND(S76="",N76&lt;&gt;"")</formula>
    </cfRule>
  </conditionalFormatting>
  <conditionalFormatting sqref="S77">
    <cfRule type="expression" dxfId="249" priority="9647">
      <formula>AND(S77="",N77&lt;&gt;"")</formula>
    </cfRule>
  </conditionalFormatting>
  <conditionalFormatting sqref="S78">
    <cfRule type="expression" dxfId="248" priority="9646">
      <formula>AND(S78="",N78&lt;&gt;"")</formula>
    </cfRule>
  </conditionalFormatting>
  <conditionalFormatting sqref="S86">
    <cfRule type="expression" dxfId="247" priority="9645">
      <formula>AND(S86="",N86&lt;&gt;"")</formula>
    </cfRule>
  </conditionalFormatting>
  <conditionalFormatting sqref="S69">
    <cfRule type="expression" dxfId="246" priority="9644">
      <formula>AND(S69="",N69&lt;&gt;"")</formula>
    </cfRule>
  </conditionalFormatting>
  <conditionalFormatting sqref="S70">
    <cfRule type="expression" dxfId="245" priority="9643">
      <formula>AND(S70="",N70&lt;&gt;"")</formula>
    </cfRule>
  </conditionalFormatting>
  <conditionalFormatting sqref="S71">
    <cfRule type="expression" dxfId="244" priority="9642">
      <formula>AND(S71="",N71&lt;&gt;"")</formula>
    </cfRule>
  </conditionalFormatting>
  <conditionalFormatting sqref="S72">
    <cfRule type="expression" dxfId="243" priority="9641">
      <formula>AND(S72="",N72&lt;&gt;"")</formula>
    </cfRule>
  </conditionalFormatting>
  <conditionalFormatting sqref="S73">
    <cfRule type="expression" dxfId="242" priority="9640">
      <formula>AND(S73="",N73&lt;&gt;"")</formula>
    </cfRule>
  </conditionalFormatting>
  <conditionalFormatting sqref="S74">
    <cfRule type="expression" dxfId="241" priority="9639">
      <formula>AND(S74="",N74&lt;&gt;"")</formula>
    </cfRule>
  </conditionalFormatting>
  <conditionalFormatting sqref="S75">
    <cfRule type="expression" dxfId="240" priority="9638">
      <formula>AND(S75="",N75&lt;&gt;"")</formula>
    </cfRule>
  </conditionalFormatting>
  <conditionalFormatting sqref="S79">
    <cfRule type="expression" dxfId="239" priority="9637">
      <formula>AND(S79="",N79&lt;&gt;"")</formula>
    </cfRule>
  </conditionalFormatting>
  <conditionalFormatting sqref="S80">
    <cfRule type="expression" dxfId="238" priority="9636">
      <formula>AND(S80="",N80&lt;&gt;"")</formula>
    </cfRule>
  </conditionalFormatting>
  <conditionalFormatting sqref="S81">
    <cfRule type="expression" dxfId="237" priority="9635">
      <formula>AND(S81="",N81&lt;&gt;"")</formula>
    </cfRule>
  </conditionalFormatting>
  <conditionalFormatting sqref="S82">
    <cfRule type="expression" dxfId="236" priority="9634">
      <formula>AND(S82="",N82&lt;&gt;"")</formula>
    </cfRule>
  </conditionalFormatting>
  <conditionalFormatting sqref="S83">
    <cfRule type="expression" dxfId="235" priority="9633">
      <formula>AND(S83="",N83&lt;&gt;"")</formula>
    </cfRule>
  </conditionalFormatting>
  <conditionalFormatting sqref="S84">
    <cfRule type="expression" dxfId="234" priority="9632">
      <formula>AND(S84="",N84&lt;&gt;"")</formula>
    </cfRule>
  </conditionalFormatting>
  <conditionalFormatting sqref="S85">
    <cfRule type="expression" dxfId="233" priority="9631">
      <formula>AND(S85="",N85&lt;&gt;"")</formula>
    </cfRule>
  </conditionalFormatting>
  <conditionalFormatting sqref="S87">
    <cfRule type="expression" dxfId="232" priority="9630">
      <formula>AND(S87="",N87&lt;&gt;"")</formula>
    </cfRule>
  </conditionalFormatting>
  <conditionalFormatting sqref="S88">
    <cfRule type="expression" dxfId="231" priority="9629">
      <formula>AND(S88="",N88&lt;&gt;"")</formula>
    </cfRule>
  </conditionalFormatting>
  <conditionalFormatting sqref="S96">
    <cfRule type="expression" dxfId="230" priority="9628">
      <formula>AND(S96="",N96&lt;&gt;"")</formula>
    </cfRule>
  </conditionalFormatting>
  <conditionalFormatting sqref="S97">
    <cfRule type="expression" dxfId="229" priority="9627">
      <formula>AND(S97="",N97&lt;&gt;"")</formula>
    </cfRule>
  </conditionalFormatting>
  <conditionalFormatting sqref="S98">
    <cfRule type="expression" dxfId="228" priority="9626">
      <formula>AND(S98="",N98&lt;&gt;"")</formula>
    </cfRule>
  </conditionalFormatting>
  <conditionalFormatting sqref="S106">
    <cfRule type="expression" dxfId="227" priority="9625">
      <formula>AND(S106="",N106&lt;&gt;"")</formula>
    </cfRule>
  </conditionalFormatting>
  <conditionalFormatting sqref="S89">
    <cfRule type="expression" dxfId="226" priority="9624">
      <formula>AND(S89="",N89&lt;&gt;"")</formula>
    </cfRule>
  </conditionalFormatting>
  <conditionalFormatting sqref="S90">
    <cfRule type="expression" dxfId="225" priority="9623">
      <formula>AND(S90="",N90&lt;&gt;"")</formula>
    </cfRule>
  </conditionalFormatting>
  <conditionalFormatting sqref="S91">
    <cfRule type="expression" dxfId="224" priority="9622">
      <formula>AND(S91="",N91&lt;&gt;"")</formula>
    </cfRule>
  </conditionalFormatting>
  <conditionalFormatting sqref="S92">
    <cfRule type="expression" dxfId="223" priority="9621">
      <formula>AND(S92="",N92&lt;&gt;"")</formula>
    </cfRule>
  </conditionalFormatting>
  <conditionalFormatting sqref="S93">
    <cfRule type="expression" dxfId="222" priority="9620">
      <formula>AND(S93="",N93&lt;&gt;"")</formula>
    </cfRule>
  </conditionalFormatting>
  <conditionalFormatting sqref="S94">
    <cfRule type="expression" dxfId="221" priority="9619">
      <formula>AND(S94="",N94&lt;&gt;"")</formula>
    </cfRule>
  </conditionalFormatting>
  <conditionalFormatting sqref="S95">
    <cfRule type="expression" dxfId="220" priority="9618">
      <formula>AND(S95="",N95&lt;&gt;"")</formula>
    </cfRule>
  </conditionalFormatting>
  <conditionalFormatting sqref="S99">
    <cfRule type="expression" dxfId="219" priority="9617">
      <formula>AND(S99="",N99&lt;&gt;"")</formula>
    </cfRule>
  </conditionalFormatting>
  <conditionalFormatting sqref="S100">
    <cfRule type="expression" dxfId="218" priority="9616">
      <formula>AND(S100="",N100&lt;&gt;"")</formula>
    </cfRule>
  </conditionalFormatting>
  <conditionalFormatting sqref="S101">
    <cfRule type="expression" dxfId="217" priority="9615">
      <formula>AND(S101="",N101&lt;&gt;"")</formula>
    </cfRule>
  </conditionalFormatting>
  <conditionalFormatting sqref="S102">
    <cfRule type="expression" dxfId="216" priority="9614">
      <formula>AND(S102="",N102&lt;&gt;"")</formula>
    </cfRule>
  </conditionalFormatting>
  <conditionalFormatting sqref="S103">
    <cfRule type="expression" dxfId="215" priority="9613">
      <formula>AND(S103="",N103&lt;&gt;"")</formula>
    </cfRule>
  </conditionalFormatting>
  <conditionalFormatting sqref="S104">
    <cfRule type="expression" dxfId="214" priority="9612">
      <formula>AND(S104="",N104&lt;&gt;"")</formula>
    </cfRule>
  </conditionalFormatting>
  <conditionalFormatting sqref="S105">
    <cfRule type="expression" dxfId="213" priority="9611">
      <formula>AND(S105="",N105&lt;&gt;"")</formula>
    </cfRule>
  </conditionalFormatting>
  <conditionalFormatting sqref="S107">
    <cfRule type="expression" dxfId="212" priority="9610">
      <formula>AND(S107="",N107&lt;&gt;"")</formula>
    </cfRule>
  </conditionalFormatting>
  <conditionalFormatting sqref="S108">
    <cfRule type="expression" dxfId="211" priority="9609">
      <formula>AND(S108="",N108&lt;&gt;"")</formula>
    </cfRule>
  </conditionalFormatting>
  <conditionalFormatting sqref="S116">
    <cfRule type="expression" dxfId="210" priority="9608">
      <formula>AND(S116="",N116&lt;&gt;"")</formula>
    </cfRule>
  </conditionalFormatting>
  <conditionalFormatting sqref="S117">
    <cfRule type="expression" dxfId="209" priority="9607">
      <formula>AND(S117="",N117&lt;&gt;"")</formula>
    </cfRule>
  </conditionalFormatting>
  <conditionalFormatting sqref="S118">
    <cfRule type="expression" dxfId="208" priority="9606">
      <formula>AND(S118="",N118&lt;&gt;"")</formula>
    </cfRule>
  </conditionalFormatting>
  <conditionalFormatting sqref="S126">
    <cfRule type="expression" dxfId="207" priority="9605">
      <formula>AND(S126="",N126&lt;&gt;"")</formula>
    </cfRule>
  </conditionalFormatting>
  <conditionalFormatting sqref="S109">
    <cfRule type="expression" dxfId="206" priority="9604">
      <formula>AND(S109="",N109&lt;&gt;"")</formula>
    </cfRule>
  </conditionalFormatting>
  <conditionalFormatting sqref="S110">
    <cfRule type="expression" dxfId="205" priority="9603">
      <formula>AND(S110="",N110&lt;&gt;"")</formula>
    </cfRule>
  </conditionalFormatting>
  <conditionalFormatting sqref="S111">
    <cfRule type="expression" dxfId="204" priority="9602">
      <formula>AND(S111="",N111&lt;&gt;"")</formula>
    </cfRule>
  </conditionalFormatting>
  <conditionalFormatting sqref="S112">
    <cfRule type="expression" dxfId="203" priority="9601">
      <formula>AND(S112="",N112&lt;&gt;"")</formula>
    </cfRule>
  </conditionalFormatting>
  <conditionalFormatting sqref="S113">
    <cfRule type="expression" dxfId="202" priority="9600">
      <formula>AND(S113="",N113&lt;&gt;"")</formula>
    </cfRule>
  </conditionalFormatting>
  <conditionalFormatting sqref="S114">
    <cfRule type="expression" dxfId="201" priority="9599">
      <formula>AND(S114="",N114&lt;&gt;"")</formula>
    </cfRule>
  </conditionalFormatting>
  <conditionalFormatting sqref="S115">
    <cfRule type="expression" dxfId="200" priority="9598">
      <formula>AND(S115="",N115&lt;&gt;"")</formula>
    </cfRule>
  </conditionalFormatting>
  <conditionalFormatting sqref="S119">
    <cfRule type="expression" dxfId="199" priority="9597">
      <formula>AND(S119="",N119&lt;&gt;"")</formula>
    </cfRule>
  </conditionalFormatting>
  <conditionalFormatting sqref="S120">
    <cfRule type="expression" dxfId="198" priority="9596">
      <formula>AND(S120="",N120&lt;&gt;"")</formula>
    </cfRule>
  </conditionalFormatting>
  <conditionalFormatting sqref="S121">
    <cfRule type="expression" dxfId="197" priority="9595">
      <formula>AND(S121="",N121&lt;&gt;"")</formula>
    </cfRule>
  </conditionalFormatting>
  <conditionalFormatting sqref="S122">
    <cfRule type="expression" dxfId="196" priority="9594">
      <formula>AND(S122="",N122&lt;&gt;"")</formula>
    </cfRule>
  </conditionalFormatting>
  <conditionalFormatting sqref="S123">
    <cfRule type="expression" dxfId="195" priority="9593">
      <formula>AND(S123="",N123&lt;&gt;"")</formula>
    </cfRule>
  </conditionalFormatting>
  <conditionalFormatting sqref="S124">
    <cfRule type="expression" dxfId="194" priority="9592">
      <formula>AND(S124="",N124&lt;&gt;"")</formula>
    </cfRule>
  </conditionalFormatting>
  <conditionalFormatting sqref="S125">
    <cfRule type="expression" dxfId="193" priority="9591">
      <formula>AND(S125="",N125&lt;&gt;"")</formula>
    </cfRule>
  </conditionalFormatting>
  <conditionalFormatting sqref="AC7">
    <cfRule type="expression" dxfId="192" priority="6080">
      <formula>AND(AC7="",X7&lt;&gt;"")</formula>
    </cfRule>
  </conditionalFormatting>
  <conditionalFormatting sqref="AC16">
    <cfRule type="expression" dxfId="191" priority="6079">
      <formula>AND(AC16="",X16&lt;&gt;"")</formula>
    </cfRule>
  </conditionalFormatting>
  <conditionalFormatting sqref="AC17">
    <cfRule type="expression" dxfId="190" priority="6078">
      <formula>AND(AC17="",X17&lt;&gt;"")</formula>
    </cfRule>
  </conditionalFormatting>
  <conditionalFormatting sqref="AC8">
    <cfRule type="expression" dxfId="189" priority="6077">
      <formula>AND(AC8="",X8&lt;&gt;"")</formula>
    </cfRule>
  </conditionalFormatting>
  <conditionalFormatting sqref="AC18">
    <cfRule type="expression" dxfId="188" priority="6076">
      <formula>AND(AC18="",X18&lt;&gt;"")</formula>
    </cfRule>
  </conditionalFormatting>
  <conditionalFormatting sqref="AC26">
    <cfRule type="expression" dxfId="187" priority="6075">
      <formula>AND(AC26="",X26&lt;&gt;"")</formula>
    </cfRule>
  </conditionalFormatting>
  <conditionalFormatting sqref="AC9">
    <cfRule type="expression" dxfId="186" priority="6074">
      <formula>AND(AC9="",X9&lt;&gt;"")</formula>
    </cfRule>
  </conditionalFormatting>
  <conditionalFormatting sqref="AC10">
    <cfRule type="expression" dxfId="185" priority="6073">
      <formula>AND(AC10="",X10&lt;&gt;"")</formula>
    </cfRule>
  </conditionalFormatting>
  <conditionalFormatting sqref="AC11">
    <cfRule type="expression" dxfId="184" priority="6072">
      <formula>AND(AC11="",X11&lt;&gt;"")</formula>
    </cfRule>
  </conditionalFormatting>
  <conditionalFormatting sqref="AC12">
    <cfRule type="expression" dxfId="183" priority="6071">
      <formula>AND(AC12="",X12&lt;&gt;"")</formula>
    </cfRule>
  </conditionalFormatting>
  <conditionalFormatting sqref="AC13">
    <cfRule type="expression" dxfId="182" priority="6070">
      <formula>AND(AC13="",X13&lt;&gt;"")</formula>
    </cfRule>
  </conditionalFormatting>
  <conditionalFormatting sqref="AC14">
    <cfRule type="expression" dxfId="181" priority="6069">
      <formula>AND(AC14="",X14&lt;&gt;"")</formula>
    </cfRule>
  </conditionalFormatting>
  <conditionalFormatting sqref="AC15">
    <cfRule type="expression" dxfId="180" priority="6068">
      <formula>AND(AC15="",X15&lt;&gt;"")</formula>
    </cfRule>
  </conditionalFormatting>
  <conditionalFormatting sqref="AC19">
    <cfRule type="expression" dxfId="179" priority="6067">
      <formula>AND(AC19="",X19&lt;&gt;"")</formula>
    </cfRule>
  </conditionalFormatting>
  <conditionalFormatting sqref="AC20">
    <cfRule type="expression" dxfId="178" priority="6066">
      <formula>AND(AC20="",X20&lt;&gt;"")</formula>
    </cfRule>
  </conditionalFormatting>
  <conditionalFormatting sqref="AC21">
    <cfRule type="expression" dxfId="177" priority="6065">
      <formula>AND(AC21="",X21&lt;&gt;"")</formula>
    </cfRule>
  </conditionalFormatting>
  <conditionalFormatting sqref="AC22">
    <cfRule type="expression" dxfId="176" priority="6064">
      <formula>AND(AC22="",X22&lt;&gt;"")</formula>
    </cfRule>
  </conditionalFormatting>
  <conditionalFormatting sqref="AC23">
    <cfRule type="expression" dxfId="175" priority="6063">
      <formula>AND(AC23="",X23&lt;&gt;"")</formula>
    </cfRule>
  </conditionalFormatting>
  <conditionalFormatting sqref="AC24">
    <cfRule type="expression" dxfId="174" priority="6062">
      <formula>AND(AC24="",X24&lt;&gt;"")</formula>
    </cfRule>
  </conditionalFormatting>
  <conditionalFormatting sqref="AC25">
    <cfRule type="expression" dxfId="173" priority="6061">
      <formula>AND(AC25="",X25&lt;&gt;"")</formula>
    </cfRule>
  </conditionalFormatting>
  <conditionalFormatting sqref="AC27">
    <cfRule type="expression" dxfId="172" priority="6060">
      <formula>AND(AC27="",X27&lt;&gt;"")</formula>
    </cfRule>
  </conditionalFormatting>
  <conditionalFormatting sqref="AC36">
    <cfRule type="expression" dxfId="171" priority="6059">
      <formula>AND(AC36="",X36&lt;&gt;"")</formula>
    </cfRule>
  </conditionalFormatting>
  <conditionalFormatting sqref="AC37">
    <cfRule type="expression" dxfId="170" priority="6058">
      <formula>AND(AC37="",X37&lt;&gt;"")</formula>
    </cfRule>
  </conditionalFormatting>
  <conditionalFormatting sqref="AC28">
    <cfRule type="expression" dxfId="169" priority="6057">
      <formula>AND(AC28="",X28&lt;&gt;"")</formula>
    </cfRule>
  </conditionalFormatting>
  <conditionalFormatting sqref="AC38">
    <cfRule type="expression" dxfId="168" priority="6056">
      <formula>AND(AC38="",X38&lt;&gt;"")</formula>
    </cfRule>
  </conditionalFormatting>
  <conditionalFormatting sqref="AC46">
    <cfRule type="expression" dxfId="167" priority="6055">
      <formula>AND(AC46="",X46&lt;&gt;"")</formula>
    </cfRule>
  </conditionalFormatting>
  <conditionalFormatting sqref="AC29">
    <cfRule type="expression" dxfId="166" priority="6054">
      <formula>AND(AC29="",X29&lt;&gt;"")</formula>
    </cfRule>
  </conditionalFormatting>
  <conditionalFormatting sqref="AC30">
    <cfRule type="expression" dxfId="165" priority="6053">
      <formula>AND(AC30="",X30&lt;&gt;"")</formula>
    </cfRule>
  </conditionalFormatting>
  <conditionalFormatting sqref="AC31">
    <cfRule type="expression" dxfId="164" priority="6052">
      <formula>AND(AC31="",X31&lt;&gt;"")</formula>
    </cfRule>
  </conditionalFormatting>
  <conditionalFormatting sqref="AC32">
    <cfRule type="expression" dxfId="163" priority="6051">
      <formula>AND(AC32="",X32&lt;&gt;"")</formula>
    </cfRule>
  </conditionalFormatting>
  <conditionalFormatting sqref="AC33">
    <cfRule type="expression" dxfId="162" priority="6050">
      <formula>AND(AC33="",X33&lt;&gt;"")</formula>
    </cfRule>
  </conditionalFormatting>
  <conditionalFormatting sqref="AC34">
    <cfRule type="expression" dxfId="161" priority="6049">
      <formula>AND(AC34="",X34&lt;&gt;"")</formula>
    </cfRule>
  </conditionalFormatting>
  <conditionalFormatting sqref="AC35">
    <cfRule type="expression" dxfId="160" priority="6048">
      <formula>AND(AC35="",X35&lt;&gt;"")</formula>
    </cfRule>
  </conditionalFormatting>
  <conditionalFormatting sqref="AC39">
    <cfRule type="expression" dxfId="159" priority="6047">
      <formula>AND(AC39="",X39&lt;&gt;"")</formula>
    </cfRule>
  </conditionalFormatting>
  <conditionalFormatting sqref="AC40">
    <cfRule type="expression" dxfId="158" priority="6046">
      <formula>AND(AC40="",X40&lt;&gt;"")</formula>
    </cfRule>
  </conditionalFormatting>
  <conditionalFormatting sqref="AC41">
    <cfRule type="expression" dxfId="157" priority="6045">
      <formula>AND(AC41="",X41&lt;&gt;"")</formula>
    </cfRule>
  </conditionalFormatting>
  <conditionalFormatting sqref="AC42">
    <cfRule type="expression" dxfId="156" priority="6044">
      <formula>AND(AC42="",X42&lt;&gt;"")</formula>
    </cfRule>
  </conditionalFormatting>
  <conditionalFormatting sqref="AC43">
    <cfRule type="expression" dxfId="155" priority="6043">
      <formula>AND(AC43="",X43&lt;&gt;"")</formula>
    </cfRule>
  </conditionalFormatting>
  <conditionalFormatting sqref="AC44">
    <cfRule type="expression" dxfId="154" priority="6042">
      <formula>AND(AC44="",X44&lt;&gt;"")</formula>
    </cfRule>
  </conditionalFormatting>
  <conditionalFormatting sqref="AC45">
    <cfRule type="expression" dxfId="153" priority="6041">
      <formula>AND(AC45="",X45&lt;&gt;"")</formula>
    </cfRule>
  </conditionalFormatting>
  <conditionalFormatting sqref="AC47">
    <cfRule type="expression" dxfId="152" priority="6040">
      <formula>AND(AC47="",X47&lt;&gt;"")</formula>
    </cfRule>
  </conditionalFormatting>
  <conditionalFormatting sqref="AC56">
    <cfRule type="expression" dxfId="151" priority="6039">
      <formula>AND(AC56="",X56&lt;&gt;"")</formula>
    </cfRule>
  </conditionalFormatting>
  <conditionalFormatting sqref="AC57">
    <cfRule type="expression" dxfId="150" priority="6038">
      <formula>AND(AC57="",X57&lt;&gt;"")</formula>
    </cfRule>
  </conditionalFormatting>
  <conditionalFormatting sqref="AC48">
    <cfRule type="expression" dxfId="149" priority="6037">
      <formula>AND(AC48="",X48&lt;&gt;"")</formula>
    </cfRule>
  </conditionalFormatting>
  <conditionalFormatting sqref="AC58">
    <cfRule type="expression" dxfId="148" priority="6036">
      <formula>AND(AC58="",X58&lt;&gt;"")</formula>
    </cfRule>
  </conditionalFormatting>
  <conditionalFormatting sqref="AC66">
    <cfRule type="expression" dxfId="147" priority="6035">
      <formula>AND(AC66="",X66&lt;&gt;"")</formula>
    </cfRule>
  </conditionalFormatting>
  <conditionalFormatting sqref="AC49">
    <cfRule type="expression" dxfId="146" priority="6034">
      <formula>AND(AC49="",X49&lt;&gt;"")</formula>
    </cfRule>
  </conditionalFormatting>
  <conditionalFormatting sqref="AC50">
    <cfRule type="expression" dxfId="145" priority="6033">
      <formula>AND(AC50="",X50&lt;&gt;"")</formula>
    </cfRule>
  </conditionalFormatting>
  <conditionalFormatting sqref="AC51">
    <cfRule type="expression" dxfId="144" priority="6032">
      <formula>AND(AC51="",X51&lt;&gt;"")</formula>
    </cfRule>
  </conditionalFormatting>
  <conditionalFormatting sqref="AC52">
    <cfRule type="expression" dxfId="143" priority="6031">
      <formula>AND(AC52="",X52&lt;&gt;"")</formula>
    </cfRule>
  </conditionalFormatting>
  <conditionalFormatting sqref="AC53">
    <cfRule type="expression" dxfId="142" priority="6030">
      <formula>AND(AC53="",X53&lt;&gt;"")</formula>
    </cfRule>
  </conditionalFormatting>
  <conditionalFormatting sqref="AC54">
    <cfRule type="expression" dxfId="141" priority="6029">
      <formula>AND(AC54="",X54&lt;&gt;"")</formula>
    </cfRule>
  </conditionalFormatting>
  <conditionalFormatting sqref="AC55">
    <cfRule type="expression" dxfId="140" priority="6028">
      <formula>AND(AC55="",X55&lt;&gt;"")</formula>
    </cfRule>
  </conditionalFormatting>
  <conditionalFormatting sqref="AC59">
    <cfRule type="expression" dxfId="139" priority="6027">
      <formula>AND(AC59="",X59&lt;&gt;"")</formula>
    </cfRule>
  </conditionalFormatting>
  <conditionalFormatting sqref="AC60">
    <cfRule type="expression" dxfId="138" priority="6026">
      <formula>AND(AC60="",X60&lt;&gt;"")</formula>
    </cfRule>
  </conditionalFormatting>
  <conditionalFormatting sqref="AC61">
    <cfRule type="expression" dxfId="137" priority="6025">
      <formula>AND(AC61="",X61&lt;&gt;"")</formula>
    </cfRule>
  </conditionalFormatting>
  <conditionalFormatting sqref="AC62">
    <cfRule type="expression" dxfId="136" priority="6024">
      <formula>AND(AC62="",X62&lt;&gt;"")</formula>
    </cfRule>
  </conditionalFormatting>
  <conditionalFormatting sqref="AC63">
    <cfRule type="expression" dxfId="135" priority="6023">
      <formula>AND(AC63="",X63&lt;&gt;"")</formula>
    </cfRule>
  </conditionalFormatting>
  <conditionalFormatting sqref="AC64">
    <cfRule type="expression" dxfId="134" priority="6022">
      <formula>AND(AC64="",X64&lt;&gt;"")</formula>
    </cfRule>
  </conditionalFormatting>
  <conditionalFormatting sqref="AC65">
    <cfRule type="expression" dxfId="133" priority="6021">
      <formula>AND(AC65="",X65&lt;&gt;"")</formula>
    </cfRule>
  </conditionalFormatting>
  <conditionalFormatting sqref="AC67">
    <cfRule type="expression" dxfId="132" priority="6020">
      <formula>AND(AC67="",X67&lt;&gt;"")</formula>
    </cfRule>
  </conditionalFormatting>
  <conditionalFormatting sqref="AC76">
    <cfRule type="expression" dxfId="131" priority="6019">
      <formula>AND(AC76="",X76&lt;&gt;"")</formula>
    </cfRule>
  </conditionalFormatting>
  <conditionalFormatting sqref="AC77">
    <cfRule type="expression" dxfId="130" priority="6018">
      <formula>AND(AC77="",X77&lt;&gt;"")</formula>
    </cfRule>
  </conditionalFormatting>
  <conditionalFormatting sqref="AC68">
    <cfRule type="expression" dxfId="129" priority="6017">
      <formula>AND(AC68="",X68&lt;&gt;"")</formula>
    </cfRule>
  </conditionalFormatting>
  <conditionalFormatting sqref="AC78">
    <cfRule type="expression" dxfId="128" priority="6016">
      <formula>AND(AC78="",X78&lt;&gt;"")</formula>
    </cfRule>
  </conditionalFormatting>
  <conditionalFormatting sqref="AC86">
    <cfRule type="expression" dxfId="127" priority="6015">
      <formula>AND(AC86="",X86&lt;&gt;"")</formula>
    </cfRule>
  </conditionalFormatting>
  <conditionalFormatting sqref="AC69">
    <cfRule type="expression" dxfId="126" priority="6014">
      <formula>AND(AC69="",X69&lt;&gt;"")</formula>
    </cfRule>
  </conditionalFormatting>
  <conditionalFormatting sqref="AC70">
    <cfRule type="expression" dxfId="125" priority="6013">
      <formula>AND(AC70="",X70&lt;&gt;"")</formula>
    </cfRule>
  </conditionalFormatting>
  <conditionalFormatting sqref="AC71">
    <cfRule type="expression" dxfId="124" priority="6012">
      <formula>AND(AC71="",X71&lt;&gt;"")</formula>
    </cfRule>
  </conditionalFormatting>
  <conditionalFormatting sqref="AC72">
    <cfRule type="expression" dxfId="123" priority="6011">
      <formula>AND(AC72="",X72&lt;&gt;"")</formula>
    </cfRule>
  </conditionalFormatting>
  <conditionalFormatting sqref="AC73">
    <cfRule type="expression" dxfId="122" priority="6010">
      <formula>AND(AC73="",X73&lt;&gt;"")</formula>
    </cfRule>
  </conditionalFormatting>
  <conditionalFormatting sqref="AC74">
    <cfRule type="expression" dxfId="121" priority="6009">
      <formula>AND(AC74="",X74&lt;&gt;"")</formula>
    </cfRule>
  </conditionalFormatting>
  <conditionalFormatting sqref="AC75">
    <cfRule type="expression" dxfId="120" priority="6008">
      <formula>AND(AC75="",X75&lt;&gt;"")</formula>
    </cfRule>
  </conditionalFormatting>
  <conditionalFormatting sqref="AC79">
    <cfRule type="expression" dxfId="119" priority="6007">
      <formula>AND(AC79="",X79&lt;&gt;"")</formula>
    </cfRule>
  </conditionalFormatting>
  <conditionalFormatting sqref="AC80">
    <cfRule type="expression" dxfId="118" priority="6006">
      <formula>AND(AC80="",X80&lt;&gt;"")</formula>
    </cfRule>
  </conditionalFormatting>
  <conditionalFormatting sqref="AC81">
    <cfRule type="expression" dxfId="117" priority="6005">
      <formula>AND(AC81="",X81&lt;&gt;"")</formula>
    </cfRule>
  </conditionalFormatting>
  <conditionalFormatting sqref="AC82">
    <cfRule type="expression" dxfId="116" priority="6004">
      <formula>AND(AC82="",X82&lt;&gt;"")</formula>
    </cfRule>
  </conditionalFormatting>
  <conditionalFormatting sqref="AC83">
    <cfRule type="expression" dxfId="115" priority="6003">
      <formula>AND(AC83="",X83&lt;&gt;"")</formula>
    </cfRule>
  </conditionalFormatting>
  <conditionalFormatting sqref="AC84">
    <cfRule type="expression" dxfId="114" priority="6002">
      <formula>AND(AC84="",X84&lt;&gt;"")</formula>
    </cfRule>
  </conditionalFormatting>
  <conditionalFormatting sqref="AC85">
    <cfRule type="expression" dxfId="113" priority="6001">
      <formula>AND(AC85="",X85&lt;&gt;"")</formula>
    </cfRule>
  </conditionalFormatting>
  <conditionalFormatting sqref="AC87">
    <cfRule type="expression" dxfId="112" priority="6000">
      <formula>AND(AC87="",X87&lt;&gt;"")</formula>
    </cfRule>
  </conditionalFormatting>
  <conditionalFormatting sqref="AC96">
    <cfRule type="expression" dxfId="111" priority="5999">
      <formula>AND(AC96="",X96&lt;&gt;"")</formula>
    </cfRule>
  </conditionalFormatting>
  <conditionalFormatting sqref="AC97">
    <cfRule type="expression" dxfId="110" priority="5998">
      <formula>AND(AC97="",X97&lt;&gt;"")</formula>
    </cfRule>
  </conditionalFormatting>
  <conditionalFormatting sqref="AC88">
    <cfRule type="expression" dxfId="109" priority="5997">
      <formula>AND(AC88="",X88&lt;&gt;"")</formula>
    </cfRule>
  </conditionalFormatting>
  <conditionalFormatting sqref="AC98">
    <cfRule type="expression" dxfId="108" priority="5996">
      <formula>AND(AC98="",X98&lt;&gt;"")</formula>
    </cfRule>
  </conditionalFormatting>
  <conditionalFormatting sqref="AC106">
    <cfRule type="expression" dxfId="107" priority="5995">
      <formula>AND(AC106="",X106&lt;&gt;"")</formula>
    </cfRule>
  </conditionalFormatting>
  <conditionalFormatting sqref="AC89">
    <cfRule type="expression" dxfId="106" priority="5994">
      <formula>AND(AC89="",X89&lt;&gt;"")</formula>
    </cfRule>
  </conditionalFormatting>
  <conditionalFormatting sqref="AC90">
    <cfRule type="expression" dxfId="105" priority="5993">
      <formula>AND(AC90="",X90&lt;&gt;"")</formula>
    </cfRule>
  </conditionalFormatting>
  <conditionalFormatting sqref="AC91">
    <cfRule type="expression" dxfId="104" priority="5992">
      <formula>AND(AC91="",X91&lt;&gt;"")</formula>
    </cfRule>
  </conditionalFormatting>
  <conditionalFormatting sqref="AC92">
    <cfRule type="expression" dxfId="103" priority="5991">
      <formula>AND(AC92="",X92&lt;&gt;"")</formula>
    </cfRule>
  </conditionalFormatting>
  <conditionalFormatting sqref="AC93">
    <cfRule type="expression" dxfId="102" priority="5990">
      <formula>AND(AC93="",X93&lt;&gt;"")</formula>
    </cfRule>
  </conditionalFormatting>
  <conditionalFormatting sqref="AC94">
    <cfRule type="expression" dxfId="101" priority="5989">
      <formula>AND(AC94="",X94&lt;&gt;"")</formula>
    </cfRule>
  </conditionalFormatting>
  <conditionalFormatting sqref="AC95">
    <cfRule type="expression" dxfId="100" priority="5988">
      <formula>AND(AC95="",X95&lt;&gt;"")</formula>
    </cfRule>
  </conditionalFormatting>
  <conditionalFormatting sqref="AC99">
    <cfRule type="expression" dxfId="99" priority="5987">
      <formula>AND(AC99="",X99&lt;&gt;"")</formula>
    </cfRule>
  </conditionalFormatting>
  <conditionalFormatting sqref="AC100">
    <cfRule type="expression" dxfId="98" priority="5986">
      <formula>AND(AC100="",X100&lt;&gt;"")</formula>
    </cfRule>
  </conditionalFormatting>
  <conditionalFormatting sqref="AC101">
    <cfRule type="expression" dxfId="97" priority="5985">
      <formula>AND(AC101="",X101&lt;&gt;"")</formula>
    </cfRule>
  </conditionalFormatting>
  <conditionalFormatting sqref="AC102">
    <cfRule type="expression" dxfId="96" priority="5984">
      <formula>AND(AC102="",X102&lt;&gt;"")</formula>
    </cfRule>
  </conditionalFormatting>
  <conditionalFormatting sqref="AC103">
    <cfRule type="expression" dxfId="95" priority="5983">
      <formula>AND(AC103="",X103&lt;&gt;"")</formula>
    </cfRule>
  </conditionalFormatting>
  <conditionalFormatting sqref="AC104">
    <cfRule type="expression" dxfId="94" priority="5982">
      <formula>AND(AC104="",X104&lt;&gt;"")</formula>
    </cfRule>
  </conditionalFormatting>
  <conditionalFormatting sqref="AC105">
    <cfRule type="expression" dxfId="93" priority="5981">
      <formula>AND(AC105="",X105&lt;&gt;"")</formula>
    </cfRule>
  </conditionalFormatting>
  <conditionalFormatting sqref="AC107">
    <cfRule type="expression" dxfId="92" priority="5980">
      <formula>AND(AC107="",X107&lt;&gt;"")</formula>
    </cfRule>
  </conditionalFormatting>
  <conditionalFormatting sqref="AC116">
    <cfRule type="expression" dxfId="91" priority="5979">
      <formula>AND(AC116="",X116&lt;&gt;"")</formula>
    </cfRule>
  </conditionalFormatting>
  <conditionalFormatting sqref="AC117">
    <cfRule type="expression" dxfId="90" priority="5978">
      <formula>AND(AC117="",X117&lt;&gt;"")</formula>
    </cfRule>
  </conditionalFormatting>
  <conditionalFormatting sqref="AC108">
    <cfRule type="expression" dxfId="89" priority="5977">
      <formula>AND(AC108="",X108&lt;&gt;"")</formula>
    </cfRule>
  </conditionalFormatting>
  <conditionalFormatting sqref="AC118">
    <cfRule type="expression" dxfId="88" priority="5976">
      <formula>AND(AC118="",X118&lt;&gt;"")</formula>
    </cfRule>
  </conditionalFormatting>
  <conditionalFormatting sqref="AC126">
    <cfRule type="expression" dxfId="87" priority="5975">
      <formula>AND(AC126="",X126&lt;&gt;"")</formula>
    </cfRule>
  </conditionalFormatting>
  <conditionalFormatting sqref="AC109">
    <cfRule type="expression" dxfId="86" priority="5974">
      <formula>AND(AC109="",X109&lt;&gt;"")</formula>
    </cfRule>
  </conditionalFormatting>
  <conditionalFormatting sqref="AC110">
    <cfRule type="expression" dxfId="85" priority="5973">
      <formula>AND(AC110="",X110&lt;&gt;"")</formula>
    </cfRule>
  </conditionalFormatting>
  <conditionalFormatting sqref="AC111">
    <cfRule type="expression" dxfId="84" priority="5972">
      <formula>AND(AC111="",X111&lt;&gt;"")</formula>
    </cfRule>
  </conditionalFormatting>
  <conditionalFormatting sqref="AC112">
    <cfRule type="expression" dxfId="83" priority="5971">
      <formula>AND(AC112="",X112&lt;&gt;"")</formula>
    </cfRule>
  </conditionalFormatting>
  <conditionalFormatting sqref="AC113">
    <cfRule type="expression" dxfId="82" priority="5970">
      <formula>AND(AC113="",X113&lt;&gt;"")</formula>
    </cfRule>
  </conditionalFormatting>
  <conditionalFormatting sqref="AC114">
    <cfRule type="expression" dxfId="81" priority="5969">
      <formula>AND(AC114="",X114&lt;&gt;"")</formula>
    </cfRule>
  </conditionalFormatting>
  <conditionalFormatting sqref="AC115">
    <cfRule type="expression" dxfId="80" priority="5968">
      <formula>AND(AC115="",X115&lt;&gt;"")</formula>
    </cfRule>
  </conditionalFormatting>
  <conditionalFormatting sqref="AC119">
    <cfRule type="expression" dxfId="79" priority="5967">
      <formula>AND(AC119="",X119&lt;&gt;"")</formula>
    </cfRule>
  </conditionalFormatting>
  <conditionalFormatting sqref="AC120">
    <cfRule type="expression" dxfId="78" priority="5966">
      <formula>AND(AC120="",X120&lt;&gt;"")</formula>
    </cfRule>
  </conditionalFormatting>
  <conditionalFormatting sqref="AC121">
    <cfRule type="expression" dxfId="77" priority="5965">
      <formula>AND(AC121="",X121&lt;&gt;"")</formula>
    </cfRule>
  </conditionalFormatting>
  <conditionalFormatting sqref="AC122">
    <cfRule type="expression" dxfId="76" priority="5964">
      <formula>AND(AC122="",X122&lt;&gt;"")</formula>
    </cfRule>
  </conditionalFormatting>
  <conditionalFormatting sqref="AC123">
    <cfRule type="expression" dxfId="75" priority="5963">
      <formula>AND(AC123="",X123&lt;&gt;"")</formula>
    </cfRule>
  </conditionalFormatting>
  <conditionalFormatting sqref="AC124">
    <cfRule type="expression" dxfId="74" priority="5962">
      <formula>AND(AC124="",X124&lt;&gt;"")</formula>
    </cfRule>
  </conditionalFormatting>
  <conditionalFormatting sqref="AC125">
    <cfRule type="expression" dxfId="73" priority="5961">
      <formula>AND(AC125="",X125&lt;&gt;"")</formula>
    </cfRule>
  </conditionalFormatting>
  <conditionalFormatting sqref="J32">
    <cfRule type="containsBlanks" priority="3238" stopIfTrue="1">
      <formula>LEN(TRIM(J32))=0</formula>
    </cfRule>
    <cfRule type="expression" dxfId="72" priority="3239">
      <formula>J32&gt;0</formula>
    </cfRule>
    <cfRule type="expression" dxfId="71" priority="3240">
      <formula>J32&lt;0</formula>
    </cfRule>
  </conditionalFormatting>
  <conditionalFormatting sqref="J42">
    <cfRule type="containsBlanks" priority="3235" stopIfTrue="1">
      <formula>LEN(TRIM(J42))=0</formula>
    </cfRule>
    <cfRule type="expression" dxfId="70" priority="3236">
      <formula>J42&gt;0</formula>
    </cfRule>
    <cfRule type="expression" dxfId="69" priority="3237">
      <formula>J42&lt;0</formula>
    </cfRule>
  </conditionalFormatting>
  <conditionalFormatting sqref="J52">
    <cfRule type="containsBlanks" priority="3232" stopIfTrue="1">
      <formula>LEN(TRIM(J52))=0</formula>
    </cfRule>
    <cfRule type="expression" dxfId="68" priority="3233">
      <formula>J52&gt;0</formula>
    </cfRule>
    <cfRule type="expression" dxfId="67" priority="3234">
      <formula>J52&lt;0</formula>
    </cfRule>
  </conditionalFormatting>
  <conditionalFormatting sqref="J62">
    <cfRule type="containsBlanks" priority="3229" stopIfTrue="1">
      <formula>LEN(TRIM(J62))=0</formula>
    </cfRule>
    <cfRule type="expression" dxfId="66" priority="3230">
      <formula>J62&gt;0</formula>
    </cfRule>
    <cfRule type="expression" dxfId="65" priority="3231">
      <formula>J62&lt;0</formula>
    </cfRule>
  </conditionalFormatting>
  <conditionalFormatting sqref="J72">
    <cfRule type="containsBlanks" priority="3226" stopIfTrue="1">
      <formula>LEN(TRIM(J72))=0</formula>
    </cfRule>
    <cfRule type="expression" dxfId="64" priority="3227">
      <formula>J72&gt;0</formula>
    </cfRule>
    <cfRule type="expression" dxfId="63" priority="3228">
      <formula>J72&lt;0</formula>
    </cfRule>
  </conditionalFormatting>
  <conditionalFormatting sqref="J82">
    <cfRule type="containsBlanks" priority="3223" stopIfTrue="1">
      <formula>LEN(TRIM(J82))=0</formula>
    </cfRule>
    <cfRule type="expression" dxfId="62" priority="3224">
      <formula>J82&gt;0</formula>
    </cfRule>
    <cfRule type="expression" dxfId="61" priority="3225">
      <formula>J82&lt;0</formula>
    </cfRule>
  </conditionalFormatting>
  <conditionalFormatting sqref="J92">
    <cfRule type="containsBlanks" priority="3220" stopIfTrue="1">
      <formula>LEN(TRIM(J92))=0</formula>
    </cfRule>
    <cfRule type="expression" dxfId="60" priority="3221">
      <formula>J92&gt;0</formula>
    </cfRule>
    <cfRule type="expression" dxfId="59" priority="3222">
      <formula>J92&lt;0</formula>
    </cfRule>
  </conditionalFormatting>
  <conditionalFormatting sqref="J102">
    <cfRule type="containsBlanks" priority="3217" stopIfTrue="1">
      <formula>LEN(TRIM(J102))=0</formula>
    </cfRule>
    <cfRule type="expression" dxfId="58" priority="3218">
      <formula>J102&gt;0</formula>
    </cfRule>
    <cfRule type="expression" dxfId="57" priority="3219">
      <formula>J102&lt;0</formula>
    </cfRule>
  </conditionalFormatting>
  <conditionalFormatting sqref="J112">
    <cfRule type="containsBlanks" priority="3214" stopIfTrue="1">
      <formula>LEN(TRIM(J112))=0</formula>
    </cfRule>
    <cfRule type="expression" dxfId="56" priority="3215">
      <formula>J112&gt;0</formula>
    </cfRule>
    <cfRule type="expression" dxfId="55" priority="3216">
      <formula>J112&lt;0</formula>
    </cfRule>
  </conditionalFormatting>
  <conditionalFormatting sqref="J122">
    <cfRule type="containsBlanks" priority="3211" stopIfTrue="1">
      <formula>LEN(TRIM(J122))=0</formula>
    </cfRule>
    <cfRule type="expression" dxfId="54" priority="3212">
      <formula>J122&gt;0</formula>
    </cfRule>
    <cfRule type="expression" dxfId="53" priority="3213">
      <formula>J122&lt;0</formula>
    </cfRule>
  </conditionalFormatting>
  <conditionalFormatting sqref="J132">
    <cfRule type="containsBlanks" priority="3208" stopIfTrue="1">
      <formula>LEN(TRIM(J132))=0</formula>
    </cfRule>
    <cfRule type="expression" dxfId="52" priority="3209">
      <formula>J132&gt;0</formula>
    </cfRule>
    <cfRule type="expression" dxfId="51" priority="3210">
      <formula>J132&lt;0</formula>
    </cfRule>
  </conditionalFormatting>
  <conditionalFormatting sqref="T32">
    <cfRule type="containsBlanks" priority="2047" stopIfTrue="1">
      <formula>LEN(TRIM(T32))=0</formula>
    </cfRule>
    <cfRule type="expression" dxfId="50" priority="2048">
      <formula>T32&gt;0</formula>
    </cfRule>
    <cfRule type="expression" dxfId="49" priority="2049">
      <formula>T32&lt;0</formula>
    </cfRule>
  </conditionalFormatting>
  <conditionalFormatting sqref="T42">
    <cfRule type="containsBlanks" priority="2044" stopIfTrue="1">
      <formula>LEN(TRIM(T42))=0</formula>
    </cfRule>
    <cfRule type="expression" dxfId="48" priority="2045">
      <formula>T42&gt;0</formula>
    </cfRule>
    <cfRule type="expression" dxfId="47" priority="2046">
      <formula>T42&lt;0</formula>
    </cfRule>
  </conditionalFormatting>
  <conditionalFormatting sqref="T52">
    <cfRule type="containsBlanks" priority="2041" stopIfTrue="1">
      <formula>LEN(TRIM(T52))=0</formula>
    </cfRule>
    <cfRule type="expression" dxfId="46" priority="2042">
      <formula>T52&gt;0</formula>
    </cfRule>
    <cfRule type="expression" dxfId="45" priority="2043">
      <formula>T52&lt;0</formula>
    </cfRule>
  </conditionalFormatting>
  <conditionalFormatting sqref="T62">
    <cfRule type="containsBlanks" priority="2038" stopIfTrue="1">
      <formula>LEN(TRIM(T62))=0</formula>
    </cfRule>
    <cfRule type="expression" dxfId="44" priority="2039">
      <formula>T62&gt;0</formula>
    </cfRule>
    <cfRule type="expression" dxfId="43" priority="2040">
      <formula>T62&lt;0</formula>
    </cfRule>
  </conditionalFormatting>
  <conditionalFormatting sqref="T72">
    <cfRule type="containsBlanks" priority="2035" stopIfTrue="1">
      <formula>LEN(TRIM(T72))=0</formula>
    </cfRule>
    <cfRule type="expression" dxfId="42" priority="2036">
      <formula>T72&gt;0</formula>
    </cfRule>
    <cfRule type="expression" dxfId="41" priority="2037">
      <formula>T72&lt;0</formula>
    </cfRule>
  </conditionalFormatting>
  <conditionalFormatting sqref="T82">
    <cfRule type="containsBlanks" priority="2032" stopIfTrue="1">
      <formula>LEN(TRIM(T82))=0</formula>
    </cfRule>
    <cfRule type="expression" dxfId="40" priority="2033">
      <formula>T82&gt;0</formula>
    </cfRule>
    <cfRule type="expression" dxfId="39" priority="2034">
      <formula>T82&lt;0</formula>
    </cfRule>
  </conditionalFormatting>
  <conditionalFormatting sqref="T92">
    <cfRule type="containsBlanks" priority="2029" stopIfTrue="1">
      <formula>LEN(TRIM(T92))=0</formula>
    </cfRule>
    <cfRule type="expression" dxfId="38" priority="2030">
      <formula>T92&gt;0</formula>
    </cfRule>
    <cfRule type="expression" dxfId="37" priority="2031">
      <formula>T92&lt;0</formula>
    </cfRule>
  </conditionalFormatting>
  <conditionalFormatting sqref="T102">
    <cfRule type="containsBlanks" priority="2026" stopIfTrue="1">
      <formula>LEN(TRIM(T102))=0</formula>
    </cfRule>
    <cfRule type="expression" dxfId="36" priority="2027">
      <formula>T102&gt;0</formula>
    </cfRule>
    <cfRule type="expression" dxfId="35" priority="2028">
      <formula>T102&lt;0</formula>
    </cfRule>
  </conditionalFormatting>
  <conditionalFormatting sqref="T112">
    <cfRule type="containsBlanks" priority="2023" stopIfTrue="1">
      <formula>LEN(TRIM(T112))=0</formula>
    </cfRule>
    <cfRule type="expression" dxfId="34" priority="2024">
      <formula>T112&gt;0</formula>
    </cfRule>
    <cfRule type="expression" dxfId="33" priority="2025">
      <formula>T112&lt;0</formula>
    </cfRule>
  </conditionalFormatting>
  <conditionalFormatting sqref="T122">
    <cfRule type="containsBlanks" priority="2020" stopIfTrue="1">
      <formula>LEN(TRIM(T122))=0</formula>
    </cfRule>
    <cfRule type="expression" dxfId="32" priority="2021">
      <formula>T122&gt;0</formula>
    </cfRule>
    <cfRule type="expression" dxfId="31" priority="2022">
      <formula>T122&lt;0</formula>
    </cfRule>
  </conditionalFormatting>
  <conditionalFormatting sqref="AD32">
    <cfRule type="containsBlanks" priority="900" stopIfTrue="1">
      <formula>LEN(TRIM(AD32))=0</formula>
    </cfRule>
    <cfRule type="expression" dxfId="30" priority="901">
      <formula>AD32&gt;0</formula>
    </cfRule>
    <cfRule type="expression" dxfId="29" priority="903">
      <formula>AD32&lt;0</formula>
    </cfRule>
  </conditionalFormatting>
  <conditionalFormatting sqref="AD42">
    <cfRule type="containsBlanks" priority="898" stopIfTrue="1">
      <formula>LEN(TRIM(AD42))=0</formula>
    </cfRule>
    <cfRule type="expression" dxfId="28" priority="899">
      <formula>AD42&gt;0</formula>
    </cfRule>
    <cfRule type="expression" dxfId="27" priority="902">
      <formula>AD42&lt;0</formula>
    </cfRule>
  </conditionalFormatting>
  <conditionalFormatting sqref="AD52">
    <cfRule type="containsBlanks" priority="894" stopIfTrue="1">
      <formula>LEN(TRIM(AD52))=0</formula>
    </cfRule>
    <cfRule type="expression" dxfId="26" priority="895">
      <formula>AD52&gt;0</formula>
    </cfRule>
    <cfRule type="expression" dxfId="25" priority="897">
      <formula>AD52&lt;0</formula>
    </cfRule>
  </conditionalFormatting>
  <conditionalFormatting sqref="AD62">
    <cfRule type="containsBlanks" priority="892" stopIfTrue="1">
      <formula>LEN(TRIM(AD62))=0</formula>
    </cfRule>
    <cfRule type="expression" dxfId="24" priority="893">
      <formula>AD62&gt;0</formula>
    </cfRule>
    <cfRule type="expression" dxfId="23" priority="896">
      <formula>AD62&lt;0</formula>
    </cfRule>
  </conditionalFormatting>
  <conditionalFormatting sqref="AD72">
    <cfRule type="containsBlanks" priority="888" stopIfTrue="1">
      <formula>LEN(TRIM(AD72))=0</formula>
    </cfRule>
    <cfRule type="expression" dxfId="22" priority="889">
      <formula>AD72&gt;0</formula>
    </cfRule>
    <cfRule type="expression" dxfId="21" priority="891">
      <formula>AD72&lt;0</formula>
    </cfRule>
  </conditionalFormatting>
  <conditionalFormatting sqref="AD82">
    <cfRule type="containsBlanks" priority="886" stopIfTrue="1">
      <formula>LEN(TRIM(AD82))=0</formula>
    </cfRule>
    <cfRule type="expression" dxfId="20" priority="887">
      <formula>AD82&gt;0</formula>
    </cfRule>
    <cfRule type="expression" dxfId="19" priority="890">
      <formula>AD82&lt;0</formula>
    </cfRule>
  </conditionalFormatting>
  <conditionalFormatting sqref="AD92">
    <cfRule type="containsBlanks" priority="882" stopIfTrue="1">
      <formula>LEN(TRIM(AD92))=0</formula>
    </cfRule>
    <cfRule type="expression" dxfId="18" priority="883">
      <formula>AD92&gt;0</formula>
    </cfRule>
    <cfRule type="expression" dxfId="17" priority="885">
      <formula>AD92&lt;0</formula>
    </cfRule>
  </conditionalFormatting>
  <conditionalFormatting sqref="AD102">
    <cfRule type="containsBlanks" priority="880" stopIfTrue="1">
      <formula>LEN(TRIM(AD102))=0</formula>
    </cfRule>
    <cfRule type="expression" dxfId="16" priority="881">
      <formula>AD102&gt;0</formula>
    </cfRule>
    <cfRule type="expression" dxfId="15" priority="884">
      <formula>AD102&lt;0</formula>
    </cfRule>
  </conditionalFormatting>
  <conditionalFormatting sqref="AD112">
    <cfRule type="containsBlanks" priority="876" stopIfTrue="1">
      <formula>LEN(TRIM(AD112))=0</formula>
    </cfRule>
    <cfRule type="expression" dxfId="14" priority="877">
      <formula>AD112&gt;0</formula>
    </cfRule>
    <cfRule type="expression" dxfId="13" priority="879">
      <formula>AD112&lt;0</formula>
    </cfRule>
  </conditionalFormatting>
  <conditionalFormatting sqref="AD122">
    <cfRule type="containsBlanks" priority="871" stopIfTrue="1">
      <formula>LEN(TRIM(AD122))=0</formula>
    </cfRule>
    <cfRule type="expression" dxfId="12" priority="872">
      <formula>AD122&gt;0</formula>
    </cfRule>
    <cfRule type="expression" dxfId="11" priority="873">
      <formula>AD122&lt;0</formula>
    </cfRule>
  </conditionalFormatting>
  <dataValidations count="1">
    <dataValidation type="list" allowBlank="1" showInputMessage="1" showErrorMessage="1" sqref="X7:X126 N7:N126 D7:D136" xr:uid="{A166A99A-5AB4-064A-A77E-645E45614AA3}">
      <formula1>INDIRECT("ART[DESIGNATION]")</formula1>
    </dataValidation>
  </dataValidations>
  <pageMargins left="0.25" right="0.25" top="0.75" bottom="0.75" header="0.3" footer="0.3"/>
  <pageSetup paperSize="9" orientation="portrait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678FF-BC0F-424F-9942-20BD5966B6AB}">
  <sheetPr codeName="Feuil7">
    <tabColor rgb="FF009051"/>
  </sheetPr>
  <dimension ref="A1:U437"/>
  <sheetViews>
    <sheetView tabSelected="1" zoomScaleNormal="100" workbookViewId="0">
      <selection activeCell="B8" sqref="B8"/>
    </sheetView>
  </sheetViews>
  <sheetFormatPr baseColWidth="10" defaultRowHeight="19" outlineLevelRow="1"/>
  <cols>
    <col min="1" max="1" width="21.5" customWidth="1"/>
    <col min="2" max="2" width="31.33203125" style="60" customWidth="1"/>
    <col min="3" max="3" width="18.83203125" style="7" customWidth="1"/>
    <col min="4" max="4" width="18.83203125" style="51" customWidth="1"/>
    <col min="5" max="5" width="7" customWidth="1"/>
    <col min="6" max="6" width="31.33203125" customWidth="1"/>
    <col min="7" max="8" width="18.83203125" customWidth="1"/>
    <col min="10" max="10" width="31.33203125" customWidth="1"/>
    <col min="11" max="12" width="18.83203125" customWidth="1"/>
  </cols>
  <sheetData>
    <row r="1" spans="1:21" ht="70" customHeight="1"/>
    <row r="2" spans="1:21" ht="20" thickBot="1"/>
    <row r="3" spans="1:21" ht="19" customHeight="1" thickBot="1">
      <c r="B3" s="494" t="s">
        <v>186</v>
      </c>
      <c r="C3" s="495"/>
      <c r="D3" s="495"/>
      <c r="E3" s="495"/>
      <c r="F3" s="495"/>
      <c r="G3" s="495"/>
      <c r="H3" s="495"/>
      <c r="I3" s="496"/>
      <c r="J3" t="str">
        <f>IFERROR(INDEX('[1]Base de donnée'!A:A,Bilan2021!$B6),"")</f>
        <v/>
      </c>
    </row>
    <row r="4" spans="1:21" ht="17" customHeight="1" thickBot="1">
      <c r="B4" s="497"/>
      <c r="C4" s="498"/>
      <c r="D4" s="498"/>
      <c r="E4" s="498"/>
      <c r="F4" s="498"/>
      <c r="G4" s="498"/>
      <c r="H4" s="498"/>
      <c r="I4" s="499"/>
      <c r="J4" s="56"/>
      <c r="R4" s="506" t="s">
        <v>177</v>
      </c>
      <c r="S4" s="507"/>
      <c r="T4" s="507"/>
      <c r="U4" s="508"/>
    </row>
    <row r="5" spans="1:21" ht="22" thickBot="1">
      <c r="A5" s="70"/>
      <c r="B5" s="392"/>
      <c r="C5" s="393"/>
      <c r="D5" s="393"/>
      <c r="E5" s="393"/>
      <c r="F5" s="393"/>
      <c r="G5" s="393"/>
      <c r="H5" s="393"/>
      <c r="I5" s="394"/>
      <c r="J5" s="56"/>
      <c r="R5" s="500" t="s">
        <v>173</v>
      </c>
      <c r="S5" s="501"/>
      <c r="T5" s="500" t="s">
        <v>176</v>
      </c>
      <c r="U5" s="501"/>
    </row>
    <row r="6" spans="1:21" ht="21">
      <c r="A6" s="69"/>
      <c r="B6" s="69" t="s">
        <v>193</v>
      </c>
      <c r="C6" s="69"/>
      <c r="D6" s="69"/>
      <c r="E6" s="69"/>
      <c r="F6" s="69" t="s">
        <v>195</v>
      </c>
      <c r="G6" s="69"/>
      <c r="H6" s="69"/>
      <c r="I6" s="69"/>
      <c r="J6" s="56" t="s">
        <v>224</v>
      </c>
      <c r="R6" s="502"/>
      <c r="S6" s="503"/>
      <c r="T6" s="502"/>
      <c r="U6" s="503"/>
    </row>
    <row r="7" spans="1:21" ht="20" thickBot="1">
      <c r="B7" s="60" t="s">
        <v>172</v>
      </c>
      <c r="C7" s="54" t="s">
        <v>170</v>
      </c>
      <c r="D7" s="54" t="s">
        <v>171</v>
      </c>
      <c r="F7" s="268" t="s">
        <v>172</v>
      </c>
      <c r="G7" s="269" t="s">
        <v>170</v>
      </c>
      <c r="H7" s="269" t="s">
        <v>171</v>
      </c>
      <c r="J7" s="268" t="s">
        <v>172</v>
      </c>
      <c r="K7" s="269" t="s">
        <v>170</v>
      </c>
      <c r="L7" s="269" t="s">
        <v>171</v>
      </c>
      <c r="R7" s="504"/>
      <c r="S7" s="505"/>
      <c r="T7" s="504"/>
      <c r="U7" s="505"/>
    </row>
    <row r="8" spans="1:21">
      <c r="B8" s="63"/>
      <c r="C8" s="64"/>
      <c r="D8" s="65"/>
      <c r="F8" s="270"/>
      <c r="G8" s="271"/>
      <c r="H8" s="272"/>
      <c r="J8" s="270"/>
      <c r="K8" s="271"/>
      <c r="L8" s="272"/>
      <c r="R8" s="55"/>
      <c r="S8" s="57"/>
      <c r="T8" s="55"/>
      <c r="U8" s="57"/>
    </row>
    <row r="9" spans="1:21">
      <c r="B9" s="66"/>
      <c r="C9" s="61"/>
      <c r="D9" s="67"/>
      <c r="F9" s="66"/>
      <c r="G9" s="61"/>
      <c r="H9" s="67"/>
      <c r="J9" s="66"/>
      <c r="K9" s="61"/>
      <c r="L9" s="67"/>
      <c r="R9" s="440"/>
      <c r="S9" s="441"/>
      <c r="T9" s="444"/>
      <c r="U9" s="445"/>
    </row>
    <row r="10" spans="1:21">
      <c r="B10" s="66"/>
      <c r="C10" s="61"/>
      <c r="D10" s="67"/>
      <c r="F10" s="273"/>
      <c r="G10" s="274"/>
      <c r="H10" s="275"/>
      <c r="J10" s="273"/>
      <c r="K10" s="274"/>
      <c r="L10" s="275"/>
      <c r="R10" s="440"/>
      <c r="S10" s="441"/>
      <c r="T10" s="444"/>
      <c r="U10" s="445"/>
    </row>
    <row r="11" spans="1:21" ht="20" thickBot="1">
      <c r="B11" s="66"/>
      <c r="C11" s="61"/>
      <c r="D11" s="67"/>
      <c r="F11" s="66"/>
      <c r="G11" s="61"/>
      <c r="H11" s="67"/>
      <c r="J11" s="66"/>
      <c r="K11" s="61"/>
      <c r="L11" s="67"/>
      <c r="R11" s="58"/>
      <c r="S11" s="59"/>
      <c r="T11" s="58"/>
      <c r="U11" s="59"/>
    </row>
    <row r="12" spans="1:21">
      <c r="B12" s="66"/>
      <c r="C12" s="61"/>
      <c r="D12" s="67"/>
      <c r="F12" s="273"/>
      <c r="G12" s="274"/>
      <c r="H12" s="275"/>
      <c r="J12" s="273"/>
      <c r="K12" s="274"/>
      <c r="L12" s="275"/>
    </row>
    <row r="13" spans="1:21">
      <c r="B13" s="66"/>
      <c r="C13" s="61"/>
      <c r="D13" s="67"/>
      <c r="F13" s="66"/>
      <c r="G13" s="61"/>
      <c r="H13" s="67"/>
      <c r="J13" s="66"/>
      <c r="K13" s="61"/>
      <c r="L13" s="67"/>
    </row>
    <row r="14" spans="1:21">
      <c r="B14" s="66"/>
      <c r="C14" s="61"/>
      <c r="D14" s="67"/>
      <c r="F14" s="273"/>
      <c r="G14" s="274"/>
      <c r="H14" s="275"/>
      <c r="J14" s="273"/>
      <c r="K14" s="274"/>
      <c r="L14" s="275"/>
    </row>
    <row r="15" spans="1:21" outlineLevel="1">
      <c r="B15" s="66"/>
      <c r="C15" s="61"/>
      <c r="D15" s="67"/>
      <c r="F15" s="66"/>
      <c r="G15" s="61"/>
      <c r="H15" s="67"/>
      <c r="J15" s="66"/>
      <c r="K15" s="61"/>
      <c r="L15" s="67"/>
    </row>
    <row r="16" spans="1:21" outlineLevel="1">
      <c r="B16" s="66"/>
      <c r="C16" s="61"/>
      <c r="D16" s="67"/>
      <c r="F16" s="273"/>
      <c r="G16" s="274"/>
      <c r="H16" s="275"/>
      <c r="J16" s="273"/>
      <c r="K16" s="274"/>
      <c r="L16" s="275"/>
    </row>
    <row r="17" spans="2:12" outlineLevel="1">
      <c r="B17" s="66"/>
      <c r="C17" s="61"/>
      <c r="D17" s="67"/>
      <c r="F17" s="66"/>
      <c r="G17" s="61"/>
      <c r="H17" s="67"/>
      <c r="J17" s="66"/>
      <c r="K17" s="61"/>
      <c r="L17" s="67"/>
    </row>
    <row r="18" spans="2:12" outlineLevel="1">
      <c r="B18" s="66"/>
      <c r="C18" s="61"/>
      <c r="D18" s="67"/>
      <c r="F18" s="273"/>
      <c r="G18" s="274"/>
      <c r="H18" s="275"/>
      <c r="J18" s="273"/>
      <c r="K18" s="274"/>
      <c r="L18" s="275"/>
    </row>
    <row r="19" spans="2:12" outlineLevel="1">
      <c r="B19" s="66"/>
      <c r="C19" s="61"/>
      <c r="D19" s="67"/>
      <c r="F19" s="66"/>
      <c r="G19" s="61"/>
      <c r="H19" s="67"/>
      <c r="J19" s="66"/>
      <c r="K19" s="61"/>
      <c r="L19" s="67"/>
    </row>
    <row r="20" spans="2:12" outlineLevel="1">
      <c r="B20" s="66"/>
      <c r="C20" s="61"/>
      <c r="D20" s="67"/>
      <c r="F20" s="273"/>
      <c r="G20" s="274"/>
      <c r="H20" s="275"/>
      <c r="J20" s="273"/>
      <c r="K20" s="274"/>
      <c r="L20" s="275"/>
    </row>
    <row r="21" spans="2:12" outlineLevel="1">
      <c r="B21" s="66"/>
      <c r="C21" s="61"/>
      <c r="D21" s="67"/>
      <c r="F21" s="66"/>
      <c r="G21" s="61"/>
      <c r="H21" s="67"/>
      <c r="J21" s="66"/>
      <c r="K21" s="61"/>
      <c r="L21" s="67"/>
    </row>
    <row r="22" spans="2:12" outlineLevel="1">
      <c r="B22" s="66"/>
      <c r="C22" s="61"/>
      <c r="D22" s="67"/>
      <c r="F22" s="273"/>
      <c r="G22" s="274"/>
      <c r="H22" s="275"/>
      <c r="J22" s="273"/>
      <c r="K22" s="274"/>
      <c r="L22" s="275"/>
    </row>
    <row r="23" spans="2:12" outlineLevel="1">
      <c r="B23" s="66"/>
      <c r="C23" s="61"/>
      <c r="D23" s="67"/>
      <c r="F23" s="66"/>
      <c r="G23" s="61"/>
      <c r="H23" s="67"/>
      <c r="J23" s="66"/>
      <c r="K23" s="61"/>
      <c r="L23" s="67"/>
    </row>
    <row r="24" spans="2:12" outlineLevel="1">
      <c r="B24" s="66"/>
      <c r="C24" s="61"/>
      <c r="D24" s="67"/>
      <c r="F24" s="273"/>
      <c r="G24" s="274"/>
      <c r="H24" s="275"/>
      <c r="J24" s="273"/>
      <c r="K24" s="274"/>
      <c r="L24" s="275"/>
    </row>
    <row r="25" spans="2:12" outlineLevel="1">
      <c r="B25" s="66"/>
      <c r="C25" s="61"/>
      <c r="D25" s="68"/>
      <c r="F25" s="66"/>
      <c r="G25" s="61"/>
      <c r="H25" s="68"/>
      <c r="J25" s="66"/>
      <c r="K25" s="61"/>
      <c r="L25" s="68"/>
    </row>
    <row r="26" spans="2:12" outlineLevel="1">
      <c r="B26" s="66"/>
      <c r="C26" s="61"/>
      <c r="D26" s="67"/>
      <c r="F26" s="273"/>
      <c r="G26" s="274"/>
      <c r="H26" s="275"/>
      <c r="J26" s="273"/>
      <c r="K26" s="274"/>
      <c r="L26" s="275"/>
    </row>
    <row r="27" spans="2:12" outlineLevel="1">
      <c r="B27" s="66"/>
      <c r="C27" s="61"/>
      <c r="D27" s="67"/>
      <c r="F27" s="66"/>
      <c r="G27" s="61"/>
      <c r="H27" s="67"/>
      <c r="J27" s="66"/>
      <c r="K27" s="61"/>
      <c r="L27" s="67"/>
    </row>
    <row r="28" spans="2:12" outlineLevel="1">
      <c r="B28" s="66"/>
      <c r="C28" s="61"/>
      <c r="D28" s="67"/>
      <c r="F28" s="273"/>
      <c r="G28" s="274"/>
      <c r="H28" s="275"/>
      <c r="J28" s="273"/>
      <c r="K28" s="274"/>
      <c r="L28" s="275"/>
    </row>
    <row r="29" spans="2:12" outlineLevel="1">
      <c r="B29" s="66"/>
      <c r="C29" s="61"/>
      <c r="D29" s="67"/>
      <c r="F29" s="66"/>
      <c r="G29" s="61"/>
      <c r="H29" s="67"/>
      <c r="J29" s="66"/>
      <c r="K29" s="61"/>
      <c r="L29" s="67"/>
    </row>
    <row r="30" spans="2:12" outlineLevel="1">
      <c r="B30" s="66"/>
      <c r="C30" s="61"/>
      <c r="D30" s="67"/>
      <c r="F30" s="273"/>
      <c r="G30" s="274"/>
      <c r="H30" s="275"/>
      <c r="J30" s="273"/>
      <c r="K30" s="274"/>
      <c r="L30" s="275"/>
    </row>
    <row r="31" spans="2:12" outlineLevel="1">
      <c r="B31" s="66"/>
      <c r="C31" s="61"/>
      <c r="D31" s="67"/>
      <c r="F31" s="66"/>
      <c r="G31" s="61"/>
      <c r="H31" s="67"/>
      <c r="J31" s="66"/>
      <c r="K31" s="61"/>
      <c r="L31" s="67"/>
    </row>
    <row r="32" spans="2:12" outlineLevel="1">
      <c r="B32" s="66"/>
      <c r="C32" s="61"/>
      <c r="D32" s="67"/>
      <c r="F32" s="273"/>
      <c r="G32" s="274"/>
      <c r="H32" s="275"/>
      <c r="J32" s="273"/>
      <c r="K32" s="274"/>
      <c r="L32" s="275"/>
    </row>
    <row r="33" spans="2:12" outlineLevel="1">
      <c r="B33" s="66"/>
      <c r="C33" s="61"/>
      <c r="D33" s="67"/>
      <c r="F33" s="66"/>
      <c r="G33" s="61"/>
      <c r="H33" s="67"/>
      <c r="J33" s="66"/>
      <c r="K33" s="61"/>
      <c r="L33" s="67"/>
    </row>
    <row r="34" spans="2:12" outlineLevel="1">
      <c r="B34" s="66"/>
      <c r="C34" s="61"/>
      <c r="D34" s="67"/>
      <c r="F34" s="273"/>
      <c r="G34" s="274"/>
      <c r="H34" s="275"/>
      <c r="J34" s="273"/>
      <c r="K34" s="274"/>
      <c r="L34" s="275"/>
    </row>
    <row r="35" spans="2:12" outlineLevel="1">
      <c r="B35" s="66"/>
      <c r="C35" s="61"/>
      <c r="D35" s="67"/>
      <c r="F35" s="66"/>
      <c r="G35" s="61"/>
      <c r="H35" s="67"/>
      <c r="J35" s="66"/>
      <c r="K35" s="61"/>
      <c r="L35" s="67"/>
    </row>
    <row r="36" spans="2:12" outlineLevel="1">
      <c r="B36" s="66"/>
      <c r="C36" s="61"/>
      <c r="D36" s="67"/>
      <c r="F36" s="273"/>
      <c r="G36" s="274"/>
      <c r="H36" s="275"/>
      <c r="J36" s="273"/>
      <c r="K36" s="274"/>
      <c r="L36" s="275"/>
    </row>
    <row r="37" spans="2:12" outlineLevel="1">
      <c r="B37" s="66"/>
      <c r="C37" s="61"/>
      <c r="D37" s="67"/>
      <c r="F37" s="66"/>
      <c r="G37" s="61"/>
      <c r="H37" s="67"/>
      <c r="J37" s="66"/>
      <c r="K37" s="61"/>
      <c r="L37" s="67"/>
    </row>
    <row r="38" spans="2:12" outlineLevel="1">
      <c r="B38" s="66"/>
      <c r="C38" s="61"/>
      <c r="D38" s="67"/>
      <c r="F38" s="273"/>
      <c r="G38" s="274"/>
      <c r="H38" s="275"/>
      <c r="J38" s="273"/>
      <c r="K38" s="274"/>
      <c r="L38" s="275"/>
    </row>
    <row r="39" spans="2:12" outlineLevel="1">
      <c r="B39" s="66"/>
      <c r="C39" s="61"/>
      <c r="D39" s="67"/>
      <c r="F39" s="66"/>
      <c r="G39" s="61"/>
      <c r="H39" s="67"/>
      <c r="J39" s="66"/>
      <c r="K39" s="61"/>
      <c r="L39" s="67"/>
    </row>
    <row r="40" spans="2:12" outlineLevel="1">
      <c r="B40" s="66"/>
      <c r="C40" s="61"/>
      <c r="D40" s="67"/>
      <c r="F40" s="273"/>
      <c r="G40" s="274"/>
      <c r="H40" s="275"/>
      <c r="J40" s="273"/>
      <c r="K40" s="274"/>
      <c r="L40" s="275"/>
    </row>
    <row r="41" spans="2:12" outlineLevel="1">
      <c r="B41" s="66"/>
      <c r="C41" s="61"/>
      <c r="D41" s="67"/>
      <c r="F41" s="66"/>
      <c r="G41" s="61"/>
      <c r="H41" s="67"/>
      <c r="J41" s="66"/>
      <c r="K41" s="61"/>
      <c r="L41" s="67"/>
    </row>
    <row r="42" spans="2:12" outlineLevel="1">
      <c r="B42" s="66"/>
      <c r="C42" s="61"/>
      <c r="D42" s="67"/>
      <c r="F42" s="273"/>
      <c r="G42" s="274"/>
      <c r="H42" s="275"/>
      <c r="J42" s="273"/>
      <c r="K42" s="274"/>
      <c r="L42" s="275"/>
    </row>
    <row r="43" spans="2:12" outlineLevel="1">
      <c r="B43" s="66"/>
      <c r="C43" s="61"/>
      <c r="D43" s="67"/>
      <c r="F43" s="66"/>
      <c r="G43" s="61"/>
      <c r="H43" s="67"/>
      <c r="J43" s="66"/>
      <c r="K43" s="61"/>
      <c r="L43" s="67"/>
    </row>
    <row r="44" spans="2:12" outlineLevel="1">
      <c r="B44" s="66"/>
      <c r="C44" s="61"/>
      <c r="D44" s="67"/>
      <c r="F44" s="273"/>
      <c r="G44" s="274"/>
      <c r="H44" s="275"/>
      <c r="J44" s="273"/>
      <c r="K44" s="274"/>
      <c r="L44" s="275"/>
    </row>
    <row r="45" spans="2:12" outlineLevel="1">
      <c r="B45" s="66"/>
      <c r="C45" s="61"/>
      <c r="D45" s="67"/>
      <c r="F45" s="66"/>
      <c r="G45" s="61"/>
      <c r="H45" s="67"/>
      <c r="J45" s="66"/>
      <c r="K45" s="61"/>
      <c r="L45" s="67"/>
    </row>
    <row r="46" spans="2:12" outlineLevel="1">
      <c r="B46" s="66"/>
      <c r="C46" s="61"/>
      <c r="D46" s="67"/>
      <c r="F46" s="273"/>
      <c r="G46" s="274"/>
      <c r="H46" s="275"/>
      <c r="J46" s="273"/>
      <c r="K46" s="274"/>
      <c r="L46" s="275"/>
    </row>
    <row r="47" spans="2:12" outlineLevel="1">
      <c r="B47" s="66"/>
      <c r="C47" s="61"/>
      <c r="D47" s="67"/>
      <c r="F47" s="66"/>
      <c r="G47" s="61"/>
      <c r="H47" s="67"/>
      <c r="J47" s="66"/>
      <c r="K47" s="61"/>
      <c r="L47" s="67"/>
    </row>
    <row r="48" spans="2:12" outlineLevel="1">
      <c r="B48" s="66"/>
      <c r="C48" s="61"/>
      <c r="D48" s="67"/>
      <c r="F48" s="273"/>
      <c r="G48" s="274"/>
      <c r="H48" s="275"/>
      <c r="J48" s="273"/>
      <c r="K48" s="274"/>
      <c r="L48" s="275"/>
    </row>
    <row r="49" spans="2:12" outlineLevel="1">
      <c r="B49" s="66"/>
      <c r="C49" s="61"/>
      <c r="D49" s="67"/>
      <c r="F49" s="66"/>
      <c r="G49" s="61"/>
      <c r="H49" s="67"/>
      <c r="J49" s="66"/>
      <c r="K49" s="61"/>
      <c r="L49" s="67"/>
    </row>
    <row r="50" spans="2:12" outlineLevel="1">
      <c r="B50" s="66"/>
      <c r="C50" s="61"/>
      <c r="D50" s="67"/>
      <c r="F50" s="273"/>
      <c r="G50" s="274"/>
      <c r="H50" s="275"/>
      <c r="J50" s="273"/>
      <c r="K50" s="274"/>
      <c r="L50" s="275"/>
    </row>
    <row r="51" spans="2:12" outlineLevel="1">
      <c r="B51" s="66"/>
      <c r="C51" s="61"/>
      <c r="D51" s="67"/>
      <c r="F51" s="66"/>
      <c r="G51" s="61"/>
      <c r="H51" s="67"/>
      <c r="J51" s="66"/>
      <c r="K51" s="61"/>
      <c r="L51" s="67"/>
    </row>
    <row r="52" spans="2:12" outlineLevel="1">
      <c r="B52" s="66"/>
      <c r="C52" s="61"/>
      <c r="D52" s="67"/>
      <c r="F52" s="273"/>
      <c r="G52" s="274"/>
      <c r="H52" s="275"/>
      <c r="J52" s="273"/>
      <c r="K52" s="274"/>
      <c r="L52" s="275"/>
    </row>
    <row r="53" spans="2:12" outlineLevel="1">
      <c r="B53" s="66"/>
      <c r="C53" s="61"/>
      <c r="D53" s="67"/>
      <c r="F53" s="66"/>
      <c r="G53" s="61"/>
      <c r="H53" s="67"/>
      <c r="J53" s="66"/>
      <c r="K53" s="61"/>
      <c r="L53" s="67"/>
    </row>
    <row r="54" spans="2:12" outlineLevel="1">
      <c r="B54" s="66"/>
      <c r="C54" s="61"/>
      <c r="D54" s="67"/>
      <c r="F54" s="273"/>
      <c r="G54" s="274"/>
      <c r="H54" s="275"/>
      <c r="J54" s="273"/>
      <c r="K54" s="274"/>
      <c r="L54" s="275"/>
    </row>
    <row r="55" spans="2:12" outlineLevel="1">
      <c r="B55" s="66"/>
      <c r="C55" s="61"/>
      <c r="D55" s="67"/>
      <c r="F55" s="66"/>
      <c r="G55" s="61"/>
      <c r="H55" s="67"/>
      <c r="J55" s="66"/>
      <c r="K55" s="61"/>
      <c r="L55" s="67"/>
    </row>
    <row r="56" spans="2:12" outlineLevel="1">
      <c r="B56" s="66"/>
      <c r="C56" s="61"/>
      <c r="D56" s="67"/>
      <c r="F56" s="273"/>
      <c r="G56" s="274"/>
      <c r="H56" s="275"/>
      <c r="J56" s="273"/>
      <c r="K56" s="274"/>
      <c r="L56" s="275"/>
    </row>
    <row r="57" spans="2:12" outlineLevel="1">
      <c r="B57" s="66"/>
      <c r="C57" s="61"/>
      <c r="D57" s="67"/>
      <c r="F57" s="66"/>
      <c r="G57" s="61"/>
      <c r="H57" s="67"/>
      <c r="J57" s="66"/>
      <c r="K57" s="61"/>
      <c r="L57" s="67"/>
    </row>
    <row r="58" spans="2:12" outlineLevel="1">
      <c r="B58" s="66"/>
      <c r="C58" s="61"/>
      <c r="D58" s="67"/>
      <c r="F58" s="273"/>
      <c r="G58" s="274"/>
      <c r="H58" s="275"/>
      <c r="J58" s="273"/>
      <c r="K58" s="274"/>
      <c r="L58" s="275"/>
    </row>
    <row r="59" spans="2:12" outlineLevel="1">
      <c r="B59" s="66"/>
      <c r="C59" s="61"/>
      <c r="D59" s="67"/>
      <c r="F59" s="66"/>
      <c r="G59" s="61"/>
      <c r="H59" s="67"/>
      <c r="J59" s="66"/>
      <c r="K59" s="61"/>
      <c r="L59" s="67"/>
    </row>
    <row r="60" spans="2:12" outlineLevel="1">
      <c r="B60" s="66"/>
      <c r="C60" s="61"/>
      <c r="D60" s="67"/>
      <c r="F60" s="273"/>
      <c r="G60" s="274"/>
      <c r="H60" s="275"/>
      <c r="J60" s="273"/>
      <c r="K60" s="274"/>
      <c r="L60" s="275"/>
    </row>
    <row r="61" spans="2:12" outlineLevel="1">
      <c r="B61" s="66"/>
      <c r="C61" s="61"/>
      <c r="D61" s="67"/>
      <c r="F61" s="66"/>
      <c r="G61" s="61"/>
      <c r="H61" s="67"/>
      <c r="J61" s="66"/>
      <c r="K61" s="61"/>
      <c r="L61" s="67"/>
    </row>
    <row r="62" spans="2:12" outlineLevel="1">
      <c r="B62" s="66"/>
      <c r="C62" s="61"/>
      <c r="D62" s="67"/>
      <c r="F62" s="273"/>
      <c r="G62" s="274"/>
      <c r="H62" s="275"/>
      <c r="J62" s="273"/>
      <c r="K62" s="274"/>
      <c r="L62" s="275"/>
    </row>
    <row r="63" spans="2:12" outlineLevel="1">
      <c r="B63" s="66"/>
      <c r="C63" s="61"/>
      <c r="D63" s="67"/>
      <c r="F63" s="66"/>
      <c r="G63" s="61"/>
      <c r="H63" s="67"/>
      <c r="J63" s="66"/>
      <c r="K63" s="61"/>
      <c r="L63" s="67"/>
    </row>
    <row r="64" spans="2:12" outlineLevel="1">
      <c r="B64" s="66"/>
      <c r="C64" s="61"/>
      <c r="D64" s="67"/>
      <c r="F64" s="273"/>
      <c r="G64" s="274"/>
      <c r="H64" s="275"/>
      <c r="J64" s="273"/>
      <c r="K64" s="274"/>
      <c r="L64" s="275"/>
    </row>
    <row r="65" spans="2:12" outlineLevel="1">
      <c r="B65" s="66"/>
      <c r="C65" s="61"/>
      <c r="D65" s="67"/>
      <c r="F65" s="66"/>
      <c r="G65" s="61"/>
      <c r="H65" s="67"/>
      <c r="J65" s="66"/>
      <c r="K65" s="61"/>
      <c r="L65" s="67"/>
    </row>
    <row r="66" spans="2:12" outlineLevel="1">
      <c r="B66" s="66"/>
      <c r="C66" s="61"/>
      <c r="D66" s="67"/>
      <c r="F66" s="273"/>
      <c r="G66" s="274"/>
      <c r="H66" s="275"/>
      <c r="J66" s="273"/>
      <c r="K66" s="274"/>
      <c r="L66" s="275"/>
    </row>
    <row r="67" spans="2:12" outlineLevel="1">
      <c r="B67" s="66"/>
      <c r="C67" s="61"/>
      <c r="D67" s="67"/>
      <c r="F67" s="66"/>
      <c r="G67" s="61"/>
      <c r="H67" s="67"/>
      <c r="J67" s="66"/>
      <c r="K67" s="61"/>
      <c r="L67" s="67"/>
    </row>
    <row r="68" spans="2:12" outlineLevel="1">
      <c r="B68" s="66"/>
      <c r="C68" s="61"/>
      <c r="D68" s="67"/>
      <c r="F68" s="273"/>
      <c r="G68" s="274"/>
      <c r="H68" s="275"/>
      <c r="J68" s="273"/>
      <c r="K68" s="274"/>
      <c r="L68" s="275"/>
    </row>
    <row r="69" spans="2:12" outlineLevel="1">
      <c r="B69" s="66"/>
      <c r="C69" s="61"/>
      <c r="D69" s="67"/>
      <c r="F69" s="66"/>
      <c r="G69" s="61"/>
      <c r="H69" s="67"/>
      <c r="J69" s="66"/>
      <c r="K69" s="61"/>
      <c r="L69" s="67"/>
    </row>
    <row r="70" spans="2:12" outlineLevel="1">
      <c r="B70" s="66"/>
      <c r="C70" s="61"/>
      <c r="D70" s="67"/>
      <c r="F70" s="273"/>
      <c r="G70" s="274"/>
      <c r="H70" s="275"/>
      <c r="J70" s="273"/>
      <c r="K70" s="274"/>
      <c r="L70" s="275"/>
    </row>
    <row r="71" spans="2:12" outlineLevel="1">
      <c r="B71" s="66"/>
      <c r="C71" s="61"/>
      <c r="D71" s="67"/>
      <c r="F71" s="66"/>
      <c r="G71" s="61"/>
      <c r="H71" s="67"/>
      <c r="J71" s="66"/>
      <c r="K71" s="61"/>
      <c r="L71" s="67"/>
    </row>
    <row r="72" spans="2:12" outlineLevel="1">
      <c r="B72" s="66"/>
      <c r="C72" s="61"/>
      <c r="D72" s="67"/>
      <c r="F72" s="273"/>
      <c r="G72" s="274"/>
      <c r="H72" s="275"/>
      <c r="J72" s="273"/>
      <c r="K72" s="274"/>
      <c r="L72" s="275"/>
    </row>
    <row r="73" spans="2:12" outlineLevel="1">
      <c r="B73" s="66"/>
      <c r="C73" s="61"/>
      <c r="D73" s="67"/>
      <c r="F73" s="66"/>
      <c r="G73" s="61"/>
      <c r="H73" s="67"/>
      <c r="J73" s="66"/>
      <c r="K73" s="61"/>
      <c r="L73" s="67"/>
    </row>
    <row r="74" spans="2:12" outlineLevel="1">
      <c r="B74" s="66"/>
      <c r="C74" s="61"/>
      <c r="D74" s="67"/>
      <c r="F74" s="273"/>
      <c r="G74" s="274"/>
      <c r="H74" s="275"/>
      <c r="J74" s="273"/>
      <c r="K74" s="274"/>
      <c r="L74" s="275"/>
    </row>
    <row r="75" spans="2:12" outlineLevel="1">
      <c r="B75" s="66"/>
      <c r="C75" s="61"/>
      <c r="D75" s="67"/>
      <c r="F75" s="66"/>
      <c r="G75" s="61"/>
      <c r="H75" s="67"/>
      <c r="J75" s="66"/>
      <c r="K75" s="61"/>
      <c r="L75" s="67"/>
    </row>
    <row r="76" spans="2:12" outlineLevel="1">
      <c r="B76" s="66"/>
      <c r="C76" s="61"/>
      <c r="D76" s="67"/>
      <c r="F76" s="273"/>
      <c r="G76" s="274"/>
      <c r="H76" s="275"/>
      <c r="J76" s="273"/>
      <c r="K76" s="274"/>
      <c r="L76" s="275"/>
    </row>
    <row r="77" spans="2:12" outlineLevel="1">
      <c r="B77" s="66"/>
      <c r="C77" s="61"/>
      <c r="D77" s="67"/>
      <c r="F77" s="66"/>
      <c r="G77" s="61"/>
      <c r="H77" s="67"/>
      <c r="J77" s="66"/>
      <c r="K77" s="61"/>
      <c r="L77" s="67"/>
    </row>
    <row r="78" spans="2:12" outlineLevel="1">
      <c r="B78" s="66"/>
      <c r="C78" s="61"/>
      <c r="D78" s="67"/>
      <c r="F78" s="273"/>
      <c r="G78" s="274"/>
      <c r="H78" s="275"/>
      <c r="J78" s="273"/>
      <c r="K78" s="274"/>
      <c r="L78" s="275"/>
    </row>
    <row r="79" spans="2:12" outlineLevel="1">
      <c r="B79" s="66"/>
      <c r="C79" s="61"/>
      <c r="D79" s="67"/>
      <c r="F79" s="66"/>
      <c r="G79" s="61"/>
      <c r="H79" s="67"/>
      <c r="J79" s="66"/>
      <c r="K79" s="61"/>
      <c r="L79" s="67"/>
    </row>
    <row r="80" spans="2:12" outlineLevel="1">
      <c r="B80" s="66"/>
      <c r="C80" s="61"/>
      <c r="D80" s="67"/>
      <c r="F80" s="273"/>
      <c r="G80" s="274"/>
      <c r="H80" s="275"/>
      <c r="J80" s="273"/>
      <c r="K80" s="274"/>
      <c r="L80" s="275"/>
    </row>
    <row r="81" spans="2:12" outlineLevel="1">
      <c r="B81" s="66"/>
      <c r="C81" s="61"/>
      <c r="D81" s="67"/>
      <c r="F81" s="66"/>
      <c r="G81" s="61"/>
      <c r="H81" s="67"/>
      <c r="J81" s="66"/>
      <c r="K81" s="61"/>
      <c r="L81" s="67"/>
    </row>
    <row r="82" spans="2:12" outlineLevel="1">
      <c r="B82" s="66"/>
      <c r="C82" s="61"/>
      <c r="D82" s="67"/>
      <c r="F82" s="273"/>
      <c r="G82" s="274"/>
      <c r="H82" s="275"/>
      <c r="J82" s="273"/>
      <c r="K82" s="274"/>
      <c r="L82" s="275"/>
    </row>
    <row r="83" spans="2:12" outlineLevel="1">
      <c r="B83" s="66"/>
      <c r="C83" s="61"/>
      <c r="D83" s="67"/>
      <c r="F83" s="66"/>
      <c r="G83" s="61"/>
      <c r="H83" s="67"/>
      <c r="J83" s="66"/>
      <c r="K83" s="61"/>
      <c r="L83" s="67"/>
    </row>
    <row r="84" spans="2:12" outlineLevel="1">
      <c r="B84" s="66"/>
      <c r="C84" s="61"/>
      <c r="D84" s="67"/>
      <c r="F84" s="273"/>
      <c r="G84" s="274"/>
      <c r="H84" s="275"/>
      <c r="J84" s="273"/>
      <c r="K84" s="274"/>
      <c r="L84" s="275"/>
    </row>
    <row r="85" spans="2:12" outlineLevel="1">
      <c r="B85" s="66"/>
      <c r="C85" s="61"/>
      <c r="D85" s="67"/>
      <c r="F85" s="66"/>
      <c r="G85" s="61"/>
      <c r="H85" s="67"/>
      <c r="J85" s="66"/>
      <c r="K85" s="61"/>
      <c r="L85" s="67"/>
    </row>
    <row r="86" spans="2:12" outlineLevel="1">
      <c r="B86" s="66"/>
      <c r="C86" s="61"/>
      <c r="D86" s="67"/>
      <c r="F86" s="273"/>
      <c r="G86" s="274"/>
      <c r="H86" s="275"/>
      <c r="J86" s="273"/>
      <c r="K86" s="274"/>
      <c r="L86" s="275"/>
    </row>
    <row r="87" spans="2:12" outlineLevel="1">
      <c r="B87" s="66"/>
      <c r="C87" s="61"/>
      <c r="D87" s="67"/>
      <c r="F87" s="66"/>
      <c r="G87" s="61"/>
      <c r="H87" s="67"/>
      <c r="J87" s="66"/>
      <c r="K87" s="61"/>
      <c r="L87" s="67"/>
    </row>
    <row r="88" spans="2:12" outlineLevel="1">
      <c r="B88" s="66"/>
      <c r="C88" s="61"/>
      <c r="D88" s="67"/>
      <c r="F88" s="273"/>
      <c r="G88" s="274"/>
      <c r="H88" s="275"/>
      <c r="J88" s="273"/>
      <c r="K88" s="274"/>
      <c r="L88" s="275"/>
    </row>
    <row r="89" spans="2:12" outlineLevel="1">
      <c r="B89" s="66"/>
      <c r="C89" s="61"/>
      <c r="D89" s="67"/>
      <c r="F89" s="66"/>
      <c r="G89" s="61"/>
      <c r="H89" s="67"/>
      <c r="J89" s="66"/>
      <c r="K89" s="61"/>
      <c r="L89" s="67"/>
    </row>
    <row r="90" spans="2:12" outlineLevel="1">
      <c r="B90" s="66"/>
      <c r="C90" s="61"/>
      <c r="D90" s="67"/>
      <c r="F90" s="273"/>
      <c r="G90" s="274"/>
      <c r="H90" s="275"/>
      <c r="J90" s="273"/>
      <c r="K90" s="274"/>
      <c r="L90" s="275"/>
    </row>
    <row r="91" spans="2:12" outlineLevel="1">
      <c r="B91" s="66"/>
      <c r="C91" s="61"/>
      <c r="D91" s="67"/>
      <c r="F91" s="66"/>
      <c r="G91" s="61"/>
      <c r="H91" s="67"/>
      <c r="J91" s="66"/>
      <c r="K91" s="61"/>
      <c r="L91" s="67"/>
    </row>
    <row r="92" spans="2:12" outlineLevel="1">
      <c r="B92" s="66"/>
      <c r="C92" s="61"/>
      <c r="D92" s="67"/>
      <c r="F92" s="273"/>
      <c r="G92" s="274"/>
      <c r="H92" s="275"/>
      <c r="J92" s="273"/>
      <c r="K92" s="274"/>
      <c r="L92" s="275"/>
    </row>
    <row r="93" spans="2:12" outlineLevel="1">
      <c r="B93" s="66"/>
      <c r="C93" s="61"/>
      <c r="D93" s="67"/>
      <c r="F93" s="66"/>
      <c r="G93" s="61"/>
      <c r="H93" s="67"/>
      <c r="J93" s="66"/>
      <c r="K93" s="61"/>
      <c r="L93" s="67"/>
    </row>
    <row r="94" spans="2:12" outlineLevel="1">
      <c r="B94" s="66"/>
      <c r="C94" s="61"/>
      <c r="D94" s="67"/>
      <c r="F94" s="273"/>
      <c r="G94" s="274"/>
      <c r="H94" s="275"/>
      <c r="J94" s="273"/>
      <c r="K94" s="274"/>
      <c r="L94" s="275"/>
    </row>
    <row r="95" spans="2:12" outlineLevel="1">
      <c r="B95" s="66"/>
      <c r="C95" s="61"/>
      <c r="D95" s="67"/>
      <c r="F95" s="66"/>
      <c r="G95" s="61"/>
      <c r="H95" s="67"/>
      <c r="J95" s="66"/>
      <c r="K95" s="61"/>
      <c r="L95" s="67"/>
    </row>
    <row r="96" spans="2:12" outlineLevel="1">
      <c r="B96" s="66"/>
      <c r="C96" s="61"/>
      <c r="D96" s="67"/>
      <c r="F96" s="273"/>
      <c r="G96" s="274"/>
      <c r="H96" s="275"/>
      <c r="J96" s="273"/>
      <c r="K96" s="274"/>
      <c r="L96" s="275"/>
    </row>
    <row r="97" spans="2:12" outlineLevel="1">
      <c r="B97" s="66"/>
      <c r="C97" s="61"/>
      <c r="D97" s="67"/>
      <c r="F97" s="66"/>
      <c r="G97" s="61"/>
      <c r="H97" s="67"/>
      <c r="J97" s="66"/>
      <c r="K97" s="61"/>
      <c r="L97" s="67"/>
    </row>
    <row r="98" spans="2:12" outlineLevel="1">
      <c r="B98" s="66"/>
      <c r="C98" s="61"/>
      <c r="D98" s="67"/>
      <c r="F98" s="273"/>
      <c r="G98" s="274"/>
      <c r="H98" s="275"/>
      <c r="J98" s="273"/>
      <c r="K98" s="274"/>
      <c r="L98" s="275"/>
    </row>
    <row r="99" spans="2:12" outlineLevel="1">
      <c r="B99" s="66"/>
      <c r="C99" s="61"/>
      <c r="D99" s="67"/>
      <c r="F99" s="66"/>
      <c r="G99" s="61"/>
      <c r="H99" s="67"/>
      <c r="J99" s="66"/>
      <c r="K99" s="61"/>
      <c r="L99" s="67"/>
    </row>
    <row r="100" spans="2:12" outlineLevel="1">
      <c r="B100" s="66"/>
      <c r="C100" s="61"/>
      <c r="D100" s="67"/>
      <c r="F100" s="273"/>
      <c r="G100" s="274"/>
      <c r="H100" s="275"/>
      <c r="J100" s="273"/>
      <c r="K100" s="274"/>
      <c r="L100" s="275"/>
    </row>
    <row r="101" spans="2:12" outlineLevel="1">
      <c r="B101" s="66"/>
      <c r="C101" s="61"/>
      <c r="D101" s="67"/>
      <c r="F101" s="66"/>
      <c r="G101" s="61"/>
      <c r="H101" s="67"/>
      <c r="J101" s="66"/>
      <c r="K101" s="61"/>
      <c r="L101" s="67"/>
    </row>
    <row r="102" spans="2:12" outlineLevel="1">
      <c r="B102" s="66"/>
      <c r="C102" s="61"/>
      <c r="D102" s="67"/>
      <c r="F102" s="273"/>
      <c r="G102" s="274"/>
      <c r="H102" s="275"/>
      <c r="J102" s="273"/>
      <c r="K102" s="274"/>
      <c r="L102" s="275"/>
    </row>
    <row r="103" spans="2:12" outlineLevel="1">
      <c r="B103" s="66"/>
      <c r="C103" s="61"/>
      <c r="D103" s="67"/>
      <c r="F103" s="66"/>
      <c r="G103" s="61"/>
      <c r="H103" s="67"/>
      <c r="J103" s="66"/>
      <c r="K103" s="61"/>
      <c r="L103" s="67"/>
    </row>
    <row r="104" spans="2:12" outlineLevel="1">
      <c r="B104" s="66"/>
      <c r="C104" s="61"/>
      <c r="D104" s="67"/>
      <c r="F104" s="273"/>
      <c r="G104" s="274"/>
      <c r="H104" s="275"/>
      <c r="J104" s="273"/>
      <c r="K104" s="274"/>
      <c r="L104" s="275"/>
    </row>
    <row r="105" spans="2:12" outlineLevel="1">
      <c r="B105" s="66"/>
      <c r="C105" s="61"/>
      <c r="D105" s="67"/>
      <c r="F105" s="66"/>
      <c r="G105" s="61"/>
      <c r="H105" s="67"/>
      <c r="J105" s="66"/>
      <c r="K105" s="61"/>
      <c r="L105" s="67"/>
    </row>
    <row r="106" spans="2:12" outlineLevel="1">
      <c r="B106" s="66"/>
      <c r="C106" s="61"/>
      <c r="D106" s="67"/>
      <c r="F106" s="273"/>
      <c r="G106" s="274"/>
      <c r="H106" s="275"/>
      <c r="J106" s="273"/>
      <c r="K106" s="274"/>
      <c r="L106" s="275"/>
    </row>
    <row r="107" spans="2:12" outlineLevel="1">
      <c r="B107" s="66"/>
      <c r="C107" s="61"/>
      <c r="D107" s="67"/>
      <c r="F107" s="66"/>
      <c r="G107" s="61"/>
      <c r="H107" s="67"/>
      <c r="J107" s="66"/>
      <c r="K107" s="61"/>
      <c r="L107" s="67"/>
    </row>
    <row r="108" spans="2:12" outlineLevel="1">
      <c r="B108" s="66"/>
      <c r="C108" s="61"/>
      <c r="D108" s="67"/>
      <c r="F108" s="273"/>
      <c r="G108" s="274"/>
      <c r="H108" s="275"/>
      <c r="J108" s="273"/>
      <c r="K108" s="274"/>
      <c r="L108" s="275"/>
    </row>
    <row r="109" spans="2:12" outlineLevel="1">
      <c r="B109" s="66"/>
      <c r="C109" s="61"/>
      <c r="D109" s="67"/>
      <c r="F109" s="66"/>
      <c r="G109" s="61"/>
      <c r="H109" s="67"/>
      <c r="J109" s="66"/>
      <c r="K109" s="61"/>
      <c r="L109" s="67"/>
    </row>
    <row r="110" spans="2:12" outlineLevel="1">
      <c r="B110" s="66"/>
      <c r="C110" s="61"/>
      <c r="D110" s="67"/>
      <c r="F110" s="273"/>
      <c r="G110" s="274"/>
      <c r="H110" s="275"/>
      <c r="J110" s="273"/>
      <c r="K110" s="274"/>
      <c r="L110" s="275"/>
    </row>
    <row r="111" spans="2:12" outlineLevel="1">
      <c r="B111" s="66"/>
      <c r="C111" s="61"/>
      <c r="D111" s="67"/>
      <c r="F111" s="66"/>
      <c r="G111" s="61"/>
      <c r="H111" s="67"/>
      <c r="J111" s="66"/>
      <c r="K111" s="61"/>
      <c r="L111" s="67"/>
    </row>
    <row r="112" spans="2:12" outlineLevel="1">
      <c r="B112" s="66"/>
      <c r="C112" s="61"/>
      <c r="D112" s="67"/>
      <c r="F112" s="273"/>
      <c r="G112" s="274"/>
      <c r="H112" s="275"/>
      <c r="J112" s="273"/>
      <c r="K112" s="274"/>
      <c r="L112" s="275"/>
    </row>
    <row r="113" spans="2:12" outlineLevel="1">
      <c r="B113" s="66"/>
      <c r="C113" s="61"/>
      <c r="D113" s="67"/>
      <c r="F113" s="66"/>
      <c r="G113" s="61"/>
      <c r="H113" s="67"/>
      <c r="J113" s="66"/>
      <c r="K113" s="61"/>
      <c r="L113" s="67"/>
    </row>
    <row r="114" spans="2:12" outlineLevel="1">
      <c r="B114" s="66"/>
      <c r="C114" s="61"/>
      <c r="D114" s="67"/>
      <c r="F114" s="273"/>
      <c r="G114" s="274"/>
      <c r="H114" s="275"/>
      <c r="J114" s="273"/>
      <c r="K114" s="274"/>
      <c r="L114" s="275"/>
    </row>
    <row r="115" spans="2:12" outlineLevel="1">
      <c r="B115" s="66"/>
      <c r="C115" s="61"/>
      <c r="D115" s="67"/>
      <c r="F115" s="66"/>
      <c r="G115" s="61"/>
      <c r="H115" s="67"/>
      <c r="J115" s="66"/>
      <c r="K115" s="61"/>
      <c r="L115" s="67"/>
    </row>
    <row r="116" spans="2:12" outlineLevel="1">
      <c r="B116" s="66"/>
      <c r="C116" s="61"/>
      <c r="D116" s="67"/>
      <c r="F116" s="273"/>
      <c r="G116" s="274"/>
      <c r="H116" s="275"/>
      <c r="J116" s="273"/>
      <c r="K116" s="274"/>
      <c r="L116" s="275"/>
    </row>
    <row r="117" spans="2:12" outlineLevel="1">
      <c r="B117" s="66"/>
      <c r="C117" s="61"/>
      <c r="D117" s="67"/>
      <c r="F117" s="66"/>
      <c r="G117" s="61"/>
      <c r="H117" s="67"/>
      <c r="J117" s="66"/>
      <c r="K117" s="61"/>
      <c r="L117" s="67"/>
    </row>
    <row r="118" spans="2:12" outlineLevel="1">
      <c r="B118" s="66"/>
      <c r="C118" s="61"/>
      <c r="D118" s="67"/>
      <c r="F118" s="273"/>
      <c r="G118" s="274"/>
      <c r="H118" s="275"/>
      <c r="J118" s="273"/>
      <c r="K118" s="274"/>
      <c r="L118" s="275"/>
    </row>
    <row r="119" spans="2:12" outlineLevel="1">
      <c r="B119" s="66"/>
      <c r="C119" s="61"/>
      <c r="D119" s="67"/>
      <c r="F119" s="66"/>
      <c r="G119" s="61"/>
      <c r="H119" s="67"/>
      <c r="J119" s="66"/>
      <c r="K119" s="61"/>
      <c r="L119" s="67"/>
    </row>
    <row r="120" spans="2:12" outlineLevel="1">
      <c r="B120" s="66"/>
      <c r="C120" s="61"/>
      <c r="D120" s="67"/>
      <c r="F120" s="273"/>
      <c r="G120" s="274"/>
      <c r="H120" s="275"/>
      <c r="J120" s="273"/>
      <c r="K120" s="274"/>
      <c r="L120" s="275"/>
    </row>
    <row r="121" spans="2:12" outlineLevel="1">
      <c r="B121" s="66"/>
      <c r="C121" s="61"/>
      <c r="D121" s="67"/>
      <c r="F121" s="66"/>
      <c r="G121" s="61"/>
      <c r="H121" s="67"/>
      <c r="J121" s="66"/>
      <c r="K121" s="61"/>
      <c r="L121" s="67"/>
    </row>
    <row r="122" spans="2:12" outlineLevel="1">
      <c r="B122" s="66"/>
      <c r="C122" s="61"/>
      <c r="D122" s="67"/>
      <c r="F122" s="273"/>
      <c r="G122" s="274"/>
      <c r="H122" s="275"/>
      <c r="J122" s="273"/>
      <c r="K122" s="274"/>
      <c r="L122" s="275"/>
    </row>
    <row r="123" spans="2:12" outlineLevel="1">
      <c r="B123" s="66"/>
      <c r="C123" s="61"/>
      <c r="D123" s="67"/>
      <c r="F123" s="66"/>
      <c r="G123" s="61"/>
      <c r="H123" s="67"/>
      <c r="J123" s="66"/>
      <c r="K123" s="61"/>
      <c r="L123" s="67"/>
    </row>
    <row r="124" spans="2:12" outlineLevel="1">
      <c r="B124" s="66"/>
      <c r="C124" s="61"/>
      <c r="D124" s="67"/>
      <c r="F124" s="273"/>
      <c r="G124" s="274"/>
      <c r="H124" s="275"/>
      <c r="J124" s="273"/>
      <c r="K124" s="274"/>
      <c r="L124" s="275"/>
    </row>
    <row r="125" spans="2:12" outlineLevel="1">
      <c r="B125" s="66"/>
      <c r="C125" s="61"/>
      <c r="D125" s="67"/>
      <c r="F125" s="66"/>
      <c r="G125" s="61"/>
      <c r="H125" s="67"/>
      <c r="J125" s="66"/>
      <c r="K125" s="61"/>
      <c r="L125" s="67"/>
    </row>
    <row r="126" spans="2:12" outlineLevel="1">
      <c r="B126" s="66"/>
      <c r="C126" s="61"/>
      <c r="D126" s="67"/>
      <c r="F126" s="273"/>
      <c r="G126" s="274"/>
      <c r="H126" s="275"/>
      <c r="J126" s="273"/>
      <c r="K126" s="274"/>
      <c r="L126" s="275"/>
    </row>
    <row r="127" spans="2:12" outlineLevel="1">
      <c r="B127" s="66"/>
      <c r="C127" s="61"/>
      <c r="D127" s="67"/>
      <c r="F127" s="66"/>
      <c r="G127" s="61"/>
      <c r="H127" s="67"/>
      <c r="J127" s="66"/>
      <c r="K127" s="61"/>
      <c r="L127" s="67"/>
    </row>
    <row r="128" spans="2:12" outlineLevel="1">
      <c r="B128" s="66"/>
      <c r="C128" s="61"/>
      <c r="D128" s="67"/>
      <c r="F128" s="273"/>
      <c r="G128" s="274"/>
      <c r="H128" s="275"/>
      <c r="J128" s="273"/>
      <c r="K128" s="274"/>
      <c r="L128" s="275"/>
    </row>
    <row r="129" spans="2:12" outlineLevel="1">
      <c r="B129" s="66"/>
      <c r="C129" s="61"/>
      <c r="D129" s="67"/>
      <c r="F129" s="66"/>
      <c r="G129" s="61"/>
      <c r="H129" s="67"/>
      <c r="J129" s="66"/>
      <c r="K129" s="61"/>
      <c r="L129" s="67"/>
    </row>
    <row r="130" spans="2:12" outlineLevel="1">
      <c r="B130" s="66"/>
      <c r="C130" s="61"/>
      <c r="D130" s="67"/>
      <c r="F130" s="273"/>
      <c r="G130" s="274"/>
      <c r="H130" s="275"/>
      <c r="J130" s="273"/>
      <c r="K130" s="274"/>
      <c r="L130" s="275"/>
    </row>
    <row r="131" spans="2:12" outlineLevel="1">
      <c r="B131" s="66"/>
      <c r="C131" s="61"/>
      <c r="D131" s="67"/>
      <c r="F131" s="66"/>
      <c r="G131" s="61"/>
      <c r="H131" s="67"/>
      <c r="J131" s="66"/>
      <c r="K131" s="61"/>
      <c r="L131" s="67"/>
    </row>
    <row r="132" spans="2:12" outlineLevel="1">
      <c r="B132" s="66"/>
      <c r="C132" s="61"/>
      <c r="D132" s="67"/>
      <c r="F132" s="273"/>
      <c r="G132" s="274"/>
      <c r="H132" s="275"/>
      <c r="J132" s="273"/>
      <c r="K132" s="274"/>
      <c r="L132" s="275"/>
    </row>
    <row r="133" spans="2:12" outlineLevel="1">
      <c r="B133" s="66"/>
      <c r="C133" s="61"/>
      <c r="D133" s="67"/>
      <c r="F133" s="66"/>
      <c r="G133" s="61"/>
      <c r="H133" s="67"/>
      <c r="J133" s="66"/>
      <c r="K133" s="61"/>
      <c r="L133" s="67"/>
    </row>
    <row r="134" spans="2:12" outlineLevel="1">
      <c r="B134" s="66"/>
      <c r="C134" s="61"/>
      <c r="D134" s="67"/>
      <c r="F134" s="273"/>
      <c r="G134" s="274"/>
      <c r="H134" s="275"/>
      <c r="J134" s="273"/>
      <c r="K134" s="274"/>
      <c r="L134" s="275"/>
    </row>
    <row r="135" spans="2:12" outlineLevel="1">
      <c r="B135" s="66"/>
      <c r="C135" s="61"/>
      <c r="D135" s="67"/>
      <c r="F135" s="66"/>
      <c r="G135" s="61"/>
      <c r="H135" s="67"/>
      <c r="J135" s="66"/>
      <c r="K135" s="61"/>
      <c r="L135" s="67"/>
    </row>
    <row r="136" spans="2:12" outlineLevel="1">
      <c r="B136" s="66"/>
      <c r="C136" s="61"/>
      <c r="D136" s="67"/>
      <c r="F136" s="273"/>
      <c r="G136" s="274"/>
      <c r="H136" s="275"/>
      <c r="J136" s="273"/>
      <c r="K136" s="274"/>
      <c r="L136" s="275"/>
    </row>
    <row r="137" spans="2:12" outlineLevel="1">
      <c r="B137" s="66"/>
      <c r="C137" s="61"/>
      <c r="D137" s="67"/>
      <c r="F137" s="66"/>
      <c r="G137" s="61"/>
      <c r="H137" s="67"/>
      <c r="J137" s="66"/>
      <c r="K137" s="61"/>
      <c r="L137" s="67"/>
    </row>
    <row r="138" spans="2:12" outlineLevel="1">
      <c r="B138" s="66"/>
      <c r="C138" s="61"/>
      <c r="D138" s="67"/>
      <c r="F138" s="273"/>
      <c r="G138" s="274"/>
      <c r="H138" s="275"/>
      <c r="J138" s="273"/>
      <c r="K138" s="274"/>
      <c r="L138" s="275"/>
    </row>
    <row r="139" spans="2:12" outlineLevel="1">
      <c r="B139" s="66"/>
      <c r="C139" s="61"/>
      <c r="D139" s="67"/>
      <c r="F139" s="66"/>
      <c r="G139" s="61"/>
      <c r="H139" s="67"/>
      <c r="J139" s="66"/>
      <c r="K139" s="61"/>
      <c r="L139" s="67"/>
    </row>
    <row r="140" spans="2:12" outlineLevel="1">
      <c r="B140" s="66"/>
      <c r="C140" s="61"/>
      <c r="D140" s="67"/>
      <c r="F140" s="273"/>
      <c r="G140" s="274"/>
      <c r="H140" s="275"/>
      <c r="J140" s="273"/>
      <c r="K140" s="274"/>
      <c r="L140" s="275"/>
    </row>
    <row r="141" spans="2:12" outlineLevel="1">
      <c r="B141" s="66"/>
      <c r="C141" s="61"/>
      <c r="D141" s="67"/>
      <c r="F141" s="66"/>
      <c r="G141" s="61"/>
      <c r="H141" s="67"/>
      <c r="J141" s="66"/>
      <c r="K141" s="61"/>
      <c r="L141" s="67"/>
    </row>
    <row r="142" spans="2:12" outlineLevel="1">
      <c r="B142" s="66"/>
      <c r="C142" s="61"/>
      <c r="D142" s="67"/>
      <c r="F142" s="273"/>
      <c r="G142" s="274"/>
      <c r="H142" s="275"/>
      <c r="J142" s="273"/>
      <c r="K142" s="274"/>
      <c r="L142" s="275"/>
    </row>
    <row r="143" spans="2:12" outlineLevel="1">
      <c r="B143" s="66"/>
      <c r="C143" s="61"/>
      <c r="D143" s="67"/>
      <c r="F143" s="66"/>
      <c r="G143" s="61"/>
      <c r="H143" s="67"/>
      <c r="J143" s="66"/>
      <c r="K143" s="61"/>
      <c r="L143" s="67"/>
    </row>
    <row r="144" spans="2:12" outlineLevel="1">
      <c r="B144" s="66"/>
      <c r="C144" s="61"/>
      <c r="D144" s="67"/>
      <c r="F144" s="273"/>
      <c r="G144" s="274"/>
      <c r="H144" s="275"/>
      <c r="J144" s="273"/>
      <c r="K144" s="274"/>
      <c r="L144" s="275"/>
    </row>
    <row r="145" spans="2:12" outlineLevel="1">
      <c r="B145" s="66"/>
      <c r="C145" s="61"/>
      <c r="D145" s="67"/>
      <c r="F145" s="66"/>
      <c r="G145" s="61"/>
      <c r="H145" s="67"/>
      <c r="J145" s="66"/>
      <c r="K145" s="61"/>
      <c r="L145" s="67"/>
    </row>
    <row r="146" spans="2:12" outlineLevel="1">
      <c r="B146" s="66"/>
      <c r="C146" s="61"/>
      <c r="D146" s="67"/>
      <c r="F146" s="273"/>
      <c r="G146" s="274"/>
      <c r="H146" s="275"/>
      <c r="J146" s="273"/>
      <c r="K146" s="274"/>
      <c r="L146" s="275"/>
    </row>
    <row r="147" spans="2:12" outlineLevel="1">
      <c r="B147" s="66"/>
      <c r="C147" s="61"/>
      <c r="D147" s="67"/>
      <c r="F147" s="66"/>
      <c r="G147" s="61"/>
      <c r="H147" s="67"/>
      <c r="J147" s="66"/>
      <c r="K147" s="61"/>
      <c r="L147" s="67"/>
    </row>
    <row r="148" spans="2:12" outlineLevel="1">
      <c r="B148" s="66"/>
      <c r="C148" s="61"/>
      <c r="D148" s="67"/>
      <c r="F148" s="273"/>
      <c r="G148" s="274"/>
      <c r="H148" s="275"/>
      <c r="J148" s="273"/>
      <c r="K148" s="274"/>
      <c r="L148" s="275"/>
    </row>
    <row r="149" spans="2:12" outlineLevel="1">
      <c r="B149" s="66"/>
      <c r="C149" s="61"/>
      <c r="D149" s="67"/>
      <c r="F149" s="66"/>
      <c r="G149" s="61"/>
      <c r="H149" s="67"/>
      <c r="J149" s="66"/>
      <c r="K149" s="61"/>
      <c r="L149" s="67"/>
    </row>
    <row r="150" spans="2:12" outlineLevel="1">
      <c r="B150" s="66"/>
      <c r="C150" s="61"/>
      <c r="D150" s="67"/>
      <c r="F150" s="273"/>
      <c r="G150" s="274"/>
      <c r="H150" s="275"/>
      <c r="J150" s="273"/>
      <c r="K150" s="274"/>
      <c r="L150" s="275"/>
    </row>
    <row r="151" spans="2:12" outlineLevel="1">
      <c r="B151" s="66"/>
      <c r="C151" s="61"/>
      <c r="D151" s="67"/>
      <c r="F151" s="66"/>
      <c r="G151" s="61"/>
      <c r="H151" s="67"/>
      <c r="J151" s="66"/>
      <c r="K151" s="61"/>
      <c r="L151" s="67"/>
    </row>
    <row r="152" spans="2:12" outlineLevel="1">
      <c r="B152" s="66"/>
      <c r="C152" s="61"/>
      <c r="D152" s="67"/>
      <c r="F152" s="273"/>
      <c r="G152" s="274"/>
      <c r="H152" s="275"/>
      <c r="J152" s="273"/>
      <c r="K152" s="274"/>
      <c r="L152" s="275"/>
    </row>
    <row r="153" spans="2:12" outlineLevel="1">
      <c r="B153" s="66"/>
      <c r="C153" s="61"/>
      <c r="D153" s="67"/>
      <c r="F153" s="66"/>
      <c r="G153" s="61"/>
      <c r="H153" s="67"/>
      <c r="J153" s="66"/>
      <c r="K153" s="61"/>
      <c r="L153" s="67"/>
    </row>
    <row r="154" spans="2:12" outlineLevel="1">
      <c r="B154" s="66"/>
      <c r="C154" s="61"/>
      <c r="D154" s="67"/>
      <c r="F154" s="273"/>
      <c r="G154" s="274"/>
      <c r="H154" s="275"/>
      <c r="J154" s="273"/>
      <c r="K154" s="274"/>
      <c r="L154" s="275"/>
    </row>
    <row r="155" spans="2:12" outlineLevel="1">
      <c r="B155" s="66"/>
      <c r="C155" s="61"/>
      <c r="D155" s="67"/>
      <c r="F155" s="66"/>
      <c r="G155" s="61"/>
      <c r="H155" s="67"/>
      <c r="J155" s="66"/>
      <c r="K155" s="61"/>
      <c r="L155" s="67"/>
    </row>
    <row r="156" spans="2:12" outlineLevel="1">
      <c r="B156" s="66"/>
      <c r="C156" s="61"/>
      <c r="D156" s="67"/>
      <c r="F156" s="273"/>
      <c r="G156" s="274"/>
      <c r="H156" s="275"/>
      <c r="J156" s="273"/>
      <c r="K156" s="274"/>
      <c r="L156" s="275"/>
    </row>
    <row r="157" spans="2:12" outlineLevel="1">
      <c r="B157" s="66"/>
      <c r="C157" s="61"/>
      <c r="D157" s="67"/>
      <c r="F157" s="66"/>
      <c r="G157" s="61"/>
      <c r="H157" s="67"/>
      <c r="J157" s="66"/>
      <c r="K157" s="61"/>
      <c r="L157" s="67"/>
    </row>
    <row r="158" spans="2:12" outlineLevel="1">
      <c r="B158" s="66"/>
      <c r="C158" s="61"/>
      <c r="D158" s="67"/>
      <c r="F158" s="273"/>
      <c r="G158" s="274"/>
      <c r="H158" s="275"/>
      <c r="J158" s="273"/>
      <c r="K158" s="274"/>
      <c r="L158" s="275"/>
    </row>
    <row r="159" spans="2:12" outlineLevel="1">
      <c r="B159" s="66"/>
      <c r="C159" s="62"/>
      <c r="D159" s="67"/>
      <c r="F159" s="66"/>
      <c r="G159" s="62"/>
      <c r="H159" s="67"/>
      <c r="J159" s="66"/>
      <c r="K159" s="62"/>
      <c r="L159" s="67"/>
    </row>
    <row r="160" spans="2:12" outlineLevel="1">
      <c r="B160" s="66"/>
      <c r="C160" s="61"/>
      <c r="D160" s="67"/>
      <c r="F160" s="273"/>
      <c r="G160" s="274"/>
      <c r="H160" s="275"/>
      <c r="J160" s="273"/>
      <c r="K160" s="274"/>
      <c r="L160" s="275"/>
    </row>
    <row r="161" spans="2:12" outlineLevel="1">
      <c r="B161" s="66"/>
      <c r="C161" s="61"/>
      <c r="D161" s="67"/>
      <c r="F161" s="66"/>
      <c r="G161" s="61"/>
      <c r="H161" s="67"/>
      <c r="J161" s="66"/>
      <c r="K161" s="61"/>
      <c r="L161" s="67"/>
    </row>
    <row r="162" spans="2:12" outlineLevel="1">
      <c r="B162" s="66"/>
      <c r="C162" s="61"/>
      <c r="D162" s="67"/>
      <c r="F162" s="273"/>
      <c r="G162" s="274"/>
      <c r="H162" s="275"/>
      <c r="J162" s="273"/>
      <c r="K162" s="274"/>
      <c r="L162" s="275"/>
    </row>
    <row r="163" spans="2:12" outlineLevel="1">
      <c r="B163" s="66"/>
      <c r="C163" s="61"/>
      <c r="D163" s="67"/>
      <c r="F163" s="66"/>
      <c r="G163" s="61"/>
      <c r="H163" s="67"/>
      <c r="J163" s="66"/>
      <c r="K163" s="61"/>
      <c r="L163" s="67"/>
    </row>
    <row r="164" spans="2:12" outlineLevel="1">
      <c r="B164" s="66"/>
      <c r="C164" s="61"/>
      <c r="D164" s="67"/>
      <c r="F164" s="273"/>
      <c r="G164" s="274"/>
      <c r="H164" s="275"/>
      <c r="J164" s="273"/>
      <c r="K164" s="274"/>
      <c r="L164" s="275"/>
    </row>
    <row r="165" spans="2:12" outlineLevel="1">
      <c r="B165" s="66"/>
      <c r="C165" s="61"/>
      <c r="D165" s="67"/>
      <c r="F165" s="66"/>
      <c r="G165" s="61"/>
      <c r="H165" s="67"/>
      <c r="J165" s="66"/>
      <c r="K165" s="61"/>
      <c r="L165" s="67"/>
    </row>
    <row r="166" spans="2:12" outlineLevel="1">
      <c r="B166" s="66"/>
      <c r="C166" s="61"/>
      <c r="D166" s="67"/>
      <c r="F166" s="273"/>
      <c r="G166" s="274"/>
      <c r="H166" s="275"/>
      <c r="J166" s="273"/>
      <c r="K166" s="274"/>
      <c r="L166" s="275"/>
    </row>
    <row r="167" spans="2:12" outlineLevel="1">
      <c r="B167" s="66"/>
      <c r="C167" s="61"/>
      <c r="D167" s="67"/>
      <c r="F167" s="66"/>
      <c r="G167" s="61"/>
      <c r="H167" s="67"/>
      <c r="J167" s="66"/>
      <c r="K167" s="61"/>
      <c r="L167" s="67"/>
    </row>
    <row r="168" spans="2:12" outlineLevel="1">
      <c r="B168" s="66"/>
      <c r="C168" s="61"/>
      <c r="D168" s="67"/>
      <c r="F168" s="273"/>
      <c r="G168" s="274"/>
      <c r="H168" s="275"/>
      <c r="J168" s="273"/>
      <c r="K168" s="274"/>
      <c r="L168" s="275"/>
    </row>
    <row r="169" spans="2:12" outlineLevel="1">
      <c r="B169" s="66"/>
      <c r="C169" s="61"/>
      <c r="D169" s="67"/>
      <c r="F169" s="66"/>
      <c r="G169" s="61"/>
      <c r="H169" s="67"/>
      <c r="J169" s="66"/>
      <c r="K169" s="61"/>
      <c r="L169" s="67"/>
    </row>
    <row r="170" spans="2:12" outlineLevel="1">
      <c r="B170" s="66"/>
      <c r="C170" s="61"/>
      <c r="D170" s="67"/>
      <c r="F170" s="273"/>
      <c r="G170" s="274"/>
      <c r="H170" s="275"/>
      <c r="J170" s="273"/>
      <c r="K170" s="274"/>
      <c r="L170" s="275"/>
    </row>
    <row r="171" spans="2:12" outlineLevel="1">
      <c r="B171" s="66"/>
      <c r="C171" s="61"/>
      <c r="D171" s="67"/>
      <c r="F171" s="66"/>
      <c r="G171" s="61"/>
      <c r="H171" s="67"/>
      <c r="J171" s="66"/>
      <c r="K171" s="61"/>
      <c r="L171" s="67"/>
    </row>
    <row r="172" spans="2:12" outlineLevel="1">
      <c r="B172" s="66"/>
      <c r="C172" s="61"/>
      <c r="D172" s="67"/>
      <c r="F172" s="273"/>
      <c r="G172" s="274"/>
      <c r="H172" s="275"/>
      <c r="J172" s="273"/>
      <c r="K172" s="274"/>
      <c r="L172" s="275"/>
    </row>
    <row r="173" spans="2:12" outlineLevel="1">
      <c r="B173" s="66"/>
      <c r="C173" s="61"/>
      <c r="D173" s="67"/>
      <c r="F173" s="66"/>
      <c r="G173" s="61"/>
      <c r="H173" s="67"/>
      <c r="J173" s="66"/>
      <c r="K173" s="61"/>
      <c r="L173" s="67"/>
    </row>
    <row r="174" spans="2:12" outlineLevel="1">
      <c r="B174" s="66"/>
      <c r="C174" s="61"/>
      <c r="D174" s="67"/>
      <c r="F174" s="273"/>
      <c r="G174" s="274"/>
      <c r="H174" s="275"/>
      <c r="J174" s="273"/>
      <c r="K174" s="274"/>
      <c r="L174" s="275"/>
    </row>
    <row r="175" spans="2:12" outlineLevel="1">
      <c r="B175" s="66"/>
      <c r="C175" s="61"/>
      <c r="D175" s="67"/>
      <c r="F175" s="66"/>
      <c r="G175" s="61"/>
      <c r="H175" s="67"/>
      <c r="J175" s="66"/>
      <c r="K175" s="61"/>
      <c r="L175" s="67"/>
    </row>
    <row r="176" spans="2:12" outlineLevel="1">
      <c r="B176" s="66"/>
      <c r="C176" s="61"/>
      <c r="D176" s="67"/>
      <c r="F176" s="273"/>
      <c r="G176" s="274"/>
      <c r="H176" s="275"/>
      <c r="J176" s="273"/>
      <c r="K176" s="274"/>
      <c r="L176" s="275"/>
    </row>
    <row r="177" spans="2:12" outlineLevel="1">
      <c r="B177" s="66"/>
      <c r="C177" s="61"/>
      <c r="D177" s="67"/>
      <c r="F177" s="66"/>
      <c r="G177" s="61"/>
      <c r="H177" s="67"/>
      <c r="J177" s="66"/>
      <c r="K177" s="61"/>
      <c r="L177" s="67"/>
    </row>
    <row r="178" spans="2:12" outlineLevel="1">
      <c r="B178" s="66"/>
      <c r="C178" s="61"/>
      <c r="D178" s="67"/>
      <c r="F178" s="273"/>
      <c r="G178" s="274"/>
      <c r="H178" s="275"/>
      <c r="J178" s="273"/>
      <c r="K178" s="274"/>
      <c r="L178" s="275"/>
    </row>
    <row r="179" spans="2:12" outlineLevel="1">
      <c r="B179" s="66"/>
      <c r="C179" s="61"/>
      <c r="D179" s="67"/>
      <c r="F179" s="66"/>
      <c r="G179" s="61"/>
      <c r="H179" s="67"/>
      <c r="J179" s="66"/>
      <c r="K179" s="61"/>
      <c r="L179" s="67"/>
    </row>
    <row r="180" spans="2:12" outlineLevel="1">
      <c r="B180" s="66"/>
      <c r="C180" s="61"/>
      <c r="D180" s="67"/>
      <c r="F180" s="273"/>
      <c r="G180" s="274"/>
      <c r="H180" s="275"/>
      <c r="J180" s="273"/>
      <c r="K180" s="274"/>
      <c r="L180" s="275"/>
    </row>
    <row r="181" spans="2:12" outlineLevel="1">
      <c r="B181" s="66"/>
      <c r="C181" s="61"/>
      <c r="D181" s="67"/>
      <c r="F181" s="66"/>
      <c r="G181" s="61"/>
      <c r="H181" s="67"/>
      <c r="J181" s="66"/>
      <c r="K181" s="61"/>
      <c r="L181" s="67"/>
    </row>
    <row r="182" spans="2:12" outlineLevel="1">
      <c r="B182" s="66"/>
      <c r="C182" s="61"/>
      <c r="D182" s="67"/>
      <c r="F182" s="273"/>
      <c r="G182" s="274"/>
      <c r="H182" s="275"/>
      <c r="J182" s="273"/>
      <c r="K182" s="274"/>
      <c r="L182" s="275"/>
    </row>
    <row r="183" spans="2:12" outlineLevel="1">
      <c r="B183" s="66"/>
      <c r="C183" s="61"/>
      <c r="D183" s="67"/>
      <c r="F183" s="66"/>
      <c r="G183" s="61"/>
      <c r="H183" s="67"/>
      <c r="J183" s="66"/>
      <c r="K183" s="61"/>
      <c r="L183" s="67"/>
    </row>
    <row r="184" spans="2:12" outlineLevel="1">
      <c r="B184" s="66"/>
      <c r="C184" s="61"/>
      <c r="D184" s="67"/>
      <c r="F184" s="273"/>
      <c r="G184" s="274"/>
      <c r="H184" s="275"/>
      <c r="J184" s="273"/>
      <c r="K184" s="274"/>
      <c r="L184" s="275"/>
    </row>
    <row r="185" spans="2:12" outlineLevel="1">
      <c r="B185" s="66"/>
      <c r="C185" s="61"/>
      <c r="D185" s="67"/>
      <c r="F185" s="66"/>
      <c r="G185" s="61"/>
      <c r="H185" s="67"/>
      <c r="J185" s="66"/>
      <c r="K185" s="61"/>
      <c r="L185" s="67"/>
    </row>
    <row r="186" spans="2:12" outlineLevel="1">
      <c r="B186" s="66"/>
      <c r="C186" s="61"/>
      <c r="D186" s="67"/>
      <c r="F186" s="273"/>
      <c r="G186" s="274"/>
      <c r="H186" s="275"/>
      <c r="J186" s="273"/>
      <c r="K186" s="274"/>
      <c r="L186" s="275"/>
    </row>
    <row r="187" spans="2:12" outlineLevel="1">
      <c r="B187" s="66"/>
      <c r="C187" s="61"/>
      <c r="D187" s="67"/>
      <c r="F187" s="66"/>
      <c r="G187" s="61"/>
      <c r="H187" s="67"/>
      <c r="J187" s="66"/>
      <c r="K187" s="61"/>
      <c r="L187" s="67"/>
    </row>
    <row r="188" spans="2:12" outlineLevel="1">
      <c r="B188" s="66"/>
      <c r="C188" s="61"/>
      <c r="D188" s="67"/>
      <c r="F188" s="273"/>
      <c r="G188" s="274"/>
      <c r="H188" s="275"/>
      <c r="J188" s="273"/>
      <c r="K188" s="274"/>
      <c r="L188" s="275"/>
    </row>
    <row r="189" spans="2:12" outlineLevel="1">
      <c r="B189" s="66"/>
      <c r="C189" s="61"/>
      <c r="D189" s="67"/>
      <c r="F189" s="66"/>
      <c r="G189" s="61"/>
      <c r="H189" s="67"/>
      <c r="J189" s="66"/>
      <c r="K189" s="61"/>
      <c r="L189" s="67"/>
    </row>
    <row r="190" spans="2:12" outlineLevel="1">
      <c r="B190" s="66"/>
      <c r="C190" s="61"/>
      <c r="D190" s="67"/>
      <c r="F190" s="273"/>
      <c r="G190" s="274"/>
      <c r="H190" s="275"/>
      <c r="J190" s="273"/>
      <c r="K190" s="274"/>
      <c r="L190" s="275"/>
    </row>
    <row r="191" spans="2:12" outlineLevel="1">
      <c r="B191" s="66"/>
      <c r="C191" s="61"/>
      <c r="D191" s="67"/>
      <c r="F191" s="66"/>
      <c r="G191" s="61"/>
      <c r="H191" s="67"/>
      <c r="J191" s="66"/>
      <c r="K191" s="61"/>
      <c r="L191" s="67"/>
    </row>
    <row r="192" spans="2:12" outlineLevel="1">
      <c r="B192" s="66"/>
      <c r="C192" s="61"/>
      <c r="D192" s="67"/>
      <c r="F192" s="273"/>
      <c r="G192" s="274"/>
      <c r="H192" s="275"/>
      <c r="J192" s="273"/>
      <c r="K192" s="274"/>
      <c r="L192" s="275"/>
    </row>
    <row r="193" spans="2:12" outlineLevel="1">
      <c r="B193" s="66"/>
      <c r="C193" s="61"/>
      <c r="D193" s="67"/>
      <c r="F193" s="66"/>
      <c r="G193" s="61"/>
      <c r="H193" s="67"/>
      <c r="J193" s="66"/>
      <c r="K193" s="61"/>
      <c r="L193" s="67"/>
    </row>
    <row r="194" spans="2:12" outlineLevel="1">
      <c r="B194" s="66"/>
      <c r="C194" s="61"/>
      <c r="D194" s="67"/>
      <c r="F194" s="273"/>
      <c r="G194" s="274"/>
      <c r="H194" s="275"/>
      <c r="J194" s="273"/>
      <c r="K194" s="274"/>
      <c r="L194" s="275"/>
    </row>
    <row r="195" spans="2:12" outlineLevel="1">
      <c r="B195" s="66"/>
      <c r="C195" s="61"/>
      <c r="D195" s="67"/>
      <c r="F195" s="66"/>
      <c r="G195" s="61"/>
      <c r="H195" s="67"/>
      <c r="J195" s="66"/>
      <c r="K195" s="61"/>
      <c r="L195" s="67"/>
    </row>
    <row r="196" spans="2:12" outlineLevel="1">
      <c r="B196" s="66"/>
      <c r="C196" s="61"/>
      <c r="D196" s="67"/>
      <c r="F196" s="273"/>
      <c r="G196" s="274"/>
      <c r="H196" s="275"/>
      <c r="J196" s="273"/>
      <c r="K196" s="274"/>
      <c r="L196" s="275"/>
    </row>
    <row r="197" spans="2:12" outlineLevel="1">
      <c r="B197" s="66"/>
      <c r="C197" s="61"/>
      <c r="D197" s="67"/>
      <c r="F197" s="66"/>
      <c r="G197" s="61"/>
      <c r="H197" s="67"/>
      <c r="J197" s="66"/>
      <c r="K197" s="61"/>
      <c r="L197" s="67"/>
    </row>
    <row r="198" spans="2:12" outlineLevel="1">
      <c r="B198" s="66"/>
      <c r="C198" s="61"/>
      <c r="D198" s="67"/>
      <c r="F198" s="273"/>
      <c r="G198" s="274"/>
      <c r="H198" s="275"/>
      <c r="J198" s="273"/>
      <c r="K198" s="274"/>
      <c r="L198" s="275"/>
    </row>
    <row r="199" spans="2:12" outlineLevel="1">
      <c r="B199" s="66"/>
      <c r="C199" s="61"/>
      <c r="D199" s="67"/>
      <c r="F199" s="66"/>
      <c r="G199" s="61"/>
      <c r="H199" s="67"/>
      <c r="J199" s="66"/>
      <c r="K199" s="61"/>
      <c r="L199" s="67"/>
    </row>
    <row r="200" spans="2:12" outlineLevel="1">
      <c r="B200" s="66"/>
      <c r="C200" s="61"/>
      <c r="D200" s="67"/>
      <c r="F200" s="273"/>
      <c r="G200" s="274"/>
      <c r="H200" s="275"/>
      <c r="J200" s="273"/>
      <c r="K200" s="274"/>
      <c r="L200" s="275"/>
    </row>
    <row r="201" spans="2:12" outlineLevel="1">
      <c r="B201" s="66"/>
      <c r="C201" s="61"/>
      <c r="D201" s="67"/>
      <c r="F201" s="66"/>
      <c r="G201" s="61"/>
      <c r="H201" s="67"/>
      <c r="J201" s="66"/>
      <c r="K201" s="61"/>
      <c r="L201" s="67"/>
    </row>
    <row r="202" spans="2:12" outlineLevel="1">
      <c r="B202" s="66"/>
      <c r="C202" s="61"/>
      <c r="D202" s="67"/>
      <c r="F202" s="273"/>
      <c r="G202" s="274"/>
      <c r="H202" s="275"/>
      <c r="J202" s="273"/>
      <c r="K202" s="274"/>
      <c r="L202" s="275"/>
    </row>
    <row r="203" spans="2:12" outlineLevel="1">
      <c r="B203" s="66"/>
      <c r="C203" s="61"/>
      <c r="D203" s="67"/>
      <c r="F203" s="66"/>
      <c r="G203" s="61"/>
      <c r="H203" s="67"/>
      <c r="J203" s="66"/>
      <c r="K203" s="61"/>
      <c r="L203" s="67"/>
    </row>
    <row r="204" spans="2:12" outlineLevel="1">
      <c r="B204" s="66"/>
      <c r="C204" s="61"/>
      <c r="D204" s="67"/>
      <c r="F204" s="273"/>
      <c r="G204" s="274"/>
      <c r="H204" s="275"/>
      <c r="J204" s="273"/>
      <c r="K204" s="274"/>
      <c r="L204" s="275"/>
    </row>
    <row r="205" spans="2:12" outlineLevel="1">
      <c r="B205" s="66"/>
      <c r="C205" s="61"/>
      <c r="D205" s="67"/>
      <c r="F205" s="66"/>
      <c r="G205" s="61"/>
      <c r="H205" s="67"/>
      <c r="J205" s="66"/>
      <c r="K205" s="61"/>
      <c r="L205" s="67"/>
    </row>
    <row r="206" spans="2:12" outlineLevel="1">
      <c r="B206" s="66"/>
      <c r="C206" s="61"/>
      <c r="D206" s="67"/>
      <c r="F206" s="273"/>
      <c r="G206" s="274"/>
      <c r="H206" s="275"/>
      <c r="J206" s="273"/>
      <c r="K206" s="274"/>
      <c r="L206" s="275"/>
    </row>
    <row r="207" spans="2:12" outlineLevel="1">
      <c r="B207" s="66"/>
      <c r="C207" s="61"/>
      <c r="D207" s="67"/>
      <c r="F207" s="66"/>
      <c r="G207" s="61"/>
      <c r="H207" s="67"/>
      <c r="J207" s="66"/>
      <c r="K207" s="61"/>
      <c r="L207" s="67"/>
    </row>
    <row r="208" spans="2:12" outlineLevel="1">
      <c r="B208" s="66"/>
      <c r="C208" s="61"/>
      <c r="D208" s="67"/>
      <c r="F208" s="273"/>
      <c r="G208" s="274"/>
      <c r="H208" s="275"/>
      <c r="J208" s="273"/>
      <c r="K208" s="274"/>
      <c r="L208" s="275"/>
    </row>
    <row r="209" spans="2:12" outlineLevel="1">
      <c r="B209" s="66"/>
      <c r="C209" s="61"/>
      <c r="D209" s="67"/>
      <c r="F209" s="66"/>
      <c r="G209" s="61"/>
      <c r="H209" s="67"/>
      <c r="J209" s="66"/>
      <c r="K209" s="61"/>
      <c r="L209" s="67"/>
    </row>
    <row r="210" spans="2:12" outlineLevel="1">
      <c r="B210" s="66"/>
      <c r="C210" s="61"/>
      <c r="D210" s="67"/>
      <c r="F210" s="273"/>
      <c r="G210" s="274"/>
      <c r="H210" s="275"/>
      <c r="J210" s="273"/>
      <c r="K210" s="274"/>
      <c r="L210" s="275"/>
    </row>
    <row r="211" spans="2:12" outlineLevel="1">
      <c r="B211" s="66"/>
      <c r="C211" s="61"/>
      <c r="D211" s="67"/>
      <c r="F211" s="66"/>
      <c r="G211" s="61"/>
      <c r="H211" s="67"/>
      <c r="J211" s="66"/>
      <c r="K211" s="61"/>
      <c r="L211" s="67"/>
    </row>
    <row r="212" spans="2:12" outlineLevel="1">
      <c r="B212" s="66"/>
      <c r="C212" s="61"/>
      <c r="D212" s="67"/>
      <c r="F212" s="273"/>
      <c r="G212" s="274"/>
      <c r="H212" s="275"/>
      <c r="J212" s="273"/>
      <c r="K212" s="274"/>
      <c r="L212" s="275"/>
    </row>
    <row r="213" spans="2:12" outlineLevel="1">
      <c r="B213" s="66"/>
      <c r="C213" s="61"/>
      <c r="D213" s="67"/>
      <c r="F213" s="66"/>
      <c r="G213" s="61"/>
      <c r="H213" s="67"/>
      <c r="J213" s="66"/>
      <c r="K213" s="61"/>
      <c r="L213" s="67"/>
    </row>
    <row r="214" spans="2:12" outlineLevel="1">
      <c r="B214" s="66"/>
      <c r="C214" s="61"/>
      <c r="D214" s="67"/>
      <c r="F214" s="273"/>
      <c r="G214" s="274"/>
      <c r="H214" s="275"/>
      <c r="J214" s="273"/>
      <c r="K214" s="274"/>
      <c r="L214" s="275"/>
    </row>
    <row r="215" spans="2:12" outlineLevel="1">
      <c r="B215" s="66"/>
      <c r="C215" s="61"/>
      <c r="D215" s="67"/>
      <c r="F215" s="66"/>
      <c r="G215" s="61"/>
      <c r="H215" s="67"/>
      <c r="J215" s="66"/>
      <c r="K215" s="61"/>
      <c r="L215" s="67"/>
    </row>
    <row r="216" spans="2:12" outlineLevel="1">
      <c r="B216" s="66"/>
      <c r="C216" s="61"/>
      <c r="D216" s="67"/>
      <c r="F216" s="273"/>
      <c r="G216" s="274"/>
      <c r="H216" s="275"/>
      <c r="J216" s="273"/>
      <c r="K216" s="274"/>
      <c r="L216" s="275"/>
    </row>
    <row r="217" spans="2:12" outlineLevel="1">
      <c r="B217" s="66"/>
      <c r="C217" s="61"/>
      <c r="D217" s="67"/>
      <c r="F217" s="66"/>
      <c r="G217" s="61"/>
      <c r="H217" s="67"/>
      <c r="J217" s="66"/>
      <c r="K217" s="61"/>
      <c r="L217" s="67"/>
    </row>
    <row r="218" spans="2:12" outlineLevel="1">
      <c r="B218" s="66"/>
      <c r="C218" s="61"/>
      <c r="D218" s="67"/>
      <c r="F218" s="273"/>
      <c r="G218" s="274"/>
      <c r="H218" s="275"/>
      <c r="J218" s="273"/>
      <c r="K218" s="274"/>
      <c r="L218" s="275"/>
    </row>
    <row r="219" spans="2:12" outlineLevel="1">
      <c r="B219" s="66"/>
      <c r="C219" s="61"/>
      <c r="D219" s="67"/>
      <c r="F219" s="66"/>
      <c r="G219" s="61"/>
      <c r="H219" s="67"/>
      <c r="J219" s="66"/>
      <c r="K219" s="61"/>
      <c r="L219" s="67"/>
    </row>
    <row r="220" spans="2:12" outlineLevel="1">
      <c r="B220" s="66"/>
      <c r="C220" s="61"/>
      <c r="D220" s="67"/>
      <c r="F220" s="273"/>
      <c r="G220" s="274"/>
      <c r="H220" s="275"/>
      <c r="J220" s="273"/>
      <c r="K220" s="274"/>
      <c r="L220" s="275"/>
    </row>
    <row r="221" spans="2:12" outlineLevel="1">
      <c r="B221" s="66"/>
      <c r="C221" s="61"/>
      <c r="D221" s="67"/>
      <c r="F221" s="66"/>
      <c r="G221" s="61"/>
      <c r="H221" s="67"/>
      <c r="J221" s="66"/>
      <c r="K221" s="61"/>
      <c r="L221" s="67"/>
    </row>
    <row r="222" spans="2:12" outlineLevel="1">
      <c r="B222" s="66"/>
      <c r="C222" s="61"/>
      <c r="D222" s="67"/>
      <c r="F222" s="273"/>
      <c r="G222" s="274"/>
      <c r="H222" s="275"/>
      <c r="J222" s="273"/>
      <c r="K222" s="274"/>
      <c r="L222" s="275"/>
    </row>
    <row r="223" spans="2:12" outlineLevel="1">
      <c r="B223" s="66"/>
      <c r="C223" s="61"/>
      <c r="D223" s="67"/>
      <c r="F223" s="66"/>
      <c r="G223" s="61"/>
      <c r="H223" s="67"/>
      <c r="J223" s="66"/>
      <c r="K223" s="61"/>
      <c r="L223" s="67"/>
    </row>
    <row r="224" spans="2:12" outlineLevel="1">
      <c r="B224" s="66"/>
      <c r="C224" s="61"/>
      <c r="D224" s="67"/>
      <c r="F224" s="273"/>
      <c r="G224" s="274"/>
      <c r="H224" s="275"/>
      <c r="J224" s="273"/>
      <c r="K224" s="274"/>
      <c r="L224" s="275"/>
    </row>
    <row r="225" spans="2:12" outlineLevel="1">
      <c r="B225" s="66"/>
      <c r="C225" s="61"/>
      <c r="D225" s="67"/>
      <c r="F225" s="66"/>
      <c r="G225" s="61"/>
      <c r="H225" s="67"/>
      <c r="J225" s="66"/>
      <c r="K225" s="61"/>
      <c r="L225" s="67"/>
    </row>
    <row r="226" spans="2:12" outlineLevel="1">
      <c r="B226" s="66"/>
      <c r="C226" s="61"/>
      <c r="D226" s="67"/>
      <c r="F226" s="273"/>
      <c r="G226" s="274"/>
      <c r="H226" s="275"/>
      <c r="J226" s="273"/>
      <c r="K226" s="274"/>
      <c r="L226" s="275"/>
    </row>
    <row r="227" spans="2:12" outlineLevel="1">
      <c r="B227" s="66"/>
      <c r="C227" s="61"/>
      <c r="D227" s="67"/>
      <c r="F227" s="66"/>
      <c r="G227" s="61"/>
      <c r="H227" s="67"/>
      <c r="J227" s="66"/>
      <c r="K227" s="61"/>
      <c r="L227" s="67"/>
    </row>
    <row r="228" spans="2:12" outlineLevel="1">
      <c r="B228" s="66"/>
      <c r="C228" s="61"/>
      <c r="D228" s="67"/>
      <c r="F228" s="273"/>
      <c r="G228" s="274"/>
      <c r="H228" s="275"/>
      <c r="J228" s="273"/>
      <c r="K228" s="274"/>
      <c r="L228" s="275"/>
    </row>
    <row r="229" spans="2:12" outlineLevel="1">
      <c r="B229" s="66"/>
      <c r="C229" s="61"/>
      <c r="D229" s="67"/>
      <c r="F229" s="66"/>
      <c r="G229" s="61"/>
      <c r="H229" s="67"/>
      <c r="J229" s="66"/>
      <c r="K229" s="61"/>
      <c r="L229" s="67"/>
    </row>
    <row r="230" spans="2:12" outlineLevel="1">
      <c r="B230" s="66"/>
      <c r="C230" s="61"/>
      <c r="D230" s="67"/>
      <c r="F230" s="273"/>
      <c r="G230" s="274"/>
      <c r="H230" s="275"/>
      <c r="J230" s="273"/>
      <c r="K230" s="274"/>
      <c r="L230" s="275"/>
    </row>
    <row r="231" spans="2:12" outlineLevel="1"/>
    <row r="232" spans="2:12" outlineLevel="1"/>
    <row r="233" spans="2:12" outlineLevel="1"/>
    <row r="234" spans="2:12" outlineLevel="1"/>
    <row r="235" spans="2:12" outlineLevel="1"/>
    <row r="236" spans="2:12" outlineLevel="1"/>
    <row r="237" spans="2:12" outlineLevel="1"/>
    <row r="238" spans="2:12" outlineLevel="1"/>
    <row r="239" spans="2:12" outlineLevel="1"/>
    <row r="240" spans="2:12" outlineLevel="1"/>
    <row r="241" outlineLevel="1"/>
    <row r="242" outlineLevel="1"/>
    <row r="243" outlineLevel="1"/>
    <row r="244" outlineLevel="1"/>
    <row r="245" outlineLevel="1"/>
    <row r="246" outlineLevel="1"/>
    <row r="247" outlineLevel="1"/>
    <row r="248" outlineLevel="1"/>
    <row r="249" outlineLevel="1"/>
    <row r="250" outlineLevel="1"/>
    <row r="251" outlineLevel="1"/>
    <row r="252" outlineLevel="1"/>
    <row r="253" outlineLevel="1"/>
    <row r="254" outlineLevel="1"/>
    <row r="255" outlineLevel="1"/>
    <row r="256" outlineLevel="1"/>
    <row r="257" outlineLevel="1"/>
    <row r="258" outlineLevel="1"/>
    <row r="259" outlineLevel="1"/>
    <row r="260" outlineLevel="1"/>
    <row r="261" outlineLevel="1"/>
    <row r="262" outlineLevel="1"/>
    <row r="263" outlineLevel="1"/>
    <row r="264" outlineLevel="1"/>
    <row r="265" outlineLevel="1"/>
    <row r="266" outlineLevel="1"/>
    <row r="267" outlineLevel="1"/>
    <row r="268" outlineLevel="1"/>
    <row r="269" outlineLevel="1"/>
    <row r="270" outlineLevel="1"/>
    <row r="271" outlineLevel="1"/>
    <row r="272" outlineLevel="1"/>
    <row r="273" outlineLevel="1"/>
    <row r="274" outlineLevel="1"/>
    <row r="275" outlineLevel="1"/>
    <row r="276" outlineLevel="1"/>
    <row r="277" outlineLevel="1"/>
    <row r="278" outlineLevel="1"/>
    <row r="279" outlineLevel="1"/>
    <row r="280" outlineLevel="1"/>
    <row r="281" outlineLevel="1"/>
    <row r="282" outlineLevel="1"/>
    <row r="283" outlineLevel="1"/>
    <row r="284" outlineLevel="1"/>
    <row r="285" outlineLevel="1"/>
    <row r="286" outlineLevel="1"/>
    <row r="287" outlineLevel="1"/>
    <row r="288" outlineLevel="1"/>
    <row r="289" outlineLevel="1"/>
    <row r="290" outlineLevel="1"/>
    <row r="291" outlineLevel="1"/>
    <row r="292" outlineLevel="1"/>
    <row r="293" outlineLevel="1"/>
    <row r="294" outlineLevel="1"/>
    <row r="295" outlineLevel="1"/>
    <row r="296" outlineLevel="1"/>
    <row r="297" outlineLevel="1"/>
    <row r="298" outlineLevel="1"/>
    <row r="299" outlineLevel="1"/>
    <row r="300" outlineLevel="1"/>
    <row r="301" outlineLevel="1"/>
    <row r="302" outlineLevel="1"/>
    <row r="303" outlineLevel="1"/>
    <row r="304" outlineLevel="1"/>
    <row r="305" outlineLevel="1"/>
    <row r="306" outlineLevel="1"/>
    <row r="307" outlineLevel="1"/>
    <row r="308" outlineLevel="1"/>
    <row r="309" outlineLevel="1"/>
    <row r="310" outlineLevel="1"/>
    <row r="311" outlineLevel="1"/>
    <row r="312" outlineLevel="1"/>
    <row r="313" outlineLevel="1"/>
    <row r="314" outlineLevel="1"/>
    <row r="315" outlineLevel="1"/>
    <row r="316" outlineLevel="1"/>
    <row r="317" outlineLevel="1"/>
    <row r="318" outlineLevel="1"/>
    <row r="319" outlineLevel="1"/>
    <row r="320" outlineLevel="1"/>
    <row r="321" outlineLevel="1"/>
    <row r="322" outlineLevel="1"/>
    <row r="323" outlineLevel="1"/>
    <row r="324" outlineLevel="1"/>
    <row r="325" outlineLevel="1"/>
    <row r="326" outlineLevel="1"/>
    <row r="327" outlineLevel="1"/>
    <row r="328" outlineLevel="1"/>
    <row r="329" outlineLevel="1"/>
    <row r="330" outlineLevel="1"/>
    <row r="331" outlineLevel="1"/>
    <row r="332" outlineLevel="1"/>
    <row r="333" outlineLevel="1"/>
    <row r="334" outlineLevel="1"/>
    <row r="335" outlineLevel="1"/>
    <row r="336" outlineLevel="1"/>
    <row r="337" outlineLevel="1"/>
    <row r="338" outlineLevel="1"/>
    <row r="339" outlineLevel="1"/>
    <row r="340" outlineLevel="1"/>
    <row r="341" outlineLevel="1"/>
    <row r="342" outlineLevel="1"/>
    <row r="343" outlineLevel="1"/>
    <row r="344" outlineLevel="1"/>
    <row r="345" outlineLevel="1"/>
    <row r="346" outlineLevel="1"/>
    <row r="347" outlineLevel="1"/>
    <row r="348" outlineLevel="1"/>
    <row r="349" outlineLevel="1"/>
    <row r="350" outlineLevel="1"/>
    <row r="351" outlineLevel="1"/>
    <row r="352" outlineLevel="1"/>
    <row r="353" outlineLevel="1"/>
    <row r="354" outlineLevel="1"/>
    <row r="355" outlineLevel="1"/>
    <row r="356" outlineLevel="1"/>
    <row r="357" outlineLevel="1"/>
    <row r="358" outlineLevel="1"/>
    <row r="359" outlineLevel="1"/>
    <row r="360" outlineLevel="1"/>
    <row r="361" outlineLevel="1"/>
    <row r="362" outlineLevel="1"/>
    <row r="363" outlineLevel="1"/>
    <row r="364" outlineLevel="1"/>
    <row r="365" outlineLevel="1"/>
    <row r="366" outlineLevel="1"/>
    <row r="367" outlineLevel="1"/>
    <row r="368" outlineLevel="1"/>
    <row r="369" outlineLevel="1"/>
    <row r="370" outlineLevel="1"/>
    <row r="371" outlineLevel="1"/>
    <row r="372" outlineLevel="1"/>
    <row r="373" outlineLevel="1"/>
    <row r="374" outlineLevel="1"/>
    <row r="375" outlineLevel="1"/>
    <row r="376" outlineLevel="1"/>
    <row r="377" outlineLevel="1"/>
    <row r="378" outlineLevel="1"/>
    <row r="379" outlineLevel="1"/>
    <row r="380" outlineLevel="1"/>
    <row r="381" outlineLevel="1"/>
    <row r="382" outlineLevel="1"/>
    <row r="383" outlineLevel="1"/>
    <row r="384" outlineLevel="1"/>
    <row r="385" outlineLevel="1"/>
    <row r="386" outlineLevel="1"/>
    <row r="387" outlineLevel="1"/>
    <row r="388" outlineLevel="1"/>
    <row r="389" outlineLevel="1"/>
    <row r="390" outlineLevel="1"/>
    <row r="391" outlineLevel="1"/>
    <row r="392" outlineLevel="1"/>
    <row r="393" outlineLevel="1"/>
    <row r="394" outlineLevel="1"/>
    <row r="395" outlineLevel="1"/>
    <row r="396" outlineLevel="1"/>
    <row r="397" outlineLevel="1"/>
    <row r="398" outlineLevel="1"/>
    <row r="399" outlineLevel="1"/>
    <row r="400" outlineLevel="1"/>
    <row r="401" outlineLevel="1"/>
    <row r="402" outlineLevel="1"/>
    <row r="403" outlineLevel="1"/>
    <row r="404" outlineLevel="1"/>
    <row r="405" outlineLevel="1"/>
    <row r="406" outlineLevel="1"/>
    <row r="407" outlineLevel="1"/>
    <row r="408" outlineLevel="1"/>
    <row r="409" outlineLevel="1"/>
    <row r="410" outlineLevel="1"/>
    <row r="411" outlineLevel="1"/>
    <row r="412" outlineLevel="1"/>
    <row r="413" outlineLevel="1"/>
    <row r="414" outlineLevel="1"/>
    <row r="415" outlineLevel="1"/>
    <row r="416" outlineLevel="1"/>
    <row r="417" outlineLevel="1"/>
    <row r="418" outlineLevel="1"/>
    <row r="419" outlineLevel="1"/>
    <row r="420" outlineLevel="1"/>
    <row r="421" outlineLevel="1"/>
    <row r="422" outlineLevel="1"/>
    <row r="423" outlineLevel="1"/>
    <row r="424" outlineLevel="1"/>
    <row r="425" outlineLevel="1"/>
    <row r="426" outlineLevel="1"/>
    <row r="427" outlineLevel="1"/>
    <row r="428" outlineLevel="1"/>
    <row r="429" outlineLevel="1"/>
    <row r="430" outlineLevel="1"/>
    <row r="431" outlineLevel="1"/>
    <row r="432" outlineLevel="1"/>
    <row r="437" ht="19" customHeight="1"/>
  </sheetData>
  <mergeCells count="7">
    <mergeCell ref="B3:I4"/>
    <mergeCell ref="B5:I5"/>
    <mergeCell ref="R5:S7"/>
    <mergeCell ref="T5:U7"/>
    <mergeCell ref="R9:S10"/>
    <mergeCell ref="T9:U10"/>
    <mergeCell ref="R4:U4"/>
  </mergeCells>
  <conditionalFormatting sqref="D198:D221 H198:H221 L198:L221">
    <cfRule type="containsBlanks" priority="35140" stopIfTrue="1">
      <formula>LEN(TRIM(D198))=0</formula>
    </cfRule>
    <cfRule type="expression" dxfId="10" priority="35141">
      <formula>$D198:$D417&gt;0</formula>
    </cfRule>
    <cfRule type="expression" dxfId="9" priority="35142">
      <formula>$D198:$D417&lt;0</formula>
    </cfRule>
  </conditionalFormatting>
  <conditionalFormatting sqref="D139:D194 D8:D94 H139:H194 H8:H94 L139:L194 L8:L94">
    <cfRule type="containsBlanks" priority="35143" stopIfTrue="1">
      <formula>LEN(TRIM(D8))=0</formula>
    </cfRule>
    <cfRule type="expression" dxfId="8" priority="35144">
      <formula>$D8:$D230&gt;0</formula>
    </cfRule>
    <cfRule type="expression" dxfId="7" priority="35145">
      <formula>$D8:$D230&lt;0</formula>
    </cfRule>
  </conditionalFormatting>
  <conditionalFormatting sqref="D222:D230 H222:H230 L222:L230">
    <cfRule type="containsBlanks" priority="35152" stopIfTrue="1">
      <formula>LEN(TRIM(D222))=0</formula>
    </cfRule>
    <cfRule type="expression" dxfId="6" priority="35153">
      <formula>$D222:$D442&gt;0</formula>
    </cfRule>
    <cfRule type="expression" dxfId="5" priority="35154">
      <formula>$D222:$D442&lt;0</formula>
    </cfRule>
  </conditionalFormatting>
  <conditionalFormatting sqref="D95:D138 H95:H138 L95:L138">
    <cfRule type="containsBlanks" priority="35155" stopIfTrue="1">
      <formula>LEN(TRIM(D95))=0</formula>
    </cfRule>
    <cfRule type="expression" dxfId="4" priority="35156">
      <formula>$D95:$D318&gt;0</formula>
    </cfRule>
    <cfRule type="expression" dxfId="3" priority="35157">
      <formula>$D95:$D318&lt;0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Base de donnée</vt:lpstr>
      <vt:lpstr>Janv2021</vt:lpstr>
      <vt:lpstr>Mai2021</vt:lpstr>
      <vt:lpstr>Sept2021</vt:lpstr>
      <vt:lpstr>Bilan2021</vt:lpstr>
      <vt:lpstr>AGENT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Dotation Agents UPT Limousin-Perigord</dc:title>
  <dc:subject/>
  <dc:creator>Erwan ETHEVE</dc:creator>
  <cp:keywords/>
  <dc:description/>
  <cp:lastModifiedBy>Microsoft Office User</cp:lastModifiedBy>
  <dcterms:created xsi:type="dcterms:W3CDTF">2021-02-16T08:24:19Z</dcterms:created>
  <dcterms:modified xsi:type="dcterms:W3CDTF">2021-03-08T13:51:03Z</dcterms:modified>
  <cp:category/>
</cp:coreProperties>
</file>