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 codeName="{BFB45374-4EC8-2080-32AF-602F8B743B4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bodyuse/Desktop/JS Agent/doc divers/"/>
    </mc:Choice>
  </mc:AlternateContent>
  <xr:revisionPtr revIDLastSave="0" documentId="13_ncr:1_{C672313E-A0F3-5740-A2EB-DE56753D6103}" xr6:coauthVersionLast="45" xr6:coauthVersionMax="45" xr10:uidLastSave="{00000000-0000-0000-0000-000000000000}"/>
  <bookViews>
    <workbookView xWindow="19100" yWindow="460" windowWidth="32100" windowHeight="26100" activeTab="1" xr2:uid="{76A6924D-0AB9-E942-B25B-4B8DEF934E64}"/>
  </bookViews>
  <sheets>
    <sheet name="listing article et valeur" sheetId="1" r:id="rId1"/>
    <sheet name="Bon de commande" sheetId="3" r:id="rId2"/>
  </sheets>
  <definedNames>
    <definedName name="AGENTS">'listing article et valeur'!$AC$1:$AC$40</definedName>
    <definedName name="Articles">'listing article et valeur'!$A$2:$A$74</definedName>
    <definedName name="Blouse_Coton_bleu_sans_logo">'listing article et valeur'!$F$1:$F$9</definedName>
    <definedName name="Blouson_Reversible_Modele_BABYLON">'listing article et valeur'!$H$1:$H$8</definedName>
    <definedName name="Bonnet_Marine">'listing article et valeur'!$J$1:$J$3</definedName>
    <definedName name="Chausssures_EUCLIDE">'listing article et valeur'!$Q$1:$Q$11</definedName>
    <definedName name="Chaussures_COSMOS">'listing article et valeur'!$P$1:$P$13</definedName>
    <definedName name="Chaussures_ERRO">'listing article et valeur'!$O$1:$O$13</definedName>
    <definedName name="Chaussures_FEMME_basses_DANON">'listing article et valeur'!$T$1:$T$9</definedName>
    <definedName name="Chaussures_FEMME_SUCCES">'listing article et valeur'!$U$1:$U$10</definedName>
    <definedName name="Chaussures_INDIANA">'listing article et valeur'!$R$1:$R$13</definedName>
    <definedName name="Chaussures_RELENA_Marron">'listing article et valeur'!$S$1:$S$11</definedName>
    <definedName name="CP">OFFSET('listing article et valeur'!$AC$3,,,COUNTA('listing article et valeur'!$AC:$AC)-1,3)</definedName>
    <definedName name="Gants_Manutention_Cuir_hydrofuge">'listing article et valeur'!$V$1:$V$7</definedName>
    <definedName name="Gants_Tactiles__Gammes_Classique_High_Tech">'listing article et valeur'!$W$1:$W$3</definedName>
    <definedName name="Gilet_HIMALONEW_SNCF_sans_mache">'listing article et valeur'!$G$1:$G$8</definedName>
    <definedName name="Immatriculation">OFFSET('listing article et valeur'!$AC$3,,,COUNTA('listing article et valeur'!$AC:$AC)-1,3)</definedName>
    <definedName name="Liste">OFFSET('listing article et valeur'!$A$3,,,COUNTA('listing article et valeur'!$A:$A)-1,4)</definedName>
    <definedName name="Parka_ADELANS_logo_SNCF">'listing article et valeur'!$I$1:$I$7</definedName>
    <definedName name="Polaire_Zip_Polyester">'listing article et valeur'!$L$1:$L$7</definedName>
    <definedName name="Polo_Manches_courtes_Marine">'listing article et valeur'!$N$1:$N$8</definedName>
    <definedName name="Saisi">'Bon de commande'!$C$4,'Bon de commande'!$D$9,'Bon de commande'!$D$10,'Bon de commande'!$D$11,'Bon de commande'!$G$9,'Bon de commande'!$G$10,'Bon de commande'!$G$11,'Bon de commande'!$H$9,'Bon de commande'!$H$10,'Bon de commande'!$H$11,'Bon de commande'!$D$12,'Bon de commande'!$G$12,'Bon de commande'!$H$12,'Bon de commande'!$H$14,'Bon de commande'!$H$13,'Bon de commande'!$G$13,'Bon de commande'!$G$14,'Bon de commande'!$D$13,'Bon de commande'!$D$14,'Bon de commande'!$D$15,'Bon de commande'!$D$16,'Bon de commande'!$D$17,'Bon de commande'!$D$18,'Bon de commande'!$D$19,'Bon de commande'!$D$20,'Bon de commande'!$D$21,'Bon de commande'!$D$22,'Bon de commande'!$D$23,'Bon de commande'!$G$15,'Bon de commande'!$G$16,'Bon de commande'!$G$17,'Bon de commande'!$G$18,'Bon de commande'!$G$19,'Bon de commande'!$G$20,'Bon de commande'!$G$21,'Bon de commande'!$G$22,'Bon de commande'!$G$23,'Bon de commande'!$H$15,'Bon de commande'!$H$16,'Bon de commande'!$H$17,'Bon de commande'!$H$18,'Bon de commande'!$H$19,'Bon de commande'!$H$20</definedName>
    <definedName name="Sweat_Polaire_ENZO_Marine">'listing article et valeur'!$K$1:$K$7</definedName>
    <definedName name="T_Shirt_Manches_Longues">'listing article et valeur'!$M$1:$M$6</definedName>
    <definedName name="_xlnm.Print_Area" localSheetId="1">'Bon de commande'!$A$1:$I$27</definedName>
  </definedNames>
  <calcPr calcId="191029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3" l="1"/>
  <c r="E23" i="3"/>
  <c r="B23" i="3"/>
  <c r="F22" i="3"/>
  <c r="E22" i="3"/>
  <c r="B22" i="3"/>
  <c r="F21" i="3"/>
  <c r="E21" i="3"/>
  <c r="B21" i="3"/>
  <c r="F20" i="3"/>
  <c r="E20" i="3"/>
  <c r="B20" i="3"/>
  <c r="F19" i="3"/>
  <c r="E19" i="3"/>
  <c r="B19" i="3"/>
  <c r="F18" i="3"/>
  <c r="E18" i="3"/>
  <c r="B18" i="3"/>
  <c r="F17" i="3"/>
  <c r="E17" i="3"/>
  <c r="B17" i="3"/>
  <c r="F16" i="3"/>
  <c r="E16" i="3"/>
  <c r="B16" i="3"/>
  <c r="F15" i="3"/>
  <c r="E15" i="3"/>
  <c r="B15" i="3"/>
  <c r="F14" i="3"/>
  <c r="E14" i="3"/>
  <c r="B14" i="3"/>
  <c r="F13" i="3"/>
  <c r="E13" i="3"/>
  <c r="B13" i="3"/>
  <c r="F12" i="3"/>
  <c r="E12" i="3"/>
  <c r="B12" i="3"/>
  <c r="F11" i="3"/>
  <c r="E11" i="3"/>
  <c r="B11" i="3"/>
  <c r="F10" i="3"/>
  <c r="E10" i="3"/>
  <c r="B10" i="3"/>
  <c r="F9" i="3" l="1"/>
  <c r="E9" i="3"/>
  <c r="B9" i="3"/>
  <c r="F4" i="3"/>
  <c r="H24" i="3" l="1"/>
  <c r="G26" i="3" s="1"/>
  <c r="D6" i="3"/>
</calcChain>
</file>

<file path=xl/sharedStrings.xml><?xml version="1.0" encoding="utf-8"?>
<sst xmlns="http://schemas.openxmlformats.org/spreadsheetml/2006/main" count="183" uniqueCount="91">
  <si>
    <t>DESIGNATION</t>
  </si>
  <si>
    <t>PRIX</t>
  </si>
  <si>
    <t>Blouse_Coton_bleu_sans_logo</t>
  </si>
  <si>
    <t>Blouson_Reversible_Modele_BABYLON</t>
  </si>
  <si>
    <t>Bonnet_Marine</t>
  </si>
  <si>
    <t>Sweat_Polaire_ENZO_Marine</t>
  </si>
  <si>
    <t>Polaire_Zip_Polyester</t>
  </si>
  <si>
    <t>T_Shirt_Manches_Longues</t>
  </si>
  <si>
    <t>Polo_Manches_courtes_Marine</t>
  </si>
  <si>
    <t>Chaussures_ERRO</t>
  </si>
  <si>
    <t>Chaussures_COSMOS</t>
  </si>
  <si>
    <t>Chausssures_EUCLIDE</t>
  </si>
  <si>
    <t>Chaussures_INDIANA</t>
  </si>
  <si>
    <t>Chaussures_RELENA_Marron</t>
  </si>
  <si>
    <t>Chaussures_FEMME_basses_DANON</t>
  </si>
  <si>
    <t>Chaussures_FEMME_SUCCES</t>
  </si>
  <si>
    <t>Gants_Manutention_Cuir_hydrofuge</t>
  </si>
  <si>
    <t>Gants_Tactiles_(Gammes_Classique/High-Tech)</t>
  </si>
  <si>
    <t>S</t>
  </si>
  <si>
    <t>Taille Unique</t>
  </si>
  <si>
    <t>M</t>
  </si>
  <si>
    <t>L</t>
  </si>
  <si>
    <t>XL</t>
  </si>
  <si>
    <t>XXL</t>
  </si>
  <si>
    <t>XXXL</t>
  </si>
  <si>
    <t>Lunettes_Solaire_PHEOS</t>
  </si>
  <si>
    <t>Gel_Hydroalcoolique_75ml</t>
  </si>
  <si>
    <t>Lampe_Frontale_LED</t>
  </si>
  <si>
    <t>Sac_à_Dos_Bande_Orange_SANS_roulettes</t>
  </si>
  <si>
    <t>Sac_à_dos_bande_Orange_AVEC_roulettes</t>
  </si>
  <si>
    <t>Sac_à_dos_à_effets_personnels</t>
  </si>
  <si>
    <t>Bagage_à_mains_RHR</t>
  </si>
  <si>
    <t>Bouteille_Isotherme_inox_QUECHUA_1L</t>
  </si>
  <si>
    <t>Chargeur_IPAD</t>
  </si>
  <si>
    <t>Cable_IPAD</t>
  </si>
  <si>
    <t>Taille</t>
  </si>
  <si>
    <t>AGENTS</t>
  </si>
  <si>
    <t>Fournisseur</t>
  </si>
  <si>
    <t>Ref</t>
  </si>
  <si>
    <t>Taille dispo</t>
  </si>
  <si>
    <t>Unitaire</t>
  </si>
  <si>
    <t>Quantité</t>
  </si>
  <si>
    <t>France SECURITE</t>
  </si>
  <si>
    <t>CEPOVETT</t>
  </si>
  <si>
    <t>INTERSAFE</t>
  </si>
  <si>
    <t>FRANCE NEIR</t>
  </si>
  <si>
    <t>SONEPAR/CTR00040953</t>
  </si>
  <si>
    <t>TOP BAGAGE</t>
  </si>
  <si>
    <t>DECATHLON</t>
  </si>
  <si>
    <t>SCC SA</t>
  </si>
  <si>
    <t>LYRECO</t>
  </si>
  <si>
    <t>CP Agent</t>
  </si>
  <si>
    <t>Immatriculation :</t>
  </si>
  <si>
    <t>NOM &amp; Prénom:</t>
  </si>
  <si>
    <t>Résidence:</t>
  </si>
  <si>
    <t>Merci de remplir la taille et la quantité pour les articles souhaités</t>
  </si>
  <si>
    <t>Date de la demande:</t>
  </si>
  <si>
    <t>TOTAL PRIS:</t>
  </si>
  <si>
    <t>POINTS RESTANT:</t>
  </si>
  <si>
    <t>Signature agent à la commande:</t>
  </si>
  <si>
    <t>Signature DPX:</t>
  </si>
  <si>
    <t>Signature agent à la reception :</t>
  </si>
  <si>
    <t>FOURNISSEUR</t>
  </si>
  <si>
    <t>TAILLE DISPO</t>
  </si>
  <si>
    <t>0 à 6</t>
  </si>
  <si>
    <t>S à XXXL</t>
  </si>
  <si>
    <t>S à XXL</t>
  </si>
  <si>
    <t>M à XXXL</t>
  </si>
  <si>
    <t>38 à 48</t>
  </si>
  <si>
    <t>39 à 47</t>
  </si>
  <si>
    <t>35 à 41</t>
  </si>
  <si>
    <t>35 à 42</t>
  </si>
  <si>
    <t>8 à 12</t>
  </si>
  <si>
    <t>Flacon 75ml</t>
  </si>
  <si>
    <r>
      <t xml:space="preserve">SOLDE: </t>
    </r>
    <r>
      <rPr>
        <sz val="12"/>
        <rFont val="MS Sans Serif"/>
      </rPr>
      <t>au 01/01/21</t>
    </r>
  </si>
  <si>
    <t xml:space="preserve">Designation du vetement </t>
  </si>
  <si>
    <t>ETABLISSEMENT</t>
  </si>
  <si>
    <t>Residence</t>
  </si>
  <si>
    <t>Gilet_HIMALONEW_sans_mache</t>
  </si>
  <si>
    <t>Parka_ADELANS_logo</t>
  </si>
  <si>
    <t>Badge_Porte-Pass</t>
  </si>
  <si>
    <t>Lacet_textile_pour_Porte-Pass</t>
  </si>
  <si>
    <t>Sac_à_Dos</t>
  </si>
  <si>
    <t>DURAND B</t>
  </si>
  <si>
    <t>DUPONT C</t>
  </si>
  <si>
    <t>DURAND D</t>
  </si>
  <si>
    <t>DUPONT E</t>
  </si>
  <si>
    <t>DUPONT A</t>
  </si>
  <si>
    <t>DURAND F</t>
  </si>
  <si>
    <t>DUPONT G</t>
  </si>
  <si>
    <t>GOODIES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</si>
</sst>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/mm/yyyy;@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9"/>
      <name val="MS Sans Serif"/>
      <family val="2"/>
    </font>
    <font>
      <sz val="12"/>
      <name val="MS Sans Serif"/>
    </font>
    <font>
      <b/>
      <sz val="12"/>
      <name val="MS Sans Serif"/>
    </font>
    <font>
      <b/>
      <sz val="12"/>
      <color rgb="FFFF0000"/>
      <name val="MS Sans Serif"/>
    </font>
    <font>
      <b/>
      <i/>
      <sz val="12"/>
      <color theme="4"/>
      <name val="MS Sans Serif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0" fillId="0" borderId="4" xfId="0" applyFill="1" applyBorder="1"/>
    <xf numFmtId="164" fontId="7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4" fillId="0" borderId="12" xfId="0" applyFont="1" applyBorder="1"/>
    <xf numFmtId="165" fontId="3" fillId="0" borderId="0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12" xfId="0" applyBorder="1"/>
    <xf numFmtId="0" fontId="8" fillId="3" borderId="10" xfId="0" applyFont="1" applyFill="1" applyBorder="1"/>
    <xf numFmtId="0" fontId="0" fillId="0" borderId="13" xfId="0" applyBorder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0" fillId="0" borderId="2" xfId="0" applyBorder="1"/>
    <xf numFmtId="0" fontId="0" fillId="0" borderId="18" xfId="0" applyBorder="1"/>
    <xf numFmtId="0" fontId="1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1" fillId="0" borderId="2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</cellXfs>
  <cellStyles count="1">
    <cellStyle name="Normal" xfId="0" builtinId="0"/>
  </cellStyles>
  <dxfs count="45"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theme="1"/>
      </font>
      <fill>
        <patternFill>
          <bgColor theme="4" tint="0.79998168889431442"/>
        </patternFill>
      </fill>
      <border>
        <vertical/>
        <horizontal/>
      </border>
    </dxf>
  </dxfs>
  <tableStyles count="0" defaultTableStyle="TableStyleMedium2" defaultPivotStyle="PivotStyleLight16"/>
  <colors>
    <mruColors>
      <color rgb="FFB1C6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1320800</xdr:colOff>
      <xdr:row>35</xdr:row>
      <xdr:rowOff>0</xdr:rowOff>
    </xdr:from>
    <xdr:to>
      <xdr:col>4</xdr:col>
      <xdr:colOff>381000</xdr:colOff>
      <xdr:row>37</xdr:row>
      <xdr:rowOff>101600</xdr:rowOff>
    </xdr:to>
    <xdr:sp macro="[0]!Feuil3.dupliquerSavePDF" textlink="">
      <xdr:nvSpPr>
        <xdr:cNvPr id="2" name="Autre processus 1">
          <a:extLst>
            <a:ext uri="{FF2B5EF4-FFF2-40B4-BE49-F238E27FC236}">
              <a16:creationId xmlns:a16="http://schemas.microsoft.com/office/drawing/2014/main" id="{91404849-AF31-5C43-8FB4-A12BED1E3E16}"/>
            </a:ext>
          </a:extLst>
        </xdr:cNvPr>
        <xdr:cNvSpPr/>
      </xdr:nvSpPr>
      <xdr:spPr>
        <a:xfrm>
          <a:off x="3568700" y="7683500"/>
          <a:ext cx="1905000" cy="508000"/>
        </a:xfrm>
        <a:prstGeom prst="flowChartAlternateProcess">
          <a:avLst/>
        </a:prstGeom>
        <a:gradFill flip="none" rotWithShape="1">
          <a:gsLst>
            <a:gs pos="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lin ang="5400000" scaled="1"/>
          <a:tileRect/>
        </a:gradFill>
        <a:ln>
          <a:solidFill>
            <a:schemeClr val="tx1"/>
          </a:solidFill>
        </a:ln>
        <a:effectLst>
          <a:outerShdw blurRad="50800" dist="38100" dir="5400000" algn="t" rotWithShape="0">
            <a:prstClr val="black">
              <a:alpha val="64000"/>
            </a:prstClr>
          </a:outerShdw>
        </a:effectLst>
        <a:scene3d>
          <a:camera prst="orthographicFront"/>
          <a:lightRig rig="threePt" dir="t"/>
        </a:scene3d>
        <a:sp3d prstMaterial="matte">
          <a:bevelT prst="relaxedInset"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Dupliquer</a:t>
          </a:r>
          <a:r>
            <a:rPr lang="fr-FR" sz="1200" b="1" baseline="0">
              <a:solidFill>
                <a:schemeClr val="tx1"/>
              </a:solidFill>
            </a:rPr>
            <a:t> et creation PDF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244FF-D027-5948-8E4E-A5C3F3DEC047}">
  <sheetPr codeName="Feuil1"/>
  <dimension ref="A1:AD33"/>
  <sheetViews>
    <sheetView zoomScaleNormal="100" workbookViewId="0">
      <selection activeCell="D46" sqref="D46"/>
    </sheetView>
  </sheetViews>
  <sheetFormatPr baseColWidth="10" defaultRowHeight="16"/>
  <cols>
    <col min="1" max="1" width="51" customWidth="1"/>
    <col min="2" max="4" width="22.33203125" style="6" customWidth="1"/>
    <col min="6" max="6" width="31.33203125" customWidth="1"/>
    <col min="7" max="7" width="43.5" customWidth="1"/>
    <col min="8" max="8" width="40.5" customWidth="1"/>
    <col min="9" max="9" width="30" customWidth="1"/>
    <col min="10" max="10" width="16.33203125" customWidth="1"/>
    <col min="11" max="11" width="29.5" customWidth="1"/>
    <col min="12" max="12" width="21.83203125" customWidth="1"/>
    <col min="13" max="13" width="26.1640625" customWidth="1"/>
    <col min="14" max="14" width="30.1640625" customWidth="1"/>
    <col min="15" max="15" width="18.83203125" customWidth="1"/>
    <col min="16" max="16" width="22.1640625" customWidth="1"/>
    <col min="17" max="17" width="23.33203125" customWidth="1"/>
    <col min="18" max="18" width="22.1640625" customWidth="1"/>
    <col min="19" max="19" width="30" customWidth="1"/>
    <col min="20" max="20" width="37.33203125" customWidth="1"/>
    <col min="21" max="21" width="30.83203125" customWidth="1"/>
    <col min="22" max="22" width="35.33203125" customWidth="1"/>
    <col min="23" max="23" width="46.83203125" customWidth="1"/>
    <col min="29" max="29" width="30.33203125" customWidth="1"/>
    <col min="30" max="30" width="16.6640625" style="7" customWidth="1"/>
  </cols>
  <sheetData>
    <row r="1" spans="1:30">
      <c r="A1" s="1" t="s">
        <v>0</v>
      </c>
      <c r="B1" s="2" t="s">
        <v>1</v>
      </c>
      <c r="C1" s="2" t="s">
        <v>62</v>
      </c>
      <c r="D1" s="2" t="s">
        <v>63</v>
      </c>
      <c r="F1" t="s">
        <v>2</v>
      </c>
      <c r="G1" t="s">
        <v>78</v>
      </c>
      <c r="H1" t="s">
        <v>3</v>
      </c>
      <c r="I1" t="s">
        <v>79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AC1" t="s">
        <v>36</v>
      </c>
      <c r="AD1" s="7" t="s">
        <v>51</v>
      </c>
    </row>
    <row r="2" spans="1:30">
      <c r="F2" s="3"/>
    </row>
    <row r="3" spans="1:30">
      <c r="A3" t="s">
        <v>2</v>
      </c>
      <c r="B3" s="6">
        <v>12.74</v>
      </c>
      <c r="C3" s="6" t="s">
        <v>42</v>
      </c>
      <c r="D3" s="6" t="s">
        <v>64</v>
      </c>
      <c r="F3" s="3">
        <v>0</v>
      </c>
      <c r="G3" s="3" t="s">
        <v>18</v>
      </c>
      <c r="H3" s="3" t="s">
        <v>18</v>
      </c>
      <c r="I3" s="3" t="s">
        <v>18</v>
      </c>
      <c r="J3" s="3" t="s">
        <v>19</v>
      </c>
      <c r="K3" s="3" t="s">
        <v>18</v>
      </c>
      <c r="L3" s="3" t="s">
        <v>18</v>
      </c>
      <c r="M3" s="3" t="s">
        <v>20</v>
      </c>
      <c r="N3" s="3" t="s">
        <v>18</v>
      </c>
      <c r="O3" s="3">
        <v>38</v>
      </c>
      <c r="P3" s="3">
        <v>38</v>
      </c>
      <c r="Q3" s="3">
        <v>39</v>
      </c>
      <c r="R3" s="3">
        <v>38</v>
      </c>
      <c r="S3" s="3">
        <v>39</v>
      </c>
      <c r="T3" s="3">
        <v>35</v>
      </c>
      <c r="U3" s="3">
        <v>35</v>
      </c>
      <c r="V3" s="3">
        <v>8</v>
      </c>
      <c r="W3" s="3" t="s">
        <v>19</v>
      </c>
      <c r="AC3" t="s">
        <v>87</v>
      </c>
      <c r="AD3" s="7">
        <v>1234</v>
      </c>
    </row>
    <row r="4" spans="1:30">
      <c r="A4" t="s">
        <v>78</v>
      </c>
      <c r="B4" s="6">
        <v>10.36</v>
      </c>
      <c r="C4" s="6" t="s">
        <v>42</v>
      </c>
      <c r="D4" s="6" t="s">
        <v>65</v>
      </c>
      <c r="F4" s="3">
        <v>1</v>
      </c>
      <c r="G4" s="3" t="s">
        <v>20</v>
      </c>
      <c r="H4" s="3" t="s">
        <v>20</v>
      </c>
      <c r="I4" s="3" t="s">
        <v>20</v>
      </c>
      <c r="K4" s="3" t="s">
        <v>20</v>
      </c>
      <c r="L4" s="3" t="s">
        <v>20</v>
      </c>
      <c r="M4" s="3" t="s">
        <v>21</v>
      </c>
      <c r="N4" s="3" t="s">
        <v>20</v>
      </c>
      <c r="O4" s="3">
        <v>39</v>
      </c>
      <c r="P4" s="3">
        <v>39</v>
      </c>
      <c r="Q4" s="3">
        <v>40</v>
      </c>
      <c r="R4" s="3">
        <v>39</v>
      </c>
      <c r="S4" s="3">
        <v>40</v>
      </c>
      <c r="T4" s="3">
        <v>36</v>
      </c>
      <c r="U4" s="3">
        <v>36</v>
      </c>
      <c r="V4" s="3">
        <v>9</v>
      </c>
      <c r="AC4" t="s">
        <v>83</v>
      </c>
      <c r="AD4" s="7">
        <v>2345</v>
      </c>
    </row>
    <row r="5" spans="1:30">
      <c r="A5" t="s">
        <v>3</v>
      </c>
      <c r="B5" s="6">
        <v>62.82</v>
      </c>
      <c r="C5" s="6" t="s">
        <v>42</v>
      </c>
      <c r="D5" s="6" t="s">
        <v>65</v>
      </c>
      <c r="F5" s="3">
        <v>2</v>
      </c>
      <c r="G5" s="3" t="s">
        <v>21</v>
      </c>
      <c r="H5" s="3" t="s">
        <v>21</v>
      </c>
      <c r="I5" s="3" t="s">
        <v>21</v>
      </c>
      <c r="K5" s="3" t="s">
        <v>21</v>
      </c>
      <c r="L5" s="3" t="s">
        <v>21</v>
      </c>
      <c r="M5" s="3" t="s">
        <v>22</v>
      </c>
      <c r="N5" s="3" t="s">
        <v>21</v>
      </c>
      <c r="O5" s="3">
        <v>40</v>
      </c>
      <c r="P5" s="3">
        <v>40</v>
      </c>
      <c r="Q5" s="3">
        <v>41</v>
      </c>
      <c r="R5" s="3">
        <v>40</v>
      </c>
      <c r="S5" s="3">
        <v>41</v>
      </c>
      <c r="T5" s="3">
        <v>37</v>
      </c>
      <c r="U5" s="3">
        <v>37</v>
      </c>
      <c r="V5" s="3">
        <v>10</v>
      </c>
      <c r="AC5" t="s">
        <v>84</v>
      </c>
      <c r="AD5" s="7">
        <v>3456</v>
      </c>
    </row>
    <row r="6" spans="1:30">
      <c r="A6" t="s">
        <v>79</v>
      </c>
      <c r="B6" s="6">
        <v>33.32</v>
      </c>
      <c r="C6" s="6" t="s">
        <v>42</v>
      </c>
      <c r="D6" s="6" t="s">
        <v>66</v>
      </c>
      <c r="F6" s="3">
        <v>3</v>
      </c>
      <c r="G6" s="3" t="s">
        <v>22</v>
      </c>
      <c r="H6" s="3" t="s">
        <v>22</v>
      </c>
      <c r="I6" s="3" t="s">
        <v>22</v>
      </c>
      <c r="K6" s="3" t="s">
        <v>22</v>
      </c>
      <c r="L6" s="3" t="s">
        <v>22</v>
      </c>
      <c r="M6" s="3" t="s">
        <v>23</v>
      </c>
      <c r="N6" s="3" t="s">
        <v>22</v>
      </c>
      <c r="O6" s="3">
        <v>41</v>
      </c>
      <c r="P6" s="3">
        <v>41</v>
      </c>
      <c r="Q6" s="3">
        <v>42</v>
      </c>
      <c r="R6" s="3">
        <v>41</v>
      </c>
      <c r="S6" s="3">
        <v>42</v>
      </c>
      <c r="T6" s="3">
        <v>38</v>
      </c>
      <c r="U6" s="3">
        <v>38</v>
      </c>
      <c r="V6" s="3">
        <v>11</v>
      </c>
      <c r="AC6" t="s">
        <v>85</v>
      </c>
      <c r="AD6" s="7">
        <v>4567</v>
      </c>
    </row>
    <row r="7" spans="1:30">
      <c r="A7" t="s">
        <v>4</v>
      </c>
      <c r="B7" s="6">
        <v>1.55</v>
      </c>
      <c r="C7" s="6" t="s">
        <v>42</v>
      </c>
      <c r="D7" s="6" t="s">
        <v>19</v>
      </c>
      <c r="F7" s="3">
        <v>4</v>
      </c>
      <c r="G7" s="3" t="s">
        <v>23</v>
      </c>
      <c r="H7" s="3" t="s">
        <v>23</v>
      </c>
      <c r="I7" s="3" t="s">
        <v>23</v>
      </c>
      <c r="K7" s="3" t="s">
        <v>23</v>
      </c>
      <c r="L7" s="3" t="s">
        <v>23</v>
      </c>
      <c r="N7" s="3" t="s">
        <v>23</v>
      </c>
      <c r="O7" s="3">
        <v>42</v>
      </c>
      <c r="P7" s="3">
        <v>42</v>
      </c>
      <c r="Q7" s="3">
        <v>43</v>
      </c>
      <c r="R7" s="3">
        <v>42</v>
      </c>
      <c r="S7" s="3">
        <v>43</v>
      </c>
      <c r="T7" s="3">
        <v>39</v>
      </c>
      <c r="U7" s="3">
        <v>39</v>
      </c>
      <c r="V7" s="3">
        <v>12</v>
      </c>
      <c r="AC7" t="s">
        <v>86</v>
      </c>
      <c r="AD7" s="7">
        <v>5678</v>
      </c>
    </row>
    <row r="8" spans="1:30">
      <c r="A8" t="s">
        <v>5</v>
      </c>
      <c r="B8" s="6">
        <v>9.5299999999999994</v>
      </c>
      <c r="C8" s="6" t="s">
        <v>42</v>
      </c>
      <c r="D8" s="10" t="s">
        <v>66</v>
      </c>
      <c r="F8" s="3">
        <v>5</v>
      </c>
      <c r="G8" s="3" t="s">
        <v>24</v>
      </c>
      <c r="H8" s="3" t="s">
        <v>24</v>
      </c>
      <c r="N8" s="3" t="s">
        <v>24</v>
      </c>
      <c r="O8" s="3">
        <v>43</v>
      </c>
      <c r="P8" s="3">
        <v>43</v>
      </c>
      <c r="Q8" s="3">
        <v>44</v>
      </c>
      <c r="R8" s="3">
        <v>43</v>
      </c>
      <c r="S8" s="3">
        <v>44</v>
      </c>
      <c r="T8" s="3">
        <v>40</v>
      </c>
      <c r="U8" s="3">
        <v>40</v>
      </c>
      <c r="AC8" t="s">
        <v>88</v>
      </c>
      <c r="AD8" s="7">
        <v>6789</v>
      </c>
    </row>
    <row r="9" spans="1:30">
      <c r="A9" t="s">
        <v>6</v>
      </c>
      <c r="B9" s="6">
        <v>17.010000000000002</v>
      </c>
      <c r="C9" s="6" t="s">
        <v>43</v>
      </c>
      <c r="D9" s="10" t="s">
        <v>66</v>
      </c>
      <c r="F9" s="3">
        <v>6</v>
      </c>
      <c r="O9" s="3">
        <v>44</v>
      </c>
      <c r="P9" s="3">
        <v>44</v>
      </c>
      <c r="Q9" s="3">
        <v>45</v>
      </c>
      <c r="R9" s="3">
        <v>44</v>
      </c>
      <c r="S9" s="3">
        <v>45</v>
      </c>
      <c r="T9" s="3">
        <v>41</v>
      </c>
      <c r="U9" s="3">
        <v>41</v>
      </c>
      <c r="AC9" t="s">
        <v>89</v>
      </c>
      <c r="AD9" s="7">
        <v>7890</v>
      </c>
    </row>
    <row r="10" spans="1:30">
      <c r="A10" t="s">
        <v>7</v>
      </c>
      <c r="B10" s="6">
        <v>12.54</v>
      </c>
      <c r="C10" s="6" t="s">
        <v>43</v>
      </c>
      <c r="D10" s="6" t="s">
        <v>67</v>
      </c>
      <c r="O10" s="3">
        <v>45</v>
      </c>
      <c r="P10" s="3">
        <v>45</v>
      </c>
      <c r="Q10" s="3">
        <v>46</v>
      </c>
      <c r="R10" s="3">
        <v>45</v>
      </c>
      <c r="S10" s="3">
        <v>46</v>
      </c>
      <c r="U10" s="3">
        <v>42</v>
      </c>
    </row>
    <row r="11" spans="1:30">
      <c r="A11" t="s">
        <v>8</v>
      </c>
      <c r="B11" s="6">
        <v>3.65</v>
      </c>
      <c r="C11" s="6" t="s">
        <v>44</v>
      </c>
      <c r="D11" s="10" t="s">
        <v>65</v>
      </c>
      <c r="O11" s="3">
        <v>46</v>
      </c>
      <c r="P11" s="3">
        <v>46</v>
      </c>
      <c r="Q11" s="3">
        <v>47</v>
      </c>
      <c r="R11" s="3">
        <v>46</v>
      </c>
      <c r="S11" s="3">
        <v>47</v>
      </c>
    </row>
    <row r="12" spans="1:30">
      <c r="A12" t="s">
        <v>9</v>
      </c>
      <c r="B12" s="6">
        <v>44.56</v>
      </c>
      <c r="C12" s="6" t="s">
        <v>42</v>
      </c>
      <c r="D12" s="6" t="s">
        <v>68</v>
      </c>
      <c r="O12" s="3">
        <v>47</v>
      </c>
      <c r="P12" s="3">
        <v>47</v>
      </c>
      <c r="R12" s="3">
        <v>47</v>
      </c>
    </row>
    <row r="13" spans="1:30">
      <c r="A13" t="s">
        <v>10</v>
      </c>
      <c r="B13" s="6">
        <v>35.549999999999997</v>
      </c>
      <c r="C13" s="6" t="s">
        <v>42</v>
      </c>
      <c r="D13" s="6" t="s">
        <v>68</v>
      </c>
      <c r="O13" s="3">
        <v>48</v>
      </c>
      <c r="P13" s="3">
        <v>48</v>
      </c>
      <c r="R13" s="3">
        <v>48</v>
      </c>
    </row>
    <row r="14" spans="1:30">
      <c r="A14" t="s">
        <v>11</v>
      </c>
      <c r="B14" s="6">
        <v>32.9</v>
      </c>
      <c r="C14" s="6" t="s">
        <v>42</v>
      </c>
      <c r="D14" s="6" t="s">
        <v>69</v>
      </c>
    </row>
    <row r="15" spans="1:30">
      <c r="A15" t="s">
        <v>12</v>
      </c>
      <c r="B15" s="6">
        <v>46.25</v>
      </c>
      <c r="C15" s="6" t="s">
        <v>42</v>
      </c>
      <c r="D15" s="10" t="s">
        <v>68</v>
      </c>
    </row>
    <row r="16" spans="1:30">
      <c r="A16" t="s">
        <v>13</v>
      </c>
      <c r="B16" s="6">
        <v>37.1</v>
      </c>
      <c r="C16" s="6" t="s">
        <v>42</v>
      </c>
      <c r="D16" s="10" t="s">
        <v>69</v>
      </c>
    </row>
    <row r="17" spans="1:4">
      <c r="A17" t="s">
        <v>14</v>
      </c>
      <c r="B17" s="6">
        <v>52.04</v>
      </c>
      <c r="C17" s="6" t="s">
        <v>42</v>
      </c>
      <c r="D17" s="10" t="s">
        <v>70</v>
      </c>
    </row>
    <row r="18" spans="1:4">
      <c r="A18" t="s">
        <v>15</v>
      </c>
      <c r="B18" s="6">
        <v>49.76</v>
      </c>
      <c r="C18" s="6" t="s">
        <v>42</v>
      </c>
      <c r="D18" s="10" t="s">
        <v>71</v>
      </c>
    </row>
    <row r="19" spans="1:4">
      <c r="A19" t="s">
        <v>25</v>
      </c>
      <c r="B19" s="6">
        <v>4.2300000000000004</v>
      </c>
      <c r="C19" s="6" t="s">
        <v>42</v>
      </c>
      <c r="D19" s="6" t="s">
        <v>19</v>
      </c>
    </row>
    <row r="20" spans="1:4">
      <c r="A20" t="s">
        <v>16</v>
      </c>
      <c r="B20" s="6">
        <v>3.91</v>
      </c>
      <c r="C20" s="6" t="s">
        <v>42</v>
      </c>
      <c r="D20" s="6" t="s">
        <v>72</v>
      </c>
    </row>
    <row r="21" spans="1:4">
      <c r="A21" t="s">
        <v>17</v>
      </c>
      <c r="B21" s="6">
        <v>3.37</v>
      </c>
      <c r="C21" s="6" t="s">
        <v>90</v>
      </c>
      <c r="D21" s="10" t="s">
        <v>19</v>
      </c>
    </row>
    <row r="22" spans="1:4">
      <c r="A22" t="s">
        <v>26</v>
      </c>
      <c r="B22" s="6">
        <v>1.32</v>
      </c>
      <c r="C22" s="6" t="s">
        <v>45</v>
      </c>
      <c r="D22" s="6" t="s">
        <v>73</v>
      </c>
    </row>
    <row r="23" spans="1:4">
      <c r="A23" t="s">
        <v>27</v>
      </c>
      <c r="B23" s="6">
        <v>18.93</v>
      </c>
      <c r="C23" s="6" t="s">
        <v>46</v>
      </c>
      <c r="D23" s="10" t="s">
        <v>19</v>
      </c>
    </row>
    <row r="24" spans="1:4">
      <c r="A24" t="s">
        <v>82</v>
      </c>
      <c r="B24" s="6">
        <v>9</v>
      </c>
      <c r="C24" s="6" t="s">
        <v>47</v>
      </c>
      <c r="D24" s="10" t="s">
        <v>19</v>
      </c>
    </row>
    <row r="25" spans="1:4">
      <c r="A25" t="s">
        <v>28</v>
      </c>
      <c r="B25" s="6">
        <v>27.87</v>
      </c>
      <c r="C25" s="6" t="s">
        <v>47</v>
      </c>
      <c r="D25" s="10" t="s">
        <v>19</v>
      </c>
    </row>
    <row r="26" spans="1:4">
      <c r="A26" t="s">
        <v>29</v>
      </c>
      <c r="B26" s="6">
        <v>43.76</v>
      </c>
      <c r="C26" s="6" t="s">
        <v>47</v>
      </c>
      <c r="D26" s="10" t="s">
        <v>19</v>
      </c>
    </row>
    <row r="27" spans="1:4">
      <c r="A27" t="s">
        <v>30</v>
      </c>
      <c r="B27" s="6">
        <v>19.52</v>
      </c>
      <c r="C27" s="6" t="s">
        <v>47</v>
      </c>
      <c r="D27" s="10" t="s">
        <v>19</v>
      </c>
    </row>
    <row r="28" spans="1:4">
      <c r="A28" t="s">
        <v>31</v>
      </c>
      <c r="B28" s="6">
        <v>29.74</v>
      </c>
      <c r="C28" s="6" t="s">
        <v>47</v>
      </c>
      <c r="D28" s="10" t="s">
        <v>19</v>
      </c>
    </row>
    <row r="29" spans="1:4">
      <c r="A29" t="s">
        <v>32</v>
      </c>
      <c r="B29" s="6">
        <v>15</v>
      </c>
      <c r="C29" s="6" t="s">
        <v>48</v>
      </c>
      <c r="D29" s="10" t="s">
        <v>19</v>
      </c>
    </row>
    <row r="30" spans="1:4">
      <c r="A30" t="s">
        <v>33</v>
      </c>
      <c r="B30" s="6">
        <v>18.2</v>
      </c>
      <c r="C30" s="6" t="s">
        <v>49</v>
      </c>
      <c r="D30" s="10" t="s">
        <v>19</v>
      </c>
    </row>
    <row r="31" spans="1:4">
      <c r="A31" t="s">
        <v>34</v>
      </c>
      <c r="B31" s="6">
        <v>18.2</v>
      </c>
      <c r="C31" s="6" t="s">
        <v>49</v>
      </c>
      <c r="D31" s="10" t="s">
        <v>19</v>
      </c>
    </row>
    <row r="32" spans="1:4">
      <c r="A32" t="s">
        <v>80</v>
      </c>
      <c r="B32" s="6">
        <v>0.74</v>
      </c>
      <c r="C32" s="6" t="s">
        <v>50</v>
      </c>
      <c r="D32" s="10" t="s">
        <v>19</v>
      </c>
    </row>
    <row r="33" spans="1:4">
      <c r="A33" t="s">
        <v>81</v>
      </c>
      <c r="B33" s="6">
        <v>0.56999999999999995</v>
      </c>
      <c r="C33" s="6" t="s">
        <v>50</v>
      </c>
      <c r="D33" s="10" t="s">
        <v>19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381E7-66B8-4348-A9EE-E51A245F0110}">
  <sheetPr codeName="Feuil3">
    <pageSetUpPr fitToPage="1"/>
  </sheetPr>
  <dimension ref="B1:H34"/>
  <sheetViews>
    <sheetView showGridLines="0" tabSelected="1" zoomScaleNormal="100" workbookViewId="0">
      <selection activeCell="J18" sqref="J18"/>
    </sheetView>
  </sheetViews>
  <sheetFormatPr baseColWidth="10" defaultRowHeight="16"/>
  <cols>
    <col min="1" max="1" width="2.5" customWidth="1"/>
    <col min="2" max="2" width="16.1640625" customWidth="1"/>
    <col min="4" max="4" width="37.33203125" customWidth="1"/>
    <col min="5" max="5" width="17" customWidth="1"/>
    <col min="6" max="6" width="10.33203125" customWidth="1"/>
    <col min="8" max="8" width="10.83203125" style="7"/>
    <col min="9" max="9" width="2.5" customWidth="1"/>
  </cols>
  <sheetData>
    <row r="1" spans="2:8" ht="13" customHeight="1" thickBot="1"/>
    <row r="2" spans="2:8">
      <c r="B2" s="27"/>
      <c r="C2" s="29" t="s">
        <v>76</v>
      </c>
      <c r="D2" s="30"/>
      <c r="E2" s="30"/>
      <c r="F2" s="30"/>
      <c r="G2" s="30"/>
      <c r="H2" s="31"/>
    </row>
    <row r="3" spans="2:8">
      <c r="B3" s="28"/>
      <c r="C3" s="32"/>
      <c r="D3" s="32"/>
      <c r="E3" s="32"/>
      <c r="F3" s="32"/>
      <c r="G3" s="32"/>
      <c r="H3" s="33"/>
    </row>
    <row r="4" spans="2:8">
      <c r="B4" s="16" t="s">
        <v>53</v>
      </c>
      <c r="C4" s="34"/>
      <c r="D4" s="35"/>
      <c r="E4" s="8" t="s">
        <v>52</v>
      </c>
      <c r="F4" s="36" t="str">
        <f>IF(C4="","",VLOOKUP(C4,Immatriculation,2,0))</f>
        <v/>
      </c>
      <c r="G4" s="36"/>
      <c r="H4" s="37"/>
    </row>
    <row r="5" spans="2:8">
      <c r="B5" s="16" t="s">
        <v>54</v>
      </c>
      <c r="C5" s="34" t="s">
        <v>77</v>
      </c>
      <c r="D5" s="39"/>
      <c r="E5" s="39"/>
      <c r="F5" s="39"/>
      <c r="G5" s="39"/>
      <c r="H5" s="40"/>
    </row>
    <row r="6" spans="2:8">
      <c r="B6" s="41" t="s">
        <v>56</v>
      </c>
      <c r="C6" s="42"/>
      <c r="D6" s="17" t="str">
        <f ca="1">IF(C4="","",IF(D6&lt;&gt;"",D6,NOW()))</f>
        <v/>
      </c>
      <c r="E6" s="45" t="s">
        <v>74</v>
      </c>
      <c r="F6" s="46"/>
      <c r="G6" s="43">
        <v>80</v>
      </c>
      <c r="H6" s="44"/>
    </row>
    <row r="7" spans="2:8">
      <c r="B7" s="38" t="s">
        <v>55</v>
      </c>
      <c r="C7" s="39"/>
      <c r="D7" s="39"/>
      <c r="E7" s="39"/>
      <c r="F7" s="39"/>
      <c r="G7" s="39"/>
      <c r="H7" s="40"/>
    </row>
    <row r="8" spans="2:8">
      <c r="B8" s="16" t="s">
        <v>37</v>
      </c>
      <c r="C8" s="8" t="s">
        <v>38</v>
      </c>
      <c r="D8" s="8" t="s">
        <v>75</v>
      </c>
      <c r="E8" s="11" t="s">
        <v>39</v>
      </c>
      <c r="F8" s="11" t="s">
        <v>40</v>
      </c>
      <c r="G8" s="11" t="s">
        <v>35</v>
      </c>
      <c r="H8" s="18" t="s">
        <v>41</v>
      </c>
    </row>
    <row r="9" spans="2:8">
      <c r="B9" s="19" t="str">
        <f t="shared" ref="B9" si="0">IF(D9="","",VLOOKUP(D9,Liste,3,0))</f>
        <v/>
      </c>
      <c r="C9" s="5"/>
      <c r="D9" s="9"/>
      <c r="E9" s="12" t="str">
        <f t="shared" ref="E9" si="1">IF(D9="","",VLOOKUP(D9,Liste,4,0))</f>
        <v/>
      </c>
      <c r="F9" s="13" t="str">
        <f t="shared" ref="F9" si="2">IF(D9="","",VLOOKUP(D9,Liste,2,0))</f>
        <v/>
      </c>
      <c r="G9" s="4"/>
      <c r="H9" s="21"/>
    </row>
    <row r="10" spans="2:8">
      <c r="B10" s="19" t="str">
        <f t="shared" ref="B10:B23" si="3">IF(D10="","",VLOOKUP(D10,Liste,3,0))</f>
        <v/>
      </c>
      <c r="C10" s="5"/>
      <c r="D10" s="9"/>
      <c r="E10" s="12" t="str">
        <f t="shared" ref="E10:E23" si="4">IF(D10="","",VLOOKUP(D10,Liste,4,0))</f>
        <v/>
      </c>
      <c r="F10" s="13" t="str">
        <f t="shared" ref="F10:F23" si="5">IF(D10="","",VLOOKUP(D10,Liste,2,0))</f>
        <v/>
      </c>
      <c r="G10" s="4"/>
      <c r="H10" s="21"/>
    </row>
    <row r="11" spans="2:8">
      <c r="B11" s="19" t="str">
        <f t="shared" si="3"/>
        <v/>
      </c>
      <c r="C11" s="5"/>
      <c r="D11" s="9"/>
      <c r="E11" s="12" t="str">
        <f t="shared" si="4"/>
        <v/>
      </c>
      <c r="F11" s="13" t="str">
        <f t="shared" si="5"/>
        <v/>
      </c>
      <c r="G11" s="4"/>
      <c r="H11" s="21"/>
    </row>
    <row r="12" spans="2:8">
      <c r="B12" s="19" t="str">
        <f t="shared" si="3"/>
        <v/>
      </c>
      <c r="C12" s="5"/>
      <c r="D12" s="9"/>
      <c r="E12" s="12" t="str">
        <f t="shared" si="4"/>
        <v/>
      </c>
      <c r="F12" s="13" t="str">
        <f t="shared" si="5"/>
        <v/>
      </c>
      <c r="G12" s="4"/>
      <c r="H12" s="21"/>
    </row>
    <row r="13" spans="2:8">
      <c r="B13" s="19" t="str">
        <f t="shared" si="3"/>
        <v/>
      </c>
      <c r="C13" s="5"/>
      <c r="D13" s="9"/>
      <c r="E13" s="12" t="str">
        <f t="shared" si="4"/>
        <v/>
      </c>
      <c r="F13" s="13" t="str">
        <f t="shared" si="5"/>
        <v/>
      </c>
      <c r="G13" s="4"/>
      <c r="H13" s="21"/>
    </row>
    <row r="14" spans="2:8">
      <c r="B14" s="19" t="str">
        <f t="shared" si="3"/>
        <v/>
      </c>
      <c r="C14" s="5"/>
      <c r="D14" s="9"/>
      <c r="E14" s="12" t="str">
        <f t="shared" si="4"/>
        <v/>
      </c>
      <c r="F14" s="13" t="str">
        <f t="shared" si="5"/>
        <v/>
      </c>
      <c r="G14" s="4"/>
      <c r="H14" s="21"/>
    </row>
    <row r="15" spans="2:8">
      <c r="B15" s="19" t="str">
        <f t="shared" si="3"/>
        <v/>
      </c>
      <c r="C15" s="5"/>
      <c r="D15" s="9"/>
      <c r="E15" s="12" t="str">
        <f t="shared" si="4"/>
        <v/>
      </c>
      <c r="F15" s="13" t="str">
        <f t="shared" si="5"/>
        <v/>
      </c>
      <c r="G15" s="4"/>
      <c r="H15" s="21"/>
    </row>
    <row r="16" spans="2:8">
      <c r="B16" s="19" t="str">
        <f t="shared" si="3"/>
        <v/>
      </c>
      <c r="C16" s="5"/>
      <c r="D16" s="9"/>
      <c r="E16" s="12" t="str">
        <f t="shared" si="4"/>
        <v/>
      </c>
      <c r="F16" s="13" t="str">
        <f t="shared" si="5"/>
        <v/>
      </c>
      <c r="G16" s="4"/>
      <c r="H16" s="21"/>
    </row>
    <row r="17" spans="2:8">
      <c r="B17" s="19" t="str">
        <f t="shared" si="3"/>
        <v/>
      </c>
      <c r="C17" s="5"/>
      <c r="D17" s="9"/>
      <c r="E17" s="12" t="str">
        <f t="shared" si="4"/>
        <v/>
      </c>
      <c r="F17" s="13" t="str">
        <f t="shared" si="5"/>
        <v/>
      </c>
      <c r="G17" s="4"/>
      <c r="H17" s="21"/>
    </row>
    <row r="18" spans="2:8">
      <c r="B18" s="19" t="str">
        <f t="shared" si="3"/>
        <v/>
      </c>
      <c r="C18" s="5"/>
      <c r="D18" s="9"/>
      <c r="E18" s="12" t="str">
        <f t="shared" si="4"/>
        <v/>
      </c>
      <c r="F18" s="13" t="str">
        <f t="shared" si="5"/>
        <v/>
      </c>
      <c r="G18" s="4"/>
      <c r="H18" s="21"/>
    </row>
    <row r="19" spans="2:8">
      <c r="B19" s="19" t="str">
        <f t="shared" si="3"/>
        <v/>
      </c>
      <c r="C19" s="5"/>
      <c r="D19" s="9"/>
      <c r="E19" s="12" t="str">
        <f t="shared" si="4"/>
        <v/>
      </c>
      <c r="F19" s="13" t="str">
        <f t="shared" si="5"/>
        <v/>
      </c>
      <c r="G19" s="4"/>
      <c r="H19" s="21"/>
    </row>
    <row r="20" spans="2:8">
      <c r="B20" s="19" t="str">
        <f t="shared" si="3"/>
        <v/>
      </c>
      <c r="C20" s="5"/>
      <c r="D20" s="9"/>
      <c r="E20" s="12" t="str">
        <f t="shared" si="4"/>
        <v/>
      </c>
      <c r="F20" s="13" t="str">
        <f t="shared" si="5"/>
        <v/>
      </c>
      <c r="G20" s="4"/>
      <c r="H20" s="21"/>
    </row>
    <row r="21" spans="2:8">
      <c r="B21" s="19" t="str">
        <f t="shared" si="3"/>
        <v/>
      </c>
      <c r="C21" s="5"/>
      <c r="D21" s="9"/>
      <c r="E21" s="12" t="str">
        <f t="shared" si="4"/>
        <v/>
      </c>
      <c r="F21" s="13" t="str">
        <f t="shared" si="5"/>
        <v/>
      </c>
      <c r="G21" s="4"/>
      <c r="H21" s="21"/>
    </row>
    <row r="22" spans="2:8">
      <c r="B22" s="19" t="str">
        <f t="shared" si="3"/>
        <v/>
      </c>
      <c r="C22" s="5"/>
      <c r="D22" s="9"/>
      <c r="E22" s="12" t="str">
        <f t="shared" si="4"/>
        <v/>
      </c>
      <c r="F22" s="13" t="str">
        <f t="shared" si="5"/>
        <v/>
      </c>
      <c r="G22" s="4"/>
      <c r="H22" s="21"/>
    </row>
    <row r="23" spans="2:8">
      <c r="B23" s="19" t="str">
        <f t="shared" si="3"/>
        <v/>
      </c>
      <c r="C23" s="5"/>
      <c r="D23" s="9"/>
      <c r="E23" s="12" t="str">
        <f t="shared" si="4"/>
        <v/>
      </c>
      <c r="F23" s="13" t="str">
        <f t="shared" si="5"/>
        <v/>
      </c>
      <c r="G23" s="4"/>
      <c r="H23" s="21"/>
    </row>
    <row r="24" spans="2:8">
      <c r="B24" s="20"/>
      <c r="C24" s="14"/>
      <c r="D24" s="14"/>
      <c r="E24" s="15"/>
      <c r="F24" s="47" t="s">
        <v>57</v>
      </c>
      <c r="G24" s="47"/>
      <c r="H24" s="23">
        <f>SUMPRODUCT(F9:F23,H9:H23)</f>
        <v>0</v>
      </c>
    </row>
    <row r="25" spans="2:8" ht="40" customHeight="1">
      <c r="B25" s="50" t="s">
        <v>59</v>
      </c>
      <c r="C25" s="51"/>
      <c r="D25" s="24"/>
      <c r="E25" s="26" t="s">
        <v>60</v>
      </c>
      <c r="F25" s="48"/>
      <c r="G25" s="48"/>
      <c r="H25" s="49"/>
    </row>
    <row r="26" spans="2:8" ht="40" customHeight="1" thickBot="1">
      <c r="B26" s="52" t="s">
        <v>61</v>
      </c>
      <c r="C26" s="53"/>
      <c r="D26" s="25"/>
      <c r="E26" s="54" t="s">
        <v>58</v>
      </c>
      <c r="F26" s="55"/>
      <c r="G26" s="56">
        <f>G6-H24</f>
        <v>80</v>
      </c>
      <c r="H26" s="57"/>
    </row>
    <row r="34" spans="8:8">
      <c r="H34" s="22"/>
    </row>
  </sheetData>
  <mergeCells count="15">
    <mergeCell ref="F24:G24"/>
    <mergeCell ref="F25:H25"/>
    <mergeCell ref="B25:C25"/>
    <mergeCell ref="B26:C26"/>
    <mergeCell ref="E26:F26"/>
    <mergeCell ref="G26:H26"/>
    <mergeCell ref="B2:B3"/>
    <mergeCell ref="C2:H3"/>
    <mergeCell ref="C4:D4"/>
    <mergeCell ref="F4:H4"/>
    <mergeCell ref="B7:H7"/>
    <mergeCell ref="B6:C6"/>
    <mergeCell ref="C5:H5"/>
    <mergeCell ref="G6:H6"/>
    <mergeCell ref="E6:F6"/>
  </mergeCells>
  <conditionalFormatting sqref="G9">
    <cfRule type="expression" dxfId="44" priority="75">
      <formula>NOT(ISBLANK(C11))</formula>
    </cfRule>
    <cfRule type="expression" dxfId="43" priority="76">
      <formula>NOT(ISBLANK(C9))</formula>
    </cfRule>
    <cfRule type="expression" dxfId="42" priority="44">
      <formula>$E$9="Taille Unique"</formula>
    </cfRule>
  </conditionalFormatting>
  <conditionalFormatting sqref="G10">
    <cfRule type="expression" dxfId="41" priority="40">
      <formula>$E$10="Taille Unique"</formula>
    </cfRule>
    <cfRule type="expression" dxfId="40" priority="41">
      <formula>NOT(ISBLANK(C12))</formula>
    </cfRule>
    <cfRule type="expression" dxfId="39" priority="42">
      <formula>NOT(ISBLANK(C10))</formula>
    </cfRule>
  </conditionalFormatting>
  <conditionalFormatting sqref="G11">
    <cfRule type="expression" dxfId="38" priority="37">
      <formula>$E$11="Taille Unique"</formula>
    </cfRule>
    <cfRule type="expression" dxfId="37" priority="38">
      <formula>NOT(ISBLANK(C13))</formula>
    </cfRule>
    <cfRule type="expression" dxfId="36" priority="39">
      <formula>NOT(ISBLANK(C11))</formula>
    </cfRule>
  </conditionalFormatting>
  <conditionalFormatting sqref="G12">
    <cfRule type="expression" dxfId="35" priority="34">
      <formula>$E$12="Taille Unique"</formula>
    </cfRule>
    <cfRule type="expression" dxfId="34" priority="35">
      <formula>NOT(ISBLANK(C14))</formula>
    </cfRule>
    <cfRule type="expression" dxfId="33" priority="36">
      <formula>NOT(ISBLANK(C12))</formula>
    </cfRule>
  </conditionalFormatting>
  <conditionalFormatting sqref="G13">
    <cfRule type="expression" dxfId="32" priority="31">
      <formula>$E$13="Taille Unique"</formula>
    </cfRule>
    <cfRule type="expression" dxfId="31" priority="32">
      <formula>NOT(ISBLANK(C15))</formula>
    </cfRule>
    <cfRule type="expression" dxfId="30" priority="33">
      <formula>NOT(ISBLANK(C13))</formula>
    </cfRule>
  </conditionalFormatting>
  <conditionalFormatting sqref="G14">
    <cfRule type="expression" dxfId="29" priority="28">
      <formula>$E$14="Taille Unique"</formula>
    </cfRule>
    <cfRule type="expression" dxfId="28" priority="29">
      <formula>NOT(ISBLANK(C16))</formula>
    </cfRule>
    <cfRule type="expression" dxfId="27" priority="30">
      <formula>NOT(ISBLANK(C14))</formula>
    </cfRule>
  </conditionalFormatting>
  <conditionalFormatting sqref="G15">
    <cfRule type="expression" dxfId="26" priority="25">
      <formula>$E$15="Taille Unique"</formula>
    </cfRule>
    <cfRule type="expression" dxfId="25" priority="26">
      <formula>NOT(ISBLANK(C17))</formula>
    </cfRule>
    <cfRule type="expression" dxfId="24" priority="27">
      <formula>NOT(ISBLANK(C15))</formula>
    </cfRule>
  </conditionalFormatting>
  <conditionalFormatting sqref="G16">
    <cfRule type="expression" dxfId="23" priority="22">
      <formula>$E$16="Taille Unique"</formula>
    </cfRule>
    <cfRule type="expression" dxfId="22" priority="23">
      <formula>NOT(ISBLANK(C18))</formula>
    </cfRule>
    <cfRule type="expression" dxfId="21" priority="24">
      <formula>NOT(ISBLANK(C16))</formula>
    </cfRule>
  </conditionalFormatting>
  <conditionalFormatting sqref="G17">
    <cfRule type="expression" dxfId="20" priority="19">
      <formula>$E$17="Taille Unique"</formula>
    </cfRule>
    <cfRule type="expression" dxfId="19" priority="20">
      <formula>NOT(ISBLANK(C19))</formula>
    </cfRule>
    <cfRule type="expression" dxfId="18" priority="21">
      <formula>NOT(ISBLANK(C17))</formula>
    </cfRule>
  </conditionalFormatting>
  <conditionalFormatting sqref="G18">
    <cfRule type="expression" dxfId="17" priority="16">
      <formula>$E$18="Taille Unique"</formula>
    </cfRule>
    <cfRule type="expression" dxfId="16" priority="17">
      <formula>NOT(ISBLANK(C20))</formula>
    </cfRule>
    <cfRule type="expression" dxfId="15" priority="18">
      <formula>NOT(ISBLANK(C18))</formula>
    </cfRule>
  </conditionalFormatting>
  <conditionalFormatting sqref="G19">
    <cfRule type="expression" dxfId="14" priority="13">
      <formula>$E$19="Taille Unique"</formula>
    </cfRule>
    <cfRule type="expression" dxfId="13" priority="14">
      <formula>NOT(ISBLANK(C21))</formula>
    </cfRule>
    <cfRule type="expression" dxfId="12" priority="15">
      <formula>NOT(ISBLANK(C19))</formula>
    </cfRule>
  </conditionalFormatting>
  <conditionalFormatting sqref="G20">
    <cfRule type="expression" dxfId="11" priority="10">
      <formula>$E$20="Taille Unique"</formula>
    </cfRule>
    <cfRule type="expression" dxfId="10" priority="11">
      <formula>NOT(ISBLANK(C22))</formula>
    </cfRule>
    <cfRule type="expression" dxfId="9" priority="12">
      <formula>NOT(ISBLANK(C20))</formula>
    </cfRule>
  </conditionalFormatting>
  <conditionalFormatting sqref="G21">
    <cfRule type="expression" dxfId="8" priority="7">
      <formula>$E$21="Taille Unique"</formula>
    </cfRule>
    <cfRule type="expression" dxfId="7" priority="8">
      <formula>NOT(ISBLANK(C23))</formula>
    </cfRule>
    <cfRule type="expression" dxfId="6" priority="9">
      <formula>NOT(ISBLANK(C21))</formula>
    </cfRule>
  </conditionalFormatting>
  <conditionalFormatting sqref="G22">
    <cfRule type="expression" dxfId="5" priority="4">
      <formula>$E$22="Taille Unique"</formula>
    </cfRule>
    <cfRule type="expression" dxfId="4" priority="5">
      <formula>NOT(ISBLANK(C24))</formula>
    </cfRule>
    <cfRule type="expression" dxfId="3" priority="6">
      <formula>NOT(ISBLANK(C22))</formula>
    </cfRule>
  </conditionalFormatting>
  <conditionalFormatting sqref="G23">
    <cfRule type="expression" dxfId="2" priority="1">
      <formula>$E$23="Taille Unique"</formula>
    </cfRule>
    <cfRule type="expression" dxfId="1" priority="2">
      <formula>NOT(ISBLANK(C25))</formula>
    </cfRule>
    <cfRule type="expression" dxfId="0" priority="3">
      <formula>NOT(ISBLANK(C23))</formula>
    </cfRule>
  </conditionalFormatting>
  <dataValidations count="3">
    <dataValidation type="list" allowBlank="1" showInputMessage="1" showErrorMessage="1" sqref="C4:D4" xr:uid="{1F1BAEB6-8D4A-6443-8F6E-4A3BF234393E}">
      <formula1>AGENTS</formula1>
    </dataValidation>
    <dataValidation type="list" errorStyle="warning" allowBlank="1" showInputMessage="1" showErrorMessage="1" errorTitle="Articles" error="Aucun article selectionné" promptTitle="Articles" prompt="Selectionnez l'article désiré" sqref="D9:D23" xr:uid="{6A458049-F434-BE4D-A686-3D2E6701E55F}">
      <formula1>Articles</formula1>
    </dataValidation>
    <dataValidation type="list" errorStyle="warning" allowBlank="1" showInputMessage="1" showErrorMessage="1" errorTitle="Taille" error="Sélectionnez la taille de l'Article" promptTitle="Taille" prompt="Sélectionnez la taille de l'Article désiré" sqref="G9:G23" xr:uid="{8BC776FE-6859-B845-B9ED-F97550E25CF7}">
      <formula1>IF(D9&lt;&gt;"",INDIRECT(D9),"")</formula1>
    </dataValidation>
  </dataValidations>
  <printOptions horizontalCentered="1" verticalCentered="1"/>
  <pageMargins left="0.25" right="0.25" top="0.75" bottom="0.75" header="0.3" footer="0.3"/>
  <pageSetup paperSize="9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listing article et valeur</vt:lpstr>
      <vt:lpstr>Bon de commande</vt:lpstr>
      <vt:lpstr>AGENTS</vt:lpstr>
      <vt:lpstr>Articles</vt:lpstr>
      <vt:lpstr>Blouse_Coton_bleu_sans_logo</vt:lpstr>
      <vt:lpstr>Blouson_Reversible_Modele_BABYLON</vt:lpstr>
      <vt:lpstr>Bonnet_Marine</vt:lpstr>
      <vt:lpstr>Chausssures_EUCLIDE</vt:lpstr>
      <vt:lpstr>Chaussures_COSMOS</vt:lpstr>
      <vt:lpstr>Chaussures_ERRO</vt:lpstr>
      <vt:lpstr>Chaussures_FEMME_basses_DANON</vt:lpstr>
      <vt:lpstr>Chaussures_FEMME_SUCCES</vt:lpstr>
      <vt:lpstr>Chaussures_INDIANA</vt:lpstr>
      <vt:lpstr>Chaussures_RELENA_Marron</vt:lpstr>
      <vt:lpstr>Gants_Manutention_Cuir_hydrofuge</vt:lpstr>
      <vt:lpstr>Gants_Tactiles__Gammes_Classique_High_Tech</vt:lpstr>
      <vt:lpstr>Gilet_HIMALONEW_SNCF_sans_mache</vt:lpstr>
      <vt:lpstr>Parka_ADELANS_logo_SNCF</vt:lpstr>
      <vt:lpstr>Polaire_Zip_Polyester</vt:lpstr>
      <vt:lpstr>Polo_Manches_courtes_Marine</vt:lpstr>
      <vt:lpstr>Saisi</vt:lpstr>
      <vt:lpstr>Sweat_Polaire_ENZO_Marine</vt:lpstr>
      <vt:lpstr>T_Shirt_Manches_Longues</vt:lpstr>
      <vt:lpstr>'Bon de commande'!Zone_d_impression</vt:lpstr>
    </vt:vector>
  </TitlesOfParts>
  <Manager/>
  <Company>SNCF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Dotation Agents PX</dc:title>
  <dc:subject/>
  <dc:creator>ETHEVE Erwan</dc:creator>
  <cp:keywords/>
  <dc:description/>
  <cp:lastModifiedBy>Microsoft Office User</cp:lastModifiedBy>
  <cp:lastPrinted>2021-01-28T17:47:25Z</cp:lastPrinted>
  <dcterms:created xsi:type="dcterms:W3CDTF">2021-01-26T08:56:22Z</dcterms:created>
  <dcterms:modified xsi:type="dcterms:W3CDTF">2021-01-30T08:49:03Z</dcterms:modified>
  <cp:category/>
</cp:coreProperties>
</file>