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inor\Desktop\"/>
    </mc:Choice>
  </mc:AlternateContent>
  <xr:revisionPtr revIDLastSave="0" documentId="8_{520D7588-2641-4D58-B807-5E146A67670C}" xr6:coauthVersionLast="46" xr6:coauthVersionMax="46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  <sheet name="Références" sheetId="2" r:id="rId2"/>
  </sheets>
  <definedNames>
    <definedName name="Amortissements">OFFSET(Feuil1!$E$34,0,0,COUNTA(Feuil1!$B:$B)-1,1)</definedName>
    <definedName name="Dates">OFFSET(Feuil1!$B$34,0,0,COUNTA(Feuil1!$B:$B)-1,1)</definedName>
    <definedName name="Intérêts">OFFSET(Feuil1!$D$34,0,0,COUNTA(Feuil1!$B:$B)-1,1)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4" i="1" l="1"/>
  <c r="A34" i="1"/>
  <c r="D11" i="1" l="1"/>
  <c r="I12" i="1" l="1"/>
  <c r="B34" i="1" s="1"/>
  <c r="I6" i="1"/>
  <c r="I7" i="1" s="1"/>
  <c r="I8" i="1" s="1"/>
  <c r="I5" i="1"/>
  <c r="D34" i="1"/>
  <c r="E34" i="1"/>
  <c r="G34" i="1" s="1"/>
  <c r="F5" i="1"/>
  <c r="A35" i="1"/>
  <c r="F34" i="1" l="1"/>
  <c r="I13" i="1"/>
  <c r="C35" i="1"/>
  <c r="A36" i="1"/>
  <c r="B35" i="1"/>
  <c r="E35" i="1"/>
  <c r="D35" i="1"/>
  <c r="G35" i="1" l="1"/>
  <c r="C36" i="1" s="1"/>
  <c r="F35" i="1"/>
  <c r="B36" i="1"/>
  <c r="D36" i="1"/>
  <c r="E36" i="1"/>
  <c r="A37" i="1"/>
  <c r="F36" i="1" l="1"/>
  <c r="G36" i="1"/>
  <c r="A38" i="1"/>
  <c r="D37" i="1"/>
  <c r="C37" i="1"/>
  <c r="B37" i="1"/>
  <c r="E37" i="1"/>
  <c r="F37" i="1" l="1"/>
  <c r="G37" i="1"/>
  <c r="C38" i="1" s="1"/>
  <c r="E38" i="1"/>
  <c r="D38" i="1"/>
  <c r="B38" i="1"/>
  <c r="A39" i="1"/>
  <c r="G38" i="1" l="1"/>
  <c r="F38" i="1"/>
  <c r="A40" i="1"/>
  <c r="D39" i="1"/>
  <c r="B39" i="1"/>
  <c r="E39" i="1"/>
  <c r="C39" i="1"/>
  <c r="G39" i="1" l="1"/>
  <c r="C40" i="1" s="1"/>
  <c r="F39" i="1"/>
  <c r="B40" i="1"/>
  <c r="E40" i="1"/>
  <c r="D40" i="1"/>
  <c r="A41" i="1"/>
  <c r="F40" i="1" l="1"/>
  <c r="G40" i="1"/>
  <c r="B41" i="1"/>
  <c r="E41" i="1"/>
  <c r="D41" i="1"/>
  <c r="A42" i="1"/>
  <c r="C41" i="1"/>
  <c r="F41" i="1" l="1"/>
  <c r="G41" i="1"/>
  <c r="A43" i="1"/>
  <c r="E42" i="1"/>
  <c r="C42" i="1"/>
  <c r="D42" i="1"/>
  <c r="F42" i="1" s="1"/>
  <c r="B42" i="1"/>
  <c r="G42" i="1" l="1"/>
  <c r="C43" i="1" s="1"/>
  <c r="B43" i="1"/>
  <c r="E43" i="1"/>
  <c r="A44" i="1"/>
  <c r="D43" i="1"/>
  <c r="F43" i="1" l="1"/>
  <c r="G43" i="1"/>
  <c r="A45" i="1"/>
  <c r="E44" i="1"/>
  <c r="C44" i="1"/>
  <c r="D44" i="1"/>
  <c r="B44" i="1"/>
  <c r="F44" i="1" l="1"/>
  <c r="G44" i="1"/>
  <c r="C45" i="1" s="1"/>
  <c r="E45" i="1"/>
  <c r="D45" i="1"/>
  <c r="A46" i="1"/>
  <c r="B45" i="1"/>
  <c r="F45" i="1" l="1"/>
  <c r="G45" i="1"/>
  <c r="C46" i="1" s="1"/>
  <c r="E46" i="1"/>
  <c r="A47" i="1"/>
  <c r="D46" i="1"/>
  <c r="B46" i="1"/>
  <c r="F46" i="1" l="1"/>
  <c r="G46" i="1"/>
  <c r="C47" i="1" s="1"/>
  <c r="E47" i="1"/>
  <c r="B47" i="1"/>
  <c r="D47" i="1"/>
  <c r="A48" i="1"/>
  <c r="F47" i="1" l="1"/>
  <c r="G47" i="1"/>
  <c r="C48" i="1" s="1"/>
  <c r="A49" i="1"/>
  <c r="B48" i="1"/>
  <c r="D48" i="1"/>
  <c r="E48" i="1"/>
  <c r="F48" i="1" l="1"/>
  <c r="G48" i="1"/>
  <c r="D49" i="1"/>
  <c r="E49" i="1"/>
  <c r="C49" i="1"/>
  <c r="A50" i="1"/>
  <c r="B49" i="1"/>
  <c r="G49" i="1" l="1"/>
  <c r="C50" i="1" s="1"/>
  <c r="F49" i="1"/>
  <c r="B50" i="1"/>
  <c r="A51" i="1"/>
  <c r="E50" i="1"/>
  <c r="D50" i="1"/>
  <c r="F50" i="1" l="1"/>
  <c r="G50" i="1"/>
  <c r="C51" i="1" s="1"/>
  <c r="A52" i="1"/>
  <c r="D51" i="1"/>
  <c r="B51" i="1"/>
  <c r="E51" i="1"/>
  <c r="G51" i="1" l="1"/>
  <c r="C52" i="1" s="1"/>
  <c r="F51" i="1"/>
  <c r="D52" i="1"/>
  <c r="E52" i="1"/>
  <c r="B52" i="1"/>
  <c r="A53" i="1"/>
  <c r="G52" i="1" l="1"/>
  <c r="C53" i="1" s="1"/>
  <c r="F52" i="1"/>
  <c r="A54" i="1"/>
  <c r="B53" i="1"/>
  <c r="D53" i="1"/>
  <c r="E53" i="1"/>
  <c r="F53" i="1" l="1"/>
  <c r="G53" i="1"/>
  <c r="C54" i="1" s="1"/>
  <c r="B54" i="1"/>
  <c r="E54" i="1"/>
  <c r="D54" i="1"/>
  <c r="A55" i="1"/>
  <c r="G54" i="1" l="1"/>
  <c r="F54" i="1"/>
  <c r="A56" i="1"/>
  <c r="D55" i="1"/>
  <c r="C55" i="1"/>
  <c r="B55" i="1"/>
  <c r="E55" i="1"/>
  <c r="F55" i="1" l="1"/>
  <c r="G55" i="1"/>
  <c r="B56" i="1"/>
  <c r="D56" i="1"/>
  <c r="E56" i="1"/>
  <c r="C56" i="1"/>
  <c r="A57" i="1"/>
  <c r="F56" i="1" l="1"/>
  <c r="G56" i="1"/>
  <c r="C57" i="1" s="1"/>
  <c r="A58" i="1"/>
  <c r="B57" i="1"/>
  <c r="E57" i="1"/>
  <c r="D57" i="1"/>
  <c r="F57" i="1" l="1"/>
  <c r="G57" i="1"/>
  <c r="A59" i="1"/>
  <c r="D58" i="1"/>
  <c r="E58" i="1"/>
  <c r="C58" i="1"/>
  <c r="B58" i="1"/>
  <c r="F58" i="1" l="1"/>
  <c r="G58" i="1"/>
  <c r="B59" i="1"/>
  <c r="D59" i="1"/>
  <c r="C59" i="1"/>
  <c r="E59" i="1"/>
  <c r="A60" i="1"/>
  <c r="F59" i="1" l="1"/>
  <c r="G59" i="1"/>
  <c r="C60" i="1" s="1"/>
  <c r="A61" i="1"/>
  <c r="E60" i="1"/>
  <c r="B60" i="1"/>
  <c r="D60" i="1"/>
  <c r="F60" i="1" l="1"/>
  <c r="G60" i="1"/>
  <c r="C61" i="1" s="1"/>
  <c r="E61" i="1"/>
  <c r="D61" i="1"/>
  <c r="A62" i="1"/>
  <c r="B61" i="1"/>
  <c r="F61" i="1" l="1"/>
  <c r="G61" i="1"/>
  <c r="B62" i="1"/>
  <c r="A63" i="1"/>
  <c r="C62" i="1"/>
  <c r="E62" i="1"/>
  <c r="D62" i="1"/>
  <c r="F62" i="1" l="1"/>
  <c r="G62" i="1"/>
  <c r="D63" i="1"/>
  <c r="E63" i="1"/>
  <c r="B63" i="1"/>
  <c r="C63" i="1"/>
  <c r="A64" i="1"/>
  <c r="G63" i="1" l="1"/>
  <c r="C64" i="1" s="1"/>
  <c r="F63" i="1"/>
  <c r="A65" i="1"/>
  <c r="E64" i="1"/>
  <c r="B64" i="1"/>
  <c r="D64" i="1"/>
  <c r="F64" i="1" l="1"/>
  <c r="G64" i="1"/>
  <c r="E65" i="1"/>
  <c r="B65" i="1"/>
  <c r="C65" i="1"/>
  <c r="D65" i="1"/>
  <c r="A66" i="1"/>
  <c r="F65" i="1" l="1"/>
  <c r="G65" i="1"/>
  <c r="E66" i="1"/>
  <c r="A67" i="1"/>
  <c r="D66" i="1"/>
  <c r="C66" i="1"/>
  <c r="B66" i="1"/>
  <c r="F66" i="1" l="1"/>
  <c r="G66" i="1"/>
  <c r="A68" i="1"/>
  <c r="C67" i="1"/>
  <c r="B67" i="1"/>
  <c r="E67" i="1"/>
  <c r="D67" i="1"/>
  <c r="F67" i="1" l="1"/>
  <c r="G67" i="1"/>
  <c r="E68" i="1"/>
  <c r="C68" i="1"/>
  <c r="A69" i="1"/>
  <c r="D68" i="1"/>
  <c r="B68" i="1"/>
  <c r="F68" i="1" l="1"/>
  <c r="G68" i="1"/>
  <c r="C69" i="1" s="1"/>
  <c r="A70" i="1"/>
  <c r="B69" i="1"/>
  <c r="D69" i="1"/>
  <c r="E69" i="1"/>
  <c r="F69" i="1" l="1"/>
  <c r="G69" i="1"/>
  <c r="D70" i="1"/>
  <c r="E70" i="1"/>
  <c r="A71" i="1"/>
  <c r="C70" i="1"/>
  <c r="B70" i="1"/>
  <c r="F70" i="1" l="1"/>
  <c r="G70" i="1"/>
  <c r="A72" i="1"/>
  <c r="E71" i="1"/>
  <c r="B71" i="1"/>
  <c r="D71" i="1"/>
  <c r="C71" i="1"/>
  <c r="F71" i="1" l="1"/>
  <c r="G71" i="1"/>
  <c r="C72" i="1" s="1"/>
  <c r="E72" i="1"/>
  <c r="B72" i="1"/>
  <c r="A73" i="1"/>
  <c r="D72" i="1"/>
  <c r="F72" i="1" l="1"/>
  <c r="G72" i="1"/>
  <c r="C73" i="1" s="1"/>
  <c r="A74" i="1"/>
  <c r="D73" i="1"/>
  <c r="E73" i="1"/>
  <c r="B73" i="1"/>
  <c r="G73" i="1" l="1"/>
  <c r="C74" i="1" s="1"/>
  <c r="F73" i="1"/>
  <c r="A75" i="1"/>
  <c r="E74" i="1"/>
  <c r="B74" i="1"/>
  <c r="D74" i="1"/>
  <c r="F74" i="1" l="1"/>
  <c r="G74" i="1"/>
  <c r="D75" i="1"/>
  <c r="A76" i="1"/>
  <c r="B75" i="1"/>
  <c r="E75" i="1"/>
  <c r="C75" i="1"/>
  <c r="F75" i="1" l="1"/>
  <c r="G75" i="1"/>
  <c r="A77" i="1"/>
  <c r="B76" i="1"/>
  <c r="C76" i="1"/>
  <c r="E76" i="1"/>
  <c r="D76" i="1"/>
  <c r="F76" i="1" l="1"/>
  <c r="G76" i="1"/>
  <c r="C77" i="1" s="1"/>
  <c r="E77" i="1"/>
  <c r="B77" i="1"/>
  <c r="D77" i="1"/>
  <c r="A78" i="1"/>
  <c r="F77" i="1" l="1"/>
  <c r="G77" i="1"/>
  <c r="B78" i="1"/>
  <c r="E78" i="1"/>
  <c r="C78" i="1"/>
  <c r="D78" i="1"/>
  <c r="A79" i="1"/>
  <c r="F78" i="1" l="1"/>
  <c r="G78" i="1"/>
  <c r="C79" i="1" s="1"/>
  <c r="B79" i="1"/>
  <c r="D79" i="1"/>
  <c r="E79" i="1"/>
  <c r="A80" i="1"/>
  <c r="G79" i="1" l="1"/>
  <c r="C80" i="1" s="1"/>
  <c r="F79" i="1"/>
  <c r="A81" i="1"/>
  <c r="E80" i="1"/>
  <c r="D80" i="1"/>
  <c r="B80" i="1"/>
  <c r="F80" i="1" l="1"/>
  <c r="G80" i="1"/>
  <c r="D81" i="1"/>
  <c r="B81" i="1"/>
  <c r="A82" i="1"/>
  <c r="C81" i="1"/>
  <c r="E81" i="1"/>
  <c r="G81" i="1" l="1"/>
  <c r="F81" i="1"/>
  <c r="E82" i="1"/>
  <c r="D82" i="1"/>
  <c r="A83" i="1"/>
  <c r="B82" i="1"/>
  <c r="C82" i="1"/>
  <c r="F82" i="1" l="1"/>
  <c r="G82" i="1"/>
  <c r="A84" i="1"/>
  <c r="C83" i="1"/>
  <c r="B83" i="1"/>
  <c r="D83" i="1"/>
  <c r="E83" i="1"/>
  <c r="G83" i="1" s="1"/>
  <c r="F83" i="1" l="1"/>
  <c r="D84" i="1"/>
  <c r="C84" i="1"/>
  <c r="B84" i="1"/>
  <c r="E84" i="1"/>
  <c r="A85" i="1"/>
  <c r="G84" i="1" l="1"/>
  <c r="F84" i="1"/>
  <c r="A86" i="1"/>
  <c r="C85" i="1"/>
  <c r="E85" i="1"/>
  <c r="B85" i="1"/>
  <c r="D85" i="1"/>
  <c r="F85" i="1" l="1"/>
  <c r="G85" i="1"/>
  <c r="C86" i="1" s="1"/>
  <c r="A87" i="1"/>
  <c r="D86" i="1"/>
  <c r="B86" i="1"/>
  <c r="E86" i="1"/>
  <c r="G86" i="1" l="1"/>
  <c r="F86" i="1"/>
  <c r="D87" i="1"/>
  <c r="C87" i="1"/>
  <c r="A88" i="1"/>
  <c r="E87" i="1"/>
  <c r="F87" i="1" s="1"/>
  <c r="B87" i="1"/>
  <c r="G87" i="1" l="1"/>
  <c r="E88" i="1"/>
  <c r="D88" i="1"/>
  <c r="A89" i="1"/>
  <c r="B88" i="1"/>
  <c r="C88" i="1"/>
  <c r="G88" i="1" s="1"/>
  <c r="F88" i="1" l="1"/>
  <c r="E89" i="1"/>
  <c r="A90" i="1"/>
  <c r="B89" i="1"/>
  <c r="C89" i="1"/>
  <c r="D89" i="1"/>
  <c r="F89" i="1" s="1"/>
  <c r="G89" i="1" l="1"/>
  <c r="A91" i="1"/>
  <c r="D90" i="1"/>
  <c r="C90" i="1"/>
  <c r="E90" i="1"/>
  <c r="F90" i="1" s="1"/>
  <c r="B90" i="1"/>
  <c r="G90" i="1" l="1"/>
  <c r="B91" i="1"/>
  <c r="E91" i="1"/>
  <c r="A92" i="1"/>
  <c r="D91" i="1"/>
  <c r="F91" i="1" s="1"/>
  <c r="C91" i="1"/>
  <c r="G91" i="1" l="1"/>
  <c r="C92" i="1" s="1"/>
  <c r="D92" i="1"/>
  <c r="B92" i="1"/>
  <c r="A93" i="1"/>
  <c r="E92" i="1"/>
  <c r="F92" i="1" l="1"/>
  <c r="G92" i="1"/>
  <c r="D93" i="1"/>
  <c r="E93" i="1"/>
  <c r="C93" i="1"/>
  <c r="A94" i="1"/>
  <c r="B93" i="1"/>
  <c r="F93" i="1" l="1"/>
  <c r="G93" i="1"/>
  <c r="A95" i="1"/>
  <c r="E94" i="1"/>
  <c r="D94" i="1"/>
  <c r="F94" i="1" s="1"/>
  <c r="B94" i="1"/>
  <c r="C94" i="1"/>
  <c r="G94" i="1" l="1"/>
  <c r="C95" i="1" s="1"/>
  <c r="E95" i="1"/>
  <c r="B95" i="1"/>
  <c r="D95" i="1"/>
  <c r="F95" i="1" s="1"/>
  <c r="A96" i="1"/>
  <c r="G95" i="1" l="1"/>
  <c r="D96" i="1"/>
  <c r="C96" i="1"/>
  <c r="A97" i="1"/>
  <c r="E96" i="1"/>
  <c r="B96" i="1"/>
  <c r="F96" i="1" l="1"/>
  <c r="G96" i="1"/>
  <c r="C97" i="1" s="1"/>
  <c r="A98" i="1"/>
  <c r="B97" i="1"/>
  <c r="D97" i="1"/>
  <c r="E97" i="1"/>
  <c r="F97" i="1" l="1"/>
  <c r="G97" i="1"/>
  <c r="E98" i="1"/>
  <c r="C98" i="1"/>
  <c r="B98" i="1"/>
  <c r="D98" i="1"/>
  <c r="A99" i="1"/>
  <c r="G98" i="1" l="1"/>
  <c r="F98" i="1"/>
  <c r="A100" i="1"/>
  <c r="D99" i="1"/>
  <c r="B99" i="1"/>
  <c r="E99" i="1"/>
  <c r="C99" i="1"/>
  <c r="G99" i="1" l="1"/>
  <c r="F99" i="1"/>
  <c r="D100" i="1"/>
  <c r="A101" i="1"/>
  <c r="C100" i="1"/>
  <c r="E100" i="1"/>
  <c r="G100" i="1" s="1"/>
  <c r="B100" i="1"/>
  <c r="F100" i="1" l="1"/>
  <c r="D101" i="1"/>
  <c r="B101" i="1"/>
  <c r="A102" i="1"/>
  <c r="C101" i="1"/>
  <c r="E101" i="1"/>
  <c r="G101" i="1" s="1"/>
  <c r="F101" i="1" l="1"/>
  <c r="C102" i="1"/>
  <c r="B102" i="1"/>
  <c r="A103" i="1"/>
  <c r="D102" i="1"/>
  <c r="E102" i="1"/>
  <c r="G102" i="1" s="1"/>
  <c r="F102" i="1" l="1"/>
  <c r="A104" i="1"/>
  <c r="B103" i="1"/>
  <c r="D103" i="1"/>
  <c r="C103" i="1"/>
  <c r="E103" i="1"/>
  <c r="F103" i="1" l="1"/>
  <c r="G103" i="1"/>
  <c r="D104" i="1"/>
  <c r="B104" i="1"/>
  <c r="C104" i="1"/>
  <c r="A105" i="1"/>
  <c r="E104" i="1"/>
  <c r="F104" i="1" l="1"/>
  <c r="G104" i="1"/>
  <c r="D105" i="1"/>
  <c r="A106" i="1"/>
  <c r="B105" i="1"/>
  <c r="C105" i="1"/>
  <c r="E105" i="1"/>
  <c r="F105" i="1" s="1"/>
  <c r="G105" i="1" l="1"/>
  <c r="C106" i="1" s="1"/>
  <c r="A107" i="1"/>
  <c r="D106" i="1"/>
  <c r="B106" i="1"/>
  <c r="E106" i="1"/>
  <c r="F106" i="1" l="1"/>
  <c r="G106" i="1"/>
  <c r="C107" i="1" s="1"/>
  <c r="E107" i="1"/>
  <c r="A108" i="1"/>
  <c r="B107" i="1"/>
  <c r="D107" i="1"/>
  <c r="F107" i="1" l="1"/>
  <c r="G107" i="1"/>
  <c r="C108" i="1" s="1"/>
  <c r="A109" i="1"/>
  <c r="E108" i="1"/>
  <c r="D108" i="1"/>
  <c r="B108" i="1"/>
  <c r="F108" i="1" l="1"/>
  <c r="G108" i="1"/>
  <c r="D109" i="1"/>
  <c r="B109" i="1"/>
  <c r="C109" i="1"/>
  <c r="E109" i="1"/>
  <c r="F109" i="1" s="1"/>
  <c r="A110" i="1"/>
  <c r="G109" i="1" l="1"/>
  <c r="C110" i="1" s="1"/>
  <c r="A111" i="1"/>
  <c r="E110" i="1"/>
  <c r="B110" i="1"/>
  <c r="D110" i="1"/>
  <c r="F110" i="1" s="1"/>
  <c r="G110" i="1" l="1"/>
  <c r="E111" i="1"/>
  <c r="A112" i="1"/>
  <c r="C111" i="1"/>
  <c r="D111" i="1"/>
  <c r="F111" i="1" s="1"/>
  <c r="B111" i="1"/>
  <c r="G111" i="1" l="1"/>
  <c r="D112" i="1"/>
  <c r="C112" i="1"/>
  <c r="E112" i="1"/>
  <c r="B112" i="1"/>
  <c r="A113" i="1"/>
  <c r="G112" i="1" l="1"/>
  <c r="F112" i="1"/>
  <c r="A114" i="1"/>
  <c r="B113" i="1"/>
  <c r="C113" i="1"/>
  <c r="E113" i="1"/>
  <c r="G113" i="1" s="1"/>
  <c r="D113" i="1"/>
  <c r="F113" i="1" l="1"/>
  <c r="D114" i="1"/>
  <c r="E114" i="1"/>
  <c r="A115" i="1"/>
  <c r="B114" i="1"/>
  <c r="C114" i="1"/>
  <c r="F114" i="1" l="1"/>
  <c r="G114" i="1"/>
  <c r="A116" i="1"/>
  <c r="D115" i="1"/>
  <c r="E115" i="1"/>
  <c r="B115" i="1"/>
  <c r="C115" i="1"/>
  <c r="F115" i="1" l="1"/>
  <c r="G115" i="1"/>
  <c r="C116" i="1" s="1"/>
  <c r="E116" i="1"/>
  <c r="B116" i="1"/>
  <c r="A117" i="1"/>
  <c r="D116" i="1"/>
  <c r="F116" i="1" s="1"/>
  <c r="G116" i="1" l="1"/>
  <c r="C117" i="1" s="1"/>
  <c r="D117" i="1"/>
  <c r="A118" i="1"/>
  <c r="B117" i="1"/>
  <c r="E117" i="1"/>
  <c r="F117" i="1" l="1"/>
  <c r="G117" i="1"/>
  <c r="C118" i="1" s="1"/>
  <c r="D118" i="1"/>
  <c r="E118" i="1"/>
  <c r="B118" i="1"/>
  <c r="A119" i="1"/>
  <c r="G118" i="1" l="1"/>
  <c r="F118" i="1"/>
  <c r="E119" i="1"/>
  <c r="D119" i="1"/>
  <c r="A120" i="1"/>
  <c r="B119" i="1"/>
  <c r="C119" i="1"/>
  <c r="F119" i="1" l="1"/>
  <c r="G119" i="1"/>
  <c r="B120" i="1"/>
  <c r="A121" i="1"/>
  <c r="C120" i="1"/>
  <c r="E120" i="1"/>
  <c r="D120" i="1"/>
  <c r="F120" i="1" l="1"/>
  <c r="G120" i="1"/>
  <c r="C121" i="1" s="1"/>
  <c r="E121" i="1"/>
  <c r="D121" i="1"/>
  <c r="B121" i="1"/>
  <c r="A122" i="1"/>
  <c r="F121" i="1" l="1"/>
  <c r="G121" i="1"/>
  <c r="A123" i="1"/>
  <c r="D122" i="1"/>
  <c r="E122" i="1"/>
  <c r="C122" i="1"/>
  <c r="B122" i="1"/>
  <c r="G122" i="1" l="1"/>
  <c r="F122" i="1"/>
  <c r="D123" i="1"/>
  <c r="B123" i="1"/>
  <c r="A124" i="1"/>
  <c r="C123" i="1"/>
  <c r="E123" i="1"/>
  <c r="F123" i="1" s="1"/>
  <c r="G123" i="1" l="1"/>
  <c r="A125" i="1"/>
  <c r="D124" i="1"/>
  <c r="B124" i="1"/>
  <c r="C124" i="1"/>
  <c r="E124" i="1"/>
  <c r="F124" i="1" l="1"/>
  <c r="G124" i="1"/>
  <c r="B125" i="1"/>
  <c r="E125" i="1"/>
  <c r="D125" i="1"/>
  <c r="C125" i="1"/>
  <c r="A126" i="1"/>
  <c r="F125" i="1" l="1"/>
  <c r="G125" i="1"/>
  <c r="A127" i="1"/>
  <c r="B126" i="1"/>
  <c r="C126" i="1"/>
  <c r="D126" i="1"/>
  <c r="E126" i="1"/>
  <c r="F126" i="1" l="1"/>
  <c r="G126" i="1"/>
  <c r="D127" i="1"/>
  <c r="E127" i="1"/>
  <c r="A128" i="1"/>
  <c r="B127" i="1"/>
  <c r="C127" i="1"/>
  <c r="G127" i="1" l="1"/>
  <c r="F127" i="1"/>
  <c r="D128" i="1"/>
  <c r="E128" i="1"/>
  <c r="C128" i="1"/>
  <c r="B128" i="1"/>
  <c r="A129" i="1"/>
  <c r="G128" i="1" l="1"/>
  <c r="C129" i="1" s="1"/>
  <c r="F128" i="1"/>
  <c r="A130" i="1"/>
  <c r="D129" i="1"/>
  <c r="E129" i="1"/>
  <c r="B129" i="1"/>
  <c r="G129" i="1" l="1"/>
  <c r="F129" i="1"/>
  <c r="D130" i="1"/>
  <c r="A131" i="1"/>
  <c r="B130" i="1"/>
  <c r="E130" i="1"/>
  <c r="C130" i="1"/>
  <c r="F130" i="1" l="1"/>
  <c r="G130" i="1"/>
  <c r="C131" i="1" s="1"/>
  <c r="A132" i="1"/>
  <c r="D131" i="1"/>
  <c r="E131" i="1"/>
  <c r="B131" i="1"/>
  <c r="G131" i="1" l="1"/>
  <c r="F131" i="1"/>
  <c r="C132" i="1"/>
  <c r="B132" i="1"/>
  <c r="A133" i="1"/>
  <c r="D132" i="1"/>
  <c r="E132" i="1"/>
  <c r="F132" i="1" l="1"/>
  <c r="G132" i="1"/>
  <c r="A134" i="1"/>
  <c r="B133" i="1"/>
  <c r="D133" i="1"/>
  <c r="C133" i="1"/>
  <c r="E133" i="1"/>
  <c r="F133" i="1" l="1"/>
  <c r="G133" i="1"/>
  <c r="E134" i="1"/>
  <c r="B134" i="1"/>
  <c r="C134" i="1"/>
  <c r="D134" i="1"/>
  <c r="F134" i="1" s="1"/>
  <c r="A135" i="1"/>
  <c r="G134" i="1" l="1"/>
  <c r="E135" i="1"/>
  <c r="A136" i="1"/>
  <c r="B135" i="1"/>
  <c r="C135" i="1"/>
  <c r="D135" i="1"/>
  <c r="F135" i="1" s="1"/>
  <c r="G135" i="1" l="1"/>
  <c r="D136" i="1"/>
  <c r="C136" i="1"/>
  <c r="E136" i="1"/>
  <c r="A137" i="1"/>
  <c r="B136" i="1"/>
  <c r="G136" i="1" l="1"/>
  <c r="C137" i="1" s="1"/>
  <c r="F136" i="1"/>
  <c r="A138" i="1"/>
  <c r="D137" i="1"/>
  <c r="B137" i="1"/>
  <c r="E137" i="1"/>
  <c r="G137" i="1" l="1"/>
  <c r="F137" i="1"/>
  <c r="A139" i="1"/>
  <c r="E138" i="1"/>
  <c r="B138" i="1"/>
  <c r="D138" i="1"/>
  <c r="F138" i="1" s="1"/>
  <c r="C138" i="1"/>
  <c r="G138" i="1" l="1"/>
  <c r="D139" i="1"/>
  <c r="E139" i="1"/>
  <c r="B139" i="1"/>
  <c r="C139" i="1"/>
  <c r="A140" i="1"/>
  <c r="F139" i="1" l="1"/>
  <c r="G139" i="1"/>
  <c r="A141" i="1"/>
  <c r="D140" i="1"/>
  <c r="C140" i="1"/>
  <c r="B140" i="1"/>
  <c r="E140" i="1"/>
  <c r="F140" i="1" l="1"/>
  <c r="G140" i="1"/>
  <c r="B141" i="1"/>
  <c r="E141" i="1"/>
  <c r="D141" i="1"/>
  <c r="C141" i="1"/>
  <c r="A142" i="1"/>
  <c r="F141" i="1" l="1"/>
  <c r="G141" i="1"/>
  <c r="A143" i="1"/>
  <c r="B142" i="1"/>
  <c r="D142" i="1"/>
  <c r="E142" i="1"/>
  <c r="C142" i="1"/>
  <c r="F142" i="1" l="1"/>
  <c r="G142" i="1"/>
  <c r="B143" i="1"/>
  <c r="D143" i="1"/>
  <c r="C143" i="1"/>
  <c r="A144" i="1"/>
  <c r="E143" i="1"/>
  <c r="G143" i="1" s="1"/>
  <c r="F143" i="1" l="1"/>
  <c r="E144" i="1"/>
  <c r="B144" i="1"/>
  <c r="C144" i="1"/>
  <c r="D144" i="1"/>
  <c r="A145" i="1"/>
  <c r="F144" i="1" l="1"/>
  <c r="G144" i="1"/>
  <c r="A146" i="1"/>
  <c r="B145" i="1"/>
  <c r="C145" i="1"/>
  <c r="E145" i="1"/>
  <c r="D145" i="1"/>
  <c r="F145" i="1" l="1"/>
  <c r="G145" i="1"/>
  <c r="E146" i="1"/>
  <c r="A147" i="1"/>
  <c r="B146" i="1"/>
  <c r="C146" i="1"/>
  <c r="D146" i="1"/>
  <c r="F146" i="1" l="1"/>
  <c r="G146" i="1"/>
  <c r="A148" i="1"/>
  <c r="C147" i="1"/>
  <c r="E147" i="1"/>
  <c r="D147" i="1"/>
  <c r="B147" i="1"/>
  <c r="F147" i="1" l="1"/>
  <c r="G147" i="1"/>
  <c r="C148" i="1" s="1"/>
  <c r="E148" i="1"/>
  <c r="B148" i="1"/>
  <c r="D148" i="1"/>
  <c r="F148" i="1" s="1"/>
  <c r="A149" i="1"/>
  <c r="G148" i="1" l="1"/>
  <c r="C149" i="1" s="1"/>
  <c r="A150" i="1"/>
  <c r="E149" i="1"/>
  <c r="B149" i="1"/>
  <c r="D149" i="1"/>
  <c r="F149" i="1" l="1"/>
  <c r="G149" i="1"/>
  <c r="E150" i="1"/>
  <c r="C150" i="1"/>
  <c r="D150" i="1"/>
  <c r="A151" i="1"/>
  <c r="B150" i="1"/>
  <c r="F150" i="1" l="1"/>
  <c r="G150" i="1"/>
  <c r="C151" i="1" s="1"/>
  <c r="D151" i="1"/>
  <c r="B151" i="1"/>
  <c r="E151" i="1"/>
  <c r="A152" i="1"/>
  <c r="G151" i="1" l="1"/>
  <c r="C152" i="1" s="1"/>
  <c r="F151" i="1"/>
  <c r="E152" i="1"/>
  <c r="B152" i="1"/>
  <c r="A153" i="1"/>
  <c r="D152" i="1"/>
  <c r="F152" i="1" s="1"/>
  <c r="G152" i="1" l="1"/>
  <c r="C153" i="1" s="1"/>
  <c r="A154" i="1"/>
  <c r="D153" i="1"/>
  <c r="E153" i="1"/>
  <c r="B153" i="1"/>
  <c r="G153" i="1" l="1"/>
  <c r="F153" i="1"/>
  <c r="A155" i="1"/>
  <c r="C154" i="1"/>
  <c r="B154" i="1"/>
  <c r="D154" i="1"/>
  <c r="E154" i="1"/>
  <c r="G154" i="1" s="1"/>
  <c r="F154" i="1" l="1"/>
  <c r="D155" i="1"/>
  <c r="C155" i="1"/>
  <c r="A156" i="1"/>
  <c r="B155" i="1"/>
  <c r="E155" i="1"/>
  <c r="G155" i="1" l="1"/>
  <c r="F155" i="1"/>
  <c r="A157" i="1"/>
  <c r="C156" i="1"/>
  <c r="B156" i="1"/>
  <c r="D156" i="1"/>
  <c r="E156" i="1"/>
  <c r="F156" i="1" l="1"/>
  <c r="G156" i="1"/>
  <c r="D157" i="1"/>
  <c r="E157" i="1"/>
  <c r="A158" i="1"/>
  <c r="B157" i="1"/>
  <c r="C157" i="1"/>
  <c r="F157" i="1" l="1"/>
  <c r="G157" i="1"/>
  <c r="C158" i="1" s="1"/>
  <c r="A159" i="1"/>
  <c r="B158" i="1"/>
  <c r="E158" i="1"/>
  <c r="D158" i="1"/>
  <c r="F158" i="1" l="1"/>
  <c r="G158" i="1"/>
  <c r="D159" i="1"/>
  <c r="B159" i="1"/>
  <c r="C159" i="1"/>
  <c r="E159" i="1"/>
  <c r="G159" i="1" s="1"/>
  <c r="A160" i="1"/>
  <c r="F159" i="1" l="1"/>
  <c r="A161" i="1"/>
  <c r="E160" i="1"/>
  <c r="D160" i="1"/>
  <c r="B160" i="1"/>
  <c r="C160" i="1"/>
  <c r="F160" i="1" l="1"/>
  <c r="G160" i="1"/>
  <c r="A162" i="1"/>
  <c r="C161" i="1"/>
  <c r="B161" i="1"/>
  <c r="D161" i="1"/>
  <c r="E161" i="1"/>
  <c r="F161" i="1" l="1"/>
  <c r="G161" i="1"/>
  <c r="D162" i="1"/>
  <c r="B162" i="1"/>
  <c r="E162" i="1"/>
  <c r="F162" i="1" s="1"/>
  <c r="A163" i="1"/>
  <c r="C162" i="1"/>
  <c r="G162" i="1" l="1"/>
  <c r="A164" i="1"/>
  <c r="D163" i="1"/>
  <c r="E163" i="1"/>
  <c r="C163" i="1"/>
  <c r="B163" i="1"/>
  <c r="G163" i="1" l="1"/>
  <c r="F163" i="1"/>
  <c r="B164" i="1"/>
  <c r="D164" i="1"/>
  <c r="A165" i="1"/>
  <c r="E164" i="1"/>
  <c r="C164" i="1"/>
  <c r="G164" i="1" l="1"/>
  <c r="F164" i="1"/>
  <c r="D165" i="1"/>
  <c r="B165" i="1"/>
  <c r="C165" i="1"/>
  <c r="E165" i="1"/>
  <c r="A166" i="1"/>
  <c r="G165" i="1" l="1"/>
  <c r="F165" i="1"/>
  <c r="E166" i="1"/>
  <c r="C166" i="1"/>
  <c r="D166" i="1"/>
  <c r="A167" i="1"/>
  <c r="B166" i="1"/>
  <c r="F166" i="1" l="1"/>
  <c r="G166" i="1"/>
  <c r="A168" i="1"/>
  <c r="B167" i="1"/>
  <c r="D167" i="1"/>
  <c r="C167" i="1"/>
  <c r="E167" i="1"/>
  <c r="G167" i="1" s="1"/>
  <c r="F167" i="1" l="1"/>
  <c r="B168" i="1"/>
  <c r="C168" i="1"/>
  <c r="D168" i="1"/>
  <c r="A169" i="1"/>
  <c r="E168" i="1"/>
  <c r="F168" i="1" l="1"/>
  <c r="G168" i="1"/>
  <c r="D169" i="1"/>
  <c r="E169" i="1"/>
  <c r="C169" i="1"/>
  <c r="A170" i="1"/>
  <c r="B169" i="1"/>
  <c r="F169" i="1" l="1"/>
  <c r="G169" i="1"/>
  <c r="A171" i="1"/>
  <c r="B170" i="1"/>
  <c r="D170" i="1"/>
  <c r="E170" i="1"/>
  <c r="C170" i="1"/>
  <c r="F170" i="1" l="1"/>
  <c r="G170" i="1"/>
  <c r="D171" i="1"/>
  <c r="A172" i="1"/>
  <c r="C171" i="1"/>
  <c r="E171" i="1"/>
  <c r="B171" i="1"/>
  <c r="F171" i="1" l="1"/>
  <c r="G171" i="1"/>
  <c r="C172" i="1" s="1"/>
  <c r="A173" i="1"/>
  <c r="D172" i="1"/>
  <c r="B172" i="1"/>
  <c r="E172" i="1"/>
  <c r="G172" i="1" l="1"/>
  <c r="C173" i="1" s="1"/>
  <c r="F172" i="1"/>
  <c r="E173" i="1"/>
  <c r="D173" i="1"/>
  <c r="A174" i="1"/>
  <c r="B173" i="1"/>
  <c r="F173" i="1" l="1"/>
  <c r="G173" i="1"/>
  <c r="A175" i="1"/>
  <c r="D174" i="1"/>
  <c r="E174" i="1"/>
  <c r="C174" i="1"/>
  <c r="B174" i="1"/>
  <c r="F174" i="1" l="1"/>
  <c r="G174" i="1"/>
  <c r="C175" i="1" s="1"/>
  <c r="B175" i="1"/>
  <c r="E175" i="1"/>
  <c r="A176" i="1"/>
  <c r="D175" i="1"/>
  <c r="F175" i="1" l="1"/>
  <c r="G175" i="1"/>
  <c r="D176" i="1"/>
  <c r="E176" i="1"/>
  <c r="B176" i="1"/>
  <c r="C176" i="1"/>
  <c r="A177" i="1"/>
  <c r="F176" i="1" l="1"/>
  <c r="G176" i="1"/>
  <c r="A178" i="1"/>
  <c r="D177" i="1"/>
  <c r="B177" i="1"/>
  <c r="C177" i="1"/>
  <c r="E177" i="1"/>
  <c r="G177" i="1" l="1"/>
  <c r="F177" i="1"/>
  <c r="E178" i="1"/>
  <c r="A179" i="1"/>
  <c r="C178" i="1"/>
  <c r="D178" i="1"/>
  <c r="B178" i="1"/>
  <c r="F178" i="1" l="1"/>
  <c r="G178" i="1"/>
  <c r="C179" i="1" s="1"/>
  <c r="A180" i="1"/>
  <c r="D179" i="1"/>
  <c r="B179" i="1"/>
  <c r="E179" i="1"/>
  <c r="F179" i="1" l="1"/>
  <c r="G179" i="1"/>
  <c r="E180" i="1"/>
  <c r="B180" i="1"/>
  <c r="C180" i="1"/>
  <c r="D180" i="1"/>
  <c r="F180" i="1" s="1"/>
  <c r="A181" i="1"/>
  <c r="G180" i="1" l="1"/>
  <c r="C181" i="1" s="1"/>
  <c r="D181" i="1"/>
  <c r="A182" i="1"/>
  <c r="E181" i="1"/>
  <c r="B181" i="1"/>
  <c r="F181" i="1" l="1"/>
  <c r="G181" i="1"/>
  <c r="E182" i="1"/>
  <c r="D182" i="1"/>
  <c r="B182" i="1"/>
  <c r="C182" i="1"/>
  <c r="A183" i="1"/>
  <c r="F182" i="1" l="1"/>
  <c r="G182" i="1"/>
  <c r="A184" i="1"/>
  <c r="C183" i="1"/>
  <c r="B183" i="1"/>
  <c r="E183" i="1"/>
  <c r="D183" i="1"/>
  <c r="F183" i="1" l="1"/>
  <c r="G183" i="1"/>
  <c r="D184" i="1"/>
  <c r="C184" i="1"/>
  <c r="B184" i="1"/>
  <c r="E184" i="1"/>
  <c r="A185" i="1"/>
  <c r="G184" i="1" l="1"/>
  <c r="F184" i="1"/>
  <c r="D185" i="1"/>
  <c r="B185" i="1"/>
  <c r="A186" i="1"/>
  <c r="C185" i="1"/>
  <c r="E185" i="1"/>
  <c r="F185" i="1" l="1"/>
  <c r="G185" i="1"/>
  <c r="A187" i="1"/>
  <c r="B186" i="1"/>
  <c r="C186" i="1"/>
  <c r="D186" i="1"/>
  <c r="E186" i="1"/>
  <c r="G186" i="1" s="1"/>
  <c r="F186" i="1" l="1"/>
  <c r="D187" i="1"/>
  <c r="E187" i="1"/>
  <c r="B187" i="1"/>
  <c r="C187" i="1"/>
  <c r="A188" i="1"/>
  <c r="F187" i="1" l="1"/>
  <c r="G187" i="1"/>
  <c r="A189" i="1"/>
  <c r="E188" i="1"/>
  <c r="D188" i="1"/>
  <c r="B188" i="1"/>
  <c r="C188" i="1"/>
  <c r="F188" i="1" l="1"/>
  <c r="G188" i="1"/>
  <c r="B189" i="1"/>
  <c r="D189" i="1"/>
  <c r="E189" i="1"/>
  <c r="C189" i="1"/>
  <c r="A190" i="1"/>
  <c r="G189" i="1" l="1"/>
  <c r="F189" i="1"/>
  <c r="A191" i="1"/>
  <c r="E190" i="1"/>
  <c r="C190" i="1"/>
  <c r="D190" i="1"/>
  <c r="B190" i="1"/>
  <c r="F190" i="1" l="1"/>
  <c r="G190" i="1"/>
  <c r="E191" i="1"/>
  <c r="D191" i="1"/>
  <c r="B191" i="1"/>
  <c r="C191" i="1"/>
  <c r="A192" i="1"/>
  <c r="F191" i="1" l="1"/>
  <c r="G191" i="1"/>
  <c r="B192" i="1"/>
  <c r="A193" i="1"/>
  <c r="D192" i="1"/>
  <c r="C192" i="1"/>
  <c r="E192" i="1"/>
  <c r="G192" i="1" l="1"/>
  <c r="C193" i="1" s="1"/>
  <c r="F192" i="1"/>
  <c r="A194" i="1"/>
  <c r="E193" i="1"/>
  <c r="D193" i="1"/>
  <c r="B193" i="1"/>
  <c r="G193" i="1" l="1"/>
  <c r="F193" i="1"/>
  <c r="B194" i="1"/>
  <c r="A195" i="1"/>
  <c r="E194" i="1"/>
  <c r="C194" i="1"/>
  <c r="D194" i="1"/>
  <c r="F194" i="1" l="1"/>
  <c r="G194" i="1"/>
  <c r="A196" i="1"/>
  <c r="D195" i="1"/>
  <c r="C195" i="1"/>
  <c r="E195" i="1"/>
  <c r="B195" i="1"/>
  <c r="G195" i="1" l="1"/>
  <c r="F195" i="1"/>
  <c r="E196" i="1"/>
  <c r="B196" i="1"/>
  <c r="C196" i="1"/>
  <c r="A197" i="1"/>
  <c r="D196" i="1"/>
  <c r="F196" i="1" s="1"/>
  <c r="G196" i="1" l="1"/>
  <c r="C197" i="1" s="1"/>
  <c r="E197" i="1"/>
  <c r="A198" i="1"/>
  <c r="B197" i="1"/>
  <c r="D197" i="1"/>
  <c r="F197" i="1" l="1"/>
  <c r="G197" i="1"/>
  <c r="D198" i="1"/>
  <c r="B198" i="1"/>
  <c r="E198" i="1"/>
  <c r="C198" i="1"/>
  <c r="A199" i="1"/>
  <c r="F198" i="1" l="1"/>
  <c r="G198" i="1"/>
  <c r="D199" i="1"/>
  <c r="E199" i="1"/>
  <c r="A200" i="1"/>
  <c r="B199" i="1"/>
  <c r="C199" i="1"/>
  <c r="F199" i="1" l="1"/>
  <c r="G199" i="1"/>
  <c r="A201" i="1"/>
  <c r="C200" i="1"/>
  <c r="E200" i="1"/>
  <c r="B200" i="1"/>
  <c r="D200" i="1"/>
  <c r="F200" i="1" l="1"/>
  <c r="G200" i="1"/>
  <c r="B201" i="1"/>
  <c r="D201" i="1"/>
  <c r="E201" i="1"/>
  <c r="A202" i="1"/>
  <c r="C201" i="1"/>
  <c r="F201" i="1" l="1"/>
  <c r="G201" i="1"/>
  <c r="E202" i="1"/>
  <c r="A203" i="1"/>
  <c r="C202" i="1"/>
  <c r="B202" i="1"/>
  <c r="D202" i="1"/>
  <c r="F202" i="1" l="1"/>
  <c r="G202" i="1"/>
  <c r="B203" i="1"/>
  <c r="A204" i="1"/>
  <c r="C203" i="1"/>
  <c r="E203" i="1"/>
  <c r="D203" i="1"/>
  <c r="F203" i="1" l="1"/>
  <c r="G203" i="1"/>
  <c r="C204" i="1" s="1"/>
  <c r="D204" i="1"/>
  <c r="B204" i="1"/>
  <c r="A205" i="1"/>
  <c r="E204" i="1"/>
  <c r="F204" i="1" l="1"/>
  <c r="G204" i="1"/>
  <c r="C205" i="1" s="1"/>
  <c r="A206" i="1"/>
  <c r="E205" i="1"/>
  <c r="D205" i="1"/>
  <c r="B205" i="1"/>
  <c r="F205" i="1" l="1"/>
  <c r="G205" i="1"/>
  <c r="E206" i="1"/>
  <c r="A207" i="1"/>
  <c r="B206" i="1"/>
  <c r="C206" i="1"/>
  <c r="D206" i="1"/>
  <c r="F206" i="1" l="1"/>
  <c r="G206" i="1"/>
  <c r="A208" i="1"/>
  <c r="B207" i="1"/>
  <c r="C207" i="1"/>
  <c r="D207" i="1"/>
  <c r="E207" i="1"/>
  <c r="G207" i="1" l="1"/>
  <c r="F207" i="1"/>
  <c r="E208" i="1"/>
  <c r="C208" i="1"/>
  <c r="B208" i="1"/>
  <c r="D208" i="1"/>
  <c r="A209" i="1"/>
  <c r="F208" i="1" l="1"/>
  <c r="G208" i="1"/>
  <c r="C209" i="1" s="1"/>
  <c r="A210" i="1"/>
  <c r="D209" i="1"/>
  <c r="B209" i="1"/>
  <c r="E209" i="1"/>
  <c r="F209" i="1" l="1"/>
  <c r="G209" i="1"/>
  <c r="A211" i="1"/>
  <c r="B210" i="1"/>
  <c r="C210" i="1"/>
  <c r="E210" i="1"/>
  <c r="G210" i="1" s="1"/>
  <c r="D210" i="1"/>
  <c r="F210" i="1" l="1"/>
  <c r="A212" i="1"/>
  <c r="D211" i="1"/>
  <c r="B211" i="1"/>
  <c r="C211" i="1"/>
  <c r="E211" i="1"/>
  <c r="G211" i="1" s="1"/>
  <c r="F211" i="1" l="1"/>
  <c r="D212" i="1"/>
  <c r="A213" i="1"/>
  <c r="C212" i="1"/>
  <c r="B212" i="1"/>
  <c r="E212" i="1"/>
  <c r="F212" i="1" l="1"/>
  <c r="G212" i="1"/>
  <c r="C213" i="1" s="1"/>
  <c r="D213" i="1"/>
  <c r="B213" i="1"/>
  <c r="E213" i="1"/>
  <c r="A214" i="1"/>
  <c r="F213" i="1" l="1"/>
  <c r="G213" i="1"/>
  <c r="A215" i="1"/>
  <c r="D214" i="1"/>
  <c r="B214" i="1"/>
  <c r="C214" i="1"/>
  <c r="E214" i="1"/>
  <c r="F214" i="1" l="1"/>
  <c r="G214" i="1"/>
  <c r="E215" i="1"/>
  <c r="A216" i="1"/>
  <c r="C215" i="1"/>
  <c r="D215" i="1"/>
  <c r="F215" i="1" s="1"/>
  <c r="B215" i="1"/>
  <c r="G215" i="1" l="1"/>
  <c r="C216" i="1" s="1"/>
  <c r="A217" i="1"/>
  <c r="E216" i="1"/>
  <c r="D216" i="1"/>
  <c r="B216" i="1"/>
  <c r="F216" i="1" l="1"/>
  <c r="G216" i="1"/>
  <c r="E217" i="1"/>
  <c r="D217" i="1"/>
  <c r="F217" i="1" s="1"/>
  <c r="A218" i="1"/>
  <c r="C217" i="1"/>
  <c r="B217" i="1"/>
  <c r="G217" i="1" l="1"/>
  <c r="C218" i="1" s="1"/>
  <c r="A219" i="1"/>
  <c r="E218" i="1"/>
  <c r="D218" i="1"/>
  <c r="B218" i="1"/>
  <c r="G218" i="1" l="1"/>
  <c r="C219" i="1" s="1"/>
  <c r="F218" i="1"/>
  <c r="D219" i="1"/>
  <c r="E219" i="1"/>
  <c r="B219" i="1"/>
  <c r="A220" i="1"/>
  <c r="F219" i="1" l="1"/>
  <c r="G219" i="1"/>
  <c r="E220" i="1"/>
  <c r="A221" i="1"/>
  <c r="D220" i="1"/>
  <c r="C220" i="1"/>
  <c r="B220" i="1"/>
  <c r="F220" i="1" l="1"/>
  <c r="G220" i="1"/>
  <c r="A222" i="1"/>
  <c r="E221" i="1"/>
  <c r="C221" i="1"/>
  <c r="D221" i="1"/>
  <c r="B221" i="1"/>
  <c r="F221" i="1" l="1"/>
  <c r="G221" i="1"/>
  <c r="C222" i="1" s="1"/>
  <c r="B222" i="1"/>
  <c r="E222" i="1"/>
  <c r="A223" i="1"/>
  <c r="D222" i="1"/>
  <c r="F222" i="1" l="1"/>
  <c r="G222" i="1"/>
  <c r="A224" i="1"/>
  <c r="E223" i="1"/>
  <c r="D223" i="1"/>
  <c r="C223" i="1"/>
  <c r="B223" i="1"/>
  <c r="F223" i="1" l="1"/>
  <c r="G223" i="1"/>
  <c r="C224" i="1" s="1"/>
  <c r="E224" i="1"/>
  <c r="A225" i="1"/>
  <c r="B224" i="1"/>
  <c r="D224" i="1"/>
  <c r="F224" i="1" s="1"/>
  <c r="G224" i="1" l="1"/>
  <c r="C225" i="1" s="1"/>
  <c r="E225" i="1"/>
  <c r="D225" i="1"/>
  <c r="B225" i="1"/>
  <c r="A226" i="1"/>
  <c r="F225" i="1" l="1"/>
  <c r="G225" i="1"/>
  <c r="A227" i="1"/>
  <c r="C226" i="1"/>
  <c r="D226" i="1"/>
  <c r="B226" i="1"/>
  <c r="E226" i="1"/>
  <c r="G226" i="1" s="1"/>
  <c r="F226" i="1" l="1"/>
  <c r="A228" i="1"/>
  <c r="E227" i="1"/>
  <c r="D227" i="1"/>
  <c r="B227" i="1"/>
  <c r="C227" i="1"/>
  <c r="F227" i="1" l="1"/>
  <c r="G227" i="1"/>
  <c r="C228" i="1" s="1"/>
  <c r="B228" i="1"/>
  <c r="E228" i="1"/>
  <c r="A229" i="1"/>
  <c r="D228" i="1"/>
  <c r="F228" i="1" l="1"/>
  <c r="G228" i="1"/>
  <c r="E229" i="1"/>
  <c r="A230" i="1"/>
  <c r="B229" i="1"/>
  <c r="C229" i="1"/>
  <c r="D229" i="1"/>
  <c r="F229" i="1" s="1"/>
  <c r="G229" i="1" l="1"/>
  <c r="C230" i="1" s="1"/>
  <c r="B230" i="1"/>
  <c r="A231" i="1"/>
  <c r="E230" i="1"/>
  <c r="D230" i="1"/>
  <c r="F230" i="1" l="1"/>
  <c r="G230" i="1"/>
  <c r="C231" i="1" s="1"/>
  <c r="B231" i="1"/>
  <c r="E231" i="1"/>
  <c r="D231" i="1"/>
  <c r="A232" i="1"/>
  <c r="G231" i="1" l="1"/>
  <c r="F231" i="1"/>
  <c r="A233" i="1"/>
  <c r="D232" i="1"/>
  <c r="C232" i="1"/>
  <c r="E232" i="1"/>
  <c r="B232" i="1"/>
  <c r="G232" i="1" l="1"/>
  <c r="F232" i="1"/>
  <c r="D233" i="1"/>
  <c r="A234" i="1"/>
  <c r="C233" i="1"/>
  <c r="B233" i="1"/>
  <c r="E233" i="1"/>
  <c r="F233" i="1" l="1"/>
  <c r="G233" i="1"/>
  <c r="C234" i="1" s="1"/>
  <c r="E234" i="1"/>
  <c r="B234" i="1"/>
  <c r="A235" i="1"/>
  <c r="D234" i="1"/>
  <c r="F234" i="1" s="1"/>
  <c r="G234" i="1" l="1"/>
  <c r="C235" i="1" s="1"/>
  <c r="D235" i="1"/>
  <c r="A236" i="1"/>
  <c r="E235" i="1"/>
  <c r="B235" i="1"/>
  <c r="G235" i="1" l="1"/>
  <c r="F235" i="1"/>
  <c r="D236" i="1"/>
  <c r="A237" i="1"/>
  <c r="C236" i="1"/>
  <c r="B236" i="1"/>
  <c r="E236" i="1"/>
  <c r="G236" i="1" l="1"/>
  <c r="F236" i="1"/>
  <c r="A238" i="1"/>
  <c r="D237" i="1"/>
  <c r="C237" i="1"/>
  <c r="E237" i="1"/>
  <c r="B237" i="1"/>
  <c r="F237" i="1" l="1"/>
  <c r="G237" i="1"/>
  <c r="E238" i="1"/>
  <c r="D238" i="1"/>
  <c r="C238" i="1"/>
  <c r="A239" i="1"/>
  <c r="B238" i="1"/>
  <c r="F238" i="1" l="1"/>
  <c r="G238" i="1"/>
  <c r="C239" i="1" s="1"/>
  <c r="A240" i="1"/>
  <c r="E239" i="1"/>
  <c r="D239" i="1"/>
  <c r="F239" i="1" s="1"/>
  <c r="B239" i="1"/>
  <c r="G239" i="1" l="1"/>
  <c r="C240" i="1" s="1"/>
  <c r="B240" i="1"/>
  <c r="D240" i="1"/>
  <c r="E240" i="1"/>
  <c r="A241" i="1"/>
  <c r="F240" i="1" l="1"/>
  <c r="G240" i="1"/>
  <c r="B241" i="1"/>
  <c r="C241" i="1"/>
  <c r="D241" i="1"/>
  <c r="E241" i="1"/>
  <c r="A242" i="1"/>
  <c r="G241" i="1" l="1"/>
  <c r="F241" i="1"/>
  <c r="A243" i="1"/>
  <c r="C242" i="1"/>
  <c r="D242" i="1"/>
  <c r="B242" i="1"/>
  <c r="E242" i="1"/>
  <c r="F242" i="1" l="1"/>
  <c r="G242" i="1"/>
  <c r="C243" i="1" s="1"/>
  <c r="A244" i="1"/>
  <c r="B243" i="1"/>
  <c r="D243" i="1"/>
  <c r="E243" i="1"/>
  <c r="F243" i="1" l="1"/>
  <c r="G243" i="1"/>
  <c r="A245" i="1"/>
  <c r="B244" i="1"/>
  <c r="E244" i="1"/>
  <c r="D244" i="1"/>
  <c r="C244" i="1"/>
  <c r="G244" i="1" l="1"/>
  <c r="F244" i="1"/>
  <c r="D245" i="1"/>
  <c r="C245" i="1"/>
  <c r="A246" i="1"/>
  <c r="B245" i="1"/>
  <c r="E245" i="1"/>
  <c r="G245" i="1" s="1"/>
  <c r="F245" i="1" l="1"/>
  <c r="A247" i="1"/>
  <c r="C246" i="1"/>
  <c r="E246" i="1"/>
  <c r="G246" i="1" s="1"/>
  <c r="B246" i="1"/>
  <c r="D246" i="1"/>
  <c r="F246" i="1" s="1"/>
  <c r="D247" i="1" l="1"/>
  <c r="C247" i="1"/>
  <c r="B247" i="1"/>
  <c r="E247" i="1"/>
  <c r="G247" i="1" s="1"/>
  <c r="A248" i="1"/>
  <c r="F247" i="1" l="1"/>
  <c r="A249" i="1"/>
  <c r="D248" i="1"/>
  <c r="E248" i="1"/>
  <c r="B248" i="1"/>
  <c r="C248" i="1"/>
  <c r="F248" i="1" l="1"/>
  <c r="G248" i="1"/>
  <c r="C249" i="1" s="1"/>
  <c r="D249" i="1"/>
  <c r="B249" i="1"/>
  <c r="A250" i="1"/>
  <c r="E249" i="1"/>
  <c r="G249" i="1" l="1"/>
  <c r="C250" i="1" s="1"/>
  <c r="F249" i="1"/>
  <c r="D250" i="1"/>
  <c r="B250" i="1"/>
  <c r="A251" i="1"/>
  <c r="E250" i="1"/>
  <c r="G250" i="1" l="1"/>
  <c r="F250" i="1"/>
  <c r="A252" i="1"/>
  <c r="B251" i="1"/>
  <c r="C251" i="1"/>
  <c r="E251" i="1"/>
  <c r="D251" i="1"/>
  <c r="F251" i="1" l="1"/>
  <c r="G251" i="1"/>
  <c r="D252" i="1"/>
  <c r="B252" i="1"/>
  <c r="C252" i="1"/>
  <c r="E252" i="1"/>
  <c r="G252" i="1" s="1"/>
  <c r="A253" i="1"/>
  <c r="F252" i="1" l="1"/>
  <c r="A254" i="1"/>
  <c r="D253" i="1"/>
  <c r="E253" i="1"/>
  <c r="B253" i="1"/>
  <c r="C253" i="1"/>
  <c r="G253" i="1" l="1"/>
  <c r="F253" i="1"/>
  <c r="D254" i="1"/>
  <c r="E254" i="1"/>
  <c r="B254" i="1"/>
  <c r="A255" i="1"/>
  <c r="C254" i="1"/>
  <c r="F254" i="1" l="1"/>
  <c r="G254" i="1"/>
  <c r="C255" i="1" s="1"/>
  <c r="A256" i="1"/>
  <c r="D255" i="1"/>
  <c r="E255" i="1"/>
  <c r="B255" i="1"/>
  <c r="F255" i="1" l="1"/>
  <c r="G255" i="1"/>
  <c r="C256" i="1" s="1"/>
  <c r="B256" i="1"/>
  <c r="E256" i="1"/>
  <c r="D256" i="1"/>
  <c r="F256" i="1" s="1"/>
  <c r="A257" i="1"/>
  <c r="G256" i="1" l="1"/>
  <c r="B257" i="1"/>
  <c r="A258" i="1"/>
  <c r="E257" i="1"/>
  <c r="C257" i="1"/>
  <c r="D257" i="1"/>
  <c r="F257" i="1" l="1"/>
  <c r="G257" i="1"/>
  <c r="C258" i="1" s="1"/>
  <c r="A259" i="1"/>
  <c r="B258" i="1"/>
  <c r="E258" i="1"/>
  <c r="D258" i="1"/>
  <c r="F258" i="1" s="1"/>
  <c r="G258" i="1" l="1"/>
  <c r="D259" i="1"/>
  <c r="A260" i="1"/>
  <c r="C259" i="1"/>
  <c r="B259" i="1"/>
  <c r="E259" i="1"/>
  <c r="F259" i="1" l="1"/>
  <c r="G259" i="1"/>
  <c r="A261" i="1"/>
  <c r="D260" i="1"/>
  <c r="E260" i="1"/>
  <c r="B260" i="1"/>
  <c r="C260" i="1"/>
  <c r="G260" i="1" l="1"/>
  <c r="F260" i="1"/>
  <c r="D261" i="1"/>
  <c r="C261" i="1"/>
  <c r="E261" i="1"/>
  <c r="G261" i="1" s="1"/>
  <c r="B261" i="1"/>
  <c r="A262" i="1"/>
  <c r="F261" i="1" l="1"/>
  <c r="A263" i="1"/>
  <c r="C262" i="1"/>
  <c r="D262" i="1"/>
  <c r="E262" i="1"/>
  <c r="B262" i="1"/>
  <c r="F262" i="1" l="1"/>
  <c r="G262" i="1"/>
  <c r="C263" i="1" s="1"/>
  <c r="D263" i="1"/>
  <c r="B263" i="1"/>
  <c r="E263" i="1"/>
  <c r="F263" i="1" s="1"/>
  <c r="A264" i="1"/>
  <c r="G263" i="1" l="1"/>
  <c r="C264" i="1" s="1"/>
  <c r="A265" i="1"/>
  <c r="B264" i="1"/>
  <c r="E264" i="1"/>
  <c r="D264" i="1"/>
  <c r="F264" i="1" l="1"/>
  <c r="G264" i="1"/>
  <c r="E265" i="1"/>
  <c r="B265" i="1"/>
  <c r="D265" i="1"/>
  <c r="F265" i="1" s="1"/>
  <c r="C265" i="1"/>
  <c r="A266" i="1"/>
  <c r="G265" i="1" l="1"/>
  <c r="C266" i="1" s="1"/>
  <c r="A267" i="1"/>
  <c r="B266" i="1"/>
  <c r="D266" i="1"/>
  <c r="E266" i="1"/>
  <c r="G266" i="1" l="1"/>
  <c r="C267" i="1" s="1"/>
  <c r="F266" i="1"/>
  <c r="A268" i="1"/>
  <c r="E267" i="1"/>
  <c r="D267" i="1"/>
  <c r="B267" i="1"/>
  <c r="F267" i="1" l="1"/>
  <c r="G267" i="1"/>
  <c r="C268" i="1" s="1"/>
  <c r="E268" i="1"/>
  <c r="A269" i="1"/>
  <c r="D268" i="1"/>
  <c r="B268" i="1"/>
  <c r="F268" i="1" l="1"/>
  <c r="G268" i="1"/>
  <c r="A270" i="1"/>
  <c r="E269" i="1"/>
  <c r="C269" i="1"/>
  <c r="D269" i="1"/>
  <c r="B269" i="1"/>
  <c r="F269" i="1" l="1"/>
  <c r="G269" i="1"/>
  <c r="E270" i="1"/>
  <c r="C270" i="1"/>
  <c r="D270" i="1"/>
  <c r="F270" i="1" s="1"/>
  <c r="B270" i="1"/>
  <c r="A271" i="1"/>
  <c r="G270" i="1" l="1"/>
  <c r="A272" i="1"/>
  <c r="D271" i="1"/>
  <c r="E271" i="1"/>
  <c r="B271" i="1"/>
  <c r="C271" i="1"/>
  <c r="F271" i="1" l="1"/>
  <c r="G271" i="1"/>
  <c r="E272" i="1"/>
  <c r="D272" i="1"/>
  <c r="C272" i="1"/>
  <c r="B272" i="1"/>
  <c r="A273" i="1"/>
  <c r="G272" i="1" l="1"/>
  <c r="F272" i="1"/>
  <c r="A274" i="1"/>
  <c r="D273" i="1"/>
  <c r="B273" i="1"/>
  <c r="E273" i="1"/>
  <c r="C273" i="1"/>
  <c r="G273" i="1" l="1"/>
  <c r="F273" i="1"/>
  <c r="A275" i="1"/>
  <c r="C274" i="1"/>
  <c r="B274" i="1"/>
  <c r="D274" i="1"/>
  <c r="E274" i="1"/>
  <c r="F274" i="1" l="1"/>
  <c r="G274" i="1"/>
  <c r="C275" i="1" s="1"/>
  <c r="A276" i="1"/>
  <c r="D275" i="1"/>
  <c r="B275" i="1"/>
  <c r="E275" i="1"/>
  <c r="G275" i="1" l="1"/>
  <c r="F275" i="1"/>
  <c r="A277" i="1"/>
  <c r="B276" i="1"/>
  <c r="C276" i="1"/>
  <c r="E276" i="1"/>
  <c r="G276" i="1" s="1"/>
  <c r="D276" i="1"/>
  <c r="F276" i="1" l="1"/>
  <c r="E277" i="1"/>
  <c r="A278" i="1"/>
  <c r="B277" i="1"/>
  <c r="C277" i="1"/>
  <c r="D277" i="1"/>
  <c r="F277" i="1" s="1"/>
  <c r="G277" i="1" l="1"/>
  <c r="A279" i="1"/>
  <c r="B278" i="1"/>
  <c r="E278" i="1"/>
  <c r="D278" i="1"/>
  <c r="C278" i="1"/>
  <c r="G278" i="1" l="1"/>
  <c r="F278" i="1"/>
  <c r="D279" i="1"/>
  <c r="B279" i="1"/>
  <c r="E279" i="1"/>
  <c r="A280" i="1"/>
  <c r="C279" i="1"/>
  <c r="G279" i="1" l="1"/>
  <c r="F279" i="1"/>
  <c r="A281" i="1"/>
  <c r="C280" i="1"/>
  <c r="B280" i="1"/>
  <c r="D280" i="1"/>
  <c r="E280" i="1"/>
  <c r="G280" i="1" s="1"/>
  <c r="F280" i="1" l="1"/>
  <c r="B281" i="1"/>
  <c r="C281" i="1"/>
  <c r="E281" i="1"/>
  <c r="D281" i="1"/>
  <c r="A282" i="1"/>
  <c r="F281" i="1" l="1"/>
  <c r="G281" i="1"/>
  <c r="B282" i="1"/>
  <c r="A283" i="1"/>
  <c r="E282" i="1"/>
  <c r="D282" i="1"/>
  <c r="C282" i="1"/>
  <c r="F282" i="1" l="1"/>
  <c r="G282" i="1"/>
  <c r="A284" i="1"/>
  <c r="E283" i="1"/>
  <c r="B283" i="1"/>
  <c r="D283" i="1"/>
  <c r="F283" i="1" s="1"/>
  <c r="C283" i="1"/>
  <c r="G283" i="1" l="1"/>
  <c r="D284" i="1"/>
  <c r="B284" i="1"/>
  <c r="A285" i="1"/>
  <c r="E284" i="1"/>
  <c r="F284" i="1" s="1"/>
  <c r="C284" i="1"/>
  <c r="G284" i="1" l="1"/>
  <c r="A286" i="1"/>
  <c r="D285" i="1"/>
  <c r="B285" i="1"/>
  <c r="E285" i="1"/>
  <c r="C285" i="1"/>
  <c r="F285" i="1" l="1"/>
  <c r="G285" i="1"/>
  <c r="D286" i="1"/>
  <c r="C286" i="1"/>
  <c r="B286" i="1"/>
  <c r="A287" i="1"/>
  <c r="E286" i="1"/>
  <c r="F286" i="1" s="1"/>
  <c r="G286" i="1" l="1"/>
  <c r="C287" i="1" s="1"/>
  <c r="A288" i="1"/>
  <c r="B287" i="1"/>
  <c r="E287" i="1"/>
  <c r="D287" i="1"/>
  <c r="F287" i="1" l="1"/>
  <c r="G287" i="1"/>
  <c r="E288" i="1"/>
  <c r="B288" i="1"/>
  <c r="C288" i="1"/>
  <c r="D288" i="1"/>
  <c r="A289" i="1"/>
  <c r="F288" i="1" l="1"/>
  <c r="G288" i="1"/>
  <c r="C289" i="1" s="1"/>
  <c r="A290" i="1"/>
  <c r="E289" i="1"/>
  <c r="D289" i="1"/>
  <c r="F289" i="1" s="1"/>
  <c r="B289" i="1"/>
  <c r="G289" i="1" l="1"/>
  <c r="A291" i="1"/>
  <c r="C290" i="1"/>
  <c r="E290" i="1"/>
  <c r="B290" i="1"/>
  <c r="D290" i="1"/>
  <c r="F290" i="1" l="1"/>
  <c r="G290" i="1"/>
  <c r="C291" i="1" s="1"/>
  <c r="A292" i="1"/>
  <c r="E291" i="1"/>
  <c r="D291" i="1"/>
  <c r="B291" i="1"/>
  <c r="G291" i="1" l="1"/>
  <c r="F291" i="1"/>
  <c r="A293" i="1"/>
  <c r="C292" i="1"/>
  <c r="B292" i="1"/>
  <c r="D292" i="1"/>
  <c r="E292" i="1"/>
  <c r="G292" i="1" s="1"/>
  <c r="F292" i="1" l="1"/>
  <c r="C293" i="1"/>
  <c r="D293" i="1"/>
  <c r="A294" i="1"/>
  <c r="E293" i="1"/>
  <c r="G293" i="1" s="1"/>
  <c r="B293" i="1"/>
  <c r="F293" i="1" l="1"/>
  <c r="A295" i="1"/>
  <c r="B294" i="1"/>
  <c r="C294" i="1"/>
  <c r="D294" i="1"/>
  <c r="E294" i="1"/>
  <c r="G294" i="1" l="1"/>
  <c r="F294" i="1"/>
  <c r="E295" i="1"/>
  <c r="C295" i="1"/>
  <c r="B295" i="1"/>
  <c r="D295" i="1"/>
  <c r="F295" i="1" s="1"/>
  <c r="A296" i="1"/>
  <c r="G295" i="1" l="1"/>
  <c r="A297" i="1"/>
  <c r="D296" i="1"/>
  <c r="C296" i="1"/>
  <c r="B296" i="1"/>
  <c r="E296" i="1"/>
  <c r="G296" i="1" s="1"/>
  <c r="F296" i="1" l="1"/>
  <c r="C297" i="1"/>
  <c r="B297" i="1"/>
  <c r="E297" i="1"/>
  <c r="G297" i="1" s="1"/>
  <c r="D297" i="1"/>
  <c r="A298" i="1"/>
  <c r="F297" i="1" l="1"/>
  <c r="B298" i="1"/>
  <c r="A299" i="1"/>
  <c r="E298" i="1"/>
  <c r="C298" i="1"/>
  <c r="D298" i="1"/>
  <c r="F298" i="1" s="1"/>
  <c r="G298" i="1" l="1"/>
  <c r="A300" i="1"/>
  <c r="D299" i="1"/>
  <c r="C299" i="1"/>
  <c r="B299" i="1"/>
  <c r="E299" i="1"/>
  <c r="G299" i="1" l="1"/>
  <c r="F299" i="1"/>
  <c r="D300" i="1"/>
  <c r="E300" i="1"/>
  <c r="A301" i="1"/>
  <c r="C300" i="1"/>
  <c r="B300" i="1"/>
  <c r="G300" i="1" l="1"/>
  <c r="F300" i="1"/>
  <c r="A302" i="1"/>
  <c r="B301" i="1"/>
  <c r="E301" i="1"/>
  <c r="C301" i="1"/>
  <c r="D301" i="1"/>
  <c r="G301" i="1" l="1"/>
  <c r="C302" i="1" s="1"/>
  <c r="F301" i="1"/>
  <c r="B302" i="1"/>
  <c r="A303" i="1"/>
  <c r="D302" i="1"/>
  <c r="E302" i="1"/>
  <c r="G302" i="1" l="1"/>
  <c r="F302" i="1"/>
  <c r="A304" i="1"/>
  <c r="B303" i="1"/>
  <c r="E303" i="1"/>
  <c r="D303" i="1"/>
  <c r="C303" i="1"/>
  <c r="F303" i="1" l="1"/>
  <c r="G303" i="1"/>
  <c r="C304" i="1" s="1"/>
  <c r="E304" i="1"/>
  <c r="B304" i="1"/>
  <c r="D304" i="1"/>
  <c r="F304" i="1" s="1"/>
  <c r="A305" i="1"/>
  <c r="G304" i="1" l="1"/>
  <c r="A306" i="1"/>
  <c r="B305" i="1"/>
  <c r="C305" i="1"/>
  <c r="E305" i="1"/>
  <c r="D305" i="1"/>
  <c r="F305" i="1" l="1"/>
  <c r="G305" i="1"/>
  <c r="A307" i="1"/>
  <c r="D306" i="1"/>
  <c r="B306" i="1"/>
  <c r="C306" i="1"/>
  <c r="E306" i="1"/>
  <c r="G306" i="1" l="1"/>
  <c r="C307" i="1" s="1"/>
  <c r="F306" i="1"/>
  <c r="A308" i="1"/>
  <c r="E307" i="1"/>
  <c r="B307" i="1"/>
  <c r="D307" i="1"/>
  <c r="F307" i="1" s="1"/>
  <c r="G307" i="1" l="1"/>
  <c r="A309" i="1"/>
  <c r="E308" i="1"/>
  <c r="C308" i="1"/>
  <c r="B308" i="1"/>
  <c r="D308" i="1"/>
  <c r="F308" i="1" s="1"/>
  <c r="G308" i="1" l="1"/>
  <c r="B309" i="1"/>
  <c r="A310" i="1"/>
  <c r="C309" i="1"/>
  <c r="D309" i="1"/>
  <c r="E309" i="1"/>
  <c r="G309" i="1" l="1"/>
  <c r="F309" i="1"/>
  <c r="A311" i="1"/>
  <c r="D310" i="1"/>
  <c r="C310" i="1"/>
  <c r="E310" i="1"/>
  <c r="B310" i="1"/>
  <c r="F310" i="1" l="1"/>
  <c r="G310" i="1"/>
  <c r="E311" i="1"/>
  <c r="D311" i="1"/>
  <c r="F311" i="1" s="1"/>
  <c r="B311" i="1"/>
  <c r="A312" i="1"/>
  <c r="C311" i="1"/>
  <c r="G311" i="1" l="1"/>
  <c r="A313" i="1"/>
  <c r="E312" i="1"/>
  <c r="D312" i="1"/>
  <c r="B312" i="1"/>
  <c r="C312" i="1"/>
  <c r="G312" i="1" l="1"/>
  <c r="F312" i="1"/>
  <c r="E313" i="1"/>
  <c r="B313" i="1"/>
  <c r="C313" i="1"/>
  <c r="D313" i="1"/>
  <c r="F313" i="1" s="1"/>
  <c r="A314" i="1"/>
  <c r="G313" i="1" l="1"/>
  <c r="B314" i="1"/>
  <c r="A315" i="1"/>
  <c r="D314" i="1"/>
  <c r="E314" i="1"/>
  <c r="C314" i="1"/>
  <c r="G314" i="1" l="1"/>
  <c r="F314" i="1"/>
  <c r="A316" i="1"/>
  <c r="D315" i="1"/>
  <c r="B315" i="1"/>
  <c r="E315" i="1"/>
  <c r="C315" i="1"/>
  <c r="G315" i="1" l="1"/>
  <c r="F315" i="1"/>
  <c r="D316" i="1"/>
  <c r="E316" i="1"/>
  <c r="A317" i="1"/>
  <c r="B316" i="1"/>
  <c r="C316" i="1"/>
  <c r="G316" i="1" l="1"/>
  <c r="F316" i="1"/>
  <c r="A318" i="1"/>
  <c r="C317" i="1"/>
  <c r="E317" i="1"/>
  <c r="D317" i="1"/>
  <c r="B317" i="1"/>
  <c r="F317" i="1" l="1"/>
  <c r="G317" i="1"/>
  <c r="C318" i="1" s="1"/>
  <c r="E318" i="1"/>
  <c r="B318" i="1"/>
  <c r="A319" i="1"/>
  <c r="D318" i="1"/>
  <c r="F318" i="1" s="1"/>
  <c r="G318" i="1" l="1"/>
  <c r="A320" i="1"/>
  <c r="B319" i="1"/>
  <c r="E319" i="1"/>
  <c r="C319" i="1"/>
  <c r="D319" i="1"/>
  <c r="F319" i="1" s="1"/>
  <c r="G319" i="1" l="1"/>
  <c r="C320" i="1" s="1"/>
  <c r="D320" i="1"/>
  <c r="B320" i="1"/>
  <c r="E320" i="1"/>
  <c r="A321" i="1"/>
  <c r="G320" i="1" l="1"/>
  <c r="F320" i="1"/>
  <c r="A322" i="1"/>
  <c r="C321" i="1"/>
  <c r="E321" i="1"/>
  <c r="G321" i="1" s="1"/>
  <c r="D321" i="1"/>
  <c r="B321" i="1"/>
  <c r="F321" i="1" l="1"/>
  <c r="A323" i="1"/>
  <c r="C322" i="1"/>
  <c r="D322" i="1"/>
  <c r="E322" i="1"/>
  <c r="B322" i="1"/>
  <c r="F322" i="1" l="1"/>
  <c r="G322" i="1"/>
  <c r="C323" i="1" s="1"/>
  <c r="A324" i="1"/>
  <c r="E323" i="1"/>
  <c r="D323" i="1"/>
  <c r="B323" i="1"/>
  <c r="G323" i="1" l="1"/>
  <c r="F323" i="1"/>
  <c r="A325" i="1"/>
  <c r="B324" i="1"/>
  <c r="C324" i="1"/>
  <c r="D324" i="1"/>
  <c r="E324" i="1"/>
  <c r="G324" i="1" s="1"/>
  <c r="F324" i="1" l="1"/>
  <c r="C325" i="1"/>
  <c r="E325" i="1"/>
  <c r="G325" i="1" s="1"/>
  <c r="D325" i="1"/>
  <c r="A326" i="1"/>
  <c r="B325" i="1"/>
  <c r="F325" i="1" l="1"/>
  <c r="A327" i="1"/>
  <c r="E326" i="1"/>
  <c r="B326" i="1"/>
  <c r="C326" i="1"/>
  <c r="D326" i="1"/>
  <c r="F326" i="1" s="1"/>
  <c r="G326" i="1" l="1"/>
  <c r="D327" i="1"/>
  <c r="B327" i="1"/>
  <c r="C327" i="1"/>
  <c r="A328" i="1"/>
  <c r="E327" i="1"/>
  <c r="G327" i="1" l="1"/>
  <c r="C328" i="1" s="1"/>
  <c r="F327" i="1"/>
  <c r="A329" i="1"/>
  <c r="D328" i="1"/>
  <c r="B328" i="1"/>
  <c r="E328" i="1"/>
  <c r="G328" i="1" l="1"/>
  <c r="F328" i="1"/>
  <c r="B329" i="1"/>
  <c r="E329" i="1"/>
  <c r="C329" i="1"/>
  <c r="D329" i="1"/>
  <c r="A330" i="1"/>
  <c r="F329" i="1" l="1"/>
  <c r="G329" i="1"/>
  <c r="D330" i="1"/>
  <c r="A331" i="1"/>
  <c r="C330" i="1"/>
  <c r="E330" i="1"/>
  <c r="B330" i="1"/>
  <c r="G330" i="1" l="1"/>
  <c r="C331" i="1" s="1"/>
  <c r="F330" i="1"/>
  <c r="A332" i="1"/>
  <c r="B331" i="1"/>
  <c r="D331" i="1"/>
  <c r="E331" i="1"/>
  <c r="G331" i="1" l="1"/>
  <c r="F331" i="1"/>
  <c r="E332" i="1"/>
  <c r="A333" i="1"/>
  <c r="C332" i="1"/>
  <c r="B332" i="1"/>
  <c r="D332" i="1"/>
  <c r="F332" i="1" l="1"/>
  <c r="G332" i="1"/>
  <c r="A334" i="1"/>
  <c r="C333" i="1"/>
  <c r="D333" i="1"/>
  <c r="B333" i="1"/>
  <c r="E333" i="1"/>
  <c r="G333" i="1" l="1"/>
  <c r="C334" i="1" s="1"/>
  <c r="F333" i="1"/>
  <c r="B334" i="1"/>
  <c r="A335" i="1"/>
  <c r="E334" i="1"/>
  <c r="D334" i="1"/>
  <c r="F334" i="1" s="1"/>
  <c r="G334" i="1" l="1"/>
  <c r="A336" i="1"/>
  <c r="E335" i="1"/>
  <c r="C335" i="1"/>
  <c r="B335" i="1"/>
  <c r="D335" i="1"/>
  <c r="G335" i="1" l="1"/>
  <c r="F335" i="1"/>
  <c r="C336" i="1"/>
  <c r="B336" i="1"/>
  <c r="E336" i="1"/>
  <c r="G336" i="1" s="1"/>
  <c r="D336" i="1"/>
  <c r="F336" i="1" s="1"/>
  <c r="A337" i="1"/>
  <c r="A338" i="1" l="1"/>
  <c r="B337" i="1"/>
  <c r="D337" i="1"/>
  <c r="C337" i="1"/>
  <c r="E337" i="1"/>
  <c r="G337" i="1" s="1"/>
  <c r="F337" i="1" l="1"/>
  <c r="A339" i="1"/>
  <c r="C338" i="1"/>
  <c r="B338" i="1"/>
  <c r="E338" i="1"/>
  <c r="G338" i="1" s="1"/>
  <c r="D338" i="1"/>
  <c r="F338" i="1" l="1"/>
  <c r="E339" i="1"/>
  <c r="A340" i="1"/>
  <c r="D339" i="1"/>
  <c r="F339" i="1" s="1"/>
  <c r="C339" i="1"/>
  <c r="B339" i="1"/>
  <c r="G339" i="1" l="1"/>
  <c r="A341" i="1"/>
  <c r="E340" i="1"/>
  <c r="D340" i="1"/>
  <c r="F340" i="1" s="1"/>
  <c r="B340" i="1"/>
  <c r="C340" i="1"/>
  <c r="G340" i="1" l="1"/>
  <c r="C341" i="1" s="1"/>
  <c r="E341" i="1"/>
  <c r="B341" i="1"/>
  <c r="A342" i="1"/>
  <c r="D341" i="1"/>
  <c r="F341" i="1" s="1"/>
  <c r="G341" i="1" l="1"/>
  <c r="A343" i="1"/>
  <c r="C342" i="1"/>
  <c r="B342" i="1"/>
  <c r="E342" i="1"/>
  <c r="G342" i="1" s="1"/>
  <c r="D342" i="1"/>
  <c r="F342" i="1" s="1"/>
  <c r="E343" i="1" l="1"/>
  <c r="C343" i="1"/>
  <c r="D343" i="1"/>
  <c r="F343" i="1" s="1"/>
  <c r="A344" i="1"/>
  <c r="B343" i="1"/>
  <c r="G343" i="1" l="1"/>
  <c r="A345" i="1"/>
  <c r="D344" i="1"/>
  <c r="E344" i="1"/>
  <c r="C344" i="1"/>
  <c r="B344" i="1"/>
  <c r="F344" i="1" l="1"/>
  <c r="G344" i="1"/>
  <c r="B345" i="1"/>
  <c r="D345" i="1"/>
  <c r="C345" i="1"/>
  <c r="E345" i="1"/>
  <c r="G345" i="1" s="1"/>
  <c r="A346" i="1"/>
  <c r="F345" i="1" l="1"/>
  <c r="E346" i="1"/>
  <c r="A347" i="1"/>
  <c r="B346" i="1"/>
  <c r="C346" i="1"/>
  <c r="G346" i="1" s="1"/>
  <c r="D346" i="1"/>
  <c r="F346" i="1" s="1"/>
  <c r="A348" i="1" l="1"/>
  <c r="D347" i="1"/>
  <c r="B347" i="1"/>
  <c r="E347" i="1"/>
  <c r="C347" i="1"/>
  <c r="G347" i="1" l="1"/>
  <c r="F347" i="1"/>
  <c r="C348" i="1"/>
  <c r="A349" i="1"/>
  <c r="E348" i="1"/>
  <c r="G348" i="1" s="1"/>
  <c r="D348" i="1"/>
  <c r="B348" i="1"/>
  <c r="F348" i="1" l="1"/>
  <c r="A350" i="1"/>
  <c r="D349" i="1"/>
  <c r="C349" i="1"/>
  <c r="B349" i="1"/>
  <c r="E349" i="1"/>
  <c r="F349" i="1" s="1"/>
  <c r="G349" i="1" l="1"/>
  <c r="E350" i="1"/>
  <c r="B350" i="1"/>
  <c r="C350" i="1"/>
  <c r="D350" i="1"/>
  <c r="F350" i="1" s="1"/>
  <c r="A351" i="1"/>
  <c r="G350" i="1"/>
  <c r="A352" i="1" l="1"/>
  <c r="D351" i="1"/>
  <c r="B351" i="1"/>
  <c r="E351" i="1"/>
  <c r="C351" i="1"/>
  <c r="F351" i="1" l="1"/>
  <c r="G351" i="1"/>
  <c r="C352" i="1" s="1"/>
  <c r="B352" i="1"/>
  <c r="D352" i="1"/>
  <c r="E352" i="1"/>
  <c r="A353" i="1"/>
  <c r="G352" i="1" l="1"/>
  <c r="F352" i="1"/>
  <c r="A354" i="1"/>
  <c r="B353" i="1"/>
  <c r="C353" i="1"/>
  <c r="E353" i="1"/>
  <c r="D353" i="1"/>
  <c r="F353" i="1" s="1"/>
  <c r="G353" i="1" l="1"/>
  <c r="C354" i="1" s="1"/>
  <c r="A355" i="1"/>
  <c r="D354" i="1"/>
  <c r="B354" i="1"/>
  <c r="E354" i="1"/>
  <c r="G354" i="1" l="1"/>
  <c r="F354" i="1"/>
  <c r="A356" i="1"/>
  <c r="B355" i="1"/>
  <c r="D355" i="1"/>
  <c r="E355" i="1"/>
  <c r="C355" i="1"/>
  <c r="F355" i="1" l="1"/>
  <c r="G355" i="1"/>
  <c r="A357" i="1"/>
  <c r="B356" i="1"/>
  <c r="C356" i="1"/>
  <c r="E356" i="1"/>
  <c r="D356" i="1"/>
  <c r="F356" i="1" s="1"/>
  <c r="G356" i="1" l="1"/>
  <c r="E357" i="1"/>
  <c r="C357" i="1"/>
  <c r="D357" i="1"/>
  <c r="F357" i="1" s="1"/>
  <c r="B357" i="1"/>
  <c r="A358" i="1"/>
  <c r="G357" i="1" l="1"/>
  <c r="A359" i="1"/>
  <c r="C358" i="1"/>
  <c r="B358" i="1"/>
  <c r="E358" i="1"/>
  <c r="G358" i="1" s="1"/>
  <c r="D358" i="1"/>
  <c r="F358" i="1" l="1"/>
  <c r="E359" i="1"/>
  <c r="C359" i="1"/>
  <c r="D359" i="1"/>
  <c r="F359" i="1" s="1"/>
  <c r="A360" i="1"/>
  <c r="B359" i="1"/>
  <c r="G359" i="1" l="1"/>
  <c r="A361" i="1"/>
  <c r="C360" i="1"/>
  <c r="D360" i="1"/>
  <c r="E360" i="1"/>
  <c r="G360" i="1" s="1"/>
  <c r="B360" i="1"/>
  <c r="F360" i="1" l="1"/>
  <c r="D361" i="1"/>
  <c r="B361" i="1"/>
  <c r="C361" i="1"/>
  <c r="E361" i="1"/>
  <c r="G361" i="1" s="1"/>
  <c r="A362" i="1"/>
  <c r="F361" i="1" l="1"/>
  <c r="E362" i="1"/>
  <c r="A363" i="1"/>
  <c r="D362" i="1"/>
  <c r="F362" i="1" s="1"/>
  <c r="B362" i="1"/>
  <c r="C362" i="1"/>
  <c r="G362" i="1" s="1"/>
  <c r="A364" i="1" l="1"/>
  <c r="B363" i="1"/>
  <c r="E363" i="1"/>
  <c r="D363" i="1"/>
  <c r="C363" i="1"/>
  <c r="G363" i="1" l="1"/>
  <c r="C364" i="1" s="1"/>
  <c r="F363" i="1"/>
  <c r="E364" i="1"/>
  <c r="A365" i="1"/>
  <c r="B364" i="1"/>
  <c r="D364" i="1"/>
  <c r="F364" i="1" s="1"/>
  <c r="G364" i="1" l="1"/>
  <c r="A366" i="1"/>
  <c r="E365" i="1"/>
  <c r="B365" i="1"/>
  <c r="C365" i="1"/>
  <c r="D365" i="1"/>
  <c r="F365" i="1" s="1"/>
  <c r="G365" i="1" l="1"/>
  <c r="B366" i="1"/>
  <c r="D366" i="1"/>
  <c r="E366" i="1"/>
  <c r="C366" i="1"/>
  <c r="A367" i="1"/>
  <c r="G366" i="1" l="1"/>
  <c r="F366" i="1"/>
  <c r="A368" i="1"/>
  <c r="C367" i="1"/>
  <c r="E367" i="1"/>
  <c r="G367" i="1" s="1"/>
  <c r="B367" i="1"/>
  <c r="D367" i="1"/>
  <c r="F367" i="1" s="1"/>
  <c r="B368" i="1" l="1"/>
  <c r="C368" i="1"/>
  <c r="D368" i="1"/>
  <c r="E368" i="1"/>
  <c r="G368" i="1" s="1"/>
  <c r="A369" i="1"/>
  <c r="F368" i="1" l="1"/>
  <c r="A370" i="1"/>
  <c r="B369" i="1"/>
  <c r="E369" i="1"/>
  <c r="D369" i="1"/>
  <c r="F369" i="1" s="1"/>
  <c r="C369" i="1"/>
  <c r="G369" i="1" l="1"/>
  <c r="A371" i="1"/>
  <c r="D370" i="1"/>
  <c r="B370" i="1"/>
  <c r="E370" i="1"/>
  <c r="C370" i="1"/>
  <c r="G370" i="1" l="1"/>
  <c r="F370" i="1"/>
  <c r="A372" i="1"/>
  <c r="C371" i="1"/>
  <c r="B371" i="1"/>
  <c r="E371" i="1"/>
  <c r="G371" i="1" s="1"/>
  <c r="D371" i="1"/>
  <c r="F371" i="1" s="1"/>
  <c r="A373" i="1" l="1"/>
  <c r="B372" i="1"/>
  <c r="E372" i="1"/>
  <c r="D372" i="1"/>
  <c r="C372" i="1"/>
  <c r="F372" i="1" l="1"/>
  <c r="G372" i="1"/>
  <c r="E373" i="1"/>
  <c r="D373" i="1"/>
  <c r="A374" i="1"/>
  <c r="B373" i="1"/>
  <c r="C373" i="1"/>
  <c r="G373" i="1" l="1"/>
  <c r="F373" i="1"/>
  <c r="A375" i="1"/>
  <c r="D374" i="1"/>
  <c r="C374" i="1"/>
  <c r="B374" i="1"/>
  <c r="E374" i="1"/>
  <c r="F374" i="1" l="1"/>
  <c r="G374" i="1"/>
  <c r="E375" i="1"/>
  <c r="B375" i="1"/>
  <c r="C375" i="1"/>
  <c r="D375" i="1"/>
  <c r="F375" i="1" s="1"/>
  <c r="A376" i="1"/>
  <c r="G375" i="1" l="1"/>
  <c r="A377" i="1"/>
  <c r="C376" i="1"/>
  <c r="E376" i="1"/>
  <c r="G376" i="1" s="1"/>
  <c r="D376" i="1"/>
  <c r="B376" i="1"/>
  <c r="F376" i="1" l="1"/>
  <c r="C377" i="1"/>
  <c r="B377" i="1"/>
  <c r="D377" i="1"/>
  <c r="E377" i="1"/>
  <c r="G377" i="1" s="1"/>
  <c r="A378" i="1"/>
  <c r="F377" i="1" l="1"/>
  <c r="E378" i="1"/>
  <c r="A379" i="1"/>
  <c r="C378" i="1"/>
  <c r="B378" i="1"/>
  <c r="D378" i="1"/>
  <c r="F378" i="1" s="1"/>
  <c r="G378" i="1" l="1"/>
  <c r="A380" i="1"/>
  <c r="E379" i="1"/>
  <c r="B379" i="1"/>
  <c r="C379" i="1"/>
  <c r="D379" i="1"/>
  <c r="F379" i="1" s="1"/>
  <c r="G379" i="1" l="1"/>
  <c r="C380" i="1" s="1"/>
  <c r="A381" i="1"/>
  <c r="B380" i="1"/>
  <c r="D380" i="1"/>
  <c r="E380" i="1"/>
  <c r="G380" i="1" l="1"/>
  <c r="F380" i="1"/>
  <c r="A382" i="1"/>
  <c r="B381" i="1"/>
  <c r="C381" i="1"/>
  <c r="D381" i="1"/>
  <c r="E381" i="1"/>
  <c r="G381" i="1" s="1"/>
  <c r="F381" i="1" l="1"/>
  <c r="B382" i="1"/>
  <c r="E382" i="1"/>
  <c r="A383" i="1"/>
  <c r="D382" i="1"/>
  <c r="F382" i="1" s="1"/>
  <c r="C382" i="1"/>
  <c r="G382" i="1" s="1"/>
  <c r="A384" i="1" l="1"/>
  <c r="C383" i="1"/>
  <c r="B383" i="1"/>
  <c r="E383" i="1"/>
  <c r="G383" i="1" s="1"/>
  <c r="D383" i="1"/>
  <c r="F383" i="1" l="1"/>
  <c r="E384" i="1"/>
  <c r="B384" i="1"/>
  <c r="D384" i="1"/>
  <c r="C384" i="1"/>
  <c r="A385" i="1"/>
  <c r="G384" i="1" l="1"/>
  <c r="F384" i="1"/>
  <c r="A386" i="1"/>
  <c r="E385" i="1"/>
  <c r="D385" i="1"/>
  <c r="B385" i="1"/>
  <c r="C385" i="1"/>
  <c r="F385" i="1" l="1"/>
  <c r="G385" i="1"/>
  <c r="A387" i="1"/>
  <c r="D386" i="1"/>
  <c r="B386" i="1"/>
  <c r="C386" i="1"/>
  <c r="E386" i="1"/>
  <c r="F386" i="1" l="1"/>
  <c r="G386" i="1"/>
  <c r="A388" i="1"/>
  <c r="C387" i="1"/>
  <c r="B387" i="1"/>
  <c r="E387" i="1"/>
  <c r="G387" i="1" s="1"/>
  <c r="D387" i="1"/>
  <c r="F387" i="1" l="1"/>
  <c r="A389" i="1"/>
  <c r="B388" i="1"/>
  <c r="E388" i="1"/>
  <c r="C388" i="1"/>
  <c r="D388" i="1"/>
  <c r="F388" i="1" s="1"/>
  <c r="G388" i="1" l="1"/>
  <c r="C389" i="1"/>
  <c r="E389" i="1"/>
  <c r="B389" i="1"/>
  <c r="A390" i="1"/>
  <c r="D389" i="1"/>
  <c r="F389" i="1" l="1"/>
  <c r="G389" i="1"/>
  <c r="A391" i="1"/>
  <c r="C390" i="1"/>
  <c r="B390" i="1"/>
  <c r="D390" i="1"/>
  <c r="E390" i="1"/>
  <c r="G390" i="1" s="1"/>
  <c r="F390" i="1" l="1"/>
  <c r="C391" i="1"/>
  <c r="D391" i="1"/>
  <c r="B391" i="1"/>
  <c r="A392" i="1"/>
  <c r="E391" i="1"/>
  <c r="G391" i="1" s="1"/>
  <c r="F391" i="1" l="1"/>
  <c r="A393" i="1"/>
  <c r="C392" i="1"/>
  <c r="D392" i="1"/>
  <c r="E392" i="1"/>
  <c r="G392" i="1" s="1"/>
  <c r="B392" i="1"/>
  <c r="F392" i="1" l="1"/>
  <c r="C393" i="1"/>
  <c r="D393" i="1"/>
  <c r="E393" i="1"/>
  <c r="F393" i="1" s="1"/>
  <c r="B393" i="1"/>
  <c r="G393" i="1" l="1"/>
</calcChain>
</file>

<file path=xl/sharedStrings.xml><?xml version="1.0" encoding="utf-8"?>
<sst xmlns="http://schemas.openxmlformats.org/spreadsheetml/2006/main" count="34" uniqueCount="28">
  <si>
    <t>Capital emprunté</t>
  </si>
  <si>
    <t>Durée de l'emprunt</t>
  </si>
  <si>
    <t>Capital future</t>
  </si>
  <si>
    <t>Type</t>
  </si>
  <si>
    <t>Mensualité</t>
  </si>
  <si>
    <t>Périodicité du remboursement</t>
  </si>
  <si>
    <t>Mensuels</t>
  </si>
  <si>
    <t>Remboursement total</t>
  </si>
  <si>
    <t>Montant des intérêts</t>
  </si>
  <si>
    <t>Période</t>
  </si>
  <si>
    <t>Intérêt</t>
  </si>
  <si>
    <t>Amortissement</t>
  </si>
  <si>
    <t xml:space="preserve">     Valeur à entrer</t>
  </si>
  <si>
    <t>Taux d'emprunt</t>
  </si>
  <si>
    <t>Date de début</t>
  </si>
  <si>
    <t xml:space="preserve">     Résumé de l'emprunt</t>
  </si>
  <si>
    <t>Montant mensuel des intérêts</t>
  </si>
  <si>
    <t>Date de paiement</t>
  </si>
  <si>
    <t>Solde de début</t>
  </si>
  <si>
    <t>Solde de fin</t>
  </si>
  <si>
    <t>Date de fin</t>
  </si>
  <si>
    <t>Mois de départ</t>
  </si>
  <si>
    <t>Année de départ</t>
  </si>
  <si>
    <t>Années</t>
  </si>
  <si>
    <t>Février</t>
  </si>
  <si>
    <t>Paiement fin/début de période</t>
  </si>
  <si>
    <t>Fin</t>
  </si>
  <si>
    <t>Calendrier d'amortissement de prêt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</si>
</sst>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;[Red]\-#,##0.00\ &quot;€&quot;"/>
    <numFmt numFmtId="165" formatCode="#,##0.00\ &quot;€&quot;"/>
    <numFmt numFmtId="166" formatCode="0&quot; ans&quot;"/>
  </numFmts>
  <fonts count="4" x14ac:knownFonts="1">
    <font>
      <sz val="11"/>
      <color theme="1"/>
      <name val="Calibri"/>
      <family val="2"/>
      <scheme val="minor"/>
    </font>
    <font>
      <b/>
      <sz val="12"/>
      <color rgb="FF496E3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rgb="FF496E3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ck">
        <color rgb="FF496E34"/>
      </bottom>
      <diagonal/>
    </border>
    <border>
      <left style="thin">
        <color theme="2" tint="-0.24994659260841701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/>
      <top style="thick">
        <color rgb="FF496E34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ck">
        <color rgb="FF496E34"/>
      </top>
      <bottom style="thin">
        <color theme="2" tint="-0.24994659260841701"/>
      </bottom>
      <diagonal/>
    </border>
    <border>
      <left/>
      <right/>
      <top/>
      <bottom style="thin">
        <color theme="2" tint="-0.24994659260841701"/>
      </bottom>
      <diagonal/>
    </border>
    <border>
      <left/>
      <right style="thin">
        <color theme="2" tint="-0.24994659260841701"/>
      </right>
      <top/>
      <bottom style="thin">
        <color theme="2" tint="-0.24994659260841701"/>
      </bottom>
      <diagonal/>
    </border>
    <border>
      <left/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2" tint="-0.249977111117893"/>
      </right>
      <top/>
      <bottom style="thin">
        <color indexed="64"/>
      </bottom>
      <diagonal/>
    </border>
    <border>
      <left style="thin">
        <color theme="2" tint="-0.249977111117893"/>
      </left>
      <right/>
      <top/>
      <bottom style="thin">
        <color indexed="64"/>
      </bottom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2" fillId="0" borderId="0" xfId="0" applyFont="1" applyAlignment="1">
      <alignment horizontal="right" vertical="center"/>
    </xf>
    <xf numFmtId="165" fontId="2" fillId="0" borderId="2" xfId="0" applyNumberFormat="1" applyFont="1" applyBorder="1" applyAlignment="1">
      <alignment vertical="center"/>
    </xf>
    <xf numFmtId="10" fontId="2" fillId="0" borderId="2" xfId="0" applyNumberFormat="1" applyFont="1" applyBorder="1" applyAlignment="1">
      <alignment vertical="center"/>
    </xf>
    <xf numFmtId="166" fontId="2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18" fontId="0" fillId="0" borderId="0" xfId="0" applyNumberFormat="1"/>
    <xf numFmtId="165" fontId="2" fillId="0" borderId="0" xfId="0" applyNumberFormat="1" applyFont="1" applyAlignment="1">
      <alignment horizontal="right" vertical="center"/>
    </xf>
    <xf numFmtId="164" fontId="2" fillId="0" borderId="2" xfId="0" applyNumberFormat="1" applyFont="1" applyBorder="1" applyAlignment="1">
      <alignment vertical="center"/>
    </xf>
    <xf numFmtId="14" fontId="0" fillId="0" borderId="0" xfId="0" applyNumberFormat="1"/>
    <xf numFmtId="14" fontId="2" fillId="0" borderId="2" xfId="0" applyNumberFormat="1" applyFont="1" applyBorder="1" applyAlignment="1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/>
    </xf>
    <xf numFmtId="0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Normal" xfId="0" builtinId="0"/>
  </cellStyles>
  <dxfs count="7">
    <dxf>
      <border>
        <left style="thin">
          <color theme="2" tint="-0.24994659260841701"/>
        </left>
        <bottom style="thin">
          <color theme="1"/>
        </bottom>
        <vertical/>
        <horizontal/>
      </border>
    </dxf>
    <dxf>
      <border>
        <left style="thin">
          <color theme="2" tint="-0.24994659260841701"/>
        </left>
        <bottom style="thin">
          <color theme="1"/>
        </bottom>
        <vertical/>
        <horizontal/>
      </border>
    </dxf>
    <dxf>
      <border>
        <left style="thin">
          <color theme="2" tint="-0.24994659260841701"/>
        </left>
        <right style="thin">
          <color theme="2" tint="-0.24994659260841701"/>
        </right>
        <bottom style="thin">
          <color theme="1"/>
        </bottom>
        <vertical/>
        <horizontal/>
      </border>
    </dxf>
    <dxf>
      <border>
        <left style="thin">
          <color theme="2" tint="-0.24994659260841701"/>
        </left>
        <right style="thin">
          <color theme="2" tint="-0.24994659260841701"/>
        </right>
        <bottom style="thin">
          <color theme="2" tint="-0.749961851863155"/>
        </bottom>
        <vertical/>
        <horizontal/>
      </border>
    </dxf>
    <dxf>
      <border>
        <left style="thin">
          <color theme="2" tint="-0.24994659260841701"/>
        </left>
        <right style="thin">
          <color theme="2" tint="-0.24994659260841701"/>
        </right>
        <vertical/>
        <horizontal/>
      </border>
    </dxf>
    <dxf>
      <fill>
        <patternFill patternType="none">
          <bgColor auto="1"/>
        </patternFill>
      </fill>
      <border>
        <right style="thin">
          <color theme="2" tint="-0.24994659260841701"/>
        </right>
        <bottom style="thin">
          <color theme="1"/>
        </bottom>
      </border>
    </dxf>
    <dxf>
      <border>
        <right style="thin">
          <color theme="2" tint="-0.24994659260841701"/>
        </right>
        <bottom style="thin">
          <color theme="2" tint="-0.749961851863155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476935481104077"/>
          <c:y val="2.2708080632486211E-2"/>
          <c:w val="0.87743815087630173"/>
          <c:h val="0.81086192067618679"/>
        </c:manualLayout>
      </c:layout>
      <c:lineChart>
        <c:grouping val="standard"/>
        <c:varyColors val="0"/>
        <c:ser>
          <c:idx val="0"/>
          <c:order val="0"/>
          <c:tx>
            <c:v>Intérêts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[0]!Dates</c:f>
              <c:strCache>
                <c:ptCount val="240"/>
                <c:pt idx="0">
                  <c:v>2021-02-28</c:v>
                </c:pt>
                <c:pt idx="1">
                  <c:v>2021-03-28</c:v>
                </c:pt>
                <c:pt idx="2">
                  <c:v>2021-04-28</c:v>
                </c:pt>
                <c:pt idx="3">
                  <c:v>2021-05-28</c:v>
                </c:pt>
                <c:pt idx="4">
                  <c:v>2021-06-28</c:v>
                </c:pt>
                <c:pt idx="5">
                  <c:v>2021-07-28</c:v>
                </c:pt>
                <c:pt idx="6">
                  <c:v>2021-08-28</c:v>
                </c:pt>
                <c:pt idx="7">
                  <c:v>2021-09-28</c:v>
                </c:pt>
                <c:pt idx="8">
                  <c:v>2021-10-28</c:v>
                </c:pt>
                <c:pt idx="9">
                  <c:v>2021-11-28</c:v>
                </c:pt>
                <c:pt idx="10">
                  <c:v>2021-12-28</c:v>
                </c:pt>
                <c:pt idx="11">
                  <c:v>2022-01-28</c:v>
                </c:pt>
                <c:pt idx="12">
                  <c:v>2022-02-28</c:v>
                </c:pt>
                <c:pt idx="13">
                  <c:v>2022-03-28</c:v>
                </c:pt>
                <c:pt idx="14">
                  <c:v>2022-04-28</c:v>
                </c:pt>
                <c:pt idx="15">
                  <c:v>2022-05-28</c:v>
                </c:pt>
                <c:pt idx="16">
                  <c:v>2022-06-28</c:v>
                </c:pt>
                <c:pt idx="17">
                  <c:v>2022-07-28</c:v>
                </c:pt>
                <c:pt idx="18">
                  <c:v>2022-08-28</c:v>
                </c:pt>
                <c:pt idx="19">
                  <c:v>2022-09-28</c:v>
                </c:pt>
                <c:pt idx="20">
                  <c:v>2022-10-28</c:v>
                </c:pt>
                <c:pt idx="21">
                  <c:v>2022-11-28</c:v>
                </c:pt>
                <c:pt idx="22">
                  <c:v>2022-12-28</c:v>
                </c:pt>
                <c:pt idx="23">
                  <c:v>2023-01-28</c:v>
                </c:pt>
                <c:pt idx="24">
                  <c:v>2023-02-28</c:v>
                </c:pt>
                <c:pt idx="25">
                  <c:v>2023-03-28</c:v>
                </c:pt>
                <c:pt idx="26">
                  <c:v>2023-04-28</c:v>
                </c:pt>
                <c:pt idx="27">
                  <c:v>2023-05-28</c:v>
                </c:pt>
                <c:pt idx="28">
                  <c:v>2023-06-28</c:v>
                </c:pt>
                <c:pt idx="29">
                  <c:v>2023-07-28</c:v>
                </c:pt>
                <c:pt idx="30">
                  <c:v>2023-08-28</c:v>
                </c:pt>
                <c:pt idx="31">
                  <c:v>2023-09-28</c:v>
                </c:pt>
                <c:pt idx="32">
                  <c:v>2023-10-28</c:v>
                </c:pt>
                <c:pt idx="33">
                  <c:v>2023-11-28</c:v>
                </c:pt>
                <c:pt idx="34">
                  <c:v>2023-12-28</c:v>
                </c:pt>
                <c:pt idx="35">
                  <c:v>2024-01-28</c:v>
                </c:pt>
                <c:pt idx="36">
                  <c:v>2024-02-28</c:v>
                </c:pt>
                <c:pt idx="37">
                  <c:v>2024-03-28</c:v>
                </c:pt>
                <c:pt idx="38">
                  <c:v>2024-04-28</c:v>
                </c:pt>
                <c:pt idx="39">
                  <c:v>2024-05-28</c:v>
                </c:pt>
                <c:pt idx="40">
                  <c:v>2024-06-28</c:v>
                </c:pt>
                <c:pt idx="41">
                  <c:v>2024-07-28</c:v>
                </c:pt>
                <c:pt idx="42">
                  <c:v>2024-08-28</c:v>
                </c:pt>
                <c:pt idx="43">
                  <c:v>2024-09-28</c:v>
                </c:pt>
                <c:pt idx="44">
                  <c:v>2024-10-28</c:v>
                </c:pt>
                <c:pt idx="45">
                  <c:v>2024-11-28</c:v>
                </c:pt>
                <c:pt idx="46">
                  <c:v>2024-12-28</c:v>
                </c:pt>
                <c:pt idx="47">
                  <c:v>2025-01-28</c:v>
                </c:pt>
                <c:pt idx="48">
                  <c:v>2025-02-28</c:v>
                </c:pt>
                <c:pt idx="49">
                  <c:v>2025-03-28</c:v>
                </c:pt>
                <c:pt idx="50">
                  <c:v>2025-04-28</c:v>
                </c:pt>
                <c:pt idx="51">
                  <c:v>2025-05-28</c:v>
                </c:pt>
                <c:pt idx="52">
                  <c:v>2025-06-28</c:v>
                </c:pt>
                <c:pt idx="53">
                  <c:v>2025-07-28</c:v>
                </c:pt>
                <c:pt idx="54">
                  <c:v>2025-08-28</c:v>
                </c:pt>
                <c:pt idx="55">
                  <c:v>2025-09-28</c:v>
                </c:pt>
                <c:pt idx="56">
                  <c:v>2025-10-28</c:v>
                </c:pt>
                <c:pt idx="57">
                  <c:v>2025-11-28</c:v>
                </c:pt>
                <c:pt idx="58">
                  <c:v>2025-12-28</c:v>
                </c:pt>
                <c:pt idx="59">
                  <c:v>2026-01-28</c:v>
                </c:pt>
                <c:pt idx="60">
                  <c:v>2026-02-28</c:v>
                </c:pt>
                <c:pt idx="61">
                  <c:v>2026-03-28</c:v>
                </c:pt>
                <c:pt idx="62">
                  <c:v>2026-04-28</c:v>
                </c:pt>
                <c:pt idx="63">
                  <c:v>2026-05-28</c:v>
                </c:pt>
                <c:pt idx="64">
                  <c:v>2026-06-28</c:v>
                </c:pt>
                <c:pt idx="65">
                  <c:v>2026-07-28</c:v>
                </c:pt>
                <c:pt idx="66">
                  <c:v>2026-08-28</c:v>
                </c:pt>
                <c:pt idx="67">
                  <c:v>2026-09-28</c:v>
                </c:pt>
                <c:pt idx="68">
                  <c:v>2026-10-28</c:v>
                </c:pt>
                <c:pt idx="69">
                  <c:v>2026-11-28</c:v>
                </c:pt>
                <c:pt idx="70">
                  <c:v>2026-12-28</c:v>
                </c:pt>
                <c:pt idx="71">
                  <c:v>2027-01-28</c:v>
                </c:pt>
                <c:pt idx="72">
                  <c:v>2027-02-28</c:v>
                </c:pt>
                <c:pt idx="73">
                  <c:v>2027-03-28</c:v>
                </c:pt>
                <c:pt idx="74">
                  <c:v>2027-04-28</c:v>
                </c:pt>
                <c:pt idx="75">
                  <c:v>2027-05-28</c:v>
                </c:pt>
                <c:pt idx="76">
                  <c:v>2027-06-28</c:v>
                </c:pt>
                <c:pt idx="77">
                  <c:v>2027-07-28</c:v>
                </c:pt>
                <c:pt idx="78">
                  <c:v>2027-08-28</c:v>
                </c:pt>
                <c:pt idx="79">
                  <c:v>2027-09-28</c:v>
                </c:pt>
                <c:pt idx="80">
                  <c:v>2027-10-28</c:v>
                </c:pt>
                <c:pt idx="81">
                  <c:v>2027-11-28</c:v>
                </c:pt>
                <c:pt idx="82">
                  <c:v>2027-12-28</c:v>
                </c:pt>
                <c:pt idx="83">
                  <c:v>2028-01-28</c:v>
                </c:pt>
                <c:pt idx="84">
                  <c:v>2028-02-28</c:v>
                </c:pt>
                <c:pt idx="85">
                  <c:v>2028-03-28</c:v>
                </c:pt>
                <c:pt idx="86">
                  <c:v>2028-04-28</c:v>
                </c:pt>
                <c:pt idx="87">
                  <c:v>2028-05-28</c:v>
                </c:pt>
                <c:pt idx="88">
                  <c:v>2028-06-28</c:v>
                </c:pt>
                <c:pt idx="89">
                  <c:v>2028-07-28</c:v>
                </c:pt>
                <c:pt idx="90">
                  <c:v>2028-08-28</c:v>
                </c:pt>
                <c:pt idx="91">
                  <c:v>2028-09-28</c:v>
                </c:pt>
                <c:pt idx="92">
                  <c:v>2028-10-28</c:v>
                </c:pt>
                <c:pt idx="93">
                  <c:v>2028-11-28</c:v>
                </c:pt>
                <c:pt idx="94">
                  <c:v>2028-12-28</c:v>
                </c:pt>
                <c:pt idx="95">
                  <c:v>2029-01-28</c:v>
                </c:pt>
                <c:pt idx="96">
                  <c:v>2029-02-28</c:v>
                </c:pt>
                <c:pt idx="97">
                  <c:v>2029-03-28</c:v>
                </c:pt>
                <c:pt idx="98">
                  <c:v>2029-04-28</c:v>
                </c:pt>
                <c:pt idx="99">
                  <c:v>2029-05-28</c:v>
                </c:pt>
                <c:pt idx="100">
                  <c:v>2029-06-28</c:v>
                </c:pt>
                <c:pt idx="101">
                  <c:v>2029-07-28</c:v>
                </c:pt>
                <c:pt idx="102">
                  <c:v>2029-08-28</c:v>
                </c:pt>
                <c:pt idx="103">
                  <c:v>2029-09-28</c:v>
                </c:pt>
                <c:pt idx="104">
                  <c:v>2029-10-28</c:v>
                </c:pt>
                <c:pt idx="105">
                  <c:v>2029-11-28</c:v>
                </c:pt>
                <c:pt idx="106">
                  <c:v>2029-12-28</c:v>
                </c:pt>
                <c:pt idx="107">
                  <c:v>2030-01-28</c:v>
                </c:pt>
                <c:pt idx="108">
                  <c:v>2030-02-28</c:v>
                </c:pt>
                <c:pt idx="109">
                  <c:v>2030-03-28</c:v>
                </c:pt>
                <c:pt idx="110">
                  <c:v>2030-04-28</c:v>
                </c:pt>
                <c:pt idx="111">
                  <c:v>2030-05-28</c:v>
                </c:pt>
                <c:pt idx="112">
                  <c:v>2030-06-28</c:v>
                </c:pt>
                <c:pt idx="113">
                  <c:v>2030-07-28</c:v>
                </c:pt>
                <c:pt idx="114">
                  <c:v>2030-08-28</c:v>
                </c:pt>
                <c:pt idx="115">
                  <c:v>2030-09-28</c:v>
                </c:pt>
                <c:pt idx="116">
                  <c:v>2030-10-28</c:v>
                </c:pt>
                <c:pt idx="117">
                  <c:v>2030-11-28</c:v>
                </c:pt>
                <c:pt idx="118">
                  <c:v>2030-12-28</c:v>
                </c:pt>
                <c:pt idx="119">
                  <c:v>2031-01-28</c:v>
                </c:pt>
                <c:pt idx="120">
                  <c:v>2031-02-28</c:v>
                </c:pt>
                <c:pt idx="121">
                  <c:v>2031-03-28</c:v>
                </c:pt>
                <c:pt idx="122">
                  <c:v>2031-04-28</c:v>
                </c:pt>
                <c:pt idx="123">
                  <c:v>2031-05-28</c:v>
                </c:pt>
                <c:pt idx="124">
                  <c:v>2031-06-28</c:v>
                </c:pt>
                <c:pt idx="125">
                  <c:v>2031-07-28</c:v>
                </c:pt>
                <c:pt idx="126">
                  <c:v>2031-08-28</c:v>
                </c:pt>
                <c:pt idx="127">
                  <c:v>2031-09-28</c:v>
                </c:pt>
                <c:pt idx="128">
                  <c:v>2031-10-28</c:v>
                </c:pt>
                <c:pt idx="129">
                  <c:v>2031-11-28</c:v>
                </c:pt>
                <c:pt idx="130">
                  <c:v>2031-12-28</c:v>
                </c:pt>
                <c:pt idx="131">
                  <c:v>2032-01-28</c:v>
                </c:pt>
                <c:pt idx="132">
                  <c:v>2032-02-28</c:v>
                </c:pt>
                <c:pt idx="133">
                  <c:v>2032-03-28</c:v>
                </c:pt>
                <c:pt idx="134">
                  <c:v>2032-04-28</c:v>
                </c:pt>
                <c:pt idx="135">
                  <c:v>2032-05-28</c:v>
                </c:pt>
                <c:pt idx="136">
                  <c:v>2032-06-28</c:v>
                </c:pt>
                <c:pt idx="137">
                  <c:v>2032-07-28</c:v>
                </c:pt>
                <c:pt idx="138">
                  <c:v>2032-08-28</c:v>
                </c:pt>
                <c:pt idx="139">
                  <c:v>2032-09-28</c:v>
                </c:pt>
                <c:pt idx="140">
                  <c:v>2032-10-28</c:v>
                </c:pt>
                <c:pt idx="141">
                  <c:v>2032-11-28</c:v>
                </c:pt>
                <c:pt idx="142">
                  <c:v>2032-12-28</c:v>
                </c:pt>
                <c:pt idx="143">
                  <c:v>2033-01-28</c:v>
                </c:pt>
                <c:pt idx="144">
                  <c:v>2033-02-28</c:v>
                </c:pt>
                <c:pt idx="145">
                  <c:v>2033-03-28</c:v>
                </c:pt>
                <c:pt idx="146">
                  <c:v>2033-04-28</c:v>
                </c:pt>
                <c:pt idx="147">
                  <c:v>2033-05-28</c:v>
                </c:pt>
                <c:pt idx="148">
                  <c:v>2033-06-28</c:v>
                </c:pt>
                <c:pt idx="149">
                  <c:v>2033-07-28</c:v>
                </c:pt>
                <c:pt idx="150">
                  <c:v>2033-08-28</c:v>
                </c:pt>
                <c:pt idx="151">
                  <c:v>2033-09-28</c:v>
                </c:pt>
                <c:pt idx="152">
                  <c:v>2033-10-28</c:v>
                </c:pt>
                <c:pt idx="153">
                  <c:v>2033-11-28</c:v>
                </c:pt>
                <c:pt idx="154">
                  <c:v>2033-12-28</c:v>
                </c:pt>
                <c:pt idx="155">
                  <c:v>2034-01-28</c:v>
                </c:pt>
                <c:pt idx="156">
                  <c:v>2034-02-28</c:v>
                </c:pt>
                <c:pt idx="157">
                  <c:v>2034-03-28</c:v>
                </c:pt>
                <c:pt idx="158">
                  <c:v>2034-04-28</c:v>
                </c:pt>
                <c:pt idx="159">
                  <c:v>2034-05-28</c:v>
                </c:pt>
                <c:pt idx="160">
                  <c:v>2034-06-28</c:v>
                </c:pt>
                <c:pt idx="161">
                  <c:v>2034-07-28</c:v>
                </c:pt>
                <c:pt idx="162">
                  <c:v>2034-08-28</c:v>
                </c:pt>
                <c:pt idx="163">
                  <c:v>2034-09-28</c:v>
                </c:pt>
                <c:pt idx="164">
                  <c:v>2034-10-28</c:v>
                </c:pt>
                <c:pt idx="165">
                  <c:v>2034-11-28</c:v>
                </c:pt>
                <c:pt idx="166">
                  <c:v>2034-12-28</c:v>
                </c:pt>
                <c:pt idx="167">
                  <c:v>2035-01-28</c:v>
                </c:pt>
                <c:pt idx="168">
                  <c:v>2035-02-28</c:v>
                </c:pt>
                <c:pt idx="169">
                  <c:v>2035-03-28</c:v>
                </c:pt>
                <c:pt idx="170">
                  <c:v>2035-04-28</c:v>
                </c:pt>
                <c:pt idx="171">
                  <c:v>2035-05-28</c:v>
                </c:pt>
                <c:pt idx="172">
                  <c:v>2035-06-28</c:v>
                </c:pt>
                <c:pt idx="173">
                  <c:v>2035-07-28</c:v>
                </c:pt>
                <c:pt idx="174">
                  <c:v>2035-08-28</c:v>
                </c:pt>
                <c:pt idx="175">
                  <c:v>2035-09-28</c:v>
                </c:pt>
                <c:pt idx="176">
                  <c:v>2035-10-28</c:v>
                </c:pt>
                <c:pt idx="177">
                  <c:v>2035-11-28</c:v>
                </c:pt>
                <c:pt idx="178">
                  <c:v>2035-12-28</c:v>
                </c:pt>
                <c:pt idx="179">
                  <c:v>2036-01-28</c:v>
                </c:pt>
                <c:pt idx="180">
                  <c:v>2036-02-28</c:v>
                </c:pt>
                <c:pt idx="181">
                  <c:v>2036-03-28</c:v>
                </c:pt>
                <c:pt idx="182">
                  <c:v>2036-04-28</c:v>
                </c:pt>
                <c:pt idx="183">
                  <c:v>2036-05-28</c:v>
                </c:pt>
                <c:pt idx="184">
                  <c:v>2036-06-28</c:v>
                </c:pt>
                <c:pt idx="185">
                  <c:v>2036-07-28</c:v>
                </c:pt>
                <c:pt idx="186">
                  <c:v>2036-08-28</c:v>
                </c:pt>
                <c:pt idx="187">
                  <c:v>2036-09-28</c:v>
                </c:pt>
                <c:pt idx="188">
                  <c:v>2036-10-28</c:v>
                </c:pt>
                <c:pt idx="189">
                  <c:v>2036-11-28</c:v>
                </c:pt>
                <c:pt idx="190">
                  <c:v>2036-12-28</c:v>
                </c:pt>
                <c:pt idx="191">
                  <c:v>2037-01-28</c:v>
                </c:pt>
                <c:pt idx="192">
                  <c:v>2037-02-28</c:v>
                </c:pt>
                <c:pt idx="193">
                  <c:v>2037-03-28</c:v>
                </c:pt>
                <c:pt idx="194">
                  <c:v>2037-04-28</c:v>
                </c:pt>
                <c:pt idx="195">
                  <c:v>2037-05-28</c:v>
                </c:pt>
                <c:pt idx="196">
                  <c:v>2037-06-28</c:v>
                </c:pt>
                <c:pt idx="197">
                  <c:v>2037-07-28</c:v>
                </c:pt>
                <c:pt idx="198">
                  <c:v>2037-08-28</c:v>
                </c:pt>
                <c:pt idx="199">
                  <c:v>2037-09-28</c:v>
                </c:pt>
                <c:pt idx="200">
                  <c:v>2037-10-28</c:v>
                </c:pt>
                <c:pt idx="201">
                  <c:v>2037-11-28</c:v>
                </c:pt>
                <c:pt idx="202">
                  <c:v>2037-12-28</c:v>
                </c:pt>
                <c:pt idx="203">
                  <c:v>2038-01-28</c:v>
                </c:pt>
                <c:pt idx="204">
                  <c:v>2038-02-28</c:v>
                </c:pt>
                <c:pt idx="205">
                  <c:v>2038-03-28</c:v>
                </c:pt>
                <c:pt idx="206">
                  <c:v>2038-04-28</c:v>
                </c:pt>
                <c:pt idx="207">
                  <c:v>2038-05-28</c:v>
                </c:pt>
                <c:pt idx="208">
                  <c:v>2038-06-28</c:v>
                </c:pt>
                <c:pt idx="209">
                  <c:v>2038-07-28</c:v>
                </c:pt>
                <c:pt idx="210">
                  <c:v>2038-08-28</c:v>
                </c:pt>
                <c:pt idx="211">
                  <c:v>2038-09-28</c:v>
                </c:pt>
                <c:pt idx="212">
                  <c:v>2038-10-28</c:v>
                </c:pt>
                <c:pt idx="213">
                  <c:v>2038-11-28</c:v>
                </c:pt>
                <c:pt idx="214">
                  <c:v>2038-12-28</c:v>
                </c:pt>
                <c:pt idx="215">
                  <c:v>2039-01-28</c:v>
                </c:pt>
                <c:pt idx="216">
                  <c:v>2039-02-28</c:v>
                </c:pt>
                <c:pt idx="217">
                  <c:v>2039-03-28</c:v>
                </c:pt>
                <c:pt idx="218">
                  <c:v>2039-04-28</c:v>
                </c:pt>
                <c:pt idx="219">
                  <c:v>2039-05-28</c:v>
                </c:pt>
                <c:pt idx="220">
                  <c:v>2039-06-28</c:v>
                </c:pt>
                <c:pt idx="221">
                  <c:v>2039-07-28</c:v>
                </c:pt>
                <c:pt idx="222">
                  <c:v>2039-08-28</c:v>
                </c:pt>
                <c:pt idx="223">
                  <c:v>2039-09-28</c:v>
                </c:pt>
                <c:pt idx="224">
                  <c:v>2039-10-28</c:v>
                </c:pt>
                <c:pt idx="225">
                  <c:v>2039-11-28</c:v>
                </c:pt>
                <c:pt idx="226">
                  <c:v>2039-12-28</c:v>
                </c:pt>
                <c:pt idx="227">
                  <c:v>2040-01-28</c:v>
                </c:pt>
                <c:pt idx="228">
                  <c:v>2040-02-28</c:v>
                </c:pt>
                <c:pt idx="229">
                  <c:v>2040-03-28</c:v>
                </c:pt>
                <c:pt idx="230">
                  <c:v>2040-04-28</c:v>
                </c:pt>
                <c:pt idx="231">
                  <c:v>2040-05-28</c:v>
                </c:pt>
                <c:pt idx="232">
                  <c:v>2040-06-28</c:v>
                </c:pt>
                <c:pt idx="233">
                  <c:v>2040-07-28</c:v>
                </c:pt>
                <c:pt idx="234">
                  <c:v>2040-08-28</c:v>
                </c:pt>
                <c:pt idx="235">
                  <c:v>2040-09-28</c:v>
                </c:pt>
                <c:pt idx="236">
                  <c:v>2040-10-28</c:v>
                </c:pt>
                <c:pt idx="237">
                  <c:v>2040-11-28</c:v>
                </c:pt>
                <c:pt idx="238">
                  <c:v>2040-12-28</c:v>
                </c:pt>
                <c:pt idx="239">
                  <c:v>2041-01-28</c:v>
                </c:pt>
              </c:strCache>
            </c:strRef>
          </c:cat>
          <c:val>
            <c:numRef>
              <c:f>[0]!Intérêts</c:f>
              <c:numCache>
                <c:formatCode>#,##0.00\ "€"</c:formatCode>
                <c:ptCount val="360"/>
                <c:pt idx="0" formatCode="#,##0.00\ &quot;€&quot;;[Red]\-#,##0.00\ &quot;€&quot;">
                  <c:v>250</c:v>
                </c:pt>
                <c:pt idx="1">
                  <c:v>249.10613647779513</c:v>
                </c:pt>
                <c:pt idx="2">
                  <c:v>248.21115562618746</c:v>
                </c:pt>
                <c:pt idx="3">
                  <c:v>247.31505604851537</c:v>
                </c:pt>
                <c:pt idx="4">
                  <c:v>246.41783634637105</c:v>
                </c:pt>
                <c:pt idx="5">
                  <c:v>245.51949511959921</c:v>
                </c:pt>
                <c:pt idx="6">
                  <c:v>244.6200309662938</c:v>
                </c:pt>
                <c:pt idx="7">
                  <c:v>243.71944248279681</c:v>
                </c:pt>
                <c:pt idx="8">
                  <c:v>242.81772826369544</c:v>
                </c:pt>
                <c:pt idx="9">
                  <c:v>241.91488690182015</c:v>
                </c:pt>
                <c:pt idx="10">
                  <c:v>241.01091698824251</c:v>
                </c:pt>
                <c:pt idx="11">
                  <c:v>240.10581711227292</c:v>
                </c:pt>
                <c:pt idx="12">
                  <c:v>239.19958586145836</c:v>
                </c:pt>
                <c:pt idx="13">
                  <c:v>238.29222182158031</c:v>
                </c:pt>
                <c:pt idx="14">
                  <c:v>237.38372357665244</c:v>
                </c:pt>
                <c:pt idx="15">
                  <c:v>236.47408970891837</c:v>
                </c:pt>
                <c:pt idx="16">
                  <c:v>235.56331879884965</c:v>
                </c:pt>
                <c:pt idx="17">
                  <c:v>234.65140942514336</c:v>
                </c:pt>
                <c:pt idx="18">
                  <c:v>233.73836016471989</c:v>
                </c:pt>
                <c:pt idx="19">
                  <c:v>232.82416959272084</c:v>
                </c:pt>
                <c:pt idx="20">
                  <c:v>231.90883628250694</c:v>
                </c:pt>
                <c:pt idx="21">
                  <c:v>230.99235880565516</c:v>
                </c:pt>
                <c:pt idx="22">
                  <c:v>230.07473573195742</c:v>
                </c:pt>
                <c:pt idx="23">
                  <c:v>229.15596562941741</c:v>
                </c:pt>
                <c:pt idx="24">
                  <c:v>228.23604706424931</c:v>
                </c:pt>
                <c:pt idx="25">
                  <c:v>227.31497860087472</c:v>
                </c:pt>
                <c:pt idx="26">
                  <c:v>226.39275880192099</c:v>
                </c:pt>
                <c:pt idx="27">
                  <c:v>225.46938622821847</c:v>
                </c:pt>
                <c:pt idx="28">
                  <c:v>224.54485943879885</c:v>
                </c:pt>
                <c:pt idx="29">
                  <c:v>223.6191769908925</c:v>
                </c:pt>
                <c:pt idx="30">
                  <c:v>222.69233743992621</c:v>
                </c:pt>
                <c:pt idx="31">
                  <c:v>221.76433933952126</c:v>
                </c:pt>
                <c:pt idx="32">
                  <c:v>220.83518124149077</c:v>
                </c:pt>
                <c:pt idx="33">
                  <c:v>219.90486169583775</c:v>
                </c:pt>
                <c:pt idx="34">
                  <c:v>218.97337925075266</c:v>
                </c:pt>
                <c:pt idx="35">
                  <c:v>218.04073245261119</c:v>
                </c:pt>
                <c:pt idx="36">
                  <c:v>217.10691984597207</c:v>
                </c:pt>
                <c:pt idx="37">
                  <c:v>216.17193997357467</c:v>
                </c:pt>
                <c:pt idx="38">
                  <c:v>215.23579137633675</c:v>
                </c:pt>
                <c:pt idx="39">
                  <c:v>214.2984725933523</c:v>
                </c:pt>
                <c:pt idx="40">
                  <c:v>213.35998216188912</c:v>
                </c:pt>
                <c:pt idx="41">
                  <c:v>212.42031861738658</c:v>
                </c:pt>
                <c:pt idx="42">
                  <c:v>211.47948049345345</c:v>
                </c:pt>
                <c:pt idx="43">
                  <c:v>210.5374663218654</c:v>
                </c:pt>
                <c:pt idx="44">
                  <c:v>209.59427463256284</c:v>
                </c:pt>
                <c:pt idx="45">
                  <c:v>208.64990395364867</c:v>
                </c:pt>
                <c:pt idx="46">
                  <c:v>207.70435281138583</c:v>
                </c:pt>
                <c:pt idx="47">
                  <c:v>206.75761973019519</c:v>
                </c:pt>
                <c:pt idx="48">
                  <c:v>205.80970323265305</c:v>
                </c:pt>
                <c:pt idx="49">
                  <c:v>204.86060183948899</c:v>
                </c:pt>
                <c:pt idx="50">
                  <c:v>203.91031406958348</c:v>
                </c:pt>
                <c:pt idx="51">
                  <c:v>202.95883843996555</c:v>
                </c:pt>
                <c:pt idx="52">
                  <c:v>202.00617346581066</c:v>
                </c:pt>
                <c:pt idx="53">
                  <c:v>201.05231766043806</c:v>
                </c:pt>
                <c:pt idx="54">
                  <c:v>200.0972695353087</c:v>
                </c:pt>
                <c:pt idx="55">
                  <c:v>199.14102760002294</c:v>
                </c:pt>
                <c:pt idx="56">
                  <c:v>198.18359036231811</c:v>
                </c:pt>
                <c:pt idx="57">
                  <c:v>197.22495632806613</c:v>
                </c:pt>
                <c:pt idx="58">
                  <c:v>196.26512400127132</c:v>
                </c:pt>
                <c:pt idx="59">
                  <c:v>195.30409188406801</c:v>
                </c:pt>
                <c:pt idx="60">
                  <c:v>194.34185847671824</c:v>
                </c:pt>
                <c:pt idx="61">
                  <c:v>193.37842227760925</c:v>
                </c:pt>
                <c:pt idx="62">
                  <c:v>192.41378178325135</c:v>
                </c:pt>
                <c:pt idx="63">
                  <c:v>191.44793548827559</c:v>
                </c:pt>
                <c:pt idx="64">
                  <c:v>190.48088188543102</c:v>
                </c:pt>
                <c:pt idx="65">
                  <c:v>189.5126194655829</c:v>
                </c:pt>
                <c:pt idx="66">
                  <c:v>188.54314671771002</c:v>
                </c:pt>
                <c:pt idx="67">
                  <c:v>187.57246212890226</c:v>
                </c:pt>
                <c:pt idx="68">
                  <c:v>186.60056418435852</c:v>
                </c:pt>
                <c:pt idx="69">
                  <c:v>185.62745136738408</c:v>
                </c:pt>
                <c:pt idx="70">
                  <c:v>184.6531221593884</c:v>
                </c:pt>
                <c:pt idx="71">
                  <c:v>183.67757503988281</c:v>
                </c:pt>
                <c:pt idx="72">
                  <c:v>182.70080848647777</c:v>
                </c:pt>
                <c:pt idx="73">
                  <c:v>181.72282097488096</c:v>
                </c:pt>
                <c:pt idx="74">
                  <c:v>180.74361097889468</c:v>
                </c:pt>
                <c:pt idx="75">
                  <c:v>179.76317697041344</c:v>
                </c:pt>
                <c:pt idx="76">
                  <c:v>178.78151741942153</c:v>
                </c:pt>
                <c:pt idx="77">
                  <c:v>177.79863079399092</c:v>
                </c:pt>
                <c:pt idx="78">
                  <c:v>176.81451556027861</c:v>
                </c:pt>
                <c:pt idx="79">
                  <c:v>175.82917018252402</c:v>
                </c:pt>
                <c:pt idx="80">
                  <c:v>174.84259312304729</c:v>
                </c:pt>
                <c:pt idx="81">
                  <c:v>173.85478284224621</c:v>
                </c:pt>
                <c:pt idx="82">
                  <c:v>172.86573779859421</c:v>
                </c:pt>
                <c:pt idx="83">
                  <c:v>171.87545644863752</c:v>
                </c:pt>
                <c:pt idx="84">
                  <c:v>170.88393724699341</c:v>
                </c:pt>
                <c:pt idx="85">
                  <c:v>169.89117864634733</c:v>
                </c:pt>
                <c:pt idx="86">
                  <c:v>168.89717909745036</c:v>
                </c:pt>
                <c:pt idx="87">
                  <c:v>167.90193704911729</c:v>
                </c:pt>
                <c:pt idx="88">
                  <c:v>166.9054509482238</c:v>
                </c:pt>
                <c:pt idx="89">
                  <c:v>165.90771923970419</c:v>
                </c:pt>
                <c:pt idx="90">
                  <c:v>164.90874036654895</c:v>
                </c:pt>
                <c:pt idx="91">
                  <c:v>163.90851276980226</c:v>
                </c:pt>
                <c:pt idx="92">
                  <c:v>162.90703488855965</c:v>
                </c:pt>
                <c:pt idx="93">
                  <c:v>161.90430515996547</c:v>
                </c:pt>
                <c:pt idx="94">
                  <c:v>160.90032201921051</c:v>
                </c:pt>
                <c:pt idx="95">
                  <c:v>159.89508389952968</c:v>
                </c:pt>
                <c:pt idx="96">
                  <c:v>158.88858923219919</c:v>
                </c:pt>
                <c:pt idx="97">
                  <c:v>157.88083644653454</c:v>
                </c:pt>
                <c:pt idx="98">
                  <c:v>156.87182396988786</c:v>
                </c:pt>
                <c:pt idx="99">
                  <c:v>155.86155022764532</c:v>
                </c:pt>
                <c:pt idx="100">
                  <c:v>154.85001364322497</c:v>
                </c:pt>
                <c:pt idx="101">
                  <c:v>153.83721263807413</c:v>
                </c:pt>
                <c:pt idx="102">
                  <c:v>152.82314563166688</c:v>
                </c:pt>
                <c:pt idx="103">
                  <c:v>151.80781104150157</c:v>
                </c:pt>
                <c:pt idx="104">
                  <c:v>150.79120728309857</c:v>
                </c:pt>
                <c:pt idx="105">
                  <c:v>149.77333276999755</c:v>
                </c:pt>
                <c:pt idx="106">
                  <c:v>148.75418591375515</c:v>
                </c:pt>
                <c:pt idx="107">
                  <c:v>147.73376512394248</c:v>
                </c:pt>
                <c:pt idx="108">
                  <c:v>146.7120688081425</c:v>
                </c:pt>
                <c:pt idx="109">
                  <c:v>145.68909537194781</c:v>
                </c:pt>
                <c:pt idx="110">
                  <c:v>144.66484321895788</c:v>
                </c:pt>
                <c:pt idx="111">
                  <c:v>143.63931075077667</c:v>
                </c:pt>
                <c:pt idx="112">
                  <c:v>142.61249636701029</c:v>
                </c:pt>
                <c:pt idx="113">
                  <c:v>141.58439846526414</c:v>
                </c:pt>
                <c:pt idx="114">
                  <c:v>140.55501544114088</c:v>
                </c:pt>
                <c:pt idx="115">
                  <c:v>139.52434568823742</c:v>
                </c:pt>
                <c:pt idx="116">
                  <c:v>138.49238759814281</c:v>
                </c:pt>
                <c:pt idx="117">
                  <c:v>137.45913956043563</c:v>
                </c:pt>
                <c:pt idx="118">
                  <c:v>136.4245999626813</c:v>
                </c:pt>
                <c:pt idx="119">
                  <c:v>135.38876719042975</c:v>
                </c:pt>
                <c:pt idx="120">
                  <c:v>134.35163962721288</c:v>
                </c:pt>
                <c:pt idx="121">
                  <c:v>133.31321565454203</c:v>
                </c:pt>
                <c:pt idx="122">
                  <c:v>132.27349365190534</c:v>
                </c:pt>
                <c:pt idx="123">
                  <c:v>131.23247199676533</c:v>
                </c:pt>
                <c:pt idx="124">
                  <c:v>130.19014906455644</c:v>
                </c:pt>
                <c:pt idx="125">
                  <c:v>129.14652322868221</c:v>
                </c:pt>
                <c:pt idx="126">
                  <c:v>128.10159286051319</c:v>
                </c:pt>
                <c:pt idx="127">
                  <c:v>127.05535632938395</c:v>
                </c:pt>
                <c:pt idx="128">
                  <c:v>126.0078120025908</c:v>
                </c:pt>
                <c:pt idx="129">
                  <c:v>124.95895824538917</c:v>
                </c:pt>
                <c:pt idx="130">
                  <c:v>123.90879342099103</c:v>
                </c:pt>
                <c:pt idx="131">
                  <c:v>122.85731589056235</c:v>
                </c:pt>
                <c:pt idx="132">
                  <c:v>121.80452401322069</c:v>
                </c:pt>
                <c:pt idx="133">
                  <c:v>120.75041614603235</c:v>
                </c:pt>
                <c:pt idx="134">
                  <c:v>119.69499064400999</c:v>
                </c:pt>
                <c:pt idx="135">
                  <c:v>118.63824586011015</c:v>
                </c:pt>
                <c:pt idx="136">
                  <c:v>117.58018014523039</c:v>
                </c:pt>
                <c:pt idx="137">
                  <c:v>116.52079184820705</c:v>
                </c:pt>
                <c:pt idx="138">
                  <c:v>115.46007931581241</c:v>
                </c:pt>
                <c:pt idx="139">
                  <c:v>114.39804089275231</c:v>
                </c:pt>
                <c:pt idx="140">
                  <c:v>113.33467492166338</c:v>
                </c:pt>
                <c:pt idx="141">
                  <c:v>112.26997974311057</c:v>
                </c:pt>
                <c:pt idx="142">
                  <c:v>111.20395369558457</c:v>
                </c:pt>
                <c:pt idx="143">
                  <c:v>110.13659511549918</c:v>
                </c:pt>
                <c:pt idx="144">
                  <c:v>109.06790233718867</c:v>
                </c:pt>
                <c:pt idx="145">
                  <c:v>107.99787369290526</c:v>
                </c:pt>
                <c:pt idx="146">
                  <c:v>106.92650751281651</c:v>
                </c:pt>
                <c:pt idx="147">
                  <c:v>105.85380212500266</c:v>
                </c:pt>
                <c:pt idx="148">
                  <c:v>104.77975585545403</c:v>
                </c:pt>
                <c:pt idx="149">
                  <c:v>103.70436702806846</c:v>
                </c:pt>
                <c:pt idx="150">
                  <c:v>102.62763396464865</c:v>
                </c:pt>
                <c:pt idx="151">
                  <c:v>101.54955498489959</c:v>
                </c:pt>
                <c:pt idx="152">
                  <c:v>100.47012840642583</c:v>
                </c:pt>
                <c:pt idx="153">
                  <c:v>99.389352544729007</c:v>
                </c:pt>
                <c:pt idx="154">
                  <c:v>98.307225713205028</c:v>
                </c:pt>
                <c:pt idx="155">
                  <c:v>97.223746223141646</c:v>
                </c:pt>
                <c:pt idx="156">
                  <c:v>96.138912383715706</c:v>
                </c:pt>
                <c:pt idx="157">
                  <c:v>95.052722501990473</c:v>
                </c:pt>
                <c:pt idx="158">
                  <c:v>93.965174882913047</c:v>
                </c:pt>
                <c:pt idx="159">
                  <c:v>92.8762678293118</c:v>
                </c:pt>
                <c:pt idx="160">
                  <c:v>91.785999641893582</c:v>
                </c:pt>
                <c:pt idx="161">
                  <c:v>90.694368619241075</c:v>
                </c:pt>
                <c:pt idx="162">
                  <c:v>89.601373057810235</c:v>
                </c:pt>
                <c:pt idx="163">
                  <c:v>88.507011251927622</c:v>
                </c:pt>
                <c:pt idx="164">
                  <c:v>87.411281493787655</c:v>
                </c:pt>
                <c:pt idx="165">
                  <c:v>86.314182073449999</c:v>
                </c:pt>
                <c:pt idx="166">
                  <c:v>85.215711278836935</c:v>
                </c:pt>
                <c:pt idx="167">
                  <c:v>84.115867395730589</c:v>
                </c:pt>
                <c:pt idx="168">
                  <c:v>83.014648707770377</c:v>
                </c:pt>
                <c:pt idx="169">
                  <c:v>81.912053496450213</c:v>
                </c:pt>
                <c:pt idx="170">
                  <c:v>80.808080041115872</c:v>
                </c:pt>
                <c:pt idx="171">
                  <c:v>79.702726618962402</c:v>
                </c:pt>
                <c:pt idx="172">
                  <c:v>78.595991505031236</c:v>
                </c:pt>
                <c:pt idx="173">
                  <c:v>77.48787297220764</c:v>
                </c:pt>
                <c:pt idx="174">
                  <c:v>76.378369291218021</c:v>
                </c:pt>
                <c:pt idx="175">
                  <c:v>75.267478730627161</c:v>
                </c:pt>
                <c:pt idx="176">
                  <c:v>74.155199556835555</c:v>
                </c:pt>
                <c:pt idx="177">
                  <c:v>73.041530034076715</c:v>
                </c:pt>
                <c:pt idx="178">
                  <c:v>71.926468424414438</c:v>
                </c:pt>
                <c:pt idx="179">
                  <c:v>70.810012987740066</c:v>
                </c:pt>
                <c:pt idx="180">
                  <c:v>69.692161981769857</c:v>
                </c:pt>
                <c:pt idx="181">
                  <c:v>68.572913662042183</c:v>
                </c:pt>
                <c:pt idx="182">
                  <c:v>67.452266281914874</c:v>
                </c:pt>
                <c:pt idx="183">
                  <c:v>66.330218092562376</c:v>
                </c:pt>
                <c:pt idx="184">
                  <c:v>65.206767342973194</c:v>
                </c:pt>
                <c:pt idx="185">
                  <c:v>64.081912279947034</c:v>
                </c:pt>
                <c:pt idx="186">
                  <c:v>62.955651148092066</c:v>
                </c:pt>
                <c:pt idx="187">
                  <c:v>61.827982189822315</c:v>
                </c:pt>
                <c:pt idx="188">
                  <c:v>60.698903645354733</c:v>
                </c:pt>
                <c:pt idx="189">
                  <c:v>59.568413752706533</c:v>
                </c:pt>
                <c:pt idx="190">
                  <c:v>58.436510747692537</c:v>
                </c:pt>
                <c:pt idx="191">
                  <c:v>57.30319286392227</c:v>
                </c:pt>
                <c:pt idx="192">
                  <c:v>56.168458332797286</c:v>
                </c:pt>
                <c:pt idx="193">
                  <c:v>55.032305383508401</c:v>
                </c:pt>
                <c:pt idx="194">
                  <c:v>53.894732243032905</c:v>
                </c:pt>
                <c:pt idx="195">
                  <c:v>52.75573713613182</c:v>
                </c:pt>
                <c:pt idx="196">
                  <c:v>51.615318285347101</c:v>
                </c:pt>
                <c:pt idx="197">
                  <c:v>50.473473910998891</c:v>
                </c:pt>
                <c:pt idx="198">
                  <c:v>49.330202231182767</c:v>
                </c:pt>
                <c:pt idx="199">
                  <c:v>48.185501461766876</c:v>
                </c:pt>
                <c:pt idx="200">
                  <c:v>47.039369816389197</c:v>
                </c:pt>
                <c:pt idx="201">
                  <c:v>45.891805506454794</c:v>
                </c:pt>
                <c:pt idx="202">
                  <c:v>44.742806741132981</c:v>
                </c:pt>
                <c:pt idx="203">
                  <c:v>43.592371727354525</c:v>
                </c:pt>
                <c:pt idx="204">
                  <c:v>42.440498669808832</c:v>
                </c:pt>
                <c:pt idx="205">
                  <c:v>41.287185770941207</c:v>
                </c:pt>
                <c:pt idx="206">
                  <c:v>40.132431230950012</c:v>
                </c:pt>
                <c:pt idx="207">
                  <c:v>38.97623324778381</c:v>
                </c:pt>
                <c:pt idx="208">
                  <c:v>37.818590017138661</c:v>
                </c:pt>
                <c:pt idx="209">
                  <c:v>36.659499732455195</c:v>
                </c:pt>
                <c:pt idx="210">
                  <c:v>35.498960584915892</c:v>
                </c:pt>
                <c:pt idx="211">
                  <c:v>34.33697076344216</c:v>
                </c:pt>
                <c:pt idx="212">
                  <c:v>33.173528454691578</c:v>
                </c:pt>
                <c:pt idx="213">
                  <c:v>32.008631843055056</c:v>
                </c:pt>
                <c:pt idx="214">
                  <c:v>30.842279110654001</c:v>
                </c:pt>
                <c:pt idx="215">
                  <c:v>29.674468437337438</c:v>
                </c:pt>
                <c:pt idx="216">
                  <c:v>28.505198000679226</c:v>
                </c:pt>
                <c:pt idx="217">
                  <c:v>27.334465975975185</c:v>
                </c:pt>
                <c:pt idx="218">
                  <c:v>26.162270536240282</c:v>
                </c:pt>
                <c:pt idx="219">
                  <c:v>24.988609852205702</c:v>
                </c:pt>
                <c:pt idx="220">
                  <c:v>23.813482092316075</c:v>
                </c:pt>
                <c:pt idx="221">
                  <c:v>22.636885422726593</c:v>
                </c:pt>
                <c:pt idx="222">
                  <c:v>21.458818007300117</c:v>
                </c:pt>
                <c:pt idx="223">
                  <c:v>20.279278007604361</c:v>
                </c:pt>
                <c:pt idx="224">
                  <c:v>19.098263582908984</c:v>
                </c:pt>
                <c:pt idx="225">
                  <c:v>17.91577289018274</c:v>
                </c:pt>
                <c:pt idx="226">
                  <c:v>16.731804084090587</c:v>
                </c:pt>
                <c:pt idx="227">
                  <c:v>15.546355316990816</c:v>
                </c:pt>
                <c:pt idx="228">
                  <c:v>14.359424738932173</c:v>
                </c:pt>
                <c:pt idx="229">
                  <c:v>13.171010497650958</c:v>
                </c:pt>
                <c:pt idx="230">
                  <c:v>11.981110738568139</c:v>
                </c:pt>
                <c:pt idx="231">
                  <c:v>10.789723604786468</c:v>
                </c:pt>
                <c:pt idx="232">
                  <c:v>9.5968472370875713</c:v>
                </c:pt>
                <c:pt idx="233">
                  <c:v>8.4024797739290484</c:v>
                </c:pt>
                <c:pt idx="234">
                  <c:v>7.2066193514415788</c:v>
                </c:pt>
                <c:pt idx="235">
                  <c:v>6.0092641034260001</c:v>
                </c:pt>
                <c:pt idx="236">
                  <c:v>4.8104121613504001</c:v>
                </c:pt>
                <c:pt idx="237">
                  <c:v>3.6100616543472075</c:v>
                </c:pt>
                <c:pt idx="238">
                  <c:v>2.4082107092102598</c:v>
                </c:pt>
                <c:pt idx="239">
                  <c:v>1.2048574503918916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2C9-4F18-9A4C-4A2FB2898E47}"/>
            </c:ext>
          </c:extLst>
        </c:ser>
        <c:ser>
          <c:idx val="1"/>
          <c:order val="1"/>
          <c:tx>
            <c:v>Amortissements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[0]!Dates</c:f>
              <c:strCache>
                <c:ptCount val="240"/>
                <c:pt idx="0">
                  <c:v>2021-02-28</c:v>
                </c:pt>
                <c:pt idx="1">
                  <c:v>2021-03-28</c:v>
                </c:pt>
                <c:pt idx="2">
                  <c:v>2021-04-28</c:v>
                </c:pt>
                <c:pt idx="3">
                  <c:v>2021-05-28</c:v>
                </c:pt>
                <c:pt idx="4">
                  <c:v>2021-06-28</c:v>
                </c:pt>
                <c:pt idx="5">
                  <c:v>2021-07-28</c:v>
                </c:pt>
                <c:pt idx="6">
                  <c:v>2021-08-28</c:v>
                </c:pt>
                <c:pt idx="7">
                  <c:v>2021-09-28</c:v>
                </c:pt>
                <c:pt idx="8">
                  <c:v>2021-10-28</c:v>
                </c:pt>
                <c:pt idx="9">
                  <c:v>2021-11-28</c:v>
                </c:pt>
                <c:pt idx="10">
                  <c:v>2021-12-28</c:v>
                </c:pt>
                <c:pt idx="11">
                  <c:v>2022-01-28</c:v>
                </c:pt>
                <c:pt idx="12">
                  <c:v>2022-02-28</c:v>
                </c:pt>
                <c:pt idx="13">
                  <c:v>2022-03-28</c:v>
                </c:pt>
                <c:pt idx="14">
                  <c:v>2022-04-28</c:v>
                </c:pt>
                <c:pt idx="15">
                  <c:v>2022-05-28</c:v>
                </c:pt>
                <c:pt idx="16">
                  <c:v>2022-06-28</c:v>
                </c:pt>
                <c:pt idx="17">
                  <c:v>2022-07-28</c:v>
                </c:pt>
                <c:pt idx="18">
                  <c:v>2022-08-28</c:v>
                </c:pt>
                <c:pt idx="19">
                  <c:v>2022-09-28</c:v>
                </c:pt>
                <c:pt idx="20">
                  <c:v>2022-10-28</c:v>
                </c:pt>
                <c:pt idx="21">
                  <c:v>2022-11-28</c:v>
                </c:pt>
                <c:pt idx="22">
                  <c:v>2022-12-28</c:v>
                </c:pt>
                <c:pt idx="23">
                  <c:v>2023-01-28</c:v>
                </c:pt>
                <c:pt idx="24">
                  <c:v>2023-02-28</c:v>
                </c:pt>
                <c:pt idx="25">
                  <c:v>2023-03-28</c:v>
                </c:pt>
                <c:pt idx="26">
                  <c:v>2023-04-28</c:v>
                </c:pt>
                <c:pt idx="27">
                  <c:v>2023-05-28</c:v>
                </c:pt>
                <c:pt idx="28">
                  <c:v>2023-06-28</c:v>
                </c:pt>
                <c:pt idx="29">
                  <c:v>2023-07-28</c:v>
                </c:pt>
                <c:pt idx="30">
                  <c:v>2023-08-28</c:v>
                </c:pt>
                <c:pt idx="31">
                  <c:v>2023-09-28</c:v>
                </c:pt>
                <c:pt idx="32">
                  <c:v>2023-10-28</c:v>
                </c:pt>
                <c:pt idx="33">
                  <c:v>2023-11-28</c:v>
                </c:pt>
                <c:pt idx="34">
                  <c:v>2023-12-28</c:v>
                </c:pt>
                <c:pt idx="35">
                  <c:v>2024-01-28</c:v>
                </c:pt>
                <c:pt idx="36">
                  <c:v>2024-02-28</c:v>
                </c:pt>
                <c:pt idx="37">
                  <c:v>2024-03-28</c:v>
                </c:pt>
                <c:pt idx="38">
                  <c:v>2024-04-28</c:v>
                </c:pt>
                <c:pt idx="39">
                  <c:v>2024-05-28</c:v>
                </c:pt>
                <c:pt idx="40">
                  <c:v>2024-06-28</c:v>
                </c:pt>
                <c:pt idx="41">
                  <c:v>2024-07-28</c:v>
                </c:pt>
                <c:pt idx="42">
                  <c:v>2024-08-28</c:v>
                </c:pt>
                <c:pt idx="43">
                  <c:v>2024-09-28</c:v>
                </c:pt>
                <c:pt idx="44">
                  <c:v>2024-10-28</c:v>
                </c:pt>
                <c:pt idx="45">
                  <c:v>2024-11-28</c:v>
                </c:pt>
                <c:pt idx="46">
                  <c:v>2024-12-28</c:v>
                </c:pt>
                <c:pt idx="47">
                  <c:v>2025-01-28</c:v>
                </c:pt>
                <c:pt idx="48">
                  <c:v>2025-02-28</c:v>
                </c:pt>
                <c:pt idx="49">
                  <c:v>2025-03-28</c:v>
                </c:pt>
                <c:pt idx="50">
                  <c:v>2025-04-28</c:v>
                </c:pt>
                <c:pt idx="51">
                  <c:v>2025-05-28</c:v>
                </c:pt>
                <c:pt idx="52">
                  <c:v>2025-06-28</c:v>
                </c:pt>
                <c:pt idx="53">
                  <c:v>2025-07-28</c:v>
                </c:pt>
                <c:pt idx="54">
                  <c:v>2025-08-28</c:v>
                </c:pt>
                <c:pt idx="55">
                  <c:v>2025-09-28</c:v>
                </c:pt>
                <c:pt idx="56">
                  <c:v>2025-10-28</c:v>
                </c:pt>
                <c:pt idx="57">
                  <c:v>2025-11-28</c:v>
                </c:pt>
                <c:pt idx="58">
                  <c:v>2025-12-28</c:v>
                </c:pt>
                <c:pt idx="59">
                  <c:v>2026-01-28</c:v>
                </c:pt>
                <c:pt idx="60">
                  <c:v>2026-02-28</c:v>
                </c:pt>
                <c:pt idx="61">
                  <c:v>2026-03-28</c:v>
                </c:pt>
                <c:pt idx="62">
                  <c:v>2026-04-28</c:v>
                </c:pt>
                <c:pt idx="63">
                  <c:v>2026-05-28</c:v>
                </c:pt>
                <c:pt idx="64">
                  <c:v>2026-06-28</c:v>
                </c:pt>
                <c:pt idx="65">
                  <c:v>2026-07-28</c:v>
                </c:pt>
                <c:pt idx="66">
                  <c:v>2026-08-28</c:v>
                </c:pt>
                <c:pt idx="67">
                  <c:v>2026-09-28</c:v>
                </c:pt>
                <c:pt idx="68">
                  <c:v>2026-10-28</c:v>
                </c:pt>
                <c:pt idx="69">
                  <c:v>2026-11-28</c:v>
                </c:pt>
                <c:pt idx="70">
                  <c:v>2026-12-28</c:v>
                </c:pt>
                <c:pt idx="71">
                  <c:v>2027-01-28</c:v>
                </c:pt>
                <c:pt idx="72">
                  <c:v>2027-02-28</c:v>
                </c:pt>
                <c:pt idx="73">
                  <c:v>2027-03-28</c:v>
                </c:pt>
                <c:pt idx="74">
                  <c:v>2027-04-28</c:v>
                </c:pt>
                <c:pt idx="75">
                  <c:v>2027-05-28</c:v>
                </c:pt>
                <c:pt idx="76">
                  <c:v>2027-06-28</c:v>
                </c:pt>
                <c:pt idx="77">
                  <c:v>2027-07-28</c:v>
                </c:pt>
                <c:pt idx="78">
                  <c:v>2027-08-28</c:v>
                </c:pt>
                <c:pt idx="79">
                  <c:v>2027-09-28</c:v>
                </c:pt>
                <c:pt idx="80">
                  <c:v>2027-10-28</c:v>
                </c:pt>
                <c:pt idx="81">
                  <c:v>2027-11-28</c:v>
                </c:pt>
                <c:pt idx="82">
                  <c:v>2027-12-28</c:v>
                </c:pt>
                <c:pt idx="83">
                  <c:v>2028-01-28</c:v>
                </c:pt>
                <c:pt idx="84">
                  <c:v>2028-02-28</c:v>
                </c:pt>
                <c:pt idx="85">
                  <c:v>2028-03-28</c:v>
                </c:pt>
                <c:pt idx="86">
                  <c:v>2028-04-28</c:v>
                </c:pt>
                <c:pt idx="87">
                  <c:v>2028-05-28</c:v>
                </c:pt>
                <c:pt idx="88">
                  <c:v>2028-06-28</c:v>
                </c:pt>
                <c:pt idx="89">
                  <c:v>2028-07-28</c:v>
                </c:pt>
                <c:pt idx="90">
                  <c:v>2028-08-28</c:v>
                </c:pt>
                <c:pt idx="91">
                  <c:v>2028-09-28</c:v>
                </c:pt>
                <c:pt idx="92">
                  <c:v>2028-10-28</c:v>
                </c:pt>
                <c:pt idx="93">
                  <c:v>2028-11-28</c:v>
                </c:pt>
                <c:pt idx="94">
                  <c:v>2028-12-28</c:v>
                </c:pt>
                <c:pt idx="95">
                  <c:v>2029-01-28</c:v>
                </c:pt>
                <c:pt idx="96">
                  <c:v>2029-02-28</c:v>
                </c:pt>
                <c:pt idx="97">
                  <c:v>2029-03-28</c:v>
                </c:pt>
                <c:pt idx="98">
                  <c:v>2029-04-28</c:v>
                </c:pt>
                <c:pt idx="99">
                  <c:v>2029-05-28</c:v>
                </c:pt>
                <c:pt idx="100">
                  <c:v>2029-06-28</c:v>
                </c:pt>
                <c:pt idx="101">
                  <c:v>2029-07-28</c:v>
                </c:pt>
                <c:pt idx="102">
                  <c:v>2029-08-28</c:v>
                </c:pt>
                <c:pt idx="103">
                  <c:v>2029-09-28</c:v>
                </c:pt>
                <c:pt idx="104">
                  <c:v>2029-10-28</c:v>
                </c:pt>
                <c:pt idx="105">
                  <c:v>2029-11-28</c:v>
                </c:pt>
                <c:pt idx="106">
                  <c:v>2029-12-28</c:v>
                </c:pt>
                <c:pt idx="107">
                  <c:v>2030-01-28</c:v>
                </c:pt>
                <c:pt idx="108">
                  <c:v>2030-02-28</c:v>
                </c:pt>
                <c:pt idx="109">
                  <c:v>2030-03-28</c:v>
                </c:pt>
                <c:pt idx="110">
                  <c:v>2030-04-28</c:v>
                </c:pt>
                <c:pt idx="111">
                  <c:v>2030-05-28</c:v>
                </c:pt>
                <c:pt idx="112">
                  <c:v>2030-06-28</c:v>
                </c:pt>
                <c:pt idx="113">
                  <c:v>2030-07-28</c:v>
                </c:pt>
                <c:pt idx="114">
                  <c:v>2030-08-28</c:v>
                </c:pt>
                <c:pt idx="115">
                  <c:v>2030-09-28</c:v>
                </c:pt>
                <c:pt idx="116">
                  <c:v>2030-10-28</c:v>
                </c:pt>
                <c:pt idx="117">
                  <c:v>2030-11-28</c:v>
                </c:pt>
                <c:pt idx="118">
                  <c:v>2030-12-28</c:v>
                </c:pt>
                <c:pt idx="119">
                  <c:v>2031-01-28</c:v>
                </c:pt>
                <c:pt idx="120">
                  <c:v>2031-02-28</c:v>
                </c:pt>
                <c:pt idx="121">
                  <c:v>2031-03-28</c:v>
                </c:pt>
                <c:pt idx="122">
                  <c:v>2031-04-28</c:v>
                </c:pt>
                <c:pt idx="123">
                  <c:v>2031-05-28</c:v>
                </c:pt>
                <c:pt idx="124">
                  <c:v>2031-06-28</c:v>
                </c:pt>
                <c:pt idx="125">
                  <c:v>2031-07-28</c:v>
                </c:pt>
                <c:pt idx="126">
                  <c:v>2031-08-28</c:v>
                </c:pt>
                <c:pt idx="127">
                  <c:v>2031-09-28</c:v>
                </c:pt>
                <c:pt idx="128">
                  <c:v>2031-10-28</c:v>
                </c:pt>
                <c:pt idx="129">
                  <c:v>2031-11-28</c:v>
                </c:pt>
                <c:pt idx="130">
                  <c:v>2031-12-28</c:v>
                </c:pt>
                <c:pt idx="131">
                  <c:v>2032-01-28</c:v>
                </c:pt>
                <c:pt idx="132">
                  <c:v>2032-02-28</c:v>
                </c:pt>
                <c:pt idx="133">
                  <c:v>2032-03-28</c:v>
                </c:pt>
                <c:pt idx="134">
                  <c:v>2032-04-28</c:v>
                </c:pt>
                <c:pt idx="135">
                  <c:v>2032-05-28</c:v>
                </c:pt>
                <c:pt idx="136">
                  <c:v>2032-06-28</c:v>
                </c:pt>
                <c:pt idx="137">
                  <c:v>2032-07-28</c:v>
                </c:pt>
                <c:pt idx="138">
                  <c:v>2032-08-28</c:v>
                </c:pt>
                <c:pt idx="139">
                  <c:v>2032-09-28</c:v>
                </c:pt>
                <c:pt idx="140">
                  <c:v>2032-10-28</c:v>
                </c:pt>
                <c:pt idx="141">
                  <c:v>2032-11-28</c:v>
                </c:pt>
                <c:pt idx="142">
                  <c:v>2032-12-28</c:v>
                </c:pt>
                <c:pt idx="143">
                  <c:v>2033-01-28</c:v>
                </c:pt>
                <c:pt idx="144">
                  <c:v>2033-02-28</c:v>
                </c:pt>
                <c:pt idx="145">
                  <c:v>2033-03-28</c:v>
                </c:pt>
                <c:pt idx="146">
                  <c:v>2033-04-28</c:v>
                </c:pt>
                <c:pt idx="147">
                  <c:v>2033-05-28</c:v>
                </c:pt>
                <c:pt idx="148">
                  <c:v>2033-06-28</c:v>
                </c:pt>
                <c:pt idx="149">
                  <c:v>2033-07-28</c:v>
                </c:pt>
                <c:pt idx="150">
                  <c:v>2033-08-28</c:v>
                </c:pt>
                <c:pt idx="151">
                  <c:v>2033-09-28</c:v>
                </c:pt>
                <c:pt idx="152">
                  <c:v>2033-10-28</c:v>
                </c:pt>
                <c:pt idx="153">
                  <c:v>2033-11-28</c:v>
                </c:pt>
                <c:pt idx="154">
                  <c:v>2033-12-28</c:v>
                </c:pt>
                <c:pt idx="155">
                  <c:v>2034-01-28</c:v>
                </c:pt>
                <c:pt idx="156">
                  <c:v>2034-02-28</c:v>
                </c:pt>
                <c:pt idx="157">
                  <c:v>2034-03-28</c:v>
                </c:pt>
                <c:pt idx="158">
                  <c:v>2034-04-28</c:v>
                </c:pt>
                <c:pt idx="159">
                  <c:v>2034-05-28</c:v>
                </c:pt>
                <c:pt idx="160">
                  <c:v>2034-06-28</c:v>
                </c:pt>
                <c:pt idx="161">
                  <c:v>2034-07-28</c:v>
                </c:pt>
                <c:pt idx="162">
                  <c:v>2034-08-28</c:v>
                </c:pt>
                <c:pt idx="163">
                  <c:v>2034-09-28</c:v>
                </c:pt>
                <c:pt idx="164">
                  <c:v>2034-10-28</c:v>
                </c:pt>
                <c:pt idx="165">
                  <c:v>2034-11-28</c:v>
                </c:pt>
                <c:pt idx="166">
                  <c:v>2034-12-28</c:v>
                </c:pt>
                <c:pt idx="167">
                  <c:v>2035-01-28</c:v>
                </c:pt>
                <c:pt idx="168">
                  <c:v>2035-02-28</c:v>
                </c:pt>
                <c:pt idx="169">
                  <c:v>2035-03-28</c:v>
                </c:pt>
                <c:pt idx="170">
                  <c:v>2035-04-28</c:v>
                </c:pt>
                <c:pt idx="171">
                  <c:v>2035-05-28</c:v>
                </c:pt>
                <c:pt idx="172">
                  <c:v>2035-06-28</c:v>
                </c:pt>
                <c:pt idx="173">
                  <c:v>2035-07-28</c:v>
                </c:pt>
                <c:pt idx="174">
                  <c:v>2035-08-28</c:v>
                </c:pt>
                <c:pt idx="175">
                  <c:v>2035-09-28</c:v>
                </c:pt>
                <c:pt idx="176">
                  <c:v>2035-10-28</c:v>
                </c:pt>
                <c:pt idx="177">
                  <c:v>2035-11-28</c:v>
                </c:pt>
                <c:pt idx="178">
                  <c:v>2035-12-28</c:v>
                </c:pt>
                <c:pt idx="179">
                  <c:v>2036-01-28</c:v>
                </c:pt>
                <c:pt idx="180">
                  <c:v>2036-02-28</c:v>
                </c:pt>
                <c:pt idx="181">
                  <c:v>2036-03-28</c:v>
                </c:pt>
                <c:pt idx="182">
                  <c:v>2036-04-28</c:v>
                </c:pt>
                <c:pt idx="183">
                  <c:v>2036-05-28</c:v>
                </c:pt>
                <c:pt idx="184">
                  <c:v>2036-06-28</c:v>
                </c:pt>
                <c:pt idx="185">
                  <c:v>2036-07-28</c:v>
                </c:pt>
                <c:pt idx="186">
                  <c:v>2036-08-28</c:v>
                </c:pt>
                <c:pt idx="187">
                  <c:v>2036-09-28</c:v>
                </c:pt>
                <c:pt idx="188">
                  <c:v>2036-10-28</c:v>
                </c:pt>
                <c:pt idx="189">
                  <c:v>2036-11-28</c:v>
                </c:pt>
                <c:pt idx="190">
                  <c:v>2036-12-28</c:v>
                </c:pt>
                <c:pt idx="191">
                  <c:v>2037-01-28</c:v>
                </c:pt>
                <c:pt idx="192">
                  <c:v>2037-02-28</c:v>
                </c:pt>
                <c:pt idx="193">
                  <c:v>2037-03-28</c:v>
                </c:pt>
                <c:pt idx="194">
                  <c:v>2037-04-28</c:v>
                </c:pt>
                <c:pt idx="195">
                  <c:v>2037-05-28</c:v>
                </c:pt>
                <c:pt idx="196">
                  <c:v>2037-06-28</c:v>
                </c:pt>
                <c:pt idx="197">
                  <c:v>2037-07-28</c:v>
                </c:pt>
                <c:pt idx="198">
                  <c:v>2037-08-28</c:v>
                </c:pt>
                <c:pt idx="199">
                  <c:v>2037-09-28</c:v>
                </c:pt>
                <c:pt idx="200">
                  <c:v>2037-10-28</c:v>
                </c:pt>
                <c:pt idx="201">
                  <c:v>2037-11-28</c:v>
                </c:pt>
                <c:pt idx="202">
                  <c:v>2037-12-28</c:v>
                </c:pt>
                <c:pt idx="203">
                  <c:v>2038-01-28</c:v>
                </c:pt>
                <c:pt idx="204">
                  <c:v>2038-02-28</c:v>
                </c:pt>
                <c:pt idx="205">
                  <c:v>2038-03-28</c:v>
                </c:pt>
                <c:pt idx="206">
                  <c:v>2038-04-28</c:v>
                </c:pt>
                <c:pt idx="207">
                  <c:v>2038-05-28</c:v>
                </c:pt>
                <c:pt idx="208">
                  <c:v>2038-06-28</c:v>
                </c:pt>
                <c:pt idx="209">
                  <c:v>2038-07-28</c:v>
                </c:pt>
                <c:pt idx="210">
                  <c:v>2038-08-28</c:v>
                </c:pt>
                <c:pt idx="211">
                  <c:v>2038-09-28</c:v>
                </c:pt>
                <c:pt idx="212">
                  <c:v>2038-10-28</c:v>
                </c:pt>
                <c:pt idx="213">
                  <c:v>2038-11-28</c:v>
                </c:pt>
                <c:pt idx="214">
                  <c:v>2038-12-28</c:v>
                </c:pt>
                <c:pt idx="215">
                  <c:v>2039-01-28</c:v>
                </c:pt>
                <c:pt idx="216">
                  <c:v>2039-02-28</c:v>
                </c:pt>
                <c:pt idx="217">
                  <c:v>2039-03-28</c:v>
                </c:pt>
                <c:pt idx="218">
                  <c:v>2039-04-28</c:v>
                </c:pt>
                <c:pt idx="219">
                  <c:v>2039-05-28</c:v>
                </c:pt>
                <c:pt idx="220">
                  <c:v>2039-06-28</c:v>
                </c:pt>
                <c:pt idx="221">
                  <c:v>2039-07-28</c:v>
                </c:pt>
                <c:pt idx="222">
                  <c:v>2039-08-28</c:v>
                </c:pt>
                <c:pt idx="223">
                  <c:v>2039-09-28</c:v>
                </c:pt>
                <c:pt idx="224">
                  <c:v>2039-10-28</c:v>
                </c:pt>
                <c:pt idx="225">
                  <c:v>2039-11-28</c:v>
                </c:pt>
                <c:pt idx="226">
                  <c:v>2039-12-28</c:v>
                </c:pt>
                <c:pt idx="227">
                  <c:v>2040-01-28</c:v>
                </c:pt>
                <c:pt idx="228">
                  <c:v>2040-02-28</c:v>
                </c:pt>
                <c:pt idx="229">
                  <c:v>2040-03-28</c:v>
                </c:pt>
                <c:pt idx="230">
                  <c:v>2040-04-28</c:v>
                </c:pt>
                <c:pt idx="231">
                  <c:v>2040-05-28</c:v>
                </c:pt>
                <c:pt idx="232">
                  <c:v>2040-06-28</c:v>
                </c:pt>
                <c:pt idx="233">
                  <c:v>2040-07-28</c:v>
                </c:pt>
                <c:pt idx="234">
                  <c:v>2040-08-28</c:v>
                </c:pt>
                <c:pt idx="235">
                  <c:v>2040-09-28</c:v>
                </c:pt>
                <c:pt idx="236">
                  <c:v>2040-10-28</c:v>
                </c:pt>
                <c:pt idx="237">
                  <c:v>2040-11-28</c:v>
                </c:pt>
                <c:pt idx="238">
                  <c:v>2040-12-28</c:v>
                </c:pt>
                <c:pt idx="239">
                  <c:v>2041-01-28</c:v>
                </c:pt>
              </c:strCache>
            </c:strRef>
          </c:cat>
          <c:val>
            <c:numRef>
              <c:f>[0]!Amortissements</c:f>
              <c:numCache>
                <c:formatCode>#,##0.00\ "€";[Red]\-#,##0.00\ "€"</c:formatCode>
                <c:ptCount val="360"/>
                <c:pt idx="0">
                  <c:v>715.09081776390508</c:v>
                </c:pt>
                <c:pt idx="1">
                  <c:v>715.98468128611</c:v>
                </c:pt>
                <c:pt idx="2">
                  <c:v>716.87966213771756</c:v>
                </c:pt>
                <c:pt idx="3">
                  <c:v>717.77576171538988</c:v>
                </c:pt>
                <c:pt idx="4">
                  <c:v>718.67298141753406</c:v>
                </c:pt>
                <c:pt idx="5">
                  <c:v>719.57132264430595</c:v>
                </c:pt>
                <c:pt idx="6">
                  <c:v>720.47078679761137</c:v>
                </c:pt>
                <c:pt idx="7">
                  <c:v>721.37137528110839</c:v>
                </c:pt>
                <c:pt idx="8">
                  <c:v>722.27308950020972</c:v>
                </c:pt>
                <c:pt idx="9">
                  <c:v>723.1759308620849</c:v>
                </c:pt>
                <c:pt idx="10">
                  <c:v>724.07990077566251</c:v>
                </c:pt>
                <c:pt idx="11">
                  <c:v>724.98500065163216</c:v>
                </c:pt>
                <c:pt idx="12">
                  <c:v>725.89123190244663</c:v>
                </c:pt>
                <c:pt idx="13">
                  <c:v>726.79859594232482</c:v>
                </c:pt>
                <c:pt idx="14">
                  <c:v>727.70709418725255</c:v>
                </c:pt>
                <c:pt idx="15">
                  <c:v>728.61672805498677</c:v>
                </c:pt>
                <c:pt idx="16">
                  <c:v>729.52749896505543</c:v>
                </c:pt>
                <c:pt idx="17">
                  <c:v>730.43940833876172</c:v>
                </c:pt>
                <c:pt idx="18">
                  <c:v>731.35245759918519</c:v>
                </c:pt>
                <c:pt idx="19">
                  <c:v>732.26664817118422</c:v>
                </c:pt>
                <c:pt idx="20">
                  <c:v>733.18198148139811</c:v>
                </c:pt>
                <c:pt idx="21">
                  <c:v>734.09845895825003</c:v>
                </c:pt>
                <c:pt idx="22">
                  <c:v>735.0160820319478</c:v>
                </c:pt>
                <c:pt idx="23">
                  <c:v>735.93485213448776</c:v>
                </c:pt>
                <c:pt idx="24">
                  <c:v>736.85477069965577</c:v>
                </c:pt>
                <c:pt idx="25">
                  <c:v>737.77583916303035</c:v>
                </c:pt>
                <c:pt idx="26">
                  <c:v>738.69805896198409</c:v>
                </c:pt>
                <c:pt idx="27">
                  <c:v>739.62143153568672</c:v>
                </c:pt>
                <c:pt idx="28">
                  <c:v>740.5459583251062</c:v>
                </c:pt>
                <c:pt idx="29">
                  <c:v>741.4716407730125</c:v>
                </c:pt>
                <c:pt idx="30">
                  <c:v>742.3984803239789</c:v>
                </c:pt>
                <c:pt idx="31">
                  <c:v>743.32647842438382</c:v>
                </c:pt>
                <c:pt idx="32">
                  <c:v>744.25563652241431</c:v>
                </c:pt>
                <c:pt idx="33">
                  <c:v>745.1859560680673</c:v>
                </c:pt>
                <c:pt idx="34">
                  <c:v>746.11743851315248</c:v>
                </c:pt>
                <c:pt idx="35">
                  <c:v>747.05008531129386</c:v>
                </c:pt>
                <c:pt idx="36">
                  <c:v>747.98389791793306</c:v>
                </c:pt>
                <c:pt idx="37">
                  <c:v>748.9188777903305</c:v>
                </c:pt>
                <c:pt idx="38">
                  <c:v>749.85502638756839</c:v>
                </c:pt>
                <c:pt idx="39">
                  <c:v>750.79234517055272</c:v>
                </c:pt>
                <c:pt idx="40">
                  <c:v>751.73083560201587</c:v>
                </c:pt>
                <c:pt idx="41">
                  <c:v>752.67049914651841</c:v>
                </c:pt>
                <c:pt idx="42">
                  <c:v>753.6113372704516</c:v>
                </c:pt>
                <c:pt idx="43">
                  <c:v>754.55335144203968</c:v>
                </c:pt>
                <c:pt idx="44">
                  <c:v>755.49654313134215</c:v>
                </c:pt>
                <c:pt idx="45">
                  <c:v>756.44091381025646</c:v>
                </c:pt>
                <c:pt idx="46">
                  <c:v>757.38646495251919</c:v>
                </c:pt>
                <c:pt idx="47">
                  <c:v>758.33319803370989</c:v>
                </c:pt>
                <c:pt idx="48">
                  <c:v>759.281114531252</c:v>
                </c:pt>
                <c:pt idx="49">
                  <c:v>760.23021592441614</c:v>
                </c:pt>
                <c:pt idx="50">
                  <c:v>761.18050369432149</c:v>
                </c:pt>
                <c:pt idx="51">
                  <c:v>762.13197932393962</c:v>
                </c:pt>
                <c:pt idx="52">
                  <c:v>763.08464429809453</c:v>
                </c:pt>
                <c:pt idx="53">
                  <c:v>764.03850010346696</c:v>
                </c:pt>
                <c:pt idx="54">
                  <c:v>764.99354822859641</c:v>
                </c:pt>
                <c:pt idx="55">
                  <c:v>765.9497901638822</c:v>
                </c:pt>
                <c:pt idx="56">
                  <c:v>766.90722740158708</c:v>
                </c:pt>
                <c:pt idx="57">
                  <c:v>767.86586143583907</c:v>
                </c:pt>
                <c:pt idx="58">
                  <c:v>768.82569376263382</c:v>
                </c:pt>
                <c:pt idx="59">
                  <c:v>769.78672587983704</c:v>
                </c:pt>
                <c:pt idx="60">
                  <c:v>770.74895928718672</c:v>
                </c:pt>
                <c:pt idx="61">
                  <c:v>771.71239548629569</c:v>
                </c:pt>
                <c:pt idx="62">
                  <c:v>772.67703598065373</c:v>
                </c:pt>
                <c:pt idx="63">
                  <c:v>773.64288227562952</c:v>
                </c:pt>
                <c:pt idx="64">
                  <c:v>774.60993587847406</c:v>
                </c:pt>
                <c:pt idx="65">
                  <c:v>775.57819829832226</c:v>
                </c:pt>
                <c:pt idx="66">
                  <c:v>776.54767104619509</c:v>
                </c:pt>
                <c:pt idx="67">
                  <c:v>777.51835563500288</c:v>
                </c:pt>
                <c:pt idx="68">
                  <c:v>778.49025357954656</c:v>
                </c:pt>
                <c:pt idx="69">
                  <c:v>779.46336639652088</c:v>
                </c:pt>
                <c:pt idx="70">
                  <c:v>780.43769560451665</c:v>
                </c:pt>
                <c:pt idx="71">
                  <c:v>781.41324272402233</c:v>
                </c:pt>
                <c:pt idx="72">
                  <c:v>782.39000927742734</c:v>
                </c:pt>
                <c:pt idx="73">
                  <c:v>783.36799678902401</c:v>
                </c:pt>
                <c:pt idx="74">
                  <c:v>784.34720678501037</c:v>
                </c:pt>
                <c:pt idx="75">
                  <c:v>785.32764079349181</c:v>
                </c:pt>
                <c:pt idx="76">
                  <c:v>786.30930034448352</c:v>
                </c:pt>
                <c:pt idx="77">
                  <c:v>787.29218696991416</c:v>
                </c:pt>
                <c:pt idx="78">
                  <c:v>788.27630220362653</c:v>
                </c:pt>
                <c:pt idx="79">
                  <c:v>789.261647581381</c:v>
                </c:pt>
                <c:pt idx="80">
                  <c:v>790.24822464085787</c:v>
                </c:pt>
                <c:pt idx="81">
                  <c:v>791.23603492165887</c:v>
                </c:pt>
                <c:pt idx="82">
                  <c:v>792.2250799653109</c:v>
                </c:pt>
                <c:pt idx="83">
                  <c:v>793.2153613152675</c:v>
                </c:pt>
                <c:pt idx="84">
                  <c:v>794.20688051691161</c:v>
                </c:pt>
                <c:pt idx="85">
                  <c:v>795.19963911755781</c:v>
                </c:pt>
                <c:pt idx="86">
                  <c:v>796.19363866645483</c:v>
                </c:pt>
                <c:pt idx="87">
                  <c:v>797.18888071478784</c:v>
                </c:pt>
                <c:pt idx="88">
                  <c:v>798.18536681568139</c:v>
                </c:pt>
                <c:pt idx="89">
                  <c:v>799.18309852420089</c:v>
                </c:pt>
                <c:pt idx="90">
                  <c:v>800.18207739735601</c:v>
                </c:pt>
                <c:pt idx="91">
                  <c:v>801.18230499410276</c:v>
                </c:pt>
                <c:pt idx="92">
                  <c:v>802.18378287534551</c:v>
                </c:pt>
                <c:pt idx="93">
                  <c:v>803.1865126039396</c:v>
                </c:pt>
                <c:pt idx="94">
                  <c:v>804.19049574469454</c:v>
                </c:pt>
                <c:pt idx="95">
                  <c:v>805.19573386437537</c:v>
                </c:pt>
                <c:pt idx="96">
                  <c:v>806.20222853170594</c:v>
                </c:pt>
                <c:pt idx="97">
                  <c:v>807.20998131737053</c:v>
                </c:pt>
                <c:pt idx="98">
                  <c:v>808.21899379401736</c:v>
                </c:pt>
                <c:pt idx="99">
                  <c:v>809.22926753625973</c:v>
                </c:pt>
                <c:pt idx="100">
                  <c:v>810.24080412068008</c:v>
                </c:pt>
                <c:pt idx="101">
                  <c:v>811.25360512583097</c:v>
                </c:pt>
                <c:pt idx="102">
                  <c:v>812.2676721322382</c:v>
                </c:pt>
                <c:pt idx="103">
                  <c:v>813.28300672240357</c:v>
                </c:pt>
                <c:pt idx="104">
                  <c:v>814.29961048080656</c:v>
                </c:pt>
                <c:pt idx="105">
                  <c:v>815.31748499390756</c:v>
                </c:pt>
                <c:pt idx="106">
                  <c:v>816.33663185015007</c:v>
                </c:pt>
                <c:pt idx="107">
                  <c:v>817.3570526399626</c:v>
                </c:pt>
                <c:pt idx="108">
                  <c:v>818.3787489557626</c:v>
                </c:pt>
                <c:pt idx="109">
                  <c:v>819.40172239195726</c:v>
                </c:pt>
                <c:pt idx="110">
                  <c:v>820.42597454494717</c:v>
                </c:pt>
                <c:pt idx="111">
                  <c:v>821.45150701312832</c:v>
                </c:pt>
                <c:pt idx="112">
                  <c:v>822.47832139689478</c:v>
                </c:pt>
                <c:pt idx="113">
                  <c:v>823.50641929864082</c:v>
                </c:pt>
                <c:pt idx="114">
                  <c:v>824.5358023227642</c:v>
                </c:pt>
                <c:pt idx="115">
                  <c:v>825.56647207566766</c:v>
                </c:pt>
                <c:pt idx="116">
                  <c:v>826.59843016576224</c:v>
                </c:pt>
                <c:pt idx="117">
                  <c:v>827.63167820346951</c:v>
                </c:pt>
                <c:pt idx="118">
                  <c:v>828.66621780122387</c:v>
                </c:pt>
                <c:pt idx="119">
                  <c:v>829.70205057347528</c:v>
                </c:pt>
                <c:pt idx="120">
                  <c:v>830.7391781366922</c:v>
                </c:pt>
                <c:pt idx="121">
                  <c:v>831.7776021093631</c:v>
                </c:pt>
                <c:pt idx="122">
                  <c:v>832.8173241119996</c:v>
                </c:pt>
                <c:pt idx="123">
                  <c:v>833.85834576713967</c:v>
                </c:pt>
                <c:pt idx="124">
                  <c:v>834.90066869934878</c:v>
                </c:pt>
                <c:pt idx="125">
                  <c:v>835.94429453522287</c:v>
                </c:pt>
                <c:pt idx="126">
                  <c:v>836.98922490339191</c:v>
                </c:pt>
                <c:pt idx="127">
                  <c:v>838.03546143452115</c:v>
                </c:pt>
                <c:pt idx="128">
                  <c:v>839.08300576131433</c:v>
                </c:pt>
                <c:pt idx="129">
                  <c:v>840.13185951851597</c:v>
                </c:pt>
                <c:pt idx="130">
                  <c:v>841.18202434291413</c:v>
                </c:pt>
                <c:pt idx="131">
                  <c:v>842.23350187334279</c:v>
                </c:pt>
                <c:pt idx="132">
                  <c:v>843.28629375068442</c:v>
                </c:pt>
                <c:pt idx="133">
                  <c:v>844.34040161787277</c:v>
                </c:pt>
                <c:pt idx="134">
                  <c:v>845.3958271198951</c:v>
                </c:pt>
                <c:pt idx="135">
                  <c:v>846.45257190379505</c:v>
                </c:pt>
                <c:pt idx="136">
                  <c:v>847.51063761867465</c:v>
                </c:pt>
                <c:pt idx="137">
                  <c:v>848.57002591569812</c:v>
                </c:pt>
                <c:pt idx="138">
                  <c:v>849.63073844809264</c:v>
                </c:pt>
                <c:pt idx="139">
                  <c:v>850.69277687115289</c:v>
                </c:pt>
                <c:pt idx="140">
                  <c:v>851.75614284224173</c:v>
                </c:pt>
                <c:pt idx="141">
                  <c:v>852.82083802079444</c:v>
                </c:pt>
                <c:pt idx="142">
                  <c:v>853.88686406832062</c:v>
                </c:pt>
                <c:pt idx="143">
                  <c:v>854.9542226484059</c:v>
                </c:pt>
                <c:pt idx="144">
                  <c:v>856.02291542671639</c:v>
                </c:pt>
                <c:pt idx="145">
                  <c:v>857.09294407099981</c:v>
                </c:pt>
                <c:pt idx="146">
                  <c:v>858.16431025108864</c:v>
                </c:pt>
                <c:pt idx="147">
                  <c:v>859.23701563890256</c:v>
                </c:pt>
                <c:pt idx="148">
                  <c:v>860.31106190845105</c:v>
                </c:pt>
                <c:pt idx="149">
                  <c:v>861.38645073583655</c:v>
                </c:pt>
                <c:pt idx="150">
                  <c:v>862.4631837992564</c:v>
                </c:pt>
                <c:pt idx="151">
                  <c:v>863.54126277900548</c:v>
                </c:pt>
                <c:pt idx="152">
                  <c:v>864.62068935747925</c:v>
                </c:pt>
                <c:pt idx="153">
                  <c:v>865.70146521917616</c:v>
                </c:pt>
                <c:pt idx="154">
                  <c:v>866.78359205070001</c:v>
                </c:pt>
                <c:pt idx="155">
                  <c:v>867.86707154076339</c:v>
                </c:pt>
                <c:pt idx="156">
                  <c:v>868.95190538018926</c:v>
                </c:pt>
                <c:pt idx="157">
                  <c:v>870.03809526191458</c:v>
                </c:pt>
                <c:pt idx="158">
                  <c:v>871.12564288099202</c:v>
                </c:pt>
                <c:pt idx="159">
                  <c:v>872.21454993459326</c:v>
                </c:pt>
                <c:pt idx="160">
                  <c:v>873.30481812201151</c:v>
                </c:pt>
                <c:pt idx="161">
                  <c:v>874.39644914466407</c:v>
                </c:pt>
                <c:pt idx="162">
                  <c:v>875.48944470609479</c:v>
                </c:pt>
                <c:pt idx="163">
                  <c:v>876.58380651197751</c:v>
                </c:pt>
                <c:pt idx="164">
                  <c:v>877.67953627011741</c:v>
                </c:pt>
                <c:pt idx="165">
                  <c:v>878.77663569045501</c:v>
                </c:pt>
                <c:pt idx="166">
                  <c:v>879.87510648506816</c:v>
                </c:pt>
                <c:pt idx="167">
                  <c:v>880.97495036817452</c:v>
                </c:pt>
                <c:pt idx="168">
                  <c:v>882.07616905613475</c:v>
                </c:pt>
                <c:pt idx="169">
                  <c:v>883.17876426745488</c:v>
                </c:pt>
                <c:pt idx="170">
                  <c:v>884.28273772278919</c:v>
                </c:pt>
                <c:pt idx="171">
                  <c:v>885.38809114494279</c:v>
                </c:pt>
                <c:pt idx="172">
                  <c:v>886.49482625887379</c:v>
                </c:pt>
                <c:pt idx="173">
                  <c:v>887.6029447916975</c:v>
                </c:pt>
                <c:pt idx="174">
                  <c:v>888.71244847268713</c:v>
                </c:pt>
                <c:pt idx="175">
                  <c:v>889.82333903327788</c:v>
                </c:pt>
                <c:pt idx="176">
                  <c:v>890.93561820706952</c:v>
                </c:pt>
                <c:pt idx="177">
                  <c:v>892.04928772982839</c:v>
                </c:pt>
                <c:pt idx="178">
                  <c:v>893.16434933949074</c:v>
                </c:pt>
                <c:pt idx="179">
                  <c:v>894.28080477616504</c:v>
                </c:pt>
                <c:pt idx="180">
                  <c:v>895.39865578213517</c:v>
                </c:pt>
                <c:pt idx="181">
                  <c:v>896.51790410186277</c:v>
                </c:pt>
                <c:pt idx="182">
                  <c:v>897.63855148199013</c:v>
                </c:pt>
                <c:pt idx="183">
                  <c:v>898.76059967134267</c:v>
                </c:pt>
                <c:pt idx="184">
                  <c:v>899.88405042093189</c:v>
                </c:pt>
                <c:pt idx="185">
                  <c:v>901.00890548395807</c:v>
                </c:pt>
                <c:pt idx="186">
                  <c:v>902.13516661581309</c:v>
                </c:pt>
                <c:pt idx="187">
                  <c:v>903.26283557408271</c:v>
                </c:pt>
                <c:pt idx="188">
                  <c:v>904.3919141185504</c:v>
                </c:pt>
                <c:pt idx="189">
                  <c:v>905.52240401119855</c:v>
                </c:pt>
                <c:pt idx="190">
                  <c:v>906.65430701621256</c:v>
                </c:pt>
                <c:pt idx="191">
                  <c:v>907.78762489998292</c:v>
                </c:pt>
                <c:pt idx="192">
                  <c:v>908.92235943110779</c:v>
                </c:pt>
                <c:pt idx="193">
                  <c:v>910.05851238039668</c:v>
                </c:pt>
                <c:pt idx="194">
                  <c:v>911.1960855208722</c:v>
                </c:pt>
                <c:pt idx="195">
                  <c:v>912.33508062777332</c:v>
                </c:pt>
                <c:pt idx="196">
                  <c:v>913.47549947855805</c:v>
                </c:pt>
                <c:pt idx="197">
                  <c:v>914.61734385290617</c:v>
                </c:pt>
                <c:pt idx="198">
                  <c:v>915.76061553272234</c:v>
                </c:pt>
                <c:pt idx="199">
                  <c:v>916.9053163021382</c:v>
                </c:pt>
                <c:pt idx="200">
                  <c:v>918.05144794751595</c:v>
                </c:pt>
                <c:pt idx="201">
                  <c:v>919.19901225745025</c:v>
                </c:pt>
                <c:pt idx="202">
                  <c:v>920.34801102277208</c:v>
                </c:pt>
                <c:pt idx="203">
                  <c:v>921.4984460365506</c:v>
                </c:pt>
                <c:pt idx="204">
                  <c:v>922.65031909409618</c:v>
                </c:pt>
                <c:pt idx="205">
                  <c:v>923.80363199296391</c:v>
                </c:pt>
                <c:pt idx="206">
                  <c:v>924.95838653295505</c:v>
                </c:pt>
                <c:pt idx="207">
                  <c:v>926.11458451612123</c:v>
                </c:pt>
                <c:pt idx="208">
                  <c:v>927.27222774676636</c:v>
                </c:pt>
                <c:pt idx="209">
                  <c:v>928.4313180314499</c:v>
                </c:pt>
                <c:pt idx="210">
                  <c:v>929.59185717898913</c:v>
                </c:pt>
                <c:pt idx="211">
                  <c:v>930.753847000463</c:v>
                </c:pt>
                <c:pt idx="212">
                  <c:v>931.91728930921352</c:v>
                </c:pt>
                <c:pt idx="213">
                  <c:v>933.08218592085007</c:v>
                </c:pt>
                <c:pt idx="214">
                  <c:v>934.24853865325099</c:v>
                </c:pt>
                <c:pt idx="215">
                  <c:v>935.4163493265678</c:v>
                </c:pt>
                <c:pt idx="216">
                  <c:v>936.58561976322585</c:v>
                </c:pt>
                <c:pt idx="217">
                  <c:v>937.75635178792993</c:v>
                </c:pt>
                <c:pt idx="218">
                  <c:v>938.92854722766481</c:v>
                </c:pt>
                <c:pt idx="219">
                  <c:v>940.10220791169934</c:v>
                </c:pt>
                <c:pt idx="220">
                  <c:v>941.27733567158896</c:v>
                </c:pt>
                <c:pt idx="221">
                  <c:v>942.45393234117842</c:v>
                </c:pt>
                <c:pt idx="222">
                  <c:v>943.63199975660496</c:v>
                </c:pt>
                <c:pt idx="223">
                  <c:v>944.81153975630059</c:v>
                </c:pt>
                <c:pt idx="224">
                  <c:v>945.99255418099608</c:v>
                </c:pt>
                <c:pt idx="225">
                  <c:v>947.17504487372241</c:v>
                </c:pt>
                <c:pt idx="226">
                  <c:v>948.35901367981455</c:v>
                </c:pt>
                <c:pt idx="227">
                  <c:v>949.54446244691428</c:v>
                </c:pt>
                <c:pt idx="228">
                  <c:v>950.73139302497293</c:v>
                </c:pt>
                <c:pt idx="229">
                  <c:v>951.91980726625411</c:v>
                </c:pt>
                <c:pt idx="230">
                  <c:v>953.10970702533689</c:v>
                </c:pt>
                <c:pt idx="231">
                  <c:v>954.30109415911863</c:v>
                </c:pt>
                <c:pt idx="232">
                  <c:v>955.49397052681741</c:v>
                </c:pt>
                <c:pt idx="233">
                  <c:v>956.68833798997605</c:v>
                </c:pt>
                <c:pt idx="234">
                  <c:v>957.88419841246343</c:v>
                </c:pt>
                <c:pt idx="235">
                  <c:v>959.08155366047913</c:v>
                </c:pt>
                <c:pt idx="236">
                  <c:v>960.28040560255465</c:v>
                </c:pt>
                <c:pt idx="237">
                  <c:v>961.48075610955789</c:v>
                </c:pt>
                <c:pt idx="238">
                  <c:v>962.68260705469481</c:v>
                </c:pt>
                <c:pt idx="239">
                  <c:v>963.88596031351324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145-4E43-8523-B6647082DC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15875" cap="flat" cmpd="sng" algn="ctr">
              <a:solidFill>
                <a:schemeClr val="bg2">
                  <a:lumMod val="75000"/>
                  <a:alpha val="40000"/>
                </a:schemeClr>
              </a:solidFill>
              <a:round/>
            </a:ln>
            <a:effectLst/>
          </c:spPr>
        </c:hiLowLines>
        <c:smooth val="0"/>
        <c:axId val="98654512"/>
        <c:axId val="98673232"/>
      </c:lineChart>
      <c:dateAx>
        <c:axId val="98654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m/yyyy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42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673232"/>
        <c:crosses val="autoZero"/>
        <c:auto val="0"/>
        <c:lblOffset val="100"/>
        <c:baseTimeUnit val="months"/>
        <c:majorUnit val="1"/>
        <c:majorTimeUnit val="years"/>
        <c:minorUnit val="1"/>
        <c:minorTimeUnit val="years"/>
      </c:dateAx>
      <c:valAx>
        <c:axId val="9867323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€&quot;#,##0.00_);[Red]\(&quot;€&quot;#,##0.00\)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654512"/>
        <c:crosses val="max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219074</xdr:colOff>
      <xdr:row>14</xdr:row>
      <xdr:rowOff>109537</xdr:rowOff>
    </xdr:from>
    <xdr:to>
      <xdr:col>9</xdr:col>
      <xdr:colOff>0</xdr:colOff>
      <xdr:row>30</xdr:row>
      <xdr:rowOff>133351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826566F-019C-496F-959C-22D22CB954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K393"/>
  <sheetViews>
    <sheetView tabSelected="1" workbookViewId="0">
      <selection activeCell="J2" sqref="J2"/>
    </sheetView>
  </sheetViews>
  <sheetFormatPr defaultColWidth="11.42578125" defaultRowHeight="15" x14ac:dyDescent="0.25"/>
  <cols>
    <col min="1" max="10" width="12.7109375" customWidth="1"/>
  </cols>
  <sheetData>
    <row r="2" spans="1:11" ht="30.75" customHeight="1" x14ac:dyDescent="0.25">
      <c r="A2" s="23" t="s">
        <v>27</v>
      </c>
      <c r="B2" s="23"/>
      <c r="C2" s="23"/>
      <c r="D2" s="23"/>
      <c r="E2" s="23"/>
      <c r="F2" s="23"/>
      <c r="G2" s="23"/>
    </row>
    <row r="4" spans="1:11" ht="22.5" customHeight="1" thickBot="1" x14ac:dyDescent="0.3">
      <c r="A4" s="24" t="s">
        <v>12</v>
      </c>
      <c r="B4" s="24"/>
      <c r="C4" s="24"/>
      <c r="D4" s="24"/>
      <c r="F4" s="24" t="s">
        <v>15</v>
      </c>
      <c r="G4" s="24"/>
      <c r="H4" s="24"/>
      <c r="I4" s="24"/>
    </row>
    <row r="5" spans="1:11" ht="15.75" thickTop="1" x14ac:dyDescent="0.25">
      <c r="A5" s="29" t="s">
        <v>5</v>
      </c>
      <c r="B5" s="29"/>
      <c r="C5" s="30"/>
      <c r="D5" s="3" t="s">
        <v>6</v>
      </c>
      <c r="F5" s="29" t="str">
        <f>IF(D5="Mensuels","Mensualités",IF(D5="Annuels","Annuités"))</f>
        <v>Mensualités</v>
      </c>
      <c r="G5" s="29"/>
      <c r="H5" s="30"/>
      <c r="I5" s="9">
        <f>IF(AND(D6&lt;&gt;"",D7&lt;&gt;"",D8&lt;&gt;""),IF(D5="Mensuels",-PMT(D7/12,D8*12,D6,D9,D11),IF(D5="Annuels",-PMT(D7,D8,D6,D9,D11))),"")</f>
        <v>965.09081776390508</v>
      </c>
      <c r="K5" s="11"/>
    </row>
    <row r="6" spans="1:11" x14ac:dyDescent="0.25">
      <c r="A6" s="27" t="s">
        <v>0</v>
      </c>
      <c r="B6" s="27"/>
      <c r="C6" s="28"/>
      <c r="D6" s="4">
        <v>200000</v>
      </c>
      <c r="F6" s="25" t="s">
        <v>7</v>
      </c>
      <c r="G6" s="25" t="s">
        <v>7</v>
      </c>
      <c r="H6" s="26" t="s">
        <v>7</v>
      </c>
      <c r="I6" s="4">
        <f>IF(AND(D6&lt;&gt;"",D7&lt;&gt;"",D8&lt;&gt;""),-PMT(D7,D8,D6,D9,D11)*D8,"")</f>
        <v>232982.9434978652</v>
      </c>
      <c r="K6" s="11"/>
    </row>
    <row r="7" spans="1:11" x14ac:dyDescent="0.25">
      <c r="A7" s="25" t="s">
        <v>13</v>
      </c>
      <c r="B7" s="25"/>
      <c r="C7" s="26"/>
      <c r="D7" s="5">
        <v>1.4999999999999999E-2</v>
      </c>
      <c r="F7" s="25" t="s">
        <v>8</v>
      </c>
      <c r="G7" s="25" t="s">
        <v>8</v>
      </c>
      <c r="H7" s="26" t="s">
        <v>8</v>
      </c>
      <c r="I7" s="10">
        <f>IF(AND(D6&lt;&gt;"",D7&lt;&gt;"",D8&lt;&gt;""),I6-D6,"")</f>
        <v>32982.943497865199</v>
      </c>
    </row>
    <row r="8" spans="1:11" x14ac:dyDescent="0.25">
      <c r="A8" s="25" t="s">
        <v>1</v>
      </c>
      <c r="B8" s="25"/>
      <c r="C8" s="26"/>
      <c r="D8" s="6">
        <v>20</v>
      </c>
      <c r="F8" s="25" t="s">
        <v>16</v>
      </c>
      <c r="G8" s="25" t="s">
        <v>16</v>
      </c>
      <c r="H8" s="26" t="s">
        <v>16</v>
      </c>
      <c r="I8" s="4">
        <f>IF(AND(D6&lt;&gt;"",D7&lt;&gt;"",D8&lt;&gt;""),IF(D5="Mensuels",I7/(D8*12),IF(D5="Annuels",I7/D8)),"")</f>
        <v>137.428931241105</v>
      </c>
    </row>
    <row r="9" spans="1:11" x14ac:dyDescent="0.25">
      <c r="A9" s="25" t="s">
        <v>2</v>
      </c>
      <c r="B9" s="25"/>
      <c r="C9" s="26"/>
      <c r="D9" s="4"/>
      <c r="F9" s="25"/>
      <c r="G9" s="25"/>
      <c r="H9" s="26"/>
      <c r="I9" s="7"/>
    </row>
    <row r="10" spans="1:11" x14ac:dyDescent="0.25">
      <c r="A10" s="25" t="s">
        <v>25</v>
      </c>
      <c r="B10" s="25"/>
      <c r="C10" s="26"/>
      <c r="D10" s="17" t="s">
        <v>26</v>
      </c>
      <c r="F10" s="25"/>
      <c r="G10" s="25"/>
      <c r="H10" s="26"/>
      <c r="I10" s="7"/>
    </row>
    <row r="11" spans="1:11" hidden="1" x14ac:dyDescent="0.25">
      <c r="A11" s="25" t="s">
        <v>3</v>
      </c>
      <c r="B11" s="25"/>
      <c r="C11" s="26"/>
      <c r="D11" s="7">
        <f>IF(D10="Fin",0,IF(D10="Début",1))</f>
        <v>0</v>
      </c>
      <c r="F11" s="25"/>
      <c r="G11" s="25"/>
      <c r="H11" s="26"/>
      <c r="I11" s="7"/>
    </row>
    <row r="12" spans="1:11" x14ac:dyDescent="0.25">
      <c r="A12" s="25" t="s">
        <v>21</v>
      </c>
      <c r="B12" s="25"/>
      <c r="C12" s="26"/>
      <c r="D12" s="17" t="s">
        <v>24</v>
      </c>
      <c r="F12" s="25" t="s">
        <v>14</v>
      </c>
      <c r="G12" s="25"/>
      <c r="H12" s="26"/>
      <c r="I12" s="12">
        <f>IF(AND(D6&lt;&gt;"",D7&lt;&gt;"",D8&lt;&gt;""),IF(D11=1,DATE(D13,COUNTIF(D12,"Janvier")*1+COUNTIF(D12,"Février")*2+COUNTIF(D12,"Mars")*3+COUNTIF(D12,"Avril")*4+COUNTIF(D12,"Mai")*5+COUNTIF(D12,"Juin")*6+COUNTIF(D12,"Juillet")*7+COUNTIF(D12,"Août")*8+COUNTIF(D12,"Septembre")*9+COUNTIF(D12,"Octobre")*10+COUNTIF(D12,"Novembre")*11+COUNTIF(D12,"Décembre")*12,1),EOMONTH(DATE(D13,COUNTIF(D12,"Janvier")*1+COUNTIF(D12,"Février")*2+COUNTIF(D12,"Mars")*3+COUNTIF(D12,"Avril")*4+COUNTIF(D12,"Mai")*5+COUNTIF(D12,"Juin")*6+COUNTIF(D12,"Juillet")*7+COUNTIF(D12,"Août")*8+COUNTIF(D12,"Septembre")*9+COUNTIF(D12,"Octobre")*10+COUNTIF(D12,"Novembre")*11+COUNTIF(D12,"Décembre")*12,1),0)),"")</f>
        <v>44255</v>
      </c>
    </row>
    <row r="13" spans="1:11" x14ac:dyDescent="0.25">
      <c r="A13" s="25" t="s">
        <v>22</v>
      </c>
      <c r="B13" s="25"/>
      <c r="C13" s="26"/>
      <c r="D13" s="17">
        <v>2021</v>
      </c>
      <c r="F13" s="25" t="s">
        <v>20</v>
      </c>
      <c r="G13" s="25"/>
      <c r="H13" s="26"/>
      <c r="I13" s="12">
        <f>IF(AND(D6&lt;&gt;"",D7&lt;&gt;"",D8&lt;&gt;"",I12&lt;&gt;""),EDATE(I12,D8*12),"")</f>
        <v>51560</v>
      </c>
    </row>
    <row r="14" spans="1:11" x14ac:dyDescent="0.25">
      <c r="D14" s="11"/>
    </row>
    <row r="23" spans="4:8" x14ac:dyDescent="0.25">
      <c r="H23" s="8"/>
    </row>
    <row r="24" spans="4:8" x14ac:dyDescent="0.25">
      <c r="D24" s="1"/>
    </row>
    <row r="25" spans="4:8" x14ac:dyDescent="0.25">
      <c r="D25" s="1"/>
    </row>
    <row r="33" spans="1:11" ht="30" customHeight="1" x14ac:dyDescent="0.25">
      <c r="A33" s="14" t="s">
        <v>9</v>
      </c>
      <c r="B33" s="13" t="s">
        <v>17</v>
      </c>
      <c r="C33" s="15" t="s">
        <v>18</v>
      </c>
      <c r="D33" s="15" t="s">
        <v>10</v>
      </c>
      <c r="E33" s="15" t="s">
        <v>11</v>
      </c>
      <c r="F33" s="16" t="s">
        <v>4</v>
      </c>
      <c r="G33" s="13" t="s">
        <v>19</v>
      </c>
    </row>
    <row r="34" spans="1:11" ht="18.75" customHeight="1" x14ac:dyDescent="0.25">
      <c r="A34" s="19">
        <f>IF(AND(D6&lt;&gt;"",D6&gt;0,D8&lt;&gt;"",D8&gt;0,D7&gt;=0),1,"")</f>
        <v>1</v>
      </c>
      <c r="B34" s="20">
        <f>IF(AND(D6&lt;&gt;"",D6&gt;0,D8&lt;&gt;"",D8&gt;0,D7&gt;=0),I12,"")</f>
        <v>44255</v>
      </c>
      <c r="C34" s="21">
        <f>IF(AND(D6&lt;&gt;"",D6&gt;0,D8&lt;&gt;"",D8&gt;0,D7&gt;=0),D6,"")</f>
        <v>200000</v>
      </c>
      <c r="D34" s="22">
        <f>IF(AND(D6&lt;&gt;"",D6&gt;0,D8&lt;&gt;"",D8&gt;0,D7&gt;=0),IF($D$5="Mensuels",-IPMT($D$7/12,A34,$D$8*12,$D$6,$D$9,$D$11),IF($D$5="Annuels",-IPMT($D$7,A34,$D$8,$D$6,$D$9,$D$11))),"")</f>
        <v>250</v>
      </c>
      <c r="E34" s="22">
        <f>IF(AND(D6&lt;&gt;"",D6&gt;0,D8&lt;&gt;"",D8&gt;0,D7&gt;=0),IF($D$5="Mensuels",-PPMT($D$7/12,A34,$D$8*12,$D$6,$D$9,$D$11),IF($D$5="Annuels",-PPMT($D$7,A34,$D$8,$D$6,$D$9,$D$11))),"")</f>
        <v>715.09081776390508</v>
      </c>
      <c r="F34" s="22">
        <f>IF(AND(D6&lt;&gt;"",D6&gt;0,D8&lt;&gt;"",D8&gt;0,D7&gt;=0),D34+E34,"")</f>
        <v>965.09081776390508</v>
      </c>
      <c r="G34" s="21">
        <f>IF(AND(D6&lt;&gt;"",D6&gt;0,D8&lt;&gt;"",D8&gt;0,D7&gt;=0),C34-E34,"")</f>
        <v>199284.90918223609</v>
      </c>
      <c r="H34" s="1"/>
      <c r="I34" s="1"/>
      <c r="J34" s="1"/>
      <c r="K34" s="2"/>
    </row>
    <row r="35" spans="1:11" x14ac:dyDescent="0.25">
      <c r="A35" s="19">
        <f t="shared" ref="A35:A98" si="0">IF(AND(A34&gt;0,IF($D$5="Mensuels",A34&lt;$D$8*12,IF($D$5="Annuels",A34&lt;$D$8))),A34+1,"")</f>
        <v>2</v>
      </c>
      <c r="B35" s="20">
        <f t="shared" ref="B35:B98" si="1">IF(A35&lt;&gt;"",IF($D$5="Mensuels",EDATE(B34,1),IF($D$5="Annuels",EDATE(B34,12))),"")</f>
        <v>44283</v>
      </c>
      <c r="C35" s="21">
        <f>IF(A35&lt;&gt;"",G34,"")</f>
        <v>199284.90918223609</v>
      </c>
      <c r="D35" s="21">
        <f t="shared" ref="D35:D98" si="2">IF(A35&lt;&gt;"",IF($D$5="Mensuels",-IPMT($D$7/12,A35,$D$8*12,$D$6,$D$9,$D$11),IF($D$5="Annuels",-IPMT($D$7,A35,$D$8,$D$6,$D$9,$D$11))),"")</f>
        <v>249.10613647779513</v>
      </c>
      <c r="E35" s="22">
        <f t="shared" ref="E35:E98" si="3">IF(A35&lt;&gt;"",IF($D$5="Mensuels",-PPMT($D$7/12,A35,$D$8*12,$D$6,$D$9,$D$11),IF($D$5="Annuels",-PPMT($D$7,A35,$D$8,$D$6,$D$9,$D$11))),"")</f>
        <v>715.98468128611</v>
      </c>
      <c r="F35" s="22">
        <f>IF(A35&lt;&gt;"",D35+E35,"")</f>
        <v>965.09081776390508</v>
      </c>
      <c r="G35" s="21">
        <f>IF(A35&lt;&gt;"",C35-E35,"")</f>
        <v>198568.92450094997</v>
      </c>
    </row>
    <row r="36" spans="1:11" x14ac:dyDescent="0.25">
      <c r="A36" s="19">
        <f t="shared" si="0"/>
        <v>3</v>
      </c>
      <c r="B36" s="20">
        <f t="shared" si="1"/>
        <v>44314</v>
      </c>
      <c r="C36" s="21">
        <f t="shared" ref="C36:C47" si="4">IF(A36&lt;&gt;"",G35,"")</f>
        <v>198568.92450094997</v>
      </c>
      <c r="D36" s="21">
        <f t="shared" si="2"/>
        <v>248.21115562618746</v>
      </c>
      <c r="E36" s="22">
        <f t="shared" si="3"/>
        <v>716.87966213771756</v>
      </c>
      <c r="F36" s="22">
        <f t="shared" ref="F36:F47" si="5">IF(A36&lt;&gt;"",D36+E36,"")</f>
        <v>965.09081776390508</v>
      </c>
      <c r="G36" s="21">
        <f t="shared" ref="G36:G47" si="6">IF(A36&lt;&gt;"",C36-E36,"")</f>
        <v>197852.04483881226</v>
      </c>
    </row>
    <row r="37" spans="1:11" x14ac:dyDescent="0.25">
      <c r="A37" s="19">
        <f t="shared" si="0"/>
        <v>4</v>
      </c>
      <c r="B37" s="20">
        <f t="shared" si="1"/>
        <v>44344</v>
      </c>
      <c r="C37" s="21">
        <f t="shared" si="4"/>
        <v>197852.04483881226</v>
      </c>
      <c r="D37" s="21">
        <f t="shared" si="2"/>
        <v>247.31505604851537</v>
      </c>
      <c r="E37" s="22">
        <f t="shared" si="3"/>
        <v>717.77576171538988</v>
      </c>
      <c r="F37" s="22">
        <f t="shared" si="5"/>
        <v>965.09081776390531</v>
      </c>
      <c r="G37" s="21">
        <f t="shared" si="6"/>
        <v>197134.26907709686</v>
      </c>
    </row>
    <row r="38" spans="1:11" x14ac:dyDescent="0.25">
      <c r="A38" s="19">
        <f t="shared" si="0"/>
        <v>5</v>
      </c>
      <c r="B38" s="20">
        <f t="shared" si="1"/>
        <v>44375</v>
      </c>
      <c r="C38" s="21">
        <f t="shared" si="4"/>
        <v>197134.26907709686</v>
      </c>
      <c r="D38" s="21">
        <f t="shared" si="2"/>
        <v>246.41783634637105</v>
      </c>
      <c r="E38" s="22">
        <f t="shared" si="3"/>
        <v>718.67298141753406</v>
      </c>
      <c r="F38" s="22">
        <f t="shared" si="5"/>
        <v>965.09081776390508</v>
      </c>
      <c r="G38" s="21">
        <f t="shared" si="6"/>
        <v>196415.59609567933</v>
      </c>
    </row>
    <row r="39" spans="1:11" x14ac:dyDescent="0.25">
      <c r="A39" s="19">
        <f t="shared" si="0"/>
        <v>6</v>
      </c>
      <c r="B39" s="20">
        <f t="shared" si="1"/>
        <v>44405</v>
      </c>
      <c r="C39" s="21">
        <f t="shared" si="4"/>
        <v>196415.59609567933</v>
      </c>
      <c r="D39" s="21">
        <f t="shared" si="2"/>
        <v>245.51949511959921</v>
      </c>
      <c r="E39" s="22">
        <f t="shared" si="3"/>
        <v>719.57132264430595</v>
      </c>
      <c r="F39" s="22">
        <f t="shared" si="5"/>
        <v>965.09081776390519</v>
      </c>
      <c r="G39" s="21">
        <f t="shared" si="6"/>
        <v>195696.02477303502</v>
      </c>
    </row>
    <row r="40" spans="1:11" x14ac:dyDescent="0.25">
      <c r="A40" s="19">
        <f t="shared" si="0"/>
        <v>7</v>
      </c>
      <c r="B40" s="20">
        <f t="shared" si="1"/>
        <v>44436</v>
      </c>
      <c r="C40" s="21">
        <f t="shared" si="4"/>
        <v>195696.02477303502</v>
      </c>
      <c r="D40" s="21">
        <f t="shared" si="2"/>
        <v>244.6200309662938</v>
      </c>
      <c r="E40" s="22">
        <f t="shared" si="3"/>
        <v>720.47078679761137</v>
      </c>
      <c r="F40" s="22">
        <f t="shared" si="5"/>
        <v>965.09081776390519</v>
      </c>
      <c r="G40" s="21">
        <f t="shared" si="6"/>
        <v>194975.55398623741</v>
      </c>
    </row>
    <row r="41" spans="1:11" x14ac:dyDescent="0.25">
      <c r="A41" s="19">
        <f t="shared" si="0"/>
        <v>8</v>
      </c>
      <c r="B41" s="20">
        <f t="shared" si="1"/>
        <v>44467</v>
      </c>
      <c r="C41" s="21">
        <f t="shared" si="4"/>
        <v>194975.55398623741</v>
      </c>
      <c r="D41" s="21">
        <f t="shared" si="2"/>
        <v>243.71944248279681</v>
      </c>
      <c r="E41" s="22">
        <f t="shared" si="3"/>
        <v>721.37137528110839</v>
      </c>
      <c r="F41" s="22">
        <f t="shared" si="5"/>
        <v>965.09081776390519</v>
      </c>
      <c r="G41" s="21">
        <f t="shared" si="6"/>
        <v>194254.18261095631</v>
      </c>
    </row>
    <row r="42" spans="1:11" x14ac:dyDescent="0.25">
      <c r="A42" s="19">
        <f t="shared" si="0"/>
        <v>9</v>
      </c>
      <c r="B42" s="20">
        <f t="shared" si="1"/>
        <v>44497</v>
      </c>
      <c r="C42" s="21">
        <f t="shared" si="4"/>
        <v>194254.18261095631</v>
      </c>
      <c r="D42" s="21">
        <f t="shared" si="2"/>
        <v>242.81772826369544</v>
      </c>
      <c r="E42" s="22">
        <f t="shared" si="3"/>
        <v>722.27308950020972</v>
      </c>
      <c r="F42" s="22">
        <f t="shared" si="5"/>
        <v>965.09081776390519</v>
      </c>
      <c r="G42" s="21">
        <f t="shared" si="6"/>
        <v>193531.90952145611</v>
      </c>
    </row>
    <row r="43" spans="1:11" x14ac:dyDescent="0.25">
      <c r="A43" s="19">
        <f t="shared" si="0"/>
        <v>10</v>
      </c>
      <c r="B43" s="20">
        <f t="shared" si="1"/>
        <v>44528</v>
      </c>
      <c r="C43" s="21">
        <f t="shared" si="4"/>
        <v>193531.90952145611</v>
      </c>
      <c r="D43" s="21">
        <f t="shared" si="2"/>
        <v>241.91488690182015</v>
      </c>
      <c r="E43" s="22">
        <f t="shared" si="3"/>
        <v>723.1759308620849</v>
      </c>
      <c r="F43" s="22">
        <f t="shared" si="5"/>
        <v>965.09081776390508</v>
      </c>
      <c r="G43" s="21">
        <f t="shared" si="6"/>
        <v>192808.73359059403</v>
      </c>
    </row>
    <row r="44" spans="1:11" x14ac:dyDescent="0.25">
      <c r="A44" s="19">
        <f t="shared" si="0"/>
        <v>11</v>
      </c>
      <c r="B44" s="20">
        <f t="shared" si="1"/>
        <v>44558</v>
      </c>
      <c r="C44" s="21">
        <f t="shared" si="4"/>
        <v>192808.73359059403</v>
      </c>
      <c r="D44" s="21">
        <f t="shared" si="2"/>
        <v>241.01091698824251</v>
      </c>
      <c r="E44" s="22">
        <f t="shared" si="3"/>
        <v>724.07990077566251</v>
      </c>
      <c r="F44" s="22">
        <f t="shared" si="5"/>
        <v>965.09081776390508</v>
      </c>
      <c r="G44" s="21">
        <f t="shared" si="6"/>
        <v>192084.65368981837</v>
      </c>
    </row>
    <row r="45" spans="1:11" x14ac:dyDescent="0.25">
      <c r="A45" s="19">
        <f t="shared" si="0"/>
        <v>12</v>
      </c>
      <c r="B45" s="20">
        <f t="shared" si="1"/>
        <v>44589</v>
      </c>
      <c r="C45" s="21">
        <f t="shared" si="4"/>
        <v>192084.65368981837</v>
      </c>
      <c r="D45" s="21">
        <f t="shared" si="2"/>
        <v>240.10581711227292</v>
      </c>
      <c r="E45" s="22">
        <f t="shared" si="3"/>
        <v>724.98500065163216</v>
      </c>
      <c r="F45" s="22">
        <f t="shared" si="5"/>
        <v>965.09081776390508</v>
      </c>
      <c r="G45" s="21">
        <f t="shared" si="6"/>
        <v>191359.66868916675</v>
      </c>
    </row>
    <row r="46" spans="1:11" x14ac:dyDescent="0.25">
      <c r="A46" s="19">
        <f t="shared" si="0"/>
        <v>13</v>
      </c>
      <c r="B46" s="20">
        <f t="shared" si="1"/>
        <v>44620</v>
      </c>
      <c r="C46" s="21">
        <f t="shared" si="4"/>
        <v>191359.66868916675</v>
      </c>
      <c r="D46" s="21">
        <f t="shared" si="2"/>
        <v>239.19958586145836</v>
      </c>
      <c r="E46" s="22">
        <f t="shared" si="3"/>
        <v>725.89123190244663</v>
      </c>
      <c r="F46" s="22">
        <f t="shared" si="5"/>
        <v>965.09081776390497</v>
      </c>
      <c r="G46" s="21">
        <f t="shared" si="6"/>
        <v>190633.77745726431</v>
      </c>
    </row>
    <row r="47" spans="1:11" x14ac:dyDescent="0.25">
      <c r="A47" s="19">
        <f t="shared" si="0"/>
        <v>14</v>
      </c>
      <c r="B47" s="20">
        <f t="shared" si="1"/>
        <v>44648</v>
      </c>
      <c r="C47" s="21">
        <f t="shared" si="4"/>
        <v>190633.77745726431</v>
      </c>
      <c r="D47" s="21">
        <f t="shared" si="2"/>
        <v>238.29222182158031</v>
      </c>
      <c r="E47" s="22">
        <f t="shared" si="3"/>
        <v>726.79859594232482</v>
      </c>
      <c r="F47" s="22">
        <f t="shared" si="5"/>
        <v>965.09081776390508</v>
      </c>
      <c r="G47" s="21">
        <f t="shared" si="6"/>
        <v>189906.97886132199</v>
      </c>
    </row>
    <row r="48" spans="1:11" x14ac:dyDescent="0.25">
      <c r="A48" s="19">
        <f t="shared" si="0"/>
        <v>15</v>
      </c>
      <c r="B48" s="20">
        <f t="shared" si="1"/>
        <v>44679</v>
      </c>
      <c r="C48" s="21">
        <f t="shared" ref="C48:C111" si="7">IF(A48&lt;&gt;"",G47,"")</f>
        <v>189906.97886132199</v>
      </c>
      <c r="D48" s="21">
        <f t="shared" si="2"/>
        <v>237.38372357665244</v>
      </c>
      <c r="E48" s="22">
        <f t="shared" si="3"/>
        <v>727.70709418725255</v>
      </c>
      <c r="F48" s="22">
        <f t="shared" ref="F48:F111" si="8">IF(A48&lt;&gt;"",D48+E48,"")</f>
        <v>965.09081776390497</v>
      </c>
      <c r="G48" s="21">
        <f t="shared" ref="G48:G111" si="9">IF(A48&lt;&gt;"",C48-E48,"")</f>
        <v>189179.27176713472</v>
      </c>
    </row>
    <row r="49" spans="1:7" x14ac:dyDescent="0.25">
      <c r="A49" s="19">
        <f t="shared" si="0"/>
        <v>16</v>
      </c>
      <c r="B49" s="20">
        <f t="shared" si="1"/>
        <v>44709</v>
      </c>
      <c r="C49" s="21">
        <f t="shared" si="7"/>
        <v>189179.27176713472</v>
      </c>
      <c r="D49" s="21">
        <f t="shared" si="2"/>
        <v>236.47408970891837</v>
      </c>
      <c r="E49" s="22">
        <f t="shared" si="3"/>
        <v>728.61672805498677</v>
      </c>
      <c r="F49" s="22">
        <f t="shared" si="8"/>
        <v>965.09081776390508</v>
      </c>
      <c r="G49" s="21">
        <f t="shared" si="9"/>
        <v>188450.65503907972</v>
      </c>
    </row>
    <row r="50" spans="1:7" x14ac:dyDescent="0.25">
      <c r="A50" s="19">
        <f t="shared" si="0"/>
        <v>17</v>
      </c>
      <c r="B50" s="20">
        <f t="shared" si="1"/>
        <v>44740</v>
      </c>
      <c r="C50" s="21">
        <f t="shared" si="7"/>
        <v>188450.65503907972</v>
      </c>
      <c r="D50" s="21">
        <f t="shared" si="2"/>
        <v>235.56331879884965</v>
      </c>
      <c r="E50" s="22">
        <f t="shared" si="3"/>
        <v>729.52749896505543</v>
      </c>
      <c r="F50" s="22">
        <f t="shared" si="8"/>
        <v>965.09081776390508</v>
      </c>
      <c r="G50" s="21">
        <f t="shared" si="9"/>
        <v>187721.12754011466</v>
      </c>
    </row>
    <row r="51" spans="1:7" x14ac:dyDescent="0.25">
      <c r="A51" s="19">
        <f t="shared" si="0"/>
        <v>18</v>
      </c>
      <c r="B51" s="20">
        <f t="shared" si="1"/>
        <v>44770</v>
      </c>
      <c r="C51" s="21">
        <f t="shared" si="7"/>
        <v>187721.12754011466</v>
      </c>
      <c r="D51" s="21">
        <f t="shared" si="2"/>
        <v>234.65140942514336</v>
      </c>
      <c r="E51" s="22">
        <f t="shared" si="3"/>
        <v>730.43940833876172</v>
      </c>
      <c r="F51" s="22">
        <f t="shared" si="8"/>
        <v>965.09081776390508</v>
      </c>
      <c r="G51" s="21">
        <f t="shared" si="9"/>
        <v>186990.68813177588</v>
      </c>
    </row>
    <row r="52" spans="1:7" x14ac:dyDescent="0.25">
      <c r="A52" s="19">
        <f t="shared" si="0"/>
        <v>19</v>
      </c>
      <c r="B52" s="20">
        <f t="shared" si="1"/>
        <v>44801</v>
      </c>
      <c r="C52" s="21">
        <f t="shared" si="7"/>
        <v>186990.68813177588</v>
      </c>
      <c r="D52" s="21">
        <f t="shared" si="2"/>
        <v>233.73836016471989</v>
      </c>
      <c r="E52" s="22">
        <f t="shared" si="3"/>
        <v>731.35245759918519</v>
      </c>
      <c r="F52" s="22">
        <f t="shared" si="8"/>
        <v>965.09081776390508</v>
      </c>
      <c r="G52" s="21">
        <f t="shared" si="9"/>
        <v>186259.33567417669</v>
      </c>
    </row>
    <row r="53" spans="1:7" x14ac:dyDescent="0.25">
      <c r="A53" s="19">
        <f t="shared" si="0"/>
        <v>20</v>
      </c>
      <c r="B53" s="20">
        <f t="shared" si="1"/>
        <v>44832</v>
      </c>
      <c r="C53" s="21">
        <f t="shared" si="7"/>
        <v>186259.33567417669</v>
      </c>
      <c r="D53" s="21">
        <f t="shared" si="2"/>
        <v>232.82416959272084</v>
      </c>
      <c r="E53" s="22">
        <f t="shared" si="3"/>
        <v>732.26664817118422</v>
      </c>
      <c r="F53" s="22">
        <f t="shared" si="8"/>
        <v>965.09081776390508</v>
      </c>
      <c r="G53" s="21">
        <f t="shared" si="9"/>
        <v>185527.06902600551</v>
      </c>
    </row>
    <row r="54" spans="1:7" x14ac:dyDescent="0.25">
      <c r="A54" s="19">
        <f t="shared" si="0"/>
        <v>21</v>
      </c>
      <c r="B54" s="20">
        <f t="shared" si="1"/>
        <v>44862</v>
      </c>
      <c r="C54" s="21">
        <f t="shared" si="7"/>
        <v>185527.06902600551</v>
      </c>
      <c r="D54" s="21">
        <f t="shared" si="2"/>
        <v>231.90883628250694</v>
      </c>
      <c r="E54" s="22">
        <f t="shared" si="3"/>
        <v>733.18198148139811</v>
      </c>
      <c r="F54" s="22">
        <f t="shared" si="8"/>
        <v>965.09081776390508</v>
      </c>
      <c r="G54" s="21">
        <f t="shared" si="9"/>
        <v>184793.8870445241</v>
      </c>
    </row>
    <row r="55" spans="1:7" x14ac:dyDescent="0.25">
      <c r="A55" s="19">
        <f t="shared" si="0"/>
        <v>22</v>
      </c>
      <c r="B55" s="20">
        <f t="shared" si="1"/>
        <v>44893</v>
      </c>
      <c r="C55" s="21">
        <f t="shared" si="7"/>
        <v>184793.8870445241</v>
      </c>
      <c r="D55" s="21">
        <f t="shared" si="2"/>
        <v>230.99235880565516</v>
      </c>
      <c r="E55" s="22">
        <f t="shared" si="3"/>
        <v>734.09845895825003</v>
      </c>
      <c r="F55" s="22">
        <f t="shared" si="8"/>
        <v>965.09081776390519</v>
      </c>
      <c r="G55" s="21">
        <f t="shared" si="9"/>
        <v>184059.78858556587</v>
      </c>
    </row>
    <row r="56" spans="1:7" x14ac:dyDescent="0.25">
      <c r="A56" s="19">
        <f t="shared" si="0"/>
        <v>23</v>
      </c>
      <c r="B56" s="20">
        <f t="shared" si="1"/>
        <v>44923</v>
      </c>
      <c r="C56" s="21">
        <f t="shared" si="7"/>
        <v>184059.78858556587</v>
      </c>
      <c r="D56" s="21">
        <f t="shared" si="2"/>
        <v>230.07473573195742</v>
      </c>
      <c r="E56" s="22">
        <f t="shared" si="3"/>
        <v>735.0160820319478</v>
      </c>
      <c r="F56" s="22">
        <f t="shared" si="8"/>
        <v>965.09081776390519</v>
      </c>
      <c r="G56" s="21">
        <f t="shared" si="9"/>
        <v>183324.77250353392</v>
      </c>
    </row>
    <row r="57" spans="1:7" x14ac:dyDescent="0.25">
      <c r="A57" s="19">
        <f t="shared" si="0"/>
        <v>24</v>
      </c>
      <c r="B57" s="20">
        <f t="shared" si="1"/>
        <v>44954</v>
      </c>
      <c r="C57" s="21">
        <f t="shared" si="7"/>
        <v>183324.77250353392</v>
      </c>
      <c r="D57" s="21">
        <f t="shared" si="2"/>
        <v>229.15596562941741</v>
      </c>
      <c r="E57" s="22">
        <f t="shared" si="3"/>
        <v>735.93485213448776</v>
      </c>
      <c r="F57" s="22">
        <f t="shared" si="8"/>
        <v>965.09081776390519</v>
      </c>
      <c r="G57" s="21">
        <f t="shared" si="9"/>
        <v>182588.83765139943</v>
      </c>
    </row>
    <row r="58" spans="1:7" x14ac:dyDescent="0.25">
      <c r="A58" s="19">
        <f t="shared" si="0"/>
        <v>25</v>
      </c>
      <c r="B58" s="20">
        <f t="shared" si="1"/>
        <v>44985</v>
      </c>
      <c r="C58" s="21">
        <f t="shared" si="7"/>
        <v>182588.83765139943</v>
      </c>
      <c r="D58" s="21">
        <f t="shared" si="2"/>
        <v>228.23604706424931</v>
      </c>
      <c r="E58" s="22">
        <f t="shared" si="3"/>
        <v>736.85477069965577</v>
      </c>
      <c r="F58" s="22">
        <f t="shared" si="8"/>
        <v>965.09081776390508</v>
      </c>
      <c r="G58" s="21">
        <f t="shared" si="9"/>
        <v>181851.98288069977</v>
      </c>
    </row>
    <row r="59" spans="1:7" x14ac:dyDescent="0.25">
      <c r="A59" s="19">
        <f t="shared" si="0"/>
        <v>26</v>
      </c>
      <c r="B59" s="20">
        <f t="shared" si="1"/>
        <v>45013</v>
      </c>
      <c r="C59" s="21">
        <f t="shared" si="7"/>
        <v>181851.98288069977</v>
      </c>
      <c r="D59" s="21">
        <f t="shared" si="2"/>
        <v>227.31497860087472</v>
      </c>
      <c r="E59" s="22">
        <f t="shared" si="3"/>
        <v>737.77583916303035</v>
      </c>
      <c r="F59" s="22">
        <f t="shared" si="8"/>
        <v>965.09081776390508</v>
      </c>
      <c r="G59" s="21">
        <f t="shared" si="9"/>
        <v>181114.20704153675</v>
      </c>
    </row>
    <row r="60" spans="1:7" x14ac:dyDescent="0.25">
      <c r="A60" s="19">
        <f t="shared" si="0"/>
        <v>27</v>
      </c>
      <c r="B60" s="20">
        <f t="shared" si="1"/>
        <v>45044</v>
      </c>
      <c r="C60" s="21">
        <f t="shared" si="7"/>
        <v>181114.20704153675</v>
      </c>
      <c r="D60" s="21">
        <f t="shared" si="2"/>
        <v>226.39275880192099</v>
      </c>
      <c r="E60" s="22">
        <f t="shared" si="3"/>
        <v>738.69805896198409</v>
      </c>
      <c r="F60" s="22">
        <f t="shared" si="8"/>
        <v>965.09081776390508</v>
      </c>
      <c r="G60" s="21">
        <f t="shared" si="9"/>
        <v>180375.50898257477</v>
      </c>
    </row>
    <row r="61" spans="1:7" x14ac:dyDescent="0.25">
      <c r="A61" s="19">
        <f t="shared" si="0"/>
        <v>28</v>
      </c>
      <c r="B61" s="20">
        <f t="shared" si="1"/>
        <v>45074</v>
      </c>
      <c r="C61" s="21">
        <f t="shared" si="7"/>
        <v>180375.50898257477</v>
      </c>
      <c r="D61" s="21">
        <f t="shared" si="2"/>
        <v>225.46938622821847</v>
      </c>
      <c r="E61" s="22">
        <f t="shared" si="3"/>
        <v>739.62143153568672</v>
      </c>
      <c r="F61" s="22">
        <f t="shared" si="8"/>
        <v>965.09081776390519</v>
      </c>
      <c r="G61" s="21">
        <f t="shared" si="9"/>
        <v>179635.88755103908</v>
      </c>
    </row>
    <row r="62" spans="1:7" x14ac:dyDescent="0.25">
      <c r="A62" s="19">
        <f t="shared" si="0"/>
        <v>29</v>
      </c>
      <c r="B62" s="20">
        <f t="shared" si="1"/>
        <v>45105</v>
      </c>
      <c r="C62" s="21">
        <f t="shared" si="7"/>
        <v>179635.88755103908</v>
      </c>
      <c r="D62" s="21">
        <f t="shared" si="2"/>
        <v>224.54485943879885</v>
      </c>
      <c r="E62" s="22">
        <f t="shared" si="3"/>
        <v>740.5459583251062</v>
      </c>
      <c r="F62" s="22">
        <f t="shared" si="8"/>
        <v>965.09081776390508</v>
      </c>
      <c r="G62" s="21">
        <f t="shared" si="9"/>
        <v>178895.34159271399</v>
      </c>
    </row>
    <row r="63" spans="1:7" x14ac:dyDescent="0.25">
      <c r="A63" s="19">
        <f t="shared" si="0"/>
        <v>30</v>
      </c>
      <c r="B63" s="20">
        <f t="shared" si="1"/>
        <v>45135</v>
      </c>
      <c r="C63" s="21">
        <f t="shared" si="7"/>
        <v>178895.34159271399</v>
      </c>
      <c r="D63" s="21">
        <f t="shared" si="2"/>
        <v>223.6191769908925</v>
      </c>
      <c r="E63" s="22">
        <f t="shared" si="3"/>
        <v>741.4716407730125</v>
      </c>
      <c r="F63" s="22">
        <f t="shared" si="8"/>
        <v>965.09081776390497</v>
      </c>
      <c r="G63" s="21">
        <f t="shared" si="9"/>
        <v>178153.86995194099</v>
      </c>
    </row>
    <row r="64" spans="1:7" x14ac:dyDescent="0.25">
      <c r="A64" s="19">
        <f t="shared" si="0"/>
        <v>31</v>
      </c>
      <c r="B64" s="20">
        <f t="shared" si="1"/>
        <v>45166</v>
      </c>
      <c r="C64" s="21">
        <f t="shared" si="7"/>
        <v>178153.86995194099</v>
      </c>
      <c r="D64" s="21">
        <f t="shared" si="2"/>
        <v>222.69233743992621</v>
      </c>
      <c r="E64" s="22">
        <f t="shared" si="3"/>
        <v>742.3984803239789</v>
      </c>
      <c r="F64" s="22">
        <f t="shared" si="8"/>
        <v>965.09081776390508</v>
      </c>
      <c r="G64" s="21">
        <f t="shared" si="9"/>
        <v>177411.471471617</v>
      </c>
    </row>
    <row r="65" spans="1:7" x14ac:dyDescent="0.25">
      <c r="A65" s="19">
        <f t="shared" si="0"/>
        <v>32</v>
      </c>
      <c r="B65" s="20">
        <f t="shared" si="1"/>
        <v>45197</v>
      </c>
      <c r="C65" s="21">
        <f t="shared" si="7"/>
        <v>177411.471471617</v>
      </c>
      <c r="D65" s="21">
        <f t="shared" si="2"/>
        <v>221.76433933952126</v>
      </c>
      <c r="E65" s="22">
        <f t="shared" si="3"/>
        <v>743.32647842438382</v>
      </c>
      <c r="F65" s="22">
        <f t="shared" si="8"/>
        <v>965.09081776390508</v>
      </c>
      <c r="G65" s="21">
        <f t="shared" si="9"/>
        <v>176668.1449931926</v>
      </c>
    </row>
    <row r="66" spans="1:7" x14ac:dyDescent="0.25">
      <c r="A66" s="19">
        <f t="shared" si="0"/>
        <v>33</v>
      </c>
      <c r="B66" s="20">
        <f t="shared" si="1"/>
        <v>45227</v>
      </c>
      <c r="C66" s="21">
        <f t="shared" si="7"/>
        <v>176668.1449931926</v>
      </c>
      <c r="D66" s="21">
        <f t="shared" si="2"/>
        <v>220.83518124149077</v>
      </c>
      <c r="E66" s="22">
        <f t="shared" si="3"/>
        <v>744.25563652241431</v>
      </c>
      <c r="F66" s="22">
        <f t="shared" si="8"/>
        <v>965.09081776390508</v>
      </c>
      <c r="G66" s="21">
        <f t="shared" si="9"/>
        <v>175923.8893566702</v>
      </c>
    </row>
    <row r="67" spans="1:7" x14ac:dyDescent="0.25">
      <c r="A67" s="19">
        <f t="shared" si="0"/>
        <v>34</v>
      </c>
      <c r="B67" s="20">
        <f t="shared" si="1"/>
        <v>45258</v>
      </c>
      <c r="C67" s="21">
        <f t="shared" si="7"/>
        <v>175923.8893566702</v>
      </c>
      <c r="D67" s="21">
        <f t="shared" si="2"/>
        <v>219.90486169583775</v>
      </c>
      <c r="E67" s="22">
        <f t="shared" si="3"/>
        <v>745.1859560680673</v>
      </c>
      <c r="F67" s="22">
        <f t="shared" si="8"/>
        <v>965.09081776390508</v>
      </c>
      <c r="G67" s="21">
        <f t="shared" si="9"/>
        <v>175178.70340060213</v>
      </c>
    </row>
    <row r="68" spans="1:7" x14ac:dyDescent="0.25">
      <c r="A68" s="19">
        <f t="shared" si="0"/>
        <v>35</v>
      </c>
      <c r="B68" s="20">
        <f t="shared" si="1"/>
        <v>45288</v>
      </c>
      <c r="C68" s="21">
        <f t="shared" si="7"/>
        <v>175178.70340060213</v>
      </c>
      <c r="D68" s="21">
        <f t="shared" si="2"/>
        <v>218.97337925075266</v>
      </c>
      <c r="E68" s="22">
        <f t="shared" si="3"/>
        <v>746.11743851315248</v>
      </c>
      <c r="F68" s="22">
        <f t="shared" si="8"/>
        <v>965.09081776390508</v>
      </c>
      <c r="G68" s="21">
        <f t="shared" si="9"/>
        <v>174432.58596208898</v>
      </c>
    </row>
    <row r="69" spans="1:7" x14ac:dyDescent="0.25">
      <c r="A69" s="19">
        <f t="shared" si="0"/>
        <v>36</v>
      </c>
      <c r="B69" s="20">
        <f t="shared" si="1"/>
        <v>45319</v>
      </c>
      <c r="C69" s="21">
        <f t="shared" si="7"/>
        <v>174432.58596208898</v>
      </c>
      <c r="D69" s="21">
        <f t="shared" si="2"/>
        <v>218.04073245261119</v>
      </c>
      <c r="E69" s="22">
        <f t="shared" si="3"/>
        <v>747.05008531129386</v>
      </c>
      <c r="F69" s="22">
        <f t="shared" si="8"/>
        <v>965.09081776390508</v>
      </c>
      <c r="G69" s="21">
        <f t="shared" si="9"/>
        <v>173685.53587677769</v>
      </c>
    </row>
    <row r="70" spans="1:7" x14ac:dyDescent="0.25">
      <c r="A70" s="19">
        <f t="shared" si="0"/>
        <v>37</v>
      </c>
      <c r="B70" s="20">
        <f t="shared" si="1"/>
        <v>45350</v>
      </c>
      <c r="C70" s="21">
        <f t="shared" si="7"/>
        <v>173685.53587677769</v>
      </c>
      <c r="D70" s="21">
        <f t="shared" si="2"/>
        <v>217.10691984597207</v>
      </c>
      <c r="E70" s="22">
        <f t="shared" si="3"/>
        <v>747.98389791793306</v>
      </c>
      <c r="F70" s="22">
        <f t="shared" si="8"/>
        <v>965.09081776390508</v>
      </c>
      <c r="G70" s="21">
        <f t="shared" si="9"/>
        <v>172937.55197885976</v>
      </c>
    </row>
    <row r="71" spans="1:7" x14ac:dyDescent="0.25">
      <c r="A71" s="19">
        <f t="shared" si="0"/>
        <v>38</v>
      </c>
      <c r="B71" s="20">
        <f t="shared" si="1"/>
        <v>45379</v>
      </c>
      <c r="C71" s="21">
        <f t="shared" si="7"/>
        <v>172937.55197885976</v>
      </c>
      <c r="D71" s="21">
        <f t="shared" si="2"/>
        <v>216.17193997357467</v>
      </c>
      <c r="E71" s="22">
        <f t="shared" si="3"/>
        <v>748.9188777903305</v>
      </c>
      <c r="F71" s="22">
        <f t="shared" si="8"/>
        <v>965.09081776390519</v>
      </c>
      <c r="G71" s="21">
        <f t="shared" si="9"/>
        <v>172188.63310106943</v>
      </c>
    </row>
    <row r="72" spans="1:7" x14ac:dyDescent="0.25">
      <c r="A72" s="19">
        <f t="shared" si="0"/>
        <v>39</v>
      </c>
      <c r="B72" s="20">
        <f t="shared" si="1"/>
        <v>45410</v>
      </c>
      <c r="C72" s="21">
        <f t="shared" si="7"/>
        <v>172188.63310106943</v>
      </c>
      <c r="D72" s="21">
        <f t="shared" si="2"/>
        <v>215.23579137633675</v>
      </c>
      <c r="E72" s="22">
        <f t="shared" si="3"/>
        <v>749.85502638756839</v>
      </c>
      <c r="F72" s="22">
        <f t="shared" si="8"/>
        <v>965.09081776390508</v>
      </c>
      <c r="G72" s="21">
        <f t="shared" si="9"/>
        <v>171438.77807468185</v>
      </c>
    </row>
    <row r="73" spans="1:7" x14ac:dyDescent="0.25">
      <c r="A73" s="19">
        <f t="shared" si="0"/>
        <v>40</v>
      </c>
      <c r="B73" s="20">
        <f t="shared" si="1"/>
        <v>45440</v>
      </c>
      <c r="C73" s="21">
        <f t="shared" si="7"/>
        <v>171438.77807468185</v>
      </c>
      <c r="D73" s="21">
        <f t="shared" si="2"/>
        <v>214.2984725933523</v>
      </c>
      <c r="E73" s="22">
        <f t="shared" si="3"/>
        <v>750.79234517055272</v>
      </c>
      <c r="F73" s="22">
        <f t="shared" si="8"/>
        <v>965.09081776390508</v>
      </c>
      <c r="G73" s="21">
        <f t="shared" si="9"/>
        <v>170687.9857295113</v>
      </c>
    </row>
    <row r="74" spans="1:7" x14ac:dyDescent="0.25">
      <c r="A74" s="19">
        <f t="shared" si="0"/>
        <v>41</v>
      </c>
      <c r="B74" s="20">
        <f t="shared" si="1"/>
        <v>45471</v>
      </c>
      <c r="C74" s="21">
        <f t="shared" si="7"/>
        <v>170687.9857295113</v>
      </c>
      <c r="D74" s="21">
        <f t="shared" si="2"/>
        <v>213.35998216188912</v>
      </c>
      <c r="E74" s="22">
        <f t="shared" si="3"/>
        <v>751.73083560201587</v>
      </c>
      <c r="F74" s="22">
        <f t="shared" si="8"/>
        <v>965.09081776390497</v>
      </c>
      <c r="G74" s="21">
        <f t="shared" si="9"/>
        <v>169936.2548939093</v>
      </c>
    </row>
    <row r="75" spans="1:7" x14ac:dyDescent="0.25">
      <c r="A75" s="19">
        <f t="shared" si="0"/>
        <v>42</v>
      </c>
      <c r="B75" s="20">
        <f t="shared" si="1"/>
        <v>45501</v>
      </c>
      <c r="C75" s="21">
        <f t="shared" si="7"/>
        <v>169936.2548939093</v>
      </c>
      <c r="D75" s="21">
        <f t="shared" si="2"/>
        <v>212.42031861738658</v>
      </c>
      <c r="E75" s="22">
        <f t="shared" si="3"/>
        <v>752.67049914651841</v>
      </c>
      <c r="F75" s="22">
        <f t="shared" si="8"/>
        <v>965.09081776390497</v>
      </c>
      <c r="G75" s="21">
        <f t="shared" si="9"/>
        <v>169183.58439476279</v>
      </c>
    </row>
    <row r="76" spans="1:7" x14ac:dyDescent="0.25">
      <c r="A76" s="19">
        <f t="shared" si="0"/>
        <v>43</v>
      </c>
      <c r="B76" s="20">
        <f t="shared" si="1"/>
        <v>45532</v>
      </c>
      <c r="C76" s="21">
        <f t="shared" si="7"/>
        <v>169183.58439476279</v>
      </c>
      <c r="D76" s="21">
        <f t="shared" si="2"/>
        <v>211.47948049345345</v>
      </c>
      <c r="E76" s="22">
        <f t="shared" si="3"/>
        <v>753.6113372704516</v>
      </c>
      <c r="F76" s="22">
        <f t="shared" si="8"/>
        <v>965.09081776390508</v>
      </c>
      <c r="G76" s="21">
        <f t="shared" si="9"/>
        <v>168429.97305749235</v>
      </c>
    </row>
    <row r="77" spans="1:7" x14ac:dyDescent="0.25">
      <c r="A77" s="19">
        <f t="shared" si="0"/>
        <v>44</v>
      </c>
      <c r="B77" s="20">
        <f t="shared" si="1"/>
        <v>45563</v>
      </c>
      <c r="C77" s="21">
        <f t="shared" si="7"/>
        <v>168429.97305749235</v>
      </c>
      <c r="D77" s="21">
        <f t="shared" si="2"/>
        <v>210.5374663218654</v>
      </c>
      <c r="E77" s="22">
        <f t="shared" si="3"/>
        <v>754.55335144203968</v>
      </c>
      <c r="F77" s="22">
        <f t="shared" si="8"/>
        <v>965.09081776390508</v>
      </c>
      <c r="G77" s="21">
        <f t="shared" si="9"/>
        <v>167675.41970605031</v>
      </c>
    </row>
    <row r="78" spans="1:7" x14ac:dyDescent="0.25">
      <c r="A78" s="19">
        <f t="shared" si="0"/>
        <v>45</v>
      </c>
      <c r="B78" s="20">
        <f t="shared" si="1"/>
        <v>45593</v>
      </c>
      <c r="C78" s="21">
        <f t="shared" si="7"/>
        <v>167675.41970605031</v>
      </c>
      <c r="D78" s="21">
        <f t="shared" si="2"/>
        <v>209.59427463256284</v>
      </c>
      <c r="E78" s="22">
        <f t="shared" si="3"/>
        <v>755.49654313134215</v>
      </c>
      <c r="F78" s="22">
        <f t="shared" si="8"/>
        <v>965.09081776390497</v>
      </c>
      <c r="G78" s="21">
        <f t="shared" si="9"/>
        <v>166919.92316291897</v>
      </c>
    </row>
    <row r="79" spans="1:7" x14ac:dyDescent="0.25">
      <c r="A79" s="19">
        <f t="shared" si="0"/>
        <v>46</v>
      </c>
      <c r="B79" s="20">
        <f t="shared" si="1"/>
        <v>45624</v>
      </c>
      <c r="C79" s="21">
        <f t="shared" si="7"/>
        <v>166919.92316291897</v>
      </c>
      <c r="D79" s="21">
        <f t="shared" si="2"/>
        <v>208.64990395364867</v>
      </c>
      <c r="E79" s="22">
        <f t="shared" si="3"/>
        <v>756.44091381025646</v>
      </c>
      <c r="F79" s="22">
        <f t="shared" si="8"/>
        <v>965.09081776390508</v>
      </c>
      <c r="G79" s="21">
        <f t="shared" si="9"/>
        <v>166163.48224910873</v>
      </c>
    </row>
    <row r="80" spans="1:7" x14ac:dyDescent="0.25">
      <c r="A80" s="19">
        <f t="shared" si="0"/>
        <v>47</v>
      </c>
      <c r="B80" s="20">
        <f t="shared" si="1"/>
        <v>45654</v>
      </c>
      <c r="C80" s="21">
        <f t="shared" si="7"/>
        <v>166163.48224910873</v>
      </c>
      <c r="D80" s="21">
        <f t="shared" si="2"/>
        <v>207.70435281138583</v>
      </c>
      <c r="E80" s="22">
        <f t="shared" si="3"/>
        <v>757.38646495251919</v>
      </c>
      <c r="F80" s="22">
        <f t="shared" si="8"/>
        <v>965.09081776390508</v>
      </c>
      <c r="G80" s="21">
        <f t="shared" si="9"/>
        <v>165406.0957841562</v>
      </c>
    </row>
    <row r="81" spans="1:7" x14ac:dyDescent="0.25">
      <c r="A81" s="19">
        <f t="shared" si="0"/>
        <v>48</v>
      </c>
      <c r="B81" s="20">
        <f t="shared" si="1"/>
        <v>45685</v>
      </c>
      <c r="C81" s="21">
        <f t="shared" si="7"/>
        <v>165406.0957841562</v>
      </c>
      <c r="D81" s="21">
        <f t="shared" si="2"/>
        <v>206.75761973019519</v>
      </c>
      <c r="E81" s="22">
        <f t="shared" si="3"/>
        <v>758.33319803370989</v>
      </c>
      <c r="F81" s="22">
        <f t="shared" si="8"/>
        <v>965.09081776390508</v>
      </c>
      <c r="G81" s="21">
        <f t="shared" si="9"/>
        <v>164647.7625861225</v>
      </c>
    </row>
    <row r="82" spans="1:7" x14ac:dyDescent="0.25">
      <c r="A82" s="19">
        <f t="shared" si="0"/>
        <v>49</v>
      </c>
      <c r="B82" s="20">
        <f t="shared" si="1"/>
        <v>45716</v>
      </c>
      <c r="C82" s="21">
        <f t="shared" si="7"/>
        <v>164647.7625861225</v>
      </c>
      <c r="D82" s="21">
        <f t="shared" si="2"/>
        <v>205.80970323265305</v>
      </c>
      <c r="E82" s="22">
        <f t="shared" si="3"/>
        <v>759.281114531252</v>
      </c>
      <c r="F82" s="22">
        <f t="shared" si="8"/>
        <v>965.09081776390508</v>
      </c>
      <c r="G82" s="21">
        <f t="shared" si="9"/>
        <v>163888.48147159125</v>
      </c>
    </row>
    <row r="83" spans="1:7" x14ac:dyDescent="0.25">
      <c r="A83" s="19">
        <f t="shared" si="0"/>
        <v>50</v>
      </c>
      <c r="B83" s="20">
        <f t="shared" si="1"/>
        <v>45744</v>
      </c>
      <c r="C83" s="21">
        <f t="shared" si="7"/>
        <v>163888.48147159125</v>
      </c>
      <c r="D83" s="21">
        <f t="shared" si="2"/>
        <v>204.86060183948899</v>
      </c>
      <c r="E83" s="22">
        <f t="shared" si="3"/>
        <v>760.23021592441614</v>
      </c>
      <c r="F83" s="22">
        <f t="shared" si="8"/>
        <v>965.09081776390508</v>
      </c>
      <c r="G83" s="21">
        <f t="shared" si="9"/>
        <v>163128.25125566684</v>
      </c>
    </row>
    <row r="84" spans="1:7" x14ac:dyDescent="0.25">
      <c r="A84" s="19">
        <f t="shared" si="0"/>
        <v>51</v>
      </c>
      <c r="B84" s="20">
        <f t="shared" si="1"/>
        <v>45775</v>
      </c>
      <c r="C84" s="21">
        <f t="shared" si="7"/>
        <v>163128.25125566684</v>
      </c>
      <c r="D84" s="21">
        <f t="shared" si="2"/>
        <v>203.91031406958348</v>
      </c>
      <c r="E84" s="22">
        <f t="shared" si="3"/>
        <v>761.18050369432149</v>
      </c>
      <c r="F84" s="22">
        <f t="shared" si="8"/>
        <v>965.09081776390497</v>
      </c>
      <c r="G84" s="21">
        <f t="shared" si="9"/>
        <v>162367.07075197253</v>
      </c>
    </row>
    <row r="85" spans="1:7" x14ac:dyDescent="0.25">
      <c r="A85" s="19">
        <f t="shared" si="0"/>
        <v>52</v>
      </c>
      <c r="B85" s="20">
        <f t="shared" si="1"/>
        <v>45805</v>
      </c>
      <c r="C85" s="21">
        <f t="shared" si="7"/>
        <v>162367.07075197253</v>
      </c>
      <c r="D85" s="21">
        <f t="shared" si="2"/>
        <v>202.95883843996555</v>
      </c>
      <c r="E85" s="22">
        <f t="shared" si="3"/>
        <v>762.13197932393962</v>
      </c>
      <c r="F85" s="22">
        <f t="shared" si="8"/>
        <v>965.09081776390519</v>
      </c>
      <c r="G85" s="21">
        <f t="shared" si="9"/>
        <v>161604.93877264857</v>
      </c>
    </row>
    <row r="86" spans="1:7" x14ac:dyDescent="0.25">
      <c r="A86" s="19">
        <f t="shared" si="0"/>
        <v>53</v>
      </c>
      <c r="B86" s="20">
        <f t="shared" si="1"/>
        <v>45836</v>
      </c>
      <c r="C86" s="21">
        <f t="shared" si="7"/>
        <v>161604.93877264857</v>
      </c>
      <c r="D86" s="21">
        <f t="shared" si="2"/>
        <v>202.00617346581066</v>
      </c>
      <c r="E86" s="22">
        <f t="shared" si="3"/>
        <v>763.08464429809453</v>
      </c>
      <c r="F86" s="22">
        <f t="shared" si="8"/>
        <v>965.09081776390519</v>
      </c>
      <c r="G86" s="21">
        <f t="shared" si="9"/>
        <v>160841.85412835047</v>
      </c>
    </row>
    <row r="87" spans="1:7" x14ac:dyDescent="0.25">
      <c r="A87" s="19">
        <f t="shared" si="0"/>
        <v>54</v>
      </c>
      <c r="B87" s="20">
        <f t="shared" si="1"/>
        <v>45866</v>
      </c>
      <c r="C87" s="21">
        <f t="shared" si="7"/>
        <v>160841.85412835047</v>
      </c>
      <c r="D87" s="21">
        <f t="shared" si="2"/>
        <v>201.05231766043806</v>
      </c>
      <c r="E87" s="22">
        <f t="shared" si="3"/>
        <v>764.03850010346696</v>
      </c>
      <c r="F87" s="22">
        <f t="shared" si="8"/>
        <v>965.09081776390508</v>
      </c>
      <c r="G87" s="21">
        <f t="shared" si="9"/>
        <v>160077.81562824702</v>
      </c>
    </row>
    <row r="88" spans="1:7" x14ac:dyDescent="0.25">
      <c r="A88" s="19">
        <f t="shared" si="0"/>
        <v>55</v>
      </c>
      <c r="B88" s="20">
        <f t="shared" si="1"/>
        <v>45897</v>
      </c>
      <c r="C88" s="21">
        <f t="shared" si="7"/>
        <v>160077.81562824702</v>
      </c>
      <c r="D88" s="21">
        <f t="shared" si="2"/>
        <v>200.0972695353087</v>
      </c>
      <c r="E88" s="22">
        <f t="shared" si="3"/>
        <v>764.99354822859641</v>
      </c>
      <c r="F88" s="22">
        <f t="shared" si="8"/>
        <v>965.09081776390508</v>
      </c>
      <c r="G88" s="21">
        <f t="shared" si="9"/>
        <v>159312.82208001841</v>
      </c>
    </row>
    <row r="89" spans="1:7" x14ac:dyDescent="0.25">
      <c r="A89" s="19">
        <f t="shared" si="0"/>
        <v>56</v>
      </c>
      <c r="B89" s="20">
        <f t="shared" si="1"/>
        <v>45928</v>
      </c>
      <c r="C89" s="21">
        <f t="shared" si="7"/>
        <v>159312.82208001841</v>
      </c>
      <c r="D89" s="21">
        <f t="shared" si="2"/>
        <v>199.14102760002294</v>
      </c>
      <c r="E89" s="22">
        <f t="shared" si="3"/>
        <v>765.9497901638822</v>
      </c>
      <c r="F89" s="22">
        <f t="shared" si="8"/>
        <v>965.09081776390508</v>
      </c>
      <c r="G89" s="21">
        <f t="shared" si="9"/>
        <v>158546.87228985454</v>
      </c>
    </row>
    <row r="90" spans="1:7" x14ac:dyDescent="0.25">
      <c r="A90" s="19">
        <f t="shared" si="0"/>
        <v>57</v>
      </c>
      <c r="B90" s="20">
        <f t="shared" si="1"/>
        <v>45958</v>
      </c>
      <c r="C90" s="21">
        <f t="shared" si="7"/>
        <v>158546.87228985454</v>
      </c>
      <c r="D90" s="21">
        <f t="shared" si="2"/>
        <v>198.18359036231811</v>
      </c>
      <c r="E90" s="22">
        <f t="shared" si="3"/>
        <v>766.90722740158708</v>
      </c>
      <c r="F90" s="22">
        <f t="shared" si="8"/>
        <v>965.09081776390519</v>
      </c>
      <c r="G90" s="21">
        <f t="shared" si="9"/>
        <v>157779.96506245295</v>
      </c>
    </row>
    <row r="91" spans="1:7" x14ac:dyDescent="0.25">
      <c r="A91" s="19">
        <f t="shared" si="0"/>
        <v>58</v>
      </c>
      <c r="B91" s="20">
        <f t="shared" si="1"/>
        <v>45989</v>
      </c>
      <c r="C91" s="21">
        <f t="shared" si="7"/>
        <v>157779.96506245295</v>
      </c>
      <c r="D91" s="21">
        <f t="shared" si="2"/>
        <v>197.22495632806613</v>
      </c>
      <c r="E91" s="22">
        <f t="shared" si="3"/>
        <v>767.86586143583907</v>
      </c>
      <c r="F91" s="22">
        <f t="shared" si="8"/>
        <v>965.09081776390519</v>
      </c>
      <c r="G91" s="21">
        <f t="shared" si="9"/>
        <v>157012.09920101712</v>
      </c>
    </row>
    <row r="92" spans="1:7" x14ac:dyDescent="0.25">
      <c r="A92" s="19">
        <f t="shared" si="0"/>
        <v>59</v>
      </c>
      <c r="B92" s="20">
        <f t="shared" si="1"/>
        <v>46019</v>
      </c>
      <c r="C92" s="21">
        <f t="shared" si="7"/>
        <v>157012.09920101712</v>
      </c>
      <c r="D92" s="21">
        <f t="shared" si="2"/>
        <v>196.26512400127132</v>
      </c>
      <c r="E92" s="22">
        <f t="shared" si="3"/>
        <v>768.82569376263382</v>
      </c>
      <c r="F92" s="22">
        <f t="shared" si="8"/>
        <v>965.09081776390508</v>
      </c>
      <c r="G92" s="21">
        <f t="shared" si="9"/>
        <v>156243.27350725449</v>
      </c>
    </row>
    <row r="93" spans="1:7" x14ac:dyDescent="0.25">
      <c r="A93" s="19">
        <f t="shared" si="0"/>
        <v>60</v>
      </c>
      <c r="B93" s="20">
        <f t="shared" si="1"/>
        <v>46050</v>
      </c>
      <c r="C93" s="21">
        <f t="shared" si="7"/>
        <v>156243.27350725449</v>
      </c>
      <c r="D93" s="21">
        <f t="shared" si="2"/>
        <v>195.30409188406801</v>
      </c>
      <c r="E93" s="22">
        <f t="shared" si="3"/>
        <v>769.78672587983704</v>
      </c>
      <c r="F93" s="22">
        <f t="shared" si="8"/>
        <v>965.09081776390508</v>
      </c>
      <c r="G93" s="21">
        <f t="shared" si="9"/>
        <v>155473.48678137464</v>
      </c>
    </row>
    <row r="94" spans="1:7" x14ac:dyDescent="0.25">
      <c r="A94" s="19">
        <f t="shared" si="0"/>
        <v>61</v>
      </c>
      <c r="B94" s="20">
        <f t="shared" si="1"/>
        <v>46081</v>
      </c>
      <c r="C94" s="21">
        <f t="shared" si="7"/>
        <v>155473.48678137464</v>
      </c>
      <c r="D94" s="21">
        <f t="shared" si="2"/>
        <v>194.34185847671824</v>
      </c>
      <c r="E94" s="22">
        <f t="shared" si="3"/>
        <v>770.74895928718672</v>
      </c>
      <c r="F94" s="22">
        <f t="shared" si="8"/>
        <v>965.09081776390497</v>
      </c>
      <c r="G94" s="21">
        <f t="shared" si="9"/>
        <v>154702.73782208745</v>
      </c>
    </row>
    <row r="95" spans="1:7" x14ac:dyDescent="0.25">
      <c r="A95" s="19">
        <f t="shared" si="0"/>
        <v>62</v>
      </c>
      <c r="B95" s="20">
        <f t="shared" si="1"/>
        <v>46109</v>
      </c>
      <c r="C95" s="21">
        <f t="shared" si="7"/>
        <v>154702.73782208745</v>
      </c>
      <c r="D95" s="21">
        <f t="shared" si="2"/>
        <v>193.37842227760925</v>
      </c>
      <c r="E95" s="22">
        <f t="shared" si="3"/>
        <v>771.71239548629569</v>
      </c>
      <c r="F95" s="22">
        <f t="shared" si="8"/>
        <v>965.09081776390497</v>
      </c>
      <c r="G95" s="21">
        <f t="shared" si="9"/>
        <v>153931.02542660115</v>
      </c>
    </row>
    <row r="96" spans="1:7" x14ac:dyDescent="0.25">
      <c r="A96" s="19">
        <f t="shared" si="0"/>
        <v>63</v>
      </c>
      <c r="B96" s="20">
        <f t="shared" si="1"/>
        <v>46140</v>
      </c>
      <c r="C96" s="21">
        <f t="shared" si="7"/>
        <v>153931.02542660115</v>
      </c>
      <c r="D96" s="21">
        <f t="shared" si="2"/>
        <v>192.41378178325135</v>
      </c>
      <c r="E96" s="22">
        <f t="shared" si="3"/>
        <v>772.67703598065373</v>
      </c>
      <c r="F96" s="22">
        <f t="shared" si="8"/>
        <v>965.09081776390508</v>
      </c>
      <c r="G96" s="21">
        <f t="shared" si="9"/>
        <v>153158.34839062049</v>
      </c>
    </row>
    <row r="97" spans="1:7" x14ac:dyDescent="0.25">
      <c r="A97" s="19">
        <f t="shared" si="0"/>
        <v>64</v>
      </c>
      <c r="B97" s="20">
        <f t="shared" si="1"/>
        <v>46170</v>
      </c>
      <c r="C97" s="21">
        <f t="shared" si="7"/>
        <v>153158.34839062049</v>
      </c>
      <c r="D97" s="21">
        <f t="shared" si="2"/>
        <v>191.44793548827559</v>
      </c>
      <c r="E97" s="22">
        <f t="shared" si="3"/>
        <v>773.64288227562952</v>
      </c>
      <c r="F97" s="22">
        <f t="shared" si="8"/>
        <v>965.09081776390508</v>
      </c>
      <c r="G97" s="21">
        <f t="shared" si="9"/>
        <v>152384.70550834486</v>
      </c>
    </row>
    <row r="98" spans="1:7" x14ac:dyDescent="0.25">
      <c r="A98" s="19">
        <f t="shared" si="0"/>
        <v>65</v>
      </c>
      <c r="B98" s="20">
        <f t="shared" si="1"/>
        <v>46201</v>
      </c>
      <c r="C98" s="21">
        <f t="shared" si="7"/>
        <v>152384.70550834486</v>
      </c>
      <c r="D98" s="21">
        <f t="shared" si="2"/>
        <v>190.48088188543102</v>
      </c>
      <c r="E98" s="22">
        <f t="shared" si="3"/>
        <v>774.60993587847406</v>
      </c>
      <c r="F98" s="22">
        <f t="shared" si="8"/>
        <v>965.09081776390508</v>
      </c>
      <c r="G98" s="21">
        <f t="shared" si="9"/>
        <v>151610.09557246638</v>
      </c>
    </row>
    <row r="99" spans="1:7" x14ac:dyDescent="0.25">
      <c r="A99" s="19">
        <f t="shared" ref="A99:A162" si="10">IF(AND(A98&gt;0,IF($D$5="Mensuels",A98&lt;$D$8*12,IF($D$5="Annuels",A98&lt;$D$8))),A98+1,"")</f>
        <v>66</v>
      </c>
      <c r="B99" s="20">
        <f t="shared" ref="B99:B162" si="11">IF(A99&lt;&gt;"",IF($D$5="Mensuels",EDATE(B98,1),IF($D$5="Annuels",EDATE(B98,12))),"")</f>
        <v>46231</v>
      </c>
      <c r="C99" s="21">
        <f t="shared" si="7"/>
        <v>151610.09557246638</v>
      </c>
      <c r="D99" s="21">
        <f t="shared" ref="D99:D162" si="12">IF(A99&lt;&gt;"",IF($D$5="Mensuels",-IPMT($D$7/12,A99,$D$8*12,$D$6,$D$9,$D$11),IF($D$5="Annuels",-IPMT($D$7,A99,$D$8,$D$6,$D$9,$D$11))),"")</f>
        <v>189.5126194655829</v>
      </c>
      <c r="E99" s="22">
        <f t="shared" ref="E99:E162" si="13">IF(A99&lt;&gt;"",IF($D$5="Mensuels",-PPMT($D$7/12,A99,$D$8*12,$D$6,$D$9,$D$11),IF($D$5="Annuels",-PPMT($D$7,A99,$D$8,$D$6,$D$9,$D$11))),"")</f>
        <v>775.57819829832226</v>
      </c>
      <c r="F99" s="22">
        <f t="shared" si="8"/>
        <v>965.09081776390519</v>
      </c>
      <c r="G99" s="21">
        <f t="shared" si="9"/>
        <v>150834.51737416806</v>
      </c>
    </row>
    <row r="100" spans="1:7" x14ac:dyDescent="0.25">
      <c r="A100" s="19">
        <f t="shared" si="10"/>
        <v>67</v>
      </c>
      <c r="B100" s="20">
        <f t="shared" si="11"/>
        <v>46262</v>
      </c>
      <c r="C100" s="21">
        <f t="shared" si="7"/>
        <v>150834.51737416806</v>
      </c>
      <c r="D100" s="21">
        <f t="shared" si="12"/>
        <v>188.54314671771002</v>
      </c>
      <c r="E100" s="22">
        <f t="shared" si="13"/>
        <v>776.54767104619509</v>
      </c>
      <c r="F100" s="22">
        <f t="shared" si="8"/>
        <v>965.09081776390508</v>
      </c>
      <c r="G100" s="21">
        <f t="shared" si="9"/>
        <v>150057.96970312187</v>
      </c>
    </row>
    <row r="101" spans="1:7" x14ac:dyDescent="0.25">
      <c r="A101" s="19">
        <f t="shared" si="10"/>
        <v>68</v>
      </c>
      <c r="B101" s="20">
        <f t="shared" si="11"/>
        <v>46293</v>
      </c>
      <c r="C101" s="21">
        <f t="shared" si="7"/>
        <v>150057.96970312187</v>
      </c>
      <c r="D101" s="21">
        <f t="shared" si="12"/>
        <v>187.57246212890226</v>
      </c>
      <c r="E101" s="22">
        <f t="shared" si="13"/>
        <v>777.51835563500288</v>
      </c>
      <c r="F101" s="22">
        <f t="shared" si="8"/>
        <v>965.09081776390508</v>
      </c>
      <c r="G101" s="21">
        <f t="shared" si="9"/>
        <v>149280.45134748687</v>
      </c>
    </row>
    <row r="102" spans="1:7" x14ac:dyDescent="0.25">
      <c r="A102" s="19">
        <f t="shared" si="10"/>
        <v>69</v>
      </c>
      <c r="B102" s="20">
        <f t="shared" si="11"/>
        <v>46323</v>
      </c>
      <c r="C102" s="21">
        <f t="shared" si="7"/>
        <v>149280.45134748687</v>
      </c>
      <c r="D102" s="21">
        <f t="shared" si="12"/>
        <v>186.60056418435852</v>
      </c>
      <c r="E102" s="22">
        <f t="shared" si="13"/>
        <v>778.49025357954656</v>
      </c>
      <c r="F102" s="22">
        <f t="shared" si="8"/>
        <v>965.09081776390508</v>
      </c>
      <c r="G102" s="21">
        <f t="shared" si="9"/>
        <v>148501.96109390733</v>
      </c>
    </row>
    <row r="103" spans="1:7" x14ac:dyDescent="0.25">
      <c r="A103" s="19">
        <f t="shared" si="10"/>
        <v>70</v>
      </c>
      <c r="B103" s="20">
        <f t="shared" si="11"/>
        <v>46354</v>
      </c>
      <c r="C103" s="21">
        <f t="shared" si="7"/>
        <v>148501.96109390733</v>
      </c>
      <c r="D103" s="21">
        <f t="shared" si="12"/>
        <v>185.62745136738408</v>
      </c>
      <c r="E103" s="22">
        <f t="shared" si="13"/>
        <v>779.46336639652088</v>
      </c>
      <c r="F103" s="22">
        <f t="shared" si="8"/>
        <v>965.09081776390497</v>
      </c>
      <c r="G103" s="21">
        <f t="shared" si="9"/>
        <v>147722.49772751081</v>
      </c>
    </row>
    <row r="104" spans="1:7" x14ac:dyDescent="0.25">
      <c r="A104" s="19">
        <f t="shared" si="10"/>
        <v>71</v>
      </c>
      <c r="B104" s="20">
        <f t="shared" si="11"/>
        <v>46384</v>
      </c>
      <c r="C104" s="21">
        <f t="shared" si="7"/>
        <v>147722.49772751081</v>
      </c>
      <c r="D104" s="21">
        <f t="shared" si="12"/>
        <v>184.6531221593884</v>
      </c>
      <c r="E104" s="22">
        <f t="shared" si="13"/>
        <v>780.43769560451665</v>
      </c>
      <c r="F104" s="22">
        <f t="shared" si="8"/>
        <v>965.09081776390508</v>
      </c>
      <c r="G104" s="21">
        <f t="shared" si="9"/>
        <v>146942.06003190629</v>
      </c>
    </row>
    <row r="105" spans="1:7" x14ac:dyDescent="0.25">
      <c r="A105" s="19">
        <f t="shared" si="10"/>
        <v>72</v>
      </c>
      <c r="B105" s="20">
        <f t="shared" si="11"/>
        <v>46415</v>
      </c>
      <c r="C105" s="21">
        <f t="shared" si="7"/>
        <v>146942.06003190629</v>
      </c>
      <c r="D105" s="21">
        <f t="shared" si="12"/>
        <v>183.67757503988281</v>
      </c>
      <c r="E105" s="22">
        <f t="shared" si="13"/>
        <v>781.41324272402233</v>
      </c>
      <c r="F105" s="22">
        <f t="shared" si="8"/>
        <v>965.09081776390508</v>
      </c>
      <c r="G105" s="21">
        <f t="shared" si="9"/>
        <v>146160.64678918227</v>
      </c>
    </row>
    <row r="106" spans="1:7" x14ac:dyDescent="0.25">
      <c r="A106" s="19">
        <f t="shared" si="10"/>
        <v>73</v>
      </c>
      <c r="B106" s="20">
        <f t="shared" si="11"/>
        <v>46446</v>
      </c>
      <c r="C106" s="21">
        <f t="shared" si="7"/>
        <v>146160.64678918227</v>
      </c>
      <c r="D106" s="21">
        <f t="shared" si="12"/>
        <v>182.70080848647777</v>
      </c>
      <c r="E106" s="22">
        <f t="shared" si="13"/>
        <v>782.39000927742734</v>
      </c>
      <c r="F106" s="22">
        <f t="shared" si="8"/>
        <v>965.09081776390508</v>
      </c>
      <c r="G106" s="21">
        <f t="shared" si="9"/>
        <v>145378.25677990486</v>
      </c>
    </row>
    <row r="107" spans="1:7" x14ac:dyDescent="0.25">
      <c r="A107" s="19">
        <f t="shared" si="10"/>
        <v>74</v>
      </c>
      <c r="B107" s="20">
        <f t="shared" si="11"/>
        <v>46474</v>
      </c>
      <c r="C107" s="21">
        <f t="shared" si="7"/>
        <v>145378.25677990486</v>
      </c>
      <c r="D107" s="21">
        <f t="shared" si="12"/>
        <v>181.72282097488096</v>
      </c>
      <c r="E107" s="22">
        <f t="shared" si="13"/>
        <v>783.36799678902401</v>
      </c>
      <c r="F107" s="22">
        <f t="shared" si="8"/>
        <v>965.09081776390497</v>
      </c>
      <c r="G107" s="21">
        <f t="shared" si="9"/>
        <v>144594.88878311584</v>
      </c>
    </row>
    <row r="108" spans="1:7" x14ac:dyDescent="0.25">
      <c r="A108" s="19">
        <f t="shared" si="10"/>
        <v>75</v>
      </c>
      <c r="B108" s="20">
        <f t="shared" si="11"/>
        <v>46505</v>
      </c>
      <c r="C108" s="21">
        <f t="shared" si="7"/>
        <v>144594.88878311584</v>
      </c>
      <c r="D108" s="21">
        <f t="shared" si="12"/>
        <v>180.74361097889468</v>
      </c>
      <c r="E108" s="22">
        <f t="shared" si="13"/>
        <v>784.34720678501037</v>
      </c>
      <c r="F108" s="22">
        <f t="shared" si="8"/>
        <v>965.09081776390508</v>
      </c>
      <c r="G108" s="21">
        <f t="shared" si="9"/>
        <v>143810.54157633081</v>
      </c>
    </row>
    <row r="109" spans="1:7" x14ac:dyDescent="0.25">
      <c r="A109" s="19">
        <f t="shared" si="10"/>
        <v>76</v>
      </c>
      <c r="B109" s="20">
        <f t="shared" si="11"/>
        <v>46535</v>
      </c>
      <c r="C109" s="21">
        <f t="shared" si="7"/>
        <v>143810.54157633081</v>
      </c>
      <c r="D109" s="21">
        <f t="shared" si="12"/>
        <v>179.76317697041344</v>
      </c>
      <c r="E109" s="22">
        <f t="shared" si="13"/>
        <v>785.32764079349181</v>
      </c>
      <c r="F109" s="22">
        <f t="shared" si="8"/>
        <v>965.09081776390531</v>
      </c>
      <c r="G109" s="21">
        <f t="shared" si="9"/>
        <v>143025.21393553732</v>
      </c>
    </row>
    <row r="110" spans="1:7" x14ac:dyDescent="0.25">
      <c r="A110" s="19">
        <f t="shared" si="10"/>
        <v>77</v>
      </c>
      <c r="B110" s="20">
        <f t="shared" si="11"/>
        <v>46566</v>
      </c>
      <c r="C110" s="21">
        <f t="shared" si="7"/>
        <v>143025.21393553732</v>
      </c>
      <c r="D110" s="21">
        <f t="shared" si="12"/>
        <v>178.78151741942153</v>
      </c>
      <c r="E110" s="22">
        <f t="shared" si="13"/>
        <v>786.30930034448352</v>
      </c>
      <c r="F110" s="22">
        <f t="shared" si="8"/>
        <v>965.09081776390508</v>
      </c>
      <c r="G110" s="21">
        <f t="shared" si="9"/>
        <v>142238.90463519283</v>
      </c>
    </row>
    <row r="111" spans="1:7" x14ac:dyDescent="0.25">
      <c r="A111" s="19">
        <f t="shared" si="10"/>
        <v>78</v>
      </c>
      <c r="B111" s="20">
        <f t="shared" si="11"/>
        <v>46596</v>
      </c>
      <c r="C111" s="21">
        <f t="shared" si="7"/>
        <v>142238.90463519283</v>
      </c>
      <c r="D111" s="21">
        <f t="shared" si="12"/>
        <v>177.79863079399092</v>
      </c>
      <c r="E111" s="22">
        <f t="shared" si="13"/>
        <v>787.29218696991416</v>
      </c>
      <c r="F111" s="22">
        <f t="shared" si="8"/>
        <v>965.09081776390508</v>
      </c>
      <c r="G111" s="21">
        <f t="shared" si="9"/>
        <v>141451.61244822291</v>
      </c>
    </row>
    <row r="112" spans="1:7" x14ac:dyDescent="0.25">
      <c r="A112" s="19">
        <f t="shared" si="10"/>
        <v>79</v>
      </c>
      <c r="B112" s="20">
        <f t="shared" si="11"/>
        <v>46627</v>
      </c>
      <c r="C112" s="21">
        <f t="shared" ref="C112:C175" si="14">IF(A112&lt;&gt;"",G111,"")</f>
        <v>141451.61244822291</v>
      </c>
      <c r="D112" s="21">
        <f t="shared" si="12"/>
        <v>176.81451556027861</v>
      </c>
      <c r="E112" s="22">
        <f t="shared" si="13"/>
        <v>788.27630220362653</v>
      </c>
      <c r="F112" s="22">
        <f t="shared" ref="F112:F175" si="15">IF(A112&lt;&gt;"",D112+E112,"")</f>
        <v>965.09081776390508</v>
      </c>
      <c r="G112" s="21">
        <f t="shared" ref="G112:G175" si="16">IF(A112&lt;&gt;"",C112-E112,"")</f>
        <v>140663.33614601928</v>
      </c>
    </row>
    <row r="113" spans="1:7" x14ac:dyDescent="0.25">
      <c r="A113" s="19">
        <f t="shared" si="10"/>
        <v>80</v>
      </c>
      <c r="B113" s="20">
        <f t="shared" si="11"/>
        <v>46658</v>
      </c>
      <c r="C113" s="21">
        <f t="shared" si="14"/>
        <v>140663.33614601928</v>
      </c>
      <c r="D113" s="21">
        <f t="shared" si="12"/>
        <v>175.82917018252402</v>
      </c>
      <c r="E113" s="22">
        <f t="shared" si="13"/>
        <v>789.261647581381</v>
      </c>
      <c r="F113" s="22">
        <f t="shared" si="15"/>
        <v>965.09081776390508</v>
      </c>
      <c r="G113" s="21">
        <f t="shared" si="16"/>
        <v>139874.0744984379</v>
      </c>
    </row>
    <row r="114" spans="1:7" x14ac:dyDescent="0.25">
      <c r="A114" s="19">
        <f t="shared" si="10"/>
        <v>81</v>
      </c>
      <c r="B114" s="20">
        <f t="shared" si="11"/>
        <v>46688</v>
      </c>
      <c r="C114" s="21">
        <f t="shared" si="14"/>
        <v>139874.0744984379</v>
      </c>
      <c r="D114" s="21">
        <f t="shared" si="12"/>
        <v>174.84259312304729</v>
      </c>
      <c r="E114" s="22">
        <f t="shared" si="13"/>
        <v>790.24822464085787</v>
      </c>
      <c r="F114" s="22">
        <f t="shared" si="15"/>
        <v>965.09081776390519</v>
      </c>
      <c r="G114" s="21">
        <f t="shared" si="16"/>
        <v>139083.82627379705</v>
      </c>
    </row>
    <row r="115" spans="1:7" x14ac:dyDescent="0.25">
      <c r="A115" s="19">
        <f t="shared" si="10"/>
        <v>82</v>
      </c>
      <c r="B115" s="20">
        <f t="shared" si="11"/>
        <v>46719</v>
      </c>
      <c r="C115" s="21">
        <f t="shared" si="14"/>
        <v>139083.82627379705</v>
      </c>
      <c r="D115" s="21">
        <f t="shared" si="12"/>
        <v>173.85478284224621</v>
      </c>
      <c r="E115" s="22">
        <f t="shared" si="13"/>
        <v>791.23603492165887</v>
      </c>
      <c r="F115" s="22">
        <f t="shared" si="15"/>
        <v>965.09081776390508</v>
      </c>
      <c r="G115" s="21">
        <f t="shared" si="16"/>
        <v>138292.59023887539</v>
      </c>
    </row>
    <row r="116" spans="1:7" x14ac:dyDescent="0.25">
      <c r="A116" s="19">
        <f t="shared" si="10"/>
        <v>83</v>
      </c>
      <c r="B116" s="20">
        <f t="shared" si="11"/>
        <v>46749</v>
      </c>
      <c r="C116" s="21">
        <f t="shared" si="14"/>
        <v>138292.59023887539</v>
      </c>
      <c r="D116" s="21">
        <f t="shared" si="12"/>
        <v>172.86573779859421</v>
      </c>
      <c r="E116" s="22">
        <f t="shared" si="13"/>
        <v>792.2250799653109</v>
      </c>
      <c r="F116" s="22">
        <f t="shared" si="15"/>
        <v>965.09081776390508</v>
      </c>
      <c r="G116" s="21">
        <f t="shared" si="16"/>
        <v>137500.36515891008</v>
      </c>
    </row>
    <row r="117" spans="1:7" x14ac:dyDescent="0.25">
      <c r="A117" s="19">
        <f t="shared" si="10"/>
        <v>84</v>
      </c>
      <c r="B117" s="20">
        <f t="shared" si="11"/>
        <v>46780</v>
      </c>
      <c r="C117" s="21">
        <f t="shared" si="14"/>
        <v>137500.36515891008</v>
      </c>
      <c r="D117" s="21">
        <f t="shared" si="12"/>
        <v>171.87545644863752</v>
      </c>
      <c r="E117" s="22">
        <f t="shared" si="13"/>
        <v>793.2153613152675</v>
      </c>
      <c r="F117" s="22">
        <f t="shared" si="15"/>
        <v>965.09081776390508</v>
      </c>
      <c r="G117" s="21">
        <f t="shared" si="16"/>
        <v>136707.14979759482</v>
      </c>
    </row>
    <row r="118" spans="1:7" x14ac:dyDescent="0.25">
      <c r="A118" s="19">
        <f t="shared" si="10"/>
        <v>85</v>
      </c>
      <c r="B118" s="20">
        <f t="shared" si="11"/>
        <v>46811</v>
      </c>
      <c r="C118" s="21">
        <f t="shared" si="14"/>
        <v>136707.14979759482</v>
      </c>
      <c r="D118" s="21">
        <f t="shared" si="12"/>
        <v>170.88393724699341</v>
      </c>
      <c r="E118" s="22">
        <f t="shared" si="13"/>
        <v>794.20688051691161</v>
      </c>
      <c r="F118" s="22">
        <f t="shared" si="15"/>
        <v>965.09081776390508</v>
      </c>
      <c r="G118" s="21">
        <f t="shared" si="16"/>
        <v>135912.94291707789</v>
      </c>
    </row>
    <row r="119" spans="1:7" x14ac:dyDescent="0.25">
      <c r="A119" s="19">
        <f t="shared" si="10"/>
        <v>86</v>
      </c>
      <c r="B119" s="20">
        <f t="shared" si="11"/>
        <v>46840</v>
      </c>
      <c r="C119" s="21">
        <f t="shared" si="14"/>
        <v>135912.94291707789</v>
      </c>
      <c r="D119" s="21">
        <f t="shared" si="12"/>
        <v>169.89117864634733</v>
      </c>
      <c r="E119" s="22">
        <f t="shared" si="13"/>
        <v>795.19963911755781</v>
      </c>
      <c r="F119" s="22">
        <f t="shared" si="15"/>
        <v>965.09081776390508</v>
      </c>
      <c r="G119" s="21">
        <f t="shared" si="16"/>
        <v>135117.74327796034</v>
      </c>
    </row>
    <row r="120" spans="1:7" x14ac:dyDescent="0.25">
      <c r="A120" s="19">
        <f t="shared" si="10"/>
        <v>87</v>
      </c>
      <c r="B120" s="20">
        <f t="shared" si="11"/>
        <v>46871</v>
      </c>
      <c r="C120" s="21">
        <f t="shared" si="14"/>
        <v>135117.74327796034</v>
      </c>
      <c r="D120" s="21">
        <f t="shared" si="12"/>
        <v>168.89717909745036</v>
      </c>
      <c r="E120" s="22">
        <f t="shared" si="13"/>
        <v>796.19363866645483</v>
      </c>
      <c r="F120" s="22">
        <f t="shared" si="15"/>
        <v>965.09081776390519</v>
      </c>
      <c r="G120" s="21">
        <f t="shared" si="16"/>
        <v>134321.54963929389</v>
      </c>
    </row>
    <row r="121" spans="1:7" x14ac:dyDescent="0.25">
      <c r="A121" s="19">
        <f t="shared" si="10"/>
        <v>88</v>
      </c>
      <c r="B121" s="20">
        <f t="shared" si="11"/>
        <v>46901</v>
      </c>
      <c r="C121" s="21">
        <f t="shared" si="14"/>
        <v>134321.54963929389</v>
      </c>
      <c r="D121" s="21">
        <f t="shared" si="12"/>
        <v>167.90193704911729</v>
      </c>
      <c r="E121" s="22">
        <f t="shared" si="13"/>
        <v>797.18888071478784</v>
      </c>
      <c r="F121" s="22">
        <f t="shared" si="15"/>
        <v>965.09081776390508</v>
      </c>
      <c r="G121" s="21">
        <f t="shared" si="16"/>
        <v>133524.3607585791</v>
      </c>
    </row>
    <row r="122" spans="1:7" x14ac:dyDescent="0.25">
      <c r="A122" s="19">
        <f t="shared" si="10"/>
        <v>89</v>
      </c>
      <c r="B122" s="20">
        <f t="shared" si="11"/>
        <v>46932</v>
      </c>
      <c r="C122" s="21">
        <f t="shared" si="14"/>
        <v>133524.3607585791</v>
      </c>
      <c r="D122" s="21">
        <f t="shared" si="12"/>
        <v>166.9054509482238</v>
      </c>
      <c r="E122" s="22">
        <f t="shared" si="13"/>
        <v>798.18536681568139</v>
      </c>
      <c r="F122" s="22">
        <f t="shared" si="15"/>
        <v>965.09081776390519</v>
      </c>
      <c r="G122" s="21">
        <f t="shared" si="16"/>
        <v>132726.17539176342</v>
      </c>
    </row>
    <row r="123" spans="1:7" x14ac:dyDescent="0.25">
      <c r="A123" s="19">
        <f t="shared" si="10"/>
        <v>90</v>
      </c>
      <c r="B123" s="20">
        <f t="shared" si="11"/>
        <v>46962</v>
      </c>
      <c r="C123" s="21">
        <f t="shared" si="14"/>
        <v>132726.17539176342</v>
      </c>
      <c r="D123" s="21">
        <f t="shared" si="12"/>
        <v>165.90771923970419</v>
      </c>
      <c r="E123" s="22">
        <f t="shared" si="13"/>
        <v>799.18309852420089</v>
      </c>
      <c r="F123" s="22">
        <f t="shared" si="15"/>
        <v>965.09081776390508</v>
      </c>
      <c r="G123" s="21">
        <f t="shared" si="16"/>
        <v>131926.99229323922</v>
      </c>
    </row>
    <row r="124" spans="1:7" x14ac:dyDescent="0.25">
      <c r="A124" s="19">
        <f t="shared" si="10"/>
        <v>91</v>
      </c>
      <c r="B124" s="20">
        <f t="shared" si="11"/>
        <v>46993</v>
      </c>
      <c r="C124" s="21">
        <f t="shared" si="14"/>
        <v>131926.99229323922</v>
      </c>
      <c r="D124" s="21">
        <f t="shared" si="12"/>
        <v>164.90874036654895</v>
      </c>
      <c r="E124" s="22">
        <f t="shared" si="13"/>
        <v>800.18207739735601</v>
      </c>
      <c r="F124" s="22">
        <f t="shared" si="15"/>
        <v>965.09081776390497</v>
      </c>
      <c r="G124" s="21">
        <f t="shared" si="16"/>
        <v>131126.81021584186</v>
      </c>
    </row>
    <row r="125" spans="1:7" x14ac:dyDescent="0.25">
      <c r="A125" s="19">
        <f t="shared" si="10"/>
        <v>92</v>
      </c>
      <c r="B125" s="20">
        <f t="shared" si="11"/>
        <v>47024</v>
      </c>
      <c r="C125" s="21">
        <f t="shared" si="14"/>
        <v>131126.81021584186</v>
      </c>
      <c r="D125" s="21">
        <f t="shared" si="12"/>
        <v>163.90851276980226</v>
      </c>
      <c r="E125" s="22">
        <f t="shared" si="13"/>
        <v>801.18230499410276</v>
      </c>
      <c r="F125" s="22">
        <f t="shared" si="15"/>
        <v>965.09081776390508</v>
      </c>
      <c r="G125" s="21">
        <f t="shared" si="16"/>
        <v>130325.62791084776</v>
      </c>
    </row>
    <row r="126" spans="1:7" x14ac:dyDescent="0.25">
      <c r="A126" s="19">
        <f t="shared" si="10"/>
        <v>93</v>
      </c>
      <c r="B126" s="20">
        <f t="shared" si="11"/>
        <v>47054</v>
      </c>
      <c r="C126" s="21">
        <f t="shared" si="14"/>
        <v>130325.62791084776</v>
      </c>
      <c r="D126" s="21">
        <f t="shared" si="12"/>
        <v>162.90703488855965</v>
      </c>
      <c r="E126" s="22">
        <f t="shared" si="13"/>
        <v>802.18378287534551</v>
      </c>
      <c r="F126" s="22">
        <f t="shared" si="15"/>
        <v>965.09081776390519</v>
      </c>
      <c r="G126" s="21">
        <f t="shared" si="16"/>
        <v>129523.44412797241</v>
      </c>
    </row>
    <row r="127" spans="1:7" x14ac:dyDescent="0.25">
      <c r="A127" s="19">
        <f t="shared" si="10"/>
        <v>94</v>
      </c>
      <c r="B127" s="20">
        <f t="shared" si="11"/>
        <v>47085</v>
      </c>
      <c r="C127" s="21">
        <f t="shared" si="14"/>
        <v>129523.44412797241</v>
      </c>
      <c r="D127" s="21">
        <f t="shared" si="12"/>
        <v>161.90430515996547</v>
      </c>
      <c r="E127" s="22">
        <f t="shared" si="13"/>
        <v>803.1865126039396</v>
      </c>
      <c r="F127" s="22">
        <f t="shared" si="15"/>
        <v>965.09081776390508</v>
      </c>
      <c r="G127" s="21">
        <f t="shared" si="16"/>
        <v>128720.25761536848</v>
      </c>
    </row>
    <row r="128" spans="1:7" x14ac:dyDescent="0.25">
      <c r="A128" s="19">
        <f t="shared" si="10"/>
        <v>95</v>
      </c>
      <c r="B128" s="20">
        <f t="shared" si="11"/>
        <v>47115</v>
      </c>
      <c r="C128" s="21">
        <f t="shared" si="14"/>
        <v>128720.25761536848</v>
      </c>
      <c r="D128" s="21">
        <f t="shared" si="12"/>
        <v>160.90032201921051</v>
      </c>
      <c r="E128" s="22">
        <f t="shared" si="13"/>
        <v>804.19049574469454</v>
      </c>
      <c r="F128" s="22">
        <f t="shared" si="15"/>
        <v>965.09081776390508</v>
      </c>
      <c r="G128" s="21">
        <f t="shared" si="16"/>
        <v>127916.06711962378</v>
      </c>
    </row>
    <row r="129" spans="1:7" x14ac:dyDescent="0.25">
      <c r="A129" s="19">
        <f t="shared" si="10"/>
        <v>96</v>
      </c>
      <c r="B129" s="20">
        <f t="shared" si="11"/>
        <v>47146</v>
      </c>
      <c r="C129" s="21">
        <f t="shared" si="14"/>
        <v>127916.06711962378</v>
      </c>
      <c r="D129" s="21">
        <f t="shared" si="12"/>
        <v>159.89508389952968</v>
      </c>
      <c r="E129" s="22">
        <f t="shared" si="13"/>
        <v>805.19573386437537</v>
      </c>
      <c r="F129" s="22">
        <f t="shared" si="15"/>
        <v>965.09081776390508</v>
      </c>
      <c r="G129" s="21">
        <f t="shared" si="16"/>
        <v>127110.87138575941</v>
      </c>
    </row>
    <row r="130" spans="1:7" x14ac:dyDescent="0.25">
      <c r="A130" s="19">
        <f t="shared" si="10"/>
        <v>97</v>
      </c>
      <c r="B130" s="20">
        <f t="shared" si="11"/>
        <v>47177</v>
      </c>
      <c r="C130" s="21">
        <f t="shared" si="14"/>
        <v>127110.87138575941</v>
      </c>
      <c r="D130" s="21">
        <f t="shared" si="12"/>
        <v>158.88858923219919</v>
      </c>
      <c r="E130" s="22">
        <f t="shared" si="13"/>
        <v>806.20222853170594</v>
      </c>
      <c r="F130" s="22">
        <f t="shared" si="15"/>
        <v>965.09081776390508</v>
      </c>
      <c r="G130" s="21">
        <f t="shared" si="16"/>
        <v>126304.6691572277</v>
      </c>
    </row>
    <row r="131" spans="1:7" x14ac:dyDescent="0.25">
      <c r="A131" s="19">
        <f t="shared" si="10"/>
        <v>98</v>
      </c>
      <c r="B131" s="20">
        <f t="shared" si="11"/>
        <v>47205</v>
      </c>
      <c r="C131" s="21">
        <f t="shared" si="14"/>
        <v>126304.6691572277</v>
      </c>
      <c r="D131" s="21">
        <f t="shared" si="12"/>
        <v>157.88083644653454</v>
      </c>
      <c r="E131" s="22">
        <f t="shared" si="13"/>
        <v>807.20998131737053</v>
      </c>
      <c r="F131" s="22">
        <f t="shared" si="15"/>
        <v>965.09081776390508</v>
      </c>
      <c r="G131" s="21">
        <f t="shared" si="16"/>
        <v>125497.45917591034</v>
      </c>
    </row>
    <row r="132" spans="1:7" x14ac:dyDescent="0.25">
      <c r="A132" s="19">
        <f t="shared" si="10"/>
        <v>99</v>
      </c>
      <c r="B132" s="20">
        <f t="shared" si="11"/>
        <v>47236</v>
      </c>
      <c r="C132" s="21">
        <f t="shared" si="14"/>
        <v>125497.45917591034</v>
      </c>
      <c r="D132" s="21">
        <f t="shared" si="12"/>
        <v>156.87182396988786</v>
      </c>
      <c r="E132" s="22">
        <f t="shared" si="13"/>
        <v>808.21899379401736</v>
      </c>
      <c r="F132" s="22">
        <f t="shared" si="15"/>
        <v>965.09081776390519</v>
      </c>
      <c r="G132" s="21">
        <f t="shared" si="16"/>
        <v>124689.24018211632</v>
      </c>
    </row>
    <row r="133" spans="1:7" x14ac:dyDescent="0.25">
      <c r="A133" s="19">
        <f t="shared" si="10"/>
        <v>100</v>
      </c>
      <c r="B133" s="20">
        <f t="shared" si="11"/>
        <v>47266</v>
      </c>
      <c r="C133" s="21">
        <f t="shared" si="14"/>
        <v>124689.24018211632</v>
      </c>
      <c r="D133" s="21">
        <f t="shared" si="12"/>
        <v>155.86155022764532</v>
      </c>
      <c r="E133" s="22">
        <f t="shared" si="13"/>
        <v>809.22926753625973</v>
      </c>
      <c r="F133" s="22">
        <f t="shared" si="15"/>
        <v>965.09081776390508</v>
      </c>
      <c r="G133" s="21">
        <f t="shared" si="16"/>
        <v>123880.01091458007</v>
      </c>
    </row>
    <row r="134" spans="1:7" x14ac:dyDescent="0.25">
      <c r="A134" s="19">
        <f t="shared" si="10"/>
        <v>101</v>
      </c>
      <c r="B134" s="20">
        <f t="shared" si="11"/>
        <v>47297</v>
      </c>
      <c r="C134" s="21">
        <f t="shared" si="14"/>
        <v>123880.01091458007</v>
      </c>
      <c r="D134" s="21">
        <f t="shared" si="12"/>
        <v>154.85001364322497</v>
      </c>
      <c r="E134" s="22">
        <f t="shared" si="13"/>
        <v>810.24080412068008</v>
      </c>
      <c r="F134" s="22">
        <f t="shared" si="15"/>
        <v>965.09081776390508</v>
      </c>
      <c r="G134" s="21">
        <f t="shared" si="16"/>
        <v>123069.77011045939</v>
      </c>
    </row>
    <row r="135" spans="1:7" x14ac:dyDescent="0.25">
      <c r="A135" s="19">
        <f t="shared" si="10"/>
        <v>102</v>
      </c>
      <c r="B135" s="20">
        <f t="shared" si="11"/>
        <v>47327</v>
      </c>
      <c r="C135" s="21">
        <f t="shared" si="14"/>
        <v>123069.77011045939</v>
      </c>
      <c r="D135" s="21">
        <f t="shared" si="12"/>
        <v>153.83721263807413</v>
      </c>
      <c r="E135" s="22">
        <f t="shared" si="13"/>
        <v>811.25360512583097</v>
      </c>
      <c r="F135" s="22">
        <f t="shared" si="15"/>
        <v>965.09081776390508</v>
      </c>
      <c r="G135" s="21">
        <f t="shared" si="16"/>
        <v>122258.51650533355</v>
      </c>
    </row>
    <row r="136" spans="1:7" x14ac:dyDescent="0.25">
      <c r="A136" s="19">
        <f t="shared" si="10"/>
        <v>103</v>
      </c>
      <c r="B136" s="20">
        <f t="shared" si="11"/>
        <v>47358</v>
      </c>
      <c r="C136" s="21">
        <f t="shared" si="14"/>
        <v>122258.51650533355</v>
      </c>
      <c r="D136" s="21">
        <f t="shared" si="12"/>
        <v>152.82314563166688</v>
      </c>
      <c r="E136" s="22">
        <f t="shared" si="13"/>
        <v>812.2676721322382</v>
      </c>
      <c r="F136" s="22">
        <f t="shared" si="15"/>
        <v>965.09081776390508</v>
      </c>
      <c r="G136" s="21">
        <f t="shared" si="16"/>
        <v>121446.24883320132</v>
      </c>
    </row>
    <row r="137" spans="1:7" x14ac:dyDescent="0.25">
      <c r="A137" s="19">
        <f t="shared" si="10"/>
        <v>104</v>
      </c>
      <c r="B137" s="20">
        <f t="shared" si="11"/>
        <v>47389</v>
      </c>
      <c r="C137" s="21">
        <f t="shared" si="14"/>
        <v>121446.24883320132</v>
      </c>
      <c r="D137" s="21">
        <f t="shared" si="12"/>
        <v>151.80781104150157</v>
      </c>
      <c r="E137" s="22">
        <f t="shared" si="13"/>
        <v>813.28300672240357</v>
      </c>
      <c r="F137" s="22">
        <f t="shared" si="15"/>
        <v>965.09081776390508</v>
      </c>
      <c r="G137" s="21">
        <f t="shared" si="16"/>
        <v>120632.96582647892</v>
      </c>
    </row>
    <row r="138" spans="1:7" x14ac:dyDescent="0.25">
      <c r="A138" s="19">
        <f t="shared" si="10"/>
        <v>105</v>
      </c>
      <c r="B138" s="20">
        <f t="shared" si="11"/>
        <v>47419</v>
      </c>
      <c r="C138" s="21">
        <f t="shared" si="14"/>
        <v>120632.96582647892</v>
      </c>
      <c r="D138" s="21">
        <f t="shared" si="12"/>
        <v>150.79120728309857</v>
      </c>
      <c r="E138" s="22">
        <f t="shared" si="13"/>
        <v>814.29961048080656</v>
      </c>
      <c r="F138" s="22">
        <f t="shared" si="15"/>
        <v>965.09081776390508</v>
      </c>
      <c r="G138" s="21">
        <f t="shared" si="16"/>
        <v>119818.66621599811</v>
      </c>
    </row>
    <row r="139" spans="1:7" x14ac:dyDescent="0.25">
      <c r="A139" s="19">
        <f t="shared" si="10"/>
        <v>106</v>
      </c>
      <c r="B139" s="20">
        <f t="shared" si="11"/>
        <v>47450</v>
      </c>
      <c r="C139" s="21">
        <f t="shared" si="14"/>
        <v>119818.66621599811</v>
      </c>
      <c r="D139" s="21">
        <f t="shared" si="12"/>
        <v>149.77333276999755</v>
      </c>
      <c r="E139" s="22">
        <f t="shared" si="13"/>
        <v>815.31748499390756</v>
      </c>
      <c r="F139" s="22">
        <f t="shared" si="15"/>
        <v>965.09081776390508</v>
      </c>
      <c r="G139" s="21">
        <f t="shared" si="16"/>
        <v>119003.3487310042</v>
      </c>
    </row>
    <row r="140" spans="1:7" x14ac:dyDescent="0.25">
      <c r="A140" s="19">
        <f t="shared" si="10"/>
        <v>107</v>
      </c>
      <c r="B140" s="20">
        <f t="shared" si="11"/>
        <v>47480</v>
      </c>
      <c r="C140" s="21">
        <f t="shared" si="14"/>
        <v>119003.3487310042</v>
      </c>
      <c r="D140" s="21">
        <f t="shared" si="12"/>
        <v>148.75418591375515</v>
      </c>
      <c r="E140" s="22">
        <f t="shared" si="13"/>
        <v>816.33663185015007</v>
      </c>
      <c r="F140" s="22">
        <f t="shared" si="15"/>
        <v>965.09081776390519</v>
      </c>
      <c r="G140" s="21">
        <f t="shared" si="16"/>
        <v>118187.01209915405</v>
      </c>
    </row>
    <row r="141" spans="1:7" x14ac:dyDescent="0.25">
      <c r="A141" s="19">
        <f t="shared" si="10"/>
        <v>108</v>
      </c>
      <c r="B141" s="20">
        <f t="shared" si="11"/>
        <v>47511</v>
      </c>
      <c r="C141" s="21">
        <f t="shared" si="14"/>
        <v>118187.01209915405</v>
      </c>
      <c r="D141" s="21">
        <f t="shared" si="12"/>
        <v>147.73376512394248</v>
      </c>
      <c r="E141" s="22">
        <f t="shared" si="13"/>
        <v>817.3570526399626</v>
      </c>
      <c r="F141" s="22">
        <f t="shared" si="15"/>
        <v>965.09081776390508</v>
      </c>
      <c r="G141" s="21">
        <f t="shared" si="16"/>
        <v>117369.65504651409</v>
      </c>
    </row>
    <row r="142" spans="1:7" x14ac:dyDescent="0.25">
      <c r="A142" s="19">
        <f t="shared" si="10"/>
        <v>109</v>
      </c>
      <c r="B142" s="20">
        <f t="shared" si="11"/>
        <v>47542</v>
      </c>
      <c r="C142" s="21">
        <f t="shared" si="14"/>
        <v>117369.65504651409</v>
      </c>
      <c r="D142" s="21">
        <f t="shared" si="12"/>
        <v>146.7120688081425</v>
      </c>
      <c r="E142" s="22">
        <f t="shared" si="13"/>
        <v>818.3787489557626</v>
      </c>
      <c r="F142" s="22">
        <f t="shared" si="15"/>
        <v>965.09081776390508</v>
      </c>
      <c r="G142" s="21">
        <f t="shared" si="16"/>
        <v>116551.27629755833</v>
      </c>
    </row>
    <row r="143" spans="1:7" x14ac:dyDescent="0.25">
      <c r="A143" s="19">
        <f t="shared" si="10"/>
        <v>110</v>
      </c>
      <c r="B143" s="20">
        <f t="shared" si="11"/>
        <v>47570</v>
      </c>
      <c r="C143" s="21">
        <f t="shared" si="14"/>
        <v>116551.27629755833</v>
      </c>
      <c r="D143" s="21">
        <f t="shared" si="12"/>
        <v>145.68909537194781</v>
      </c>
      <c r="E143" s="22">
        <f t="shared" si="13"/>
        <v>819.40172239195726</v>
      </c>
      <c r="F143" s="22">
        <f t="shared" si="15"/>
        <v>965.09081776390508</v>
      </c>
      <c r="G143" s="21">
        <f t="shared" si="16"/>
        <v>115731.87457516638</v>
      </c>
    </row>
    <row r="144" spans="1:7" x14ac:dyDescent="0.25">
      <c r="A144" s="19">
        <f t="shared" si="10"/>
        <v>111</v>
      </c>
      <c r="B144" s="20">
        <f t="shared" si="11"/>
        <v>47601</v>
      </c>
      <c r="C144" s="21">
        <f t="shared" si="14"/>
        <v>115731.87457516638</v>
      </c>
      <c r="D144" s="21">
        <f t="shared" si="12"/>
        <v>144.66484321895788</v>
      </c>
      <c r="E144" s="22">
        <f t="shared" si="13"/>
        <v>820.42597454494717</v>
      </c>
      <c r="F144" s="22">
        <f t="shared" si="15"/>
        <v>965.09081776390508</v>
      </c>
      <c r="G144" s="21">
        <f t="shared" si="16"/>
        <v>114911.44860062143</v>
      </c>
    </row>
    <row r="145" spans="1:7" x14ac:dyDescent="0.25">
      <c r="A145" s="19">
        <f t="shared" si="10"/>
        <v>112</v>
      </c>
      <c r="B145" s="20">
        <f t="shared" si="11"/>
        <v>47631</v>
      </c>
      <c r="C145" s="21">
        <f t="shared" si="14"/>
        <v>114911.44860062143</v>
      </c>
      <c r="D145" s="21">
        <f t="shared" si="12"/>
        <v>143.63931075077667</v>
      </c>
      <c r="E145" s="22">
        <f t="shared" si="13"/>
        <v>821.45150701312832</v>
      </c>
      <c r="F145" s="22">
        <f t="shared" si="15"/>
        <v>965.09081776390497</v>
      </c>
      <c r="G145" s="21">
        <f t="shared" si="16"/>
        <v>114089.9970936083</v>
      </c>
    </row>
    <row r="146" spans="1:7" x14ac:dyDescent="0.25">
      <c r="A146" s="19">
        <f t="shared" si="10"/>
        <v>113</v>
      </c>
      <c r="B146" s="20">
        <f t="shared" si="11"/>
        <v>47662</v>
      </c>
      <c r="C146" s="21">
        <f t="shared" si="14"/>
        <v>114089.9970936083</v>
      </c>
      <c r="D146" s="21">
        <f t="shared" si="12"/>
        <v>142.61249636701029</v>
      </c>
      <c r="E146" s="22">
        <f t="shared" si="13"/>
        <v>822.47832139689478</v>
      </c>
      <c r="F146" s="22">
        <f t="shared" si="15"/>
        <v>965.09081776390508</v>
      </c>
      <c r="G146" s="21">
        <f t="shared" si="16"/>
        <v>113267.51877221141</v>
      </c>
    </row>
    <row r="147" spans="1:7" x14ac:dyDescent="0.25">
      <c r="A147" s="19">
        <f t="shared" si="10"/>
        <v>114</v>
      </c>
      <c r="B147" s="20">
        <f t="shared" si="11"/>
        <v>47692</v>
      </c>
      <c r="C147" s="21">
        <f t="shared" si="14"/>
        <v>113267.51877221141</v>
      </c>
      <c r="D147" s="21">
        <f t="shared" si="12"/>
        <v>141.58439846526414</v>
      </c>
      <c r="E147" s="22">
        <f t="shared" si="13"/>
        <v>823.50641929864082</v>
      </c>
      <c r="F147" s="22">
        <f t="shared" si="15"/>
        <v>965.09081776390497</v>
      </c>
      <c r="G147" s="21">
        <f t="shared" si="16"/>
        <v>112444.01235291276</v>
      </c>
    </row>
    <row r="148" spans="1:7" x14ac:dyDescent="0.25">
      <c r="A148" s="19">
        <f t="shared" si="10"/>
        <v>115</v>
      </c>
      <c r="B148" s="20">
        <f t="shared" si="11"/>
        <v>47723</v>
      </c>
      <c r="C148" s="21">
        <f t="shared" si="14"/>
        <v>112444.01235291276</v>
      </c>
      <c r="D148" s="21">
        <f t="shared" si="12"/>
        <v>140.55501544114088</v>
      </c>
      <c r="E148" s="22">
        <f t="shared" si="13"/>
        <v>824.5358023227642</v>
      </c>
      <c r="F148" s="22">
        <f t="shared" si="15"/>
        <v>965.09081776390508</v>
      </c>
      <c r="G148" s="21">
        <f t="shared" si="16"/>
        <v>111619.47655059</v>
      </c>
    </row>
    <row r="149" spans="1:7" x14ac:dyDescent="0.25">
      <c r="A149" s="19">
        <f t="shared" si="10"/>
        <v>116</v>
      </c>
      <c r="B149" s="20">
        <f t="shared" si="11"/>
        <v>47754</v>
      </c>
      <c r="C149" s="21">
        <f t="shared" si="14"/>
        <v>111619.47655059</v>
      </c>
      <c r="D149" s="21">
        <f t="shared" si="12"/>
        <v>139.52434568823742</v>
      </c>
      <c r="E149" s="22">
        <f t="shared" si="13"/>
        <v>825.56647207566766</v>
      </c>
      <c r="F149" s="22">
        <f t="shared" si="15"/>
        <v>965.09081776390508</v>
      </c>
      <c r="G149" s="21">
        <f t="shared" si="16"/>
        <v>110793.91007851434</v>
      </c>
    </row>
    <row r="150" spans="1:7" x14ac:dyDescent="0.25">
      <c r="A150" s="19">
        <f t="shared" si="10"/>
        <v>117</v>
      </c>
      <c r="B150" s="20">
        <f t="shared" si="11"/>
        <v>47784</v>
      </c>
      <c r="C150" s="21">
        <f t="shared" si="14"/>
        <v>110793.91007851434</v>
      </c>
      <c r="D150" s="21">
        <f t="shared" si="12"/>
        <v>138.49238759814281</v>
      </c>
      <c r="E150" s="22">
        <f t="shared" si="13"/>
        <v>826.59843016576224</v>
      </c>
      <c r="F150" s="22">
        <f t="shared" si="15"/>
        <v>965.09081776390508</v>
      </c>
      <c r="G150" s="21">
        <f t="shared" si="16"/>
        <v>109967.31164834858</v>
      </c>
    </row>
    <row r="151" spans="1:7" x14ac:dyDescent="0.25">
      <c r="A151" s="19">
        <f t="shared" si="10"/>
        <v>118</v>
      </c>
      <c r="B151" s="20">
        <f t="shared" si="11"/>
        <v>47815</v>
      </c>
      <c r="C151" s="21">
        <f t="shared" si="14"/>
        <v>109967.31164834858</v>
      </c>
      <c r="D151" s="21">
        <f t="shared" si="12"/>
        <v>137.45913956043563</v>
      </c>
      <c r="E151" s="22">
        <f t="shared" si="13"/>
        <v>827.63167820346951</v>
      </c>
      <c r="F151" s="22">
        <f t="shared" si="15"/>
        <v>965.09081776390508</v>
      </c>
      <c r="G151" s="21">
        <f t="shared" si="16"/>
        <v>109139.67997014511</v>
      </c>
    </row>
    <row r="152" spans="1:7" x14ac:dyDescent="0.25">
      <c r="A152" s="19">
        <f t="shared" si="10"/>
        <v>119</v>
      </c>
      <c r="B152" s="20">
        <f t="shared" si="11"/>
        <v>47845</v>
      </c>
      <c r="C152" s="21">
        <f t="shared" si="14"/>
        <v>109139.67997014511</v>
      </c>
      <c r="D152" s="21">
        <f t="shared" si="12"/>
        <v>136.4245999626813</v>
      </c>
      <c r="E152" s="22">
        <f t="shared" si="13"/>
        <v>828.66621780122387</v>
      </c>
      <c r="F152" s="22">
        <f t="shared" si="15"/>
        <v>965.09081776390519</v>
      </c>
      <c r="G152" s="21">
        <f t="shared" si="16"/>
        <v>108311.01375234389</v>
      </c>
    </row>
    <row r="153" spans="1:7" x14ac:dyDescent="0.25">
      <c r="A153" s="19">
        <f t="shared" si="10"/>
        <v>120</v>
      </c>
      <c r="B153" s="20">
        <f t="shared" si="11"/>
        <v>47876</v>
      </c>
      <c r="C153" s="21">
        <f t="shared" si="14"/>
        <v>108311.01375234389</v>
      </c>
      <c r="D153" s="21">
        <f t="shared" si="12"/>
        <v>135.38876719042975</v>
      </c>
      <c r="E153" s="22">
        <f t="shared" si="13"/>
        <v>829.70205057347528</v>
      </c>
      <c r="F153" s="22">
        <f t="shared" si="15"/>
        <v>965.09081776390508</v>
      </c>
      <c r="G153" s="21">
        <f t="shared" si="16"/>
        <v>107481.31170177042</v>
      </c>
    </row>
    <row r="154" spans="1:7" x14ac:dyDescent="0.25">
      <c r="A154" s="19">
        <f t="shared" si="10"/>
        <v>121</v>
      </c>
      <c r="B154" s="20">
        <f t="shared" si="11"/>
        <v>47907</v>
      </c>
      <c r="C154" s="21">
        <f t="shared" si="14"/>
        <v>107481.31170177042</v>
      </c>
      <c r="D154" s="21">
        <f t="shared" si="12"/>
        <v>134.35163962721288</v>
      </c>
      <c r="E154" s="22">
        <f t="shared" si="13"/>
        <v>830.7391781366922</v>
      </c>
      <c r="F154" s="22">
        <f t="shared" si="15"/>
        <v>965.09081776390508</v>
      </c>
      <c r="G154" s="21">
        <f t="shared" si="16"/>
        <v>106650.57252363373</v>
      </c>
    </row>
    <row r="155" spans="1:7" x14ac:dyDescent="0.25">
      <c r="A155" s="19">
        <f t="shared" si="10"/>
        <v>122</v>
      </c>
      <c r="B155" s="20">
        <f t="shared" si="11"/>
        <v>47935</v>
      </c>
      <c r="C155" s="21">
        <f t="shared" si="14"/>
        <v>106650.57252363373</v>
      </c>
      <c r="D155" s="21">
        <f t="shared" si="12"/>
        <v>133.31321565454203</v>
      </c>
      <c r="E155" s="22">
        <f t="shared" si="13"/>
        <v>831.7776021093631</v>
      </c>
      <c r="F155" s="22">
        <f t="shared" si="15"/>
        <v>965.09081776390508</v>
      </c>
      <c r="G155" s="21">
        <f t="shared" si="16"/>
        <v>105818.79492152437</v>
      </c>
    </row>
    <row r="156" spans="1:7" x14ac:dyDescent="0.25">
      <c r="A156" s="19">
        <f t="shared" si="10"/>
        <v>123</v>
      </c>
      <c r="B156" s="20">
        <f t="shared" si="11"/>
        <v>47966</v>
      </c>
      <c r="C156" s="21">
        <f t="shared" si="14"/>
        <v>105818.79492152437</v>
      </c>
      <c r="D156" s="21">
        <f t="shared" si="12"/>
        <v>132.27349365190534</v>
      </c>
      <c r="E156" s="22">
        <f t="shared" si="13"/>
        <v>832.8173241119996</v>
      </c>
      <c r="F156" s="22">
        <f t="shared" si="15"/>
        <v>965.09081776390497</v>
      </c>
      <c r="G156" s="21">
        <f t="shared" si="16"/>
        <v>104985.97759741238</v>
      </c>
    </row>
    <row r="157" spans="1:7" x14ac:dyDescent="0.25">
      <c r="A157" s="19">
        <f t="shared" si="10"/>
        <v>124</v>
      </c>
      <c r="B157" s="20">
        <f t="shared" si="11"/>
        <v>47996</v>
      </c>
      <c r="C157" s="21">
        <f t="shared" si="14"/>
        <v>104985.97759741238</v>
      </c>
      <c r="D157" s="21">
        <f t="shared" si="12"/>
        <v>131.23247199676533</v>
      </c>
      <c r="E157" s="22">
        <f t="shared" si="13"/>
        <v>833.85834576713967</v>
      </c>
      <c r="F157" s="22">
        <f t="shared" si="15"/>
        <v>965.09081776390497</v>
      </c>
      <c r="G157" s="21">
        <f t="shared" si="16"/>
        <v>104152.11925164524</v>
      </c>
    </row>
    <row r="158" spans="1:7" x14ac:dyDescent="0.25">
      <c r="A158" s="19">
        <f t="shared" si="10"/>
        <v>125</v>
      </c>
      <c r="B158" s="20">
        <f t="shared" si="11"/>
        <v>48027</v>
      </c>
      <c r="C158" s="21">
        <f t="shared" si="14"/>
        <v>104152.11925164524</v>
      </c>
      <c r="D158" s="21">
        <f t="shared" si="12"/>
        <v>130.19014906455644</v>
      </c>
      <c r="E158" s="22">
        <f t="shared" si="13"/>
        <v>834.90066869934878</v>
      </c>
      <c r="F158" s="22">
        <f t="shared" si="15"/>
        <v>965.09081776390519</v>
      </c>
      <c r="G158" s="21">
        <f t="shared" si="16"/>
        <v>103317.21858294589</v>
      </c>
    </row>
    <row r="159" spans="1:7" x14ac:dyDescent="0.25">
      <c r="A159" s="19">
        <f t="shared" si="10"/>
        <v>126</v>
      </c>
      <c r="B159" s="20">
        <f t="shared" si="11"/>
        <v>48057</v>
      </c>
      <c r="C159" s="21">
        <f t="shared" si="14"/>
        <v>103317.21858294589</v>
      </c>
      <c r="D159" s="21">
        <f t="shared" si="12"/>
        <v>129.14652322868221</v>
      </c>
      <c r="E159" s="22">
        <f t="shared" si="13"/>
        <v>835.94429453522287</v>
      </c>
      <c r="F159" s="22">
        <f t="shared" si="15"/>
        <v>965.09081776390508</v>
      </c>
      <c r="G159" s="21">
        <f t="shared" si="16"/>
        <v>102481.27428841067</v>
      </c>
    </row>
    <row r="160" spans="1:7" x14ac:dyDescent="0.25">
      <c r="A160" s="19">
        <f t="shared" si="10"/>
        <v>127</v>
      </c>
      <c r="B160" s="20">
        <f t="shared" si="11"/>
        <v>48088</v>
      </c>
      <c r="C160" s="21">
        <f t="shared" si="14"/>
        <v>102481.27428841067</v>
      </c>
      <c r="D160" s="21">
        <f t="shared" si="12"/>
        <v>128.10159286051319</v>
      </c>
      <c r="E160" s="22">
        <f t="shared" si="13"/>
        <v>836.98922490339191</v>
      </c>
      <c r="F160" s="22">
        <f t="shared" si="15"/>
        <v>965.09081776390508</v>
      </c>
      <c r="G160" s="21">
        <f t="shared" si="16"/>
        <v>101644.28506350728</v>
      </c>
    </row>
    <row r="161" spans="1:7" x14ac:dyDescent="0.25">
      <c r="A161" s="19">
        <f t="shared" si="10"/>
        <v>128</v>
      </c>
      <c r="B161" s="20">
        <f t="shared" si="11"/>
        <v>48119</v>
      </c>
      <c r="C161" s="21">
        <f t="shared" si="14"/>
        <v>101644.28506350728</v>
      </c>
      <c r="D161" s="21">
        <f t="shared" si="12"/>
        <v>127.05535632938395</v>
      </c>
      <c r="E161" s="22">
        <f t="shared" si="13"/>
        <v>838.03546143452115</v>
      </c>
      <c r="F161" s="22">
        <f t="shared" si="15"/>
        <v>965.09081776390508</v>
      </c>
      <c r="G161" s="21">
        <f t="shared" si="16"/>
        <v>100806.24960207276</v>
      </c>
    </row>
    <row r="162" spans="1:7" x14ac:dyDescent="0.25">
      <c r="A162" s="19">
        <f t="shared" si="10"/>
        <v>129</v>
      </c>
      <c r="B162" s="20">
        <f t="shared" si="11"/>
        <v>48149</v>
      </c>
      <c r="C162" s="21">
        <f t="shared" si="14"/>
        <v>100806.24960207276</v>
      </c>
      <c r="D162" s="21">
        <f t="shared" si="12"/>
        <v>126.0078120025908</v>
      </c>
      <c r="E162" s="22">
        <f t="shared" si="13"/>
        <v>839.08300576131433</v>
      </c>
      <c r="F162" s="22">
        <f t="shared" si="15"/>
        <v>965.09081776390508</v>
      </c>
      <c r="G162" s="21">
        <f t="shared" si="16"/>
        <v>99967.166596311436</v>
      </c>
    </row>
    <row r="163" spans="1:7" x14ac:dyDescent="0.25">
      <c r="A163" s="19">
        <f t="shared" ref="A163:A226" si="17">IF(AND(A162&gt;0,IF($D$5="Mensuels",A162&lt;$D$8*12,IF($D$5="Annuels",A162&lt;$D$8))),A162+1,"")</f>
        <v>130</v>
      </c>
      <c r="B163" s="20">
        <f t="shared" ref="B163:B226" si="18">IF(A163&lt;&gt;"",IF($D$5="Mensuels",EDATE(B162,1),IF($D$5="Annuels",EDATE(B162,12))),"")</f>
        <v>48180</v>
      </c>
      <c r="C163" s="21">
        <f t="shared" si="14"/>
        <v>99967.166596311436</v>
      </c>
      <c r="D163" s="21">
        <f t="shared" ref="D163:D226" si="19">IF(A163&lt;&gt;"",IF($D$5="Mensuels",-IPMT($D$7/12,A163,$D$8*12,$D$6,$D$9,$D$11),IF($D$5="Annuels",-IPMT($D$7,A163,$D$8,$D$6,$D$9,$D$11))),"")</f>
        <v>124.95895824538917</v>
      </c>
      <c r="E163" s="22">
        <f t="shared" ref="E163:E226" si="20">IF(A163&lt;&gt;"",IF($D$5="Mensuels",-PPMT($D$7/12,A163,$D$8*12,$D$6,$D$9,$D$11),IF($D$5="Annuels",-PPMT($D$7,A163,$D$8,$D$6,$D$9,$D$11))),"")</f>
        <v>840.13185951851597</v>
      </c>
      <c r="F163" s="22">
        <f t="shared" si="15"/>
        <v>965.09081776390508</v>
      </c>
      <c r="G163" s="21">
        <f t="shared" si="16"/>
        <v>99127.034736792921</v>
      </c>
    </row>
    <row r="164" spans="1:7" x14ac:dyDescent="0.25">
      <c r="A164" s="19">
        <f t="shared" si="17"/>
        <v>131</v>
      </c>
      <c r="B164" s="20">
        <f t="shared" si="18"/>
        <v>48210</v>
      </c>
      <c r="C164" s="21">
        <f t="shared" si="14"/>
        <v>99127.034736792921</v>
      </c>
      <c r="D164" s="21">
        <f t="shared" si="19"/>
        <v>123.90879342099103</v>
      </c>
      <c r="E164" s="22">
        <f t="shared" si="20"/>
        <v>841.18202434291413</v>
      </c>
      <c r="F164" s="22">
        <f t="shared" si="15"/>
        <v>965.09081776390519</v>
      </c>
      <c r="G164" s="21">
        <f t="shared" si="16"/>
        <v>98285.852712450011</v>
      </c>
    </row>
    <row r="165" spans="1:7" x14ac:dyDescent="0.25">
      <c r="A165" s="19">
        <f t="shared" si="17"/>
        <v>132</v>
      </c>
      <c r="B165" s="20">
        <f t="shared" si="18"/>
        <v>48241</v>
      </c>
      <c r="C165" s="21">
        <f t="shared" si="14"/>
        <v>98285.852712450011</v>
      </c>
      <c r="D165" s="21">
        <f t="shared" si="19"/>
        <v>122.85731589056235</v>
      </c>
      <c r="E165" s="22">
        <f t="shared" si="20"/>
        <v>842.23350187334279</v>
      </c>
      <c r="F165" s="22">
        <f t="shared" si="15"/>
        <v>965.09081776390508</v>
      </c>
      <c r="G165" s="21">
        <f t="shared" si="16"/>
        <v>97443.619210576668</v>
      </c>
    </row>
    <row r="166" spans="1:7" x14ac:dyDescent="0.25">
      <c r="A166" s="19">
        <f t="shared" si="17"/>
        <v>133</v>
      </c>
      <c r="B166" s="20">
        <f t="shared" si="18"/>
        <v>48272</v>
      </c>
      <c r="C166" s="21">
        <f t="shared" si="14"/>
        <v>97443.619210576668</v>
      </c>
      <c r="D166" s="21">
        <f t="shared" si="19"/>
        <v>121.80452401322069</v>
      </c>
      <c r="E166" s="22">
        <f t="shared" si="20"/>
        <v>843.28629375068442</v>
      </c>
      <c r="F166" s="22">
        <f t="shared" si="15"/>
        <v>965.09081776390508</v>
      </c>
      <c r="G166" s="21">
        <f t="shared" si="16"/>
        <v>96600.332916825981</v>
      </c>
    </row>
    <row r="167" spans="1:7" x14ac:dyDescent="0.25">
      <c r="A167" s="19">
        <f t="shared" si="17"/>
        <v>134</v>
      </c>
      <c r="B167" s="20">
        <f t="shared" si="18"/>
        <v>48301</v>
      </c>
      <c r="C167" s="21">
        <f t="shared" si="14"/>
        <v>96600.332916825981</v>
      </c>
      <c r="D167" s="21">
        <f t="shared" si="19"/>
        <v>120.75041614603235</v>
      </c>
      <c r="E167" s="22">
        <f t="shared" si="20"/>
        <v>844.34040161787277</v>
      </c>
      <c r="F167" s="22">
        <f t="shared" si="15"/>
        <v>965.09081776390508</v>
      </c>
      <c r="G167" s="21">
        <f t="shared" si="16"/>
        <v>95755.992515208112</v>
      </c>
    </row>
    <row r="168" spans="1:7" x14ac:dyDescent="0.25">
      <c r="A168" s="19">
        <f t="shared" si="17"/>
        <v>135</v>
      </c>
      <c r="B168" s="20">
        <f t="shared" si="18"/>
        <v>48332</v>
      </c>
      <c r="C168" s="21">
        <f t="shared" si="14"/>
        <v>95755.992515208112</v>
      </c>
      <c r="D168" s="21">
        <f t="shared" si="19"/>
        <v>119.69499064400999</v>
      </c>
      <c r="E168" s="22">
        <f t="shared" si="20"/>
        <v>845.3958271198951</v>
      </c>
      <c r="F168" s="22">
        <f t="shared" si="15"/>
        <v>965.09081776390508</v>
      </c>
      <c r="G168" s="21">
        <f t="shared" si="16"/>
        <v>94910.596688088219</v>
      </c>
    </row>
    <row r="169" spans="1:7" x14ac:dyDescent="0.25">
      <c r="A169" s="19">
        <f t="shared" si="17"/>
        <v>136</v>
      </c>
      <c r="B169" s="20">
        <f t="shared" si="18"/>
        <v>48362</v>
      </c>
      <c r="C169" s="21">
        <f t="shared" si="14"/>
        <v>94910.596688088219</v>
      </c>
      <c r="D169" s="21">
        <f t="shared" si="19"/>
        <v>118.63824586011015</v>
      </c>
      <c r="E169" s="22">
        <f t="shared" si="20"/>
        <v>846.45257190379505</v>
      </c>
      <c r="F169" s="22">
        <f t="shared" si="15"/>
        <v>965.09081776390519</v>
      </c>
      <c r="G169" s="21">
        <f t="shared" si="16"/>
        <v>94064.144116184427</v>
      </c>
    </row>
    <row r="170" spans="1:7" x14ac:dyDescent="0.25">
      <c r="A170" s="19">
        <f t="shared" si="17"/>
        <v>137</v>
      </c>
      <c r="B170" s="20">
        <f t="shared" si="18"/>
        <v>48393</v>
      </c>
      <c r="C170" s="21">
        <f t="shared" si="14"/>
        <v>94064.144116184427</v>
      </c>
      <c r="D170" s="21">
        <f t="shared" si="19"/>
        <v>117.58018014523039</v>
      </c>
      <c r="E170" s="22">
        <f t="shared" si="20"/>
        <v>847.51063761867465</v>
      </c>
      <c r="F170" s="22">
        <f t="shared" si="15"/>
        <v>965.09081776390508</v>
      </c>
      <c r="G170" s="21">
        <f t="shared" si="16"/>
        <v>93216.633478565753</v>
      </c>
    </row>
    <row r="171" spans="1:7" x14ac:dyDescent="0.25">
      <c r="A171" s="19">
        <f t="shared" si="17"/>
        <v>138</v>
      </c>
      <c r="B171" s="20">
        <f t="shared" si="18"/>
        <v>48423</v>
      </c>
      <c r="C171" s="21">
        <f t="shared" si="14"/>
        <v>93216.633478565753</v>
      </c>
      <c r="D171" s="21">
        <f t="shared" si="19"/>
        <v>116.52079184820705</v>
      </c>
      <c r="E171" s="22">
        <f t="shared" si="20"/>
        <v>848.57002591569812</v>
      </c>
      <c r="F171" s="22">
        <f t="shared" si="15"/>
        <v>965.09081776390519</v>
      </c>
      <c r="G171" s="21">
        <f t="shared" si="16"/>
        <v>92368.063452650051</v>
      </c>
    </row>
    <row r="172" spans="1:7" x14ac:dyDescent="0.25">
      <c r="A172" s="19">
        <f t="shared" si="17"/>
        <v>139</v>
      </c>
      <c r="B172" s="20">
        <f t="shared" si="18"/>
        <v>48454</v>
      </c>
      <c r="C172" s="21">
        <f t="shared" si="14"/>
        <v>92368.063452650051</v>
      </c>
      <c r="D172" s="21">
        <f t="shared" si="19"/>
        <v>115.46007931581241</v>
      </c>
      <c r="E172" s="22">
        <f t="shared" si="20"/>
        <v>849.63073844809264</v>
      </c>
      <c r="F172" s="22">
        <f t="shared" si="15"/>
        <v>965.09081776390508</v>
      </c>
      <c r="G172" s="21">
        <f t="shared" si="16"/>
        <v>91518.432714201961</v>
      </c>
    </row>
    <row r="173" spans="1:7" x14ac:dyDescent="0.25">
      <c r="A173" s="19">
        <f t="shared" si="17"/>
        <v>140</v>
      </c>
      <c r="B173" s="20">
        <f t="shared" si="18"/>
        <v>48485</v>
      </c>
      <c r="C173" s="21">
        <f t="shared" si="14"/>
        <v>91518.432714201961</v>
      </c>
      <c r="D173" s="21">
        <f t="shared" si="19"/>
        <v>114.39804089275231</v>
      </c>
      <c r="E173" s="22">
        <f t="shared" si="20"/>
        <v>850.69277687115289</v>
      </c>
      <c r="F173" s="22">
        <f t="shared" si="15"/>
        <v>965.09081776390519</v>
      </c>
      <c r="G173" s="21">
        <f t="shared" si="16"/>
        <v>90667.739937330814</v>
      </c>
    </row>
    <row r="174" spans="1:7" x14ac:dyDescent="0.25">
      <c r="A174" s="19">
        <f t="shared" si="17"/>
        <v>141</v>
      </c>
      <c r="B174" s="20">
        <f t="shared" si="18"/>
        <v>48515</v>
      </c>
      <c r="C174" s="21">
        <f t="shared" si="14"/>
        <v>90667.739937330814</v>
      </c>
      <c r="D174" s="21">
        <f t="shared" si="19"/>
        <v>113.33467492166338</v>
      </c>
      <c r="E174" s="22">
        <f t="shared" si="20"/>
        <v>851.75614284224173</v>
      </c>
      <c r="F174" s="22">
        <f t="shared" si="15"/>
        <v>965.09081776390508</v>
      </c>
      <c r="G174" s="21">
        <f t="shared" si="16"/>
        <v>89815.983794488566</v>
      </c>
    </row>
    <row r="175" spans="1:7" x14ac:dyDescent="0.25">
      <c r="A175" s="19">
        <f t="shared" si="17"/>
        <v>142</v>
      </c>
      <c r="B175" s="20">
        <f t="shared" si="18"/>
        <v>48546</v>
      </c>
      <c r="C175" s="21">
        <f t="shared" si="14"/>
        <v>89815.983794488566</v>
      </c>
      <c r="D175" s="21">
        <f t="shared" si="19"/>
        <v>112.26997974311057</v>
      </c>
      <c r="E175" s="22">
        <f t="shared" si="20"/>
        <v>852.82083802079444</v>
      </c>
      <c r="F175" s="22">
        <f t="shared" si="15"/>
        <v>965.09081776390497</v>
      </c>
      <c r="G175" s="21">
        <f t="shared" si="16"/>
        <v>88963.162956467771</v>
      </c>
    </row>
    <row r="176" spans="1:7" x14ac:dyDescent="0.25">
      <c r="A176" s="19">
        <f t="shared" si="17"/>
        <v>143</v>
      </c>
      <c r="B176" s="20">
        <f t="shared" si="18"/>
        <v>48576</v>
      </c>
      <c r="C176" s="21">
        <f t="shared" ref="C176:C239" si="21">IF(A176&lt;&gt;"",G175,"")</f>
        <v>88963.162956467771</v>
      </c>
      <c r="D176" s="21">
        <f t="shared" si="19"/>
        <v>111.20395369558457</v>
      </c>
      <c r="E176" s="22">
        <f t="shared" si="20"/>
        <v>853.88686406832062</v>
      </c>
      <c r="F176" s="22">
        <f t="shared" ref="F176:F239" si="22">IF(A176&lt;&gt;"",D176+E176,"")</f>
        <v>965.09081776390519</v>
      </c>
      <c r="G176" s="21">
        <f t="shared" ref="G176:G239" si="23">IF(A176&lt;&gt;"",C176-E176,"")</f>
        <v>88109.27609239945</v>
      </c>
    </row>
    <row r="177" spans="1:7" x14ac:dyDescent="0.25">
      <c r="A177" s="19">
        <f t="shared" si="17"/>
        <v>144</v>
      </c>
      <c r="B177" s="20">
        <f t="shared" si="18"/>
        <v>48607</v>
      </c>
      <c r="C177" s="21">
        <f t="shared" si="21"/>
        <v>88109.27609239945</v>
      </c>
      <c r="D177" s="21">
        <f t="shared" si="19"/>
        <v>110.13659511549918</v>
      </c>
      <c r="E177" s="22">
        <f t="shared" si="20"/>
        <v>854.9542226484059</v>
      </c>
      <c r="F177" s="22">
        <f t="shared" si="22"/>
        <v>965.09081776390508</v>
      </c>
      <c r="G177" s="21">
        <f t="shared" si="23"/>
        <v>87254.321869751046</v>
      </c>
    </row>
    <row r="178" spans="1:7" x14ac:dyDescent="0.25">
      <c r="A178" s="19">
        <f t="shared" si="17"/>
        <v>145</v>
      </c>
      <c r="B178" s="20">
        <f t="shared" si="18"/>
        <v>48638</v>
      </c>
      <c r="C178" s="21">
        <f t="shared" si="21"/>
        <v>87254.321869751046</v>
      </c>
      <c r="D178" s="21">
        <f t="shared" si="19"/>
        <v>109.06790233718867</v>
      </c>
      <c r="E178" s="22">
        <f t="shared" si="20"/>
        <v>856.02291542671639</v>
      </c>
      <c r="F178" s="22">
        <f t="shared" si="22"/>
        <v>965.09081776390508</v>
      </c>
      <c r="G178" s="21">
        <f t="shared" si="23"/>
        <v>86398.298954324331</v>
      </c>
    </row>
    <row r="179" spans="1:7" x14ac:dyDescent="0.25">
      <c r="A179" s="19">
        <f t="shared" si="17"/>
        <v>146</v>
      </c>
      <c r="B179" s="20">
        <f t="shared" si="18"/>
        <v>48666</v>
      </c>
      <c r="C179" s="21">
        <f t="shared" si="21"/>
        <v>86398.298954324331</v>
      </c>
      <c r="D179" s="21">
        <f t="shared" si="19"/>
        <v>107.99787369290526</v>
      </c>
      <c r="E179" s="22">
        <f t="shared" si="20"/>
        <v>857.09294407099981</v>
      </c>
      <c r="F179" s="22">
        <f t="shared" si="22"/>
        <v>965.09081776390508</v>
      </c>
      <c r="G179" s="21">
        <f t="shared" si="23"/>
        <v>85541.206010253329</v>
      </c>
    </row>
    <row r="180" spans="1:7" x14ac:dyDescent="0.25">
      <c r="A180" s="19">
        <f t="shared" si="17"/>
        <v>147</v>
      </c>
      <c r="B180" s="20">
        <f t="shared" si="18"/>
        <v>48697</v>
      </c>
      <c r="C180" s="21">
        <f t="shared" si="21"/>
        <v>85541.206010253329</v>
      </c>
      <c r="D180" s="21">
        <f t="shared" si="19"/>
        <v>106.92650751281651</v>
      </c>
      <c r="E180" s="22">
        <f t="shared" si="20"/>
        <v>858.16431025108864</v>
      </c>
      <c r="F180" s="22">
        <f t="shared" si="22"/>
        <v>965.09081776390519</v>
      </c>
      <c r="G180" s="21">
        <f t="shared" si="23"/>
        <v>84683.041700002243</v>
      </c>
    </row>
    <row r="181" spans="1:7" x14ac:dyDescent="0.25">
      <c r="A181" s="19">
        <f t="shared" si="17"/>
        <v>148</v>
      </c>
      <c r="B181" s="20">
        <f t="shared" si="18"/>
        <v>48727</v>
      </c>
      <c r="C181" s="21">
        <f t="shared" si="21"/>
        <v>84683.041700002243</v>
      </c>
      <c r="D181" s="21">
        <f t="shared" si="19"/>
        <v>105.85380212500266</v>
      </c>
      <c r="E181" s="22">
        <f t="shared" si="20"/>
        <v>859.23701563890256</v>
      </c>
      <c r="F181" s="22">
        <f t="shared" si="22"/>
        <v>965.09081776390519</v>
      </c>
      <c r="G181" s="21">
        <f t="shared" si="23"/>
        <v>83823.804684363335</v>
      </c>
    </row>
    <row r="182" spans="1:7" x14ac:dyDescent="0.25">
      <c r="A182" s="19">
        <f t="shared" si="17"/>
        <v>149</v>
      </c>
      <c r="B182" s="20">
        <f t="shared" si="18"/>
        <v>48758</v>
      </c>
      <c r="C182" s="21">
        <f t="shared" si="21"/>
        <v>83823.804684363335</v>
      </c>
      <c r="D182" s="21">
        <f t="shared" si="19"/>
        <v>104.77975585545403</v>
      </c>
      <c r="E182" s="22">
        <f t="shared" si="20"/>
        <v>860.31106190845105</v>
      </c>
      <c r="F182" s="22">
        <f t="shared" si="22"/>
        <v>965.09081776390508</v>
      </c>
      <c r="G182" s="21">
        <f t="shared" si="23"/>
        <v>82963.493622454887</v>
      </c>
    </row>
    <row r="183" spans="1:7" x14ac:dyDescent="0.25">
      <c r="A183" s="19">
        <f t="shared" si="17"/>
        <v>150</v>
      </c>
      <c r="B183" s="20">
        <f t="shared" si="18"/>
        <v>48788</v>
      </c>
      <c r="C183" s="21">
        <f t="shared" si="21"/>
        <v>82963.493622454887</v>
      </c>
      <c r="D183" s="21">
        <f t="shared" si="19"/>
        <v>103.70436702806846</v>
      </c>
      <c r="E183" s="22">
        <f t="shared" si="20"/>
        <v>861.38645073583655</v>
      </c>
      <c r="F183" s="22">
        <f t="shared" si="22"/>
        <v>965.09081776390497</v>
      </c>
      <c r="G183" s="21">
        <f t="shared" si="23"/>
        <v>82102.10717171905</v>
      </c>
    </row>
    <row r="184" spans="1:7" x14ac:dyDescent="0.25">
      <c r="A184" s="19">
        <f t="shared" si="17"/>
        <v>151</v>
      </c>
      <c r="B184" s="20">
        <f t="shared" si="18"/>
        <v>48819</v>
      </c>
      <c r="C184" s="21">
        <f t="shared" si="21"/>
        <v>82102.10717171905</v>
      </c>
      <c r="D184" s="21">
        <f t="shared" si="19"/>
        <v>102.62763396464865</v>
      </c>
      <c r="E184" s="22">
        <f t="shared" si="20"/>
        <v>862.4631837992564</v>
      </c>
      <c r="F184" s="22">
        <f t="shared" si="22"/>
        <v>965.09081776390508</v>
      </c>
      <c r="G184" s="21">
        <f t="shared" si="23"/>
        <v>81239.643987919801</v>
      </c>
    </row>
    <row r="185" spans="1:7" x14ac:dyDescent="0.25">
      <c r="A185" s="19">
        <f t="shared" si="17"/>
        <v>152</v>
      </c>
      <c r="B185" s="20">
        <f t="shared" si="18"/>
        <v>48850</v>
      </c>
      <c r="C185" s="21">
        <f t="shared" si="21"/>
        <v>81239.643987919801</v>
      </c>
      <c r="D185" s="21">
        <f t="shared" si="19"/>
        <v>101.54955498489959</v>
      </c>
      <c r="E185" s="22">
        <f t="shared" si="20"/>
        <v>863.54126277900548</v>
      </c>
      <c r="F185" s="22">
        <f t="shared" si="22"/>
        <v>965.09081776390508</v>
      </c>
      <c r="G185" s="21">
        <f t="shared" si="23"/>
        <v>80376.102725140794</v>
      </c>
    </row>
    <row r="186" spans="1:7" x14ac:dyDescent="0.25">
      <c r="A186" s="19">
        <f t="shared" si="17"/>
        <v>153</v>
      </c>
      <c r="B186" s="20">
        <f t="shared" si="18"/>
        <v>48880</v>
      </c>
      <c r="C186" s="21">
        <f t="shared" si="21"/>
        <v>80376.102725140794</v>
      </c>
      <c r="D186" s="21">
        <f t="shared" si="19"/>
        <v>100.47012840642583</v>
      </c>
      <c r="E186" s="22">
        <f t="shared" si="20"/>
        <v>864.62068935747925</v>
      </c>
      <c r="F186" s="22">
        <f t="shared" si="22"/>
        <v>965.09081776390508</v>
      </c>
      <c r="G186" s="21">
        <f t="shared" si="23"/>
        <v>79511.482035783309</v>
      </c>
    </row>
    <row r="187" spans="1:7" x14ac:dyDescent="0.25">
      <c r="A187" s="19">
        <f t="shared" si="17"/>
        <v>154</v>
      </c>
      <c r="B187" s="20">
        <f t="shared" si="18"/>
        <v>48911</v>
      </c>
      <c r="C187" s="21">
        <f t="shared" si="21"/>
        <v>79511.482035783309</v>
      </c>
      <c r="D187" s="21">
        <f t="shared" si="19"/>
        <v>99.389352544729007</v>
      </c>
      <c r="E187" s="22">
        <f t="shared" si="20"/>
        <v>865.70146521917616</v>
      </c>
      <c r="F187" s="22">
        <f t="shared" si="22"/>
        <v>965.09081776390519</v>
      </c>
      <c r="G187" s="21">
        <f t="shared" si="23"/>
        <v>78645.780570564137</v>
      </c>
    </row>
    <row r="188" spans="1:7" x14ac:dyDescent="0.25">
      <c r="A188" s="19">
        <f t="shared" si="17"/>
        <v>155</v>
      </c>
      <c r="B188" s="20">
        <f t="shared" si="18"/>
        <v>48941</v>
      </c>
      <c r="C188" s="21">
        <f t="shared" si="21"/>
        <v>78645.780570564137</v>
      </c>
      <c r="D188" s="21">
        <f t="shared" si="19"/>
        <v>98.307225713205028</v>
      </c>
      <c r="E188" s="22">
        <f t="shared" si="20"/>
        <v>866.78359205070001</v>
      </c>
      <c r="F188" s="22">
        <f t="shared" si="22"/>
        <v>965.09081776390508</v>
      </c>
      <c r="G188" s="21">
        <f t="shared" si="23"/>
        <v>77778.996978513431</v>
      </c>
    </row>
    <row r="189" spans="1:7" x14ac:dyDescent="0.25">
      <c r="A189" s="19">
        <f t="shared" si="17"/>
        <v>156</v>
      </c>
      <c r="B189" s="20">
        <f t="shared" si="18"/>
        <v>48972</v>
      </c>
      <c r="C189" s="21">
        <f t="shared" si="21"/>
        <v>77778.996978513431</v>
      </c>
      <c r="D189" s="21">
        <f t="shared" si="19"/>
        <v>97.223746223141646</v>
      </c>
      <c r="E189" s="22">
        <f t="shared" si="20"/>
        <v>867.86707154076339</v>
      </c>
      <c r="F189" s="22">
        <f t="shared" si="22"/>
        <v>965.09081776390508</v>
      </c>
      <c r="G189" s="21">
        <f t="shared" si="23"/>
        <v>76911.129906972667</v>
      </c>
    </row>
    <row r="190" spans="1:7" x14ac:dyDescent="0.25">
      <c r="A190" s="19">
        <f t="shared" si="17"/>
        <v>157</v>
      </c>
      <c r="B190" s="20">
        <f t="shared" si="18"/>
        <v>49003</v>
      </c>
      <c r="C190" s="21">
        <f t="shared" si="21"/>
        <v>76911.129906972667</v>
      </c>
      <c r="D190" s="21">
        <f t="shared" si="19"/>
        <v>96.138912383715706</v>
      </c>
      <c r="E190" s="22">
        <f t="shared" si="20"/>
        <v>868.95190538018926</v>
      </c>
      <c r="F190" s="22">
        <f t="shared" si="22"/>
        <v>965.09081776390497</v>
      </c>
      <c r="G190" s="21">
        <f t="shared" si="23"/>
        <v>76042.178001592474</v>
      </c>
    </row>
    <row r="191" spans="1:7" x14ac:dyDescent="0.25">
      <c r="A191" s="19">
        <f t="shared" si="17"/>
        <v>158</v>
      </c>
      <c r="B191" s="20">
        <f t="shared" si="18"/>
        <v>49031</v>
      </c>
      <c r="C191" s="21">
        <f t="shared" si="21"/>
        <v>76042.178001592474</v>
      </c>
      <c r="D191" s="21">
        <f t="shared" si="19"/>
        <v>95.052722501990473</v>
      </c>
      <c r="E191" s="22">
        <f t="shared" si="20"/>
        <v>870.03809526191458</v>
      </c>
      <c r="F191" s="22">
        <f t="shared" si="22"/>
        <v>965.09081776390508</v>
      </c>
      <c r="G191" s="21">
        <f t="shared" si="23"/>
        <v>75172.139906330558</v>
      </c>
    </row>
    <row r="192" spans="1:7" x14ac:dyDescent="0.25">
      <c r="A192" s="19">
        <f t="shared" si="17"/>
        <v>159</v>
      </c>
      <c r="B192" s="20">
        <f t="shared" si="18"/>
        <v>49062</v>
      </c>
      <c r="C192" s="21">
        <f t="shared" si="21"/>
        <v>75172.139906330558</v>
      </c>
      <c r="D192" s="21">
        <f t="shared" si="19"/>
        <v>93.965174882913047</v>
      </c>
      <c r="E192" s="22">
        <f t="shared" si="20"/>
        <v>871.12564288099202</v>
      </c>
      <c r="F192" s="22">
        <f t="shared" si="22"/>
        <v>965.09081776390508</v>
      </c>
      <c r="G192" s="21">
        <f t="shared" si="23"/>
        <v>74301.014263449571</v>
      </c>
    </row>
    <row r="193" spans="1:7" x14ac:dyDescent="0.25">
      <c r="A193" s="19">
        <f t="shared" si="17"/>
        <v>160</v>
      </c>
      <c r="B193" s="20">
        <f t="shared" si="18"/>
        <v>49092</v>
      </c>
      <c r="C193" s="21">
        <f t="shared" si="21"/>
        <v>74301.014263449571</v>
      </c>
      <c r="D193" s="21">
        <f t="shared" si="19"/>
        <v>92.8762678293118</v>
      </c>
      <c r="E193" s="22">
        <f t="shared" si="20"/>
        <v>872.21454993459326</v>
      </c>
      <c r="F193" s="22">
        <f t="shared" si="22"/>
        <v>965.09081776390508</v>
      </c>
      <c r="G193" s="21">
        <f t="shared" si="23"/>
        <v>73428.799713514978</v>
      </c>
    </row>
    <row r="194" spans="1:7" x14ac:dyDescent="0.25">
      <c r="A194" s="19">
        <f t="shared" si="17"/>
        <v>161</v>
      </c>
      <c r="B194" s="20">
        <f t="shared" si="18"/>
        <v>49123</v>
      </c>
      <c r="C194" s="21">
        <f t="shared" si="21"/>
        <v>73428.799713514978</v>
      </c>
      <c r="D194" s="21">
        <f t="shared" si="19"/>
        <v>91.785999641893582</v>
      </c>
      <c r="E194" s="22">
        <f t="shared" si="20"/>
        <v>873.30481812201151</v>
      </c>
      <c r="F194" s="22">
        <f t="shared" si="22"/>
        <v>965.09081776390508</v>
      </c>
      <c r="G194" s="21">
        <f t="shared" si="23"/>
        <v>72555.494895392971</v>
      </c>
    </row>
    <row r="195" spans="1:7" x14ac:dyDescent="0.25">
      <c r="A195" s="19">
        <f t="shared" si="17"/>
        <v>162</v>
      </c>
      <c r="B195" s="20">
        <f t="shared" si="18"/>
        <v>49153</v>
      </c>
      <c r="C195" s="21">
        <f t="shared" si="21"/>
        <v>72555.494895392971</v>
      </c>
      <c r="D195" s="21">
        <f t="shared" si="19"/>
        <v>90.694368619241075</v>
      </c>
      <c r="E195" s="22">
        <f t="shared" si="20"/>
        <v>874.39644914466407</v>
      </c>
      <c r="F195" s="22">
        <f t="shared" si="22"/>
        <v>965.09081776390519</v>
      </c>
      <c r="G195" s="21">
        <f t="shared" si="23"/>
        <v>71681.098446248303</v>
      </c>
    </row>
    <row r="196" spans="1:7" x14ac:dyDescent="0.25">
      <c r="A196" s="19">
        <f t="shared" si="17"/>
        <v>163</v>
      </c>
      <c r="B196" s="20">
        <f t="shared" si="18"/>
        <v>49184</v>
      </c>
      <c r="C196" s="21">
        <f t="shared" si="21"/>
        <v>71681.098446248303</v>
      </c>
      <c r="D196" s="21">
        <f t="shared" si="19"/>
        <v>89.601373057810235</v>
      </c>
      <c r="E196" s="22">
        <f t="shared" si="20"/>
        <v>875.48944470609479</v>
      </c>
      <c r="F196" s="22">
        <f t="shared" si="22"/>
        <v>965.09081776390508</v>
      </c>
      <c r="G196" s="21">
        <f t="shared" si="23"/>
        <v>70805.609001542209</v>
      </c>
    </row>
    <row r="197" spans="1:7" x14ac:dyDescent="0.25">
      <c r="A197" s="19">
        <f t="shared" si="17"/>
        <v>164</v>
      </c>
      <c r="B197" s="20">
        <f t="shared" si="18"/>
        <v>49215</v>
      </c>
      <c r="C197" s="21">
        <f t="shared" si="21"/>
        <v>70805.609001542209</v>
      </c>
      <c r="D197" s="21">
        <f t="shared" si="19"/>
        <v>88.507011251927622</v>
      </c>
      <c r="E197" s="22">
        <f t="shared" si="20"/>
        <v>876.58380651197751</v>
      </c>
      <c r="F197" s="22">
        <f t="shared" si="22"/>
        <v>965.09081776390508</v>
      </c>
      <c r="G197" s="21">
        <f t="shared" si="23"/>
        <v>69929.025195030234</v>
      </c>
    </row>
    <row r="198" spans="1:7" x14ac:dyDescent="0.25">
      <c r="A198" s="19">
        <f t="shared" si="17"/>
        <v>165</v>
      </c>
      <c r="B198" s="20">
        <f t="shared" si="18"/>
        <v>49245</v>
      </c>
      <c r="C198" s="21">
        <f t="shared" si="21"/>
        <v>69929.025195030234</v>
      </c>
      <c r="D198" s="21">
        <f t="shared" si="19"/>
        <v>87.411281493787655</v>
      </c>
      <c r="E198" s="22">
        <f t="shared" si="20"/>
        <v>877.67953627011741</v>
      </c>
      <c r="F198" s="22">
        <f t="shared" si="22"/>
        <v>965.09081776390508</v>
      </c>
      <c r="G198" s="21">
        <f t="shared" si="23"/>
        <v>69051.34565876011</v>
      </c>
    </row>
    <row r="199" spans="1:7" x14ac:dyDescent="0.25">
      <c r="A199" s="19">
        <f t="shared" si="17"/>
        <v>166</v>
      </c>
      <c r="B199" s="20">
        <f t="shared" si="18"/>
        <v>49276</v>
      </c>
      <c r="C199" s="21">
        <f t="shared" si="21"/>
        <v>69051.34565876011</v>
      </c>
      <c r="D199" s="21">
        <f t="shared" si="19"/>
        <v>86.314182073449999</v>
      </c>
      <c r="E199" s="22">
        <f t="shared" si="20"/>
        <v>878.77663569045501</v>
      </c>
      <c r="F199" s="22">
        <f t="shared" si="22"/>
        <v>965.09081776390497</v>
      </c>
      <c r="G199" s="21">
        <f t="shared" si="23"/>
        <v>68172.569023069649</v>
      </c>
    </row>
    <row r="200" spans="1:7" x14ac:dyDescent="0.25">
      <c r="A200" s="19">
        <f t="shared" si="17"/>
        <v>167</v>
      </c>
      <c r="B200" s="20">
        <f t="shared" si="18"/>
        <v>49306</v>
      </c>
      <c r="C200" s="21">
        <f t="shared" si="21"/>
        <v>68172.569023069649</v>
      </c>
      <c r="D200" s="21">
        <f t="shared" si="19"/>
        <v>85.215711278836935</v>
      </c>
      <c r="E200" s="22">
        <f t="shared" si="20"/>
        <v>879.87510648506816</v>
      </c>
      <c r="F200" s="22">
        <f t="shared" si="22"/>
        <v>965.09081776390508</v>
      </c>
      <c r="G200" s="21">
        <f t="shared" si="23"/>
        <v>67292.693916584583</v>
      </c>
    </row>
    <row r="201" spans="1:7" x14ac:dyDescent="0.25">
      <c r="A201" s="19">
        <f t="shared" si="17"/>
        <v>168</v>
      </c>
      <c r="B201" s="20">
        <f t="shared" si="18"/>
        <v>49337</v>
      </c>
      <c r="C201" s="21">
        <f t="shared" si="21"/>
        <v>67292.693916584583</v>
      </c>
      <c r="D201" s="21">
        <f t="shared" si="19"/>
        <v>84.115867395730589</v>
      </c>
      <c r="E201" s="22">
        <f t="shared" si="20"/>
        <v>880.97495036817452</v>
      </c>
      <c r="F201" s="22">
        <f t="shared" si="22"/>
        <v>965.09081776390508</v>
      </c>
      <c r="G201" s="21">
        <f t="shared" si="23"/>
        <v>66411.718966216402</v>
      </c>
    </row>
    <row r="202" spans="1:7" x14ac:dyDescent="0.25">
      <c r="A202" s="19">
        <f t="shared" si="17"/>
        <v>169</v>
      </c>
      <c r="B202" s="20">
        <f t="shared" si="18"/>
        <v>49368</v>
      </c>
      <c r="C202" s="21">
        <f t="shared" si="21"/>
        <v>66411.718966216402</v>
      </c>
      <c r="D202" s="21">
        <f t="shared" si="19"/>
        <v>83.014648707770377</v>
      </c>
      <c r="E202" s="22">
        <f t="shared" si="20"/>
        <v>882.07616905613475</v>
      </c>
      <c r="F202" s="22">
        <f t="shared" si="22"/>
        <v>965.09081776390508</v>
      </c>
      <c r="G202" s="21">
        <f t="shared" si="23"/>
        <v>65529.642797160268</v>
      </c>
    </row>
    <row r="203" spans="1:7" x14ac:dyDescent="0.25">
      <c r="A203" s="19">
        <f t="shared" si="17"/>
        <v>170</v>
      </c>
      <c r="B203" s="20">
        <f t="shared" si="18"/>
        <v>49396</v>
      </c>
      <c r="C203" s="21">
        <f t="shared" si="21"/>
        <v>65529.642797160268</v>
      </c>
      <c r="D203" s="21">
        <f t="shared" si="19"/>
        <v>81.912053496450213</v>
      </c>
      <c r="E203" s="22">
        <f t="shared" si="20"/>
        <v>883.17876426745488</v>
      </c>
      <c r="F203" s="22">
        <f t="shared" si="22"/>
        <v>965.09081776390508</v>
      </c>
      <c r="G203" s="21">
        <f t="shared" si="23"/>
        <v>64646.464032892814</v>
      </c>
    </row>
    <row r="204" spans="1:7" x14ac:dyDescent="0.25">
      <c r="A204" s="19">
        <f t="shared" si="17"/>
        <v>171</v>
      </c>
      <c r="B204" s="20">
        <f t="shared" si="18"/>
        <v>49427</v>
      </c>
      <c r="C204" s="21">
        <f t="shared" si="21"/>
        <v>64646.464032892814</v>
      </c>
      <c r="D204" s="21">
        <f t="shared" si="19"/>
        <v>80.808080041115872</v>
      </c>
      <c r="E204" s="22">
        <f t="shared" si="20"/>
        <v>884.28273772278919</v>
      </c>
      <c r="F204" s="22">
        <f t="shared" si="22"/>
        <v>965.09081776390508</v>
      </c>
      <c r="G204" s="21">
        <f t="shared" si="23"/>
        <v>63762.181295170027</v>
      </c>
    </row>
    <row r="205" spans="1:7" x14ac:dyDescent="0.25">
      <c r="A205" s="19">
        <f t="shared" si="17"/>
        <v>172</v>
      </c>
      <c r="B205" s="20">
        <f t="shared" si="18"/>
        <v>49457</v>
      </c>
      <c r="C205" s="21">
        <f t="shared" si="21"/>
        <v>63762.181295170027</v>
      </c>
      <c r="D205" s="21">
        <f t="shared" si="19"/>
        <v>79.702726618962402</v>
      </c>
      <c r="E205" s="22">
        <f t="shared" si="20"/>
        <v>885.38809114494279</v>
      </c>
      <c r="F205" s="22">
        <f t="shared" si="22"/>
        <v>965.09081776390519</v>
      </c>
      <c r="G205" s="21">
        <f t="shared" si="23"/>
        <v>62876.793204025082</v>
      </c>
    </row>
    <row r="206" spans="1:7" x14ac:dyDescent="0.25">
      <c r="A206" s="19">
        <f t="shared" si="17"/>
        <v>173</v>
      </c>
      <c r="B206" s="20">
        <f t="shared" si="18"/>
        <v>49488</v>
      </c>
      <c r="C206" s="21">
        <f t="shared" si="21"/>
        <v>62876.793204025082</v>
      </c>
      <c r="D206" s="21">
        <f t="shared" si="19"/>
        <v>78.595991505031236</v>
      </c>
      <c r="E206" s="22">
        <f t="shared" si="20"/>
        <v>886.49482625887379</v>
      </c>
      <c r="F206" s="22">
        <f t="shared" si="22"/>
        <v>965.09081776390508</v>
      </c>
      <c r="G206" s="21">
        <f t="shared" si="23"/>
        <v>61990.298377766208</v>
      </c>
    </row>
    <row r="207" spans="1:7" x14ac:dyDescent="0.25">
      <c r="A207" s="19">
        <f t="shared" si="17"/>
        <v>174</v>
      </c>
      <c r="B207" s="20">
        <f t="shared" si="18"/>
        <v>49518</v>
      </c>
      <c r="C207" s="21">
        <f t="shared" si="21"/>
        <v>61990.298377766208</v>
      </c>
      <c r="D207" s="21">
        <f t="shared" si="19"/>
        <v>77.48787297220764</v>
      </c>
      <c r="E207" s="22">
        <f t="shared" si="20"/>
        <v>887.6029447916975</v>
      </c>
      <c r="F207" s="22">
        <f t="shared" si="22"/>
        <v>965.09081776390508</v>
      </c>
      <c r="G207" s="21">
        <f t="shared" si="23"/>
        <v>61102.695432974513</v>
      </c>
    </row>
    <row r="208" spans="1:7" x14ac:dyDescent="0.25">
      <c r="A208" s="19">
        <f t="shared" si="17"/>
        <v>175</v>
      </c>
      <c r="B208" s="20">
        <f t="shared" si="18"/>
        <v>49549</v>
      </c>
      <c r="C208" s="21">
        <f t="shared" si="21"/>
        <v>61102.695432974513</v>
      </c>
      <c r="D208" s="21">
        <f t="shared" si="19"/>
        <v>76.378369291218021</v>
      </c>
      <c r="E208" s="22">
        <f t="shared" si="20"/>
        <v>888.71244847268713</v>
      </c>
      <c r="F208" s="22">
        <f t="shared" si="22"/>
        <v>965.09081776390519</v>
      </c>
      <c r="G208" s="21">
        <f t="shared" si="23"/>
        <v>60213.982984501825</v>
      </c>
    </row>
    <row r="209" spans="1:7" x14ac:dyDescent="0.25">
      <c r="A209" s="19">
        <f t="shared" si="17"/>
        <v>176</v>
      </c>
      <c r="B209" s="20">
        <f t="shared" si="18"/>
        <v>49580</v>
      </c>
      <c r="C209" s="21">
        <f t="shared" si="21"/>
        <v>60213.982984501825</v>
      </c>
      <c r="D209" s="21">
        <f t="shared" si="19"/>
        <v>75.267478730627161</v>
      </c>
      <c r="E209" s="22">
        <f t="shared" si="20"/>
        <v>889.82333903327788</v>
      </c>
      <c r="F209" s="22">
        <f t="shared" si="22"/>
        <v>965.09081776390508</v>
      </c>
      <c r="G209" s="21">
        <f t="shared" si="23"/>
        <v>59324.15964546855</v>
      </c>
    </row>
    <row r="210" spans="1:7" x14ac:dyDescent="0.25">
      <c r="A210" s="19">
        <f t="shared" si="17"/>
        <v>177</v>
      </c>
      <c r="B210" s="20">
        <f t="shared" si="18"/>
        <v>49610</v>
      </c>
      <c r="C210" s="21">
        <f t="shared" si="21"/>
        <v>59324.15964546855</v>
      </c>
      <c r="D210" s="21">
        <f t="shared" si="19"/>
        <v>74.155199556835555</v>
      </c>
      <c r="E210" s="22">
        <f t="shared" si="20"/>
        <v>890.93561820706952</v>
      </c>
      <c r="F210" s="22">
        <f t="shared" si="22"/>
        <v>965.09081776390508</v>
      </c>
      <c r="G210" s="21">
        <f t="shared" si="23"/>
        <v>58433.22402726148</v>
      </c>
    </row>
    <row r="211" spans="1:7" x14ac:dyDescent="0.25">
      <c r="A211" s="19">
        <f t="shared" si="17"/>
        <v>178</v>
      </c>
      <c r="B211" s="20">
        <f t="shared" si="18"/>
        <v>49641</v>
      </c>
      <c r="C211" s="21">
        <f t="shared" si="21"/>
        <v>58433.22402726148</v>
      </c>
      <c r="D211" s="21">
        <f t="shared" si="19"/>
        <v>73.041530034076715</v>
      </c>
      <c r="E211" s="22">
        <f t="shared" si="20"/>
        <v>892.04928772982839</v>
      </c>
      <c r="F211" s="22">
        <f t="shared" si="22"/>
        <v>965.09081776390508</v>
      </c>
      <c r="G211" s="21">
        <f t="shared" si="23"/>
        <v>57541.174739531649</v>
      </c>
    </row>
    <row r="212" spans="1:7" x14ac:dyDescent="0.25">
      <c r="A212" s="19">
        <f t="shared" si="17"/>
        <v>179</v>
      </c>
      <c r="B212" s="20">
        <f t="shared" si="18"/>
        <v>49671</v>
      </c>
      <c r="C212" s="21">
        <f t="shared" si="21"/>
        <v>57541.174739531649</v>
      </c>
      <c r="D212" s="21">
        <f t="shared" si="19"/>
        <v>71.926468424414438</v>
      </c>
      <c r="E212" s="22">
        <f t="shared" si="20"/>
        <v>893.16434933949074</v>
      </c>
      <c r="F212" s="22">
        <f t="shared" si="22"/>
        <v>965.09081776390519</v>
      </c>
      <c r="G212" s="21">
        <f t="shared" si="23"/>
        <v>56648.010390192161</v>
      </c>
    </row>
    <row r="213" spans="1:7" x14ac:dyDescent="0.25">
      <c r="A213" s="19">
        <f t="shared" si="17"/>
        <v>180</v>
      </c>
      <c r="B213" s="20">
        <f t="shared" si="18"/>
        <v>49702</v>
      </c>
      <c r="C213" s="21">
        <f t="shared" si="21"/>
        <v>56648.010390192161</v>
      </c>
      <c r="D213" s="21">
        <f t="shared" si="19"/>
        <v>70.810012987740066</v>
      </c>
      <c r="E213" s="22">
        <f t="shared" si="20"/>
        <v>894.28080477616504</v>
      </c>
      <c r="F213" s="22">
        <f t="shared" si="22"/>
        <v>965.09081776390508</v>
      </c>
      <c r="G213" s="21">
        <f t="shared" si="23"/>
        <v>55753.729585415997</v>
      </c>
    </row>
    <row r="214" spans="1:7" x14ac:dyDescent="0.25">
      <c r="A214" s="19">
        <f t="shared" si="17"/>
        <v>181</v>
      </c>
      <c r="B214" s="20">
        <f t="shared" si="18"/>
        <v>49733</v>
      </c>
      <c r="C214" s="21">
        <f t="shared" si="21"/>
        <v>55753.729585415997</v>
      </c>
      <c r="D214" s="21">
        <f t="shared" si="19"/>
        <v>69.692161981769857</v>
      </c>
      <c r="E214" s="22">
        <f t="shared" si="20"/>
        <v>895.39865578213517</v>
      </c>
      <c r="F214" s="22">
        <f t="shared" si="22"/>
        <v>965.09081776390508</v>
      </c>
      <c r="G214" s="21">
        <f t="shared" si="23"/>
        <v>54858.330929633863</v>
      </c>
    </row>
    <row r="215" spans="1:7" x14ac:dyDescent="0.25">
      <c r="A215" s="19">
        <f t="shared" si="17"/>
        <v>182</v>
      </c>
      <c r="B215" s="20">
        <f t="shared" si="18"/>
        <v>49762</v>
      </c>
      <c r="C215" s="21">
        <f t="shared" si="21"/>
        <v>54858.330929633863</v>
      </c>
      <c r="D215" s="21">
        <f t="shared" si="19"/>
        <v>68.572913662042183</v>
      </c>
      <c r="E215" s="22">
        <f t="shared" si="20"/>
        <v>896.51790410186277</v>
      </c>
      <c r="F215" s="22">
        <f t="shared" si="22"/>
        <v>965.09081776390497</v>
      </c>
      <c r="G215" s="21">
        <f t="shared" si="23"/>
        <v>53961.813025531999</v>
      </c>
    </row>
    <row r="216" spans="1:7" x14ac:dyDescent="0.25">
      <c r="A216" s="19">
        <f t="shared" si="17"/>
        <v>183</v>
      </c>
      <c r="B216" s="20">
        <f t="shared" si="18"/>
        <v>49793</v>
      </c>
      <c r="C216" s="21">
        <f t="shared" si="21"/>
        <v>53961.813025531999</v>
      </c>
      <c r="D216" s="21">
        <f t="shared" si="19"/>
        <v>67.452266281914874</v>
      </c>
      <c r="E216" s="22">
        <f t="shared" si="20"/>
        <v>897.63855148199013</v>
      </c>
      <c r="F216" s="22">
        <f t="shared" si="22"/>
        <v>965.09081776390497</v>
      </c>
      <c r="G216" s="21">
        <f t="shared" si="23"/>
        <v>53064.174474050007</v>
      </c>
    </row>
    <row r="217" spans="1:7" x14ac:dyDescent="0.25">
      <c r="A217" s="19">
        <f t="shared" si="17"/>
        <v>184</v>
      </c>
      <c r="B217" s="20">
        <f t="shared" si="18"/>
        <v>49823</v>
      </c>
      <c r="C217" s="21">
        <f t="shared" si="21"/>
        <v>53064.174474050007</v>
      </c>
      <c r="D217" s="21">
        <f t="shared" si="19"/>
        <v>66.330218092562376</v>
      </c>
      <c r="E217" s="22">
        <f t="shared" si="20"/>
        <v>898.76059967134267</v>
      </c>
      <c r="F217" s="22">
        <f t="shared" si="22"/>
        <v>965.09081776390508</v>
      </c>
      <c r="G217" s="21">
        <f t="shared" si="23"/>
        <v>52165.413874378668</v>
      </c>
    </row>
    <row r="218" spans="1:7" x14ac:dyDescent="0.25">
      <c r="A218" s="19">
        <f t="shared" si="17"/>
        <v>185</v>
      </c>
      <c r="B218" s="20">
        <f t="shared" si="18"/>
        <v>49854</v>
      </c>
      <c r="C218" s="21">
        <f t="shared" si="21"/>
        <v>52165.413874378668</v>
      </c>
      <c r="D218" s="21">
        <f t="shared" si="19"/>
        <v>65.206767342973194</v>
      </c>
      <c r="E218" s="22">
        <f t="shared" si="20"/>
        <v>899.88405042093189</v>
      </c>
      <c r="F218" s="22">
        <f t="shared" si="22"/>
        <v>965.09081776390508</v>
      </c>
      <c r="G218" s="21">
        <f t="shared" si="23"/>
        <v>51265.529823957739</v>
      </c>
    </row>
    <row r="219" spans="1:7" x14ac:dyDescent="0.25">
      <c r="A219" s="19">
        <f t="shared" si="17"/>
        <v>186</v>
      </c>
      <c r="B219" s="20">
        <f t="shared" si="18"/>
        <v>49884</v>
      </c>
      <c r="C219" s="21">
        <f t="shared" si="21"/>
        <v>51265.529823957739</v>
      </c>
      <c r="D219" s="21">
        <f t="shared" si="19"/>
        <v>64.081912279947034</v>
      </c>
      <c r="E219" s="22">
        <f t="shared" si="20"/>
        <v>901.00890548395807</v>
      </c>
      <c r="F219" s="22">
        <f t="shared" si="22"/>
        <v>965.09081776390508</v>
      </c>
      <c r="G219" s="21">
        <f t="shared" si="23"/>
        <v>50364.520918473783</v>
      </c>
    </row>
    <row r="220" spans="1:7" x14ac:dyDescent="0.25">
      <c r="A220" s="19">
        <f t="shared" si="17"/>
        <v>187</v>
      </c>
      <c r="B220" s="20">
        <f t="shared" si="18"/>
        <v>49915</v>
      </c>
      <c r="C220" s="21">
        <f t="shared" si="21"/>
        <v>50364.520918473783</v>
      </c>
      <c r="D220" s="21">
        <f t="shared" si="19"/>
        <v>62.955651148092066</v>
      </c>
      <c r="E220" s="22">
        <f t="shared" si="20"/>
        <v>902.13516661581309</v>
      </c>
      <c r="F220" s="22">
        <f t="shared" si="22"/>
        <v>965.09081776390519</v>
      </c>
      <c r="G220" s="21">
        <f t="shared" si="23"/>
        <v>49462.385751857968</v>
      </c>
    </row>
    <row r="221" spans="1:7" x14ac:dyDescent="0.25">
      <c r="A221" s="19">
        <f t="shared" si="17"/>
        <v>188</v>
      </c>
      <c r="B221" s="20">
        <f t="shared" si="18"/>
        <v>49946</v>
      </c>
      <c r="C221" s="21">
        <f t="shared" si="21"/>
        <v>49462.385751857968</v>
      </c>
      <c r="D221" s="21">
        <f t="shared" si="19"/>
        <v>61.827982189822315</v>
      </c>
      <c r="E221" s="22">
        <f t="shared" si="20"/>
        <v>903.26283557408271</v>
      </c>
      <c r="F221" s="22">
        <f t="shared" si="22"/>
        <v>965.09081776390508</v>
      </c>
      <c r="G221" s="21">
        <f t="shared" si="23"/>
        <v>48559.122916283886</v>
      </c>
    </row>
    <row r="222" spans="1:7" x14ac:dyDescent="0.25">
      <c r="A222" s="19">
        <f t="shared" si="17"/>
        <v>189</v>
      </c>
      <c r="B222" s="20">
        <f t="shared" si="18"/>
        <v>49976</v>
      </c>
      <c r="C222" s="21">
        <f t="shared" si="21"/>
        <v>48559.122916283886</v>
      </c>
      <c r="D222" s="21">
        <f t="shared" si="19"/>
        <v>60.698903645354733</v>
      </c>
      <c r="E222" s="22">
        <f t="shared" si="20"/>
        <v>904.3919141185504</v>
      </c>
      <c r="F222" s="22">
        <f t="shared" si="22"/>
        <v>965.09081776390508</v>
      </c>
      <c r="G222" s="21">
        <f t="shared" si="23"/>
        <v>47654.731002165339</v>
      </c>
    </row>
    <row r="223" spans="1:7" x14ac:dyDescent="0.25">
      <c r="A223" s="19">
        <f t="shared" si="17"/>
        <v>190</v>
      </c>
      <c r="B223" s="20">
        <f t="shared" si="18"/>
        <v>50007</v>
      </c>
      <c r="C223" s="21">
        <f t="shared" si="21"/>
        <v>47654.731002165339</v>
      </c>
      <c r="D223" s="21">
        <f t="shared" si="19"/>
        <v>59.568413752706533</v>
      </c>
      <c r="E223" s="22">
        <f t="shared" si="20"/>
        <v>905.52240401119855</v>
      </c>
      <c r="F223" s="22">
        <f t="shared" si="22"/>
        <v>965.09081776390508</v>
      </c>
      <c r="G223" s="21">
        <f t="shared" si="23"/>
        <v>46749.208598154139</v>
      </c>
    </row>
    <row r="224" spans="1:7" x14ac:dyDescent="0.25">
      <c r="A224" s="19">
        <f t="shared" si="17"/>
        <v>191</v>
      </c>
      <c r="B224" s="20">
        <f t="shared" si="18"/>
        <v>50037</v>
      </c>
      <c r="C224" s="21">
        <f t="shared" si="21"/>
        <v>46749.208598154139</v>
      </c>
      <c r="D224" s="21">
        <f t="shared" si="19"/>
        <v>58.436510747692537</v>
      </c>
      <c r="E224" s="22">
        <f t="shared" si="20"/>
        <v>906.65430701621256</v>
      </c>
      <c r="F224" s="22">
        <f t="shared" si="22"/>
        <v>965.09081776390508</v>
      </c>
      <c r="G224" s="21">
        <f t="shared" si="23"/>
        <v>45842.554291137923</v>
      </c>
    </row>
    <row r="225" spans="1:7" x14ac:dyDescent="0.25">
      <c r="A225" s="19">
        <f t="shared" si="17"/>
        <v>192</v>
      </c>
      <c r="B225" s="20">
        <f t="shared" si="18"/>
        <v>50068</v>
      </c>
      <c r="C225" s="21">
        <f t="shared" si="21"/>
        <v>45842.554291137923</v>
      </c>
      <c r="D225" s="21">
        <f t="shared" si="19"/>
        <v>57.30319286392227</v>
      </c>
      <c r="E225" s="22">
        <f t="shared" si="20"/>
        <v>907.78762489998292</v>
      </c>
      <c r="F225" s="22">
        <f t="shared" si="22"/>
        <v>965.09081776390519</v>
      </c>
      <c r="G225" s="21">
        <f t="shared" si="23"/>
        <v>44934.766666237942</v>
      </c>
    </row>
    <row r="226" spans="1:7" x14ac:dyDescent="0.25">
      <c r="A226" s="19">
        <f t="shared" si="17"/>
        <v>193</v>
      </c>
      <c r="B226" s="20">
        <f t="shared" si="18"/>
        <v>50099</v>
      </c>
      <c r="C226" s="21">
        <f t="shared" si="21"/>
        <v>44934.766666237942</v>
      </c>
      <c r="D226" s="21">
        <f t="shared" si="19"/>
        <v>56.168458332797286</v>
      </c>
      <c r="E226" s="22">
        <f t="shared" si="20"/>
        <v>908.92235943110779</v>
      </c>
      <c r="F226" s="22">
        <f t="shared" si="22"/>
        <v>965.09081776390508</v>
      </c>
      <c r="G226" s="21">
        <f t="shared" si="23"/>
        <v>44025.844306806837</v>
      </c>
    </row>
    <row r="227" spans="1:7" x14ac:dyDescent="0.25">
      <c r="A227" s="19">
        <f t="shared" ref="A227:A290" si="24">IF(AND(A226&gt;0,IF($D$5="Mensuels",A226&lt;$D$8*12,IF($D$5="Annuels",A226&lt;$D$8))),A226+1,"")</f>
        <v>194</v>
      </c>
      <c r="B227" s="20">
        <f t="shared" ref="B227:B290" si="25">IF(A227&lt;&gt;"",IF($D$5="Mensuels",EDATE(B226,1),IF($D$5="Annuels",EDATE(B226,12))),"")</f>
        <v>50127</v>
      </c>
      <c r="C227" s="21">
        <f t="shared" si="21"/>
        <v>44025.844306806837</v>
      </c>
      <c r="D227" s="21">
        <f t="shared" ref="D227:D290" si="26">IF(A227&lt;&gt;"",IF($D$5="Mensuels",-IPMT($D$7/12,A227,$D$8*12,$D$6,$D$9,$D$11),IF($D$5="Annuels",-IPMT($D$7,A227,$D$8,$D$6,$D$9,$D$11))),"")</f>
        <v>55.032305383508401</v>
      </c>
      <c r="E227" s="22">
        <f t="shared" ref="E227:E290" si="27">IF(A227&lt;&gt;"",IF($D$5="Mensuels",-PPMT($D$7/12,A227,$D$8*12,$D$6,$D$9,$D$11),IF($D$5="Annuels",-PPMT($D$7,A227,$D$8,$D$6,$D$9,$D$11))),"")</f>
        <v>910.05851238039668</v>
      </c>
      <c r="F227" s="22">
        <f t="shared" si="22"/>
        <v>965.09081776390508</v>
      </c>
      <c r="G227" s="21">
        <f t="shared" si="23"/>
        <v>43115.78579442644</v>
      </c>
    </row>
    <row r="228" spans="1:7" x14ac:dyDescent="0.25">
      <c r="A228" s="19">
        <f t="shared" si="24"/>
        <v>195</v>
      </c>
      <c r="B228" s="20">
        <f t="shared" si="25"/>
        <v>50158</v>
      </c>
      <c r="C228" s="21">
        <f t="shared" si="21"/>
        <v>43115.78579442644</v>
      </c>
      <c r="D228" s="21">
        <f t="shared" si="26"/>
        <v>53.894732243032905</v>
      </c>
      <c r="E228" s="22">
        <f t="shared" si="27"/>
        <v>911.1960855208722</v>
      </c>
      <c r="F228" s="22">
        <f t="shared" si="22"/>
        <v>965.09081776390508</v>
      </c>
      <c r="G228" s="21">
        <f t="shared" si="23"/>
        <v>42204.589708905565</v>
      </c>
    </row>
    <row r="229" spans="1:7" x14ac:dyDescent="0.25">
      <c r="A229" s="19">
        <f t="shared" si="24"/>
        <v>196</v>
      </c>
      <c r="B229" s="20">
        <f t="shared" si="25"/>
        <v>50188</v>
      </c>
      <c r="C229" s="21">
        <f t="shared" si="21"/>
        <v>42204.589708905565</v>
      </c>
      <c r="D229" s="21">
        <f t="shared" si="26"/>
        <v>52.75573713613182</v>
      </c>
      <c r="E229" s="22">
        <f t="shared" si="27"/>
        <v>912.33508062777332</v>
      </c>
      <c r="F229" s="22">
        <f t="shared" si="22"/>
        <v>965.09081776390519</v>
      </c>
      <c r="G229" s="21">
        <f t="shared" si="23"/>
        <v>41292.254628277791</v>
      </c>
    </row>
    <row r="230" spans="1:7" x14ac:dyDescent="0.25">
      <c r="A230" s="19">
        <f t="shared" si="24"/>
        <v>197</v>
      </c>
      <c r="B230" s="20">
        <f t="shared" si="25"/>
        <v>50219</v>
      </c>
      <c r="C230" s="21">
        <f t="shared" si="21"/>
        <v>41292.254628277791</v>
      </c>
      <c r="D230" s="21">
        <f t="shared" si="26"/>
        <v>51.615318285347101</v>
      </c>
      <c r="E230" s="22">
        <f t="shared" si="27"/>
        <v>913.47549947855805</v>
      </c>
      <c r="F230" s="22">
        <f t="shared" si="22"/>
        <v>965.09081776390519</v>
      </c>
      <c r="G230" s="21">
        <f t="shared" si="23"/>
        <v>40378.77912879923</v>
      </c>
    </row>
    <row r="231" spans="1:7" x14ac:dyDescent="0.25">
      <c r="A231" s="19">
        <f t="shared" si="24"/>
        <v>198</v>
      </c>
      <c r="B231" s="20">
        <f t="shared" si="25"/>
        <v>50249</v>
      </c>
      <c r="C231" s="21">
        <f t="shared" si="21"/>
        <v>40378.77912879923</v>
      </c>
      <c r="D231" s="21">
        <f t="shared" si="26"/>
        <v>50.473473910998891</v>
      </c>
      <c r="E231" s="22">
        <f t="shared" si="27"/>
        <v>914.61734385290617</v>
      </c>
      <c r="F231" s="22">
        <f t="shared" si="22"/>
        <v>965.09081776390508</v>
      </c>
      <c r="G231" s="21">
        <f t="shared" si="23"/>
        <v>39464.161784946322</v>
      </c>
    </row>
    <row r="232" spans="1:7" x14ac:dyDescent="0.25">
      <c r="A232" s="19">
        <f t="shared" si="24"/>
        <v>199</v>
      </c>
      <c r="B232" s="20">
        <f t="shared" si="25"/>
        <v>50280</v>
      </c>
      <c r="C232" s="21">
        <f t="shared" si="21"/>
        <v>39464.161784946322</v>
      </c>
      <c r="D232" s="21">
        <f t="shared" si="26"/>
        <v>49.330202231182767</v>
      </c>
      <c r="E232" s="22">
        <f t="shared" si="27"/>
        <v>915.76061553272234</v>
      </c>
      <c r="F232" s="22">
        <f t="shared" si="22"/>
        <v>965.09081776390508</v>
      </c>
      <c r="G232" s="21">
        <f t="shared" si="23"/>
        <v>38548.401169413599</v>
      </c>
    </row>
    <row r="233" spans="1:7" x14ac:dyDescent="0.25">
      <c r="A233" s="19">
        <f t="shared" si="24"/>
        <v>200</v>
      </c>
      <c r="B233" s="20">
        <f t="shared" si="25"/>
        <v>50311</v>
      </c>
      <c r="C233" s="21">
        <f t="shared" si="21"/>
        <v>38548.401169413599</v>
      </c>
      <c r="D233" s="21">
        <f t="shared" si="26"/>
        <v>48.185501461766876</v>
      </c>
      <c r="E233" s="22">
        <f t="shared" si="27"/>
        <v>916.9053163021382</v>
      </c>
      <c r="F233" s="22">
        <f t="shared" si="22"/>
        <v>965.09081776390508</v>
      </c>
      <c r="G233" s="21">
        <f t="shared" si="23"/>
        <v>37631.495853111461</v>
      </c>
    </row>
    <row r="234" spans="1:7" x14ac:dyDescent="0.25">
      <c r="A234" s="19">
        <f t="shared" si="24"/>
        <v>201</v>
      </c>
      <c r="B234" s="20">
        <f t="shared" si="25"/>
        <v>50341</v>
      </c>
      <c r="C234" s="21">
        <f t="shared" si="21"/>
        <v>37631.495853111461</v>
      </c>
      <c r="D234" s="21">
        <f t="shared" si="26"/>
        <v>47.039369816389197</v>
      </c>
      <c r="E234" s="22">
        <f t="shared" si="27"/>
        <v>918.05144794751595</v>
      </c>
      <c r="F234" s="22">
        <f t="shared" si="22"/>
        <v>965.09081776390519</v>
      </c>
      <c r="G234" s="21">
        <f t="shared" si="23"/>
        <v>36713.444405163944</v>
      </c>
    </row>
    <row r="235" spans="1:7" x14ac:dyDescent="0.25">
      <c r="A235" s="19">
        <f t="shared" si="24"/>
        <v>202</v>
      </c>
      <c r="B235" s="20">
        <f t="shared" si="25"/>
        <v>50372</v>
      </c>
      <c r="C235" s="21">
        <f t="shared" si="21"/>
        <v>36713.444405163944</v>
      </c>
      <c r="D235" s="21">
        <f t="shared" si="26"/>
        <v>45.891805506454794</v>
      </c>
      <c r="E235" s="22">
        <f t="shared" si="27"/>
        <v>919.19901225745025</v>
      </c>
      <c r="F235" s="22">
        <f t="shared" si="22"/>
        <v>965.09081776390508</v>
      </c>
      <c r="G235" s="21">
        <f t="shared" si="23"/>
        <v>35794.245392906494</v>
      </c>
    </row>
    <row r="236" spans="1:7" x14ac:dyDescent="0.25">
      <c r="A236" s="19">
        <f t="shared" si="24"/>
        <v>203</v>
      </c>
      <c r="B236" s="20">
        <f t="shared" si="25"/>
        <v>50402</v>
      </c>
      <c r="C236" s="21">
        <f t="shared" si="21"/>
        <v>35794.245392906494</v>
      </c>
      <c r="D236" s="21">
        <f t="shared" si="26"/>
        <v>44.742806741132981</v>
      </c>
      <c r="E236" s="22">
        <f t="shared" si="27"/>
        <v>920.34801102277208</v>
      </c>
      <c r="F236" s="22">
        <f t="shared" si="22"/>
        <v>965.09081776390508</v>
      </c>
      <c r="G236" s="21">
        <f t="shared" si="23"/>
        <v>34873.897381883718</v>
      </c>
    </row>
    <row r="237" spans="1:7" x14ac:dyDescent="0.25">
      <c r="A237" s="19">
        <f t="shared" si="24"/>
        <v>204</v>
      </c>
      <c r="B237" s="20">
        <f t="shared" si="25"/>
        <v>50433</v>
      </c>
      <c r="C237" s="21">
        <f t="shared" si="21"/>
        <v>34873.897381883718</v>
      </c>
      <c r="D237" s="21">
        <f t="shared" si="26"/>
        <v>43.592371727354525</v>
      </c>
      <c r="E237" s="22">
        <f t="shared" si="27"/>
        <v>921.4984460365506</v>
      </c>
      <c r="F237" s="22">
        <f t="shared" si="22"/>
        <v>965.09081776390508</v>
      </c>
      <c r="G237" s="21">
        <f t="shared" si="23"/>
        <v>33952.398935847166</v>
      </c>
    </row>
    <row r="238" spans="1:7" x14ac:dyDescent="0.25">
      <c r="A238" s="19">
        <f t="shared" si="24"/>
        <v>205</v>
      </c>
      <c r="B238" s="20">
        <f t="shared" si="25"/>
        <v>50464</v>
      </c>
      <c r="C238" s="21">
        <f t="shared" si="21"/>
        <v>33952.398935847166</v>
      </c>
      <c r="D238" s="21">
        <f t="shared" si="26"/>
        <v>42.440498669808832</v>
      </c>
      <c r="E238" s="22">
        <f t="shared" si="27"/>
        <v>922.65031909409618</v>
      </c>
      <c r="F238" s="22">
        <f t="shared" si="22"/>
        <v>965.09081776390497</v>
      </c>
      <c r="G238" s="21">
        <f t="shared" si="23"/>
        <v>33029.748616753073</v>
      </c>
    </row>
    <row r="239" spans="1:7" x14ac:dyDescent="0.25">
      <c r="A239" s="19">
        <f t="shared" si="24"/>
        <v>206</v>
      </c>
      <c r="B239" s="20">
        <f t="shared" si="25"/>
        <v>50492</v>
      </c>
      <c r="C239" s="21">
        <f t="shared" si="21"/>
        <v>33029.748616753073</v>
      </c>
      <c r="D239" s="21">
        <f t="shared" si="26"/>
        <v>41.287185770941207</v>
      </c>
      <c r="E239" s="22">
        <f t="shared" si="27"/>
        <v>923.80363199296391</v>
      </c>
      <c r="F239" s="22">
        <f t="shared" si="22"/>
        <v>965.09081776390508</v>
      </c>
      <c r="G239" s="21">
        <f t="shared" si="23"/>
        <v>32105.94498476011</v>
      </c>
    </row>
    <row r="240" spans="1:7" x14ac:dyDescent="0.25">
      <c r="A240" s="19">
        <f t="shared" si="24"/>
        <v>207</v>
      </c>
      <c r="B240" s="20">
        <f t="shared" si="25"/>
        <v>50523</v>
      </c>
      <c r="C240" s="21">
        <f t="shared" ref="C240:C303" si="28">IF(A240&lt;&gt;"",G239,"")</f>
        <v>32105.94498476011</v>
      </c>
      <c r="D240" s="21">
        <f t="shared" si="26"/>
        <v>40.132431230950012</v>
      </c>
      <c r="E240" s="22">
        <f t="shared" si="27"/>
        <v>924.95838653295505</v>
      </c>
      <c r="F240" s="22">
        <f t="shared" ref="F240:F303" si="29">IF(A240&lt;&gt;"",D240+E240,"")</f>
        <v>965.09081776390508</v>
      </c>
      <c r="G240" s="21">
        <f t="shared" ref="G240:G303" si="30">IF(A240&lt;&gt;"",C240-E240,"")</f>
        <v>31180.986598227155</v>
      </c>
    </row>
    <row r="241" spans="1:7" x14ac:dyDescent="0.25">
      <c r="A241" s="19">
        <f t="shared" si="24"/>
        <v>208</v>
      </c>
      <c r="B241" s="20">
        <f t="shared" si="25"/>
        <v>50553</v>
      </c>
      <c r="C241" s="21">
        <f t="shared" si="28"/>
        <v>31180.986598227155</v>
      </c>
      <c r="D241" s="21">
        <f t="shared" si="26"/>
        <v>38.97623324778381</v>
      </c>
      <c r="E241" s="22">
        <f t="shared" si="27"/>
        <v>926.11458451612123</v>
      </c>
      <c r="F241" s="22">
        <f t="shared" si="29"/>
        <v>965.09081776390508</v>
      </c>
      <c r="G241" s="21">
        <f t="shared" si="30"/>
        <v>30254.872013711032</v>
      </c>
    </row>
    <row r="242" spans="1:7" x14ac:dyDescent="0.25">
      <c r="A242" s="19">
        <f t="shared" si="24"/>
        <v>209</v>
      </c>
      <c r="B242" s="20">
        <f t="shared" si="25"/>
        <v>50584</v>
      </c>
      <c r="C242" s="21">
        <f t="shared" si="28"/>
        <v>30254.872013711032</v>
      </c>
      <c r="D242" s="21">
        <f t="shared" si="26"/>
        <v>37.818590017138661</v>
      </c>
      <c r="E242" s="22">
        <f t="shared" si="27"/>
        <v>927.27222774676636</v>
      </c>
      <c r="F242" s="22">
        <f t="shared" si="29"/>
        <v>965.09081776390508</v>
      </c>
      <c r="G242" s="21">
        <f t="shared" si="30"/>
        <v>29327.599785964267</v>
      </c>
    </row>
    <row r="243" spans="1:7" x14ac:dyDescent="0.25">
      <c r="A243" s="19">
        <f t="shared" si="24"/>
        <v>210</v>
      </c>
      <c r="B243" s="20">
        <f t="shared" si="25"/>
        <v>50614</v>
      </c>
      <c r="C243" s="21">
        <f t="shared" si="28"/>
        <v>29327.599785964267</v>
      </c>
      <c r="D243" s="21">
        <f t="shared" si="26"/>
        <v>36.659499732455195</v>
      </c>
      <c r="E243" s="22">
        <f t="shared" si="27"/>
        <v>928.4313180314499</v>
      </c>
      <c r="F243" s="22">
        <f t="shared" si="29"/>
        <v>965.09081776390508</v>
      </c>
      <c r="G243" s="21">
        <f t="shared" si="30"/>
        <v>28399.168467932817</v>
      </c>
    </row>
    <row r="244" spans="1:7" x14ac:dyDescent="0.25">
      <c r="A244" s="19">
        <f t="shared" si="24"/>
        <v>211</v>
      </c>
      <c r="B244" s="20">
        <f t="shared" si="25"/>
        <v>50645</v>
      </c>
      <c r="C244" s="21">
        <f t="shared" si="28"/>
        <v>28399.168467932817</v>
      </c>
      <c r="D244" s="21">
        <f t="shared" si="26"/>
        <v>35.498960584915892</v>
      </c>
      <c r="E244" s="22">
        <f t="shared" si="27"/>
        <v>929.59185717898913</v>
      </c>
      <c r="F244" s="22">
        <f t="shared" si="29"/>
        <v>965.09081776390508</v>
      </c>
      <c r="G244" s="21">
        <f t="shared" si="30"/>
        <v>27469.576610753829</v>
      </c>
    </row>
    <row r="245" spans="1:7" x14ac:dyDescent="0.25">
      <c r="A245" s="19">
        <f t="shared" si="24"/>
        <v>212</v>
      </c>
      <c r="B245" s="20">
        <f t="shared" si="25"/>
        <v>50676</v>
      </c>
      <c r="C245" s="21">
        <f t="shared" si="28"/>
        <v>27469.576610753829</v>
      </c>
      <c r="D245" s="21">
        <f t="shared" si="26"/>
        <v>34.33697076344216</v>
      </c>
      <c r="E245" s="22">
        <f t="shared" si="27"/>
        <v>930.753847000463</v>
      </c>
      <c r="F245" s="22">
        <f t="shared" si="29"/>
        <v>965.09081776390519</v>
      </c>
      <c r="G245" s="21">
        <f t="shared" si="30"/>
        <v>26538.822763753367</v>
      </c>
    </row>
    <row r="246" spans="1:7" x14ac:dyDescent="0.25">
      <c r="A246" s="19">
        <f t="shared" si="24"/>
        <v>213</v>
      </c>
      <c r="B246" s="20">
        <f t="shared" si="25"/>
        <v>50706</v>
      </c>
      <c r="C246" s="21">
        <f t="shared" si="28"/>
        <v>26538.822763753367</v>
      </c>
      <c r="D246" s="21">
        <f t="shared" si="26"/>
        <v>33.173528454691578</v>
      </c>
      <c r="E246" s="22">
        <f t="shared" si="27"/>
        <v>931.91728930921352</v>
      </c>
      <c r="F246" s="22">
        <f t="shared" si="29"/>
        <v>965.09081776390508</v>
      </c>
      <c r="G246" s="21">
        <f t="shared" si="30"/>
        <v>25606.905474444153</v>
      </c>
    </row>
    <row r="247" spans="1:7" x14ac:dyDescent="0.25">
      <c r="A247" s="19">
        <f t="shared" si="24"/>
        <v>214</v>
      </c>
      <c r="B247" s="20">
        <f t="shared" si="25"/>
        <v>50737</v>
      </c>
      <c r="C247" s="21">
        <f t="shared" si="28"/>
        <v>25606.905474444153</v>
      </c>
      <c r="D247" s="21">
        <f t="shared" si="26"/>
        <v>32.008631843055056</v>
      </c>
      <c r="E247" s="22">
        <f t="shared" si="27"/>
        <v>933.08218592085007</v>
      </c>
      <c r="F247" s="22">
        <f t="shared" si="29"/>
        <v>965.09081776390508</v>
      </c>
      <c r="G247" s="21">
        <f t="shared" si="30"/>
        <v>24673.823288523301</v>
      </c>
    </row>
    <row r="248" spans="1:7" x14ac:dyDescent="0.25">
      <c r="A248" s="19">
        <f t="shared" si="24"/>
        <v>215</v>
      </c>
      <c r="B248" s="20">
        <f t="shared" si="25"/>
        <v>50767</v>
      </c>
      <c r="C248" s="21">
        <f t="shared" si="28"/>
        <v>24673.823288523301</v>
      </c>
      <c r="D248" s="21">
        <f t="shared" si="26"/>
        <v>30.842279110654001</v>
      </c>
      <c r="E248" s="22">
        <f t="shared" si="27"/>
        <v>934.24853865325099</v>
      </c>
      <c r="F248" s="22">
        <f t="shared" si="29"/>
        <v>965.09081776390497</v>
      </c>
      <c r="G248" s="21">
        <f t="shared" si="30"/>
        <v>23739.574749870051</v>
      </c>
    </row>
    <row r="249" spans="1:7" x14ac:dyDescent="0.25">
      <c r="A249" s="19">
        <f t="shared" si="24"/>
        <v>216</v>
      </c>
      <c r="B249" s="20">
        <f t="shared" si="25"/>
        <v>50798</v>
      </c>
      <c r="C249" s="21">
        <f t="shared" si="28"/>
        <v>23739.574749870051</v>
      </c>
      <c r="D249" s="21">
        <f t="shared" si="26"/>
        <v>29.674468437337438</v>
      </c>
      <c r="E249" s="22">
        <f t="shared" si="27"/>
        <v>935.4163493265678</v>
      </c>
      <c r="F249" s="22">
        <f t="shared" si="29"/>
        <v>965.09081776390519</v>
      </c>
      <c r="G249" s="21">
        <f t="shared" si="30"/>
        <v>22804.158400543485</v>
      </c>
    </row>
    <row r="250" spans="1:7" x14ac:dyDescent="0.25">
      <c r="A250" s="19">
        <f t="shared" si="24"/>
        <v>217</v>
      </c>
      <c r="B250" s="20">
        <f t="shared" si="25"/>
        <v>50829</v>
      </c>
      <c r="C250" s="21">
        <f t="shared" si="28"/>
        <v>22804.158400543485</v>
      </c>
      <c r="D250" s="21">
        <f t="shared" si="26"/>
        <v>28.505198000679226</v>
      </c>
      <c r="E250" s="22">
        <f t="shared" si="27"/>
        <v>936.58561976322585</v>
      </c>
      <c r="F250" s="22">
        <f t="shared" si="29"/>
        <v>965.09081776390508</v>
      </c>
      <c r="G250" s="21">
        <f t="shared" si="30"/>
        <v>21867.572780780258</v>
      </c>
    </row>
    <row r="251" spans="1:7" x14ac:dyDescent="0.25">
      <c r="A251" s="19">
        <f t="shared" si="24"/>
        <v>218</v>
      </c>
      <c r="B251" s="20">
        <f t="shared" si="25"/>
        <v>50857</v>
      </c>
      <c r="C251" s="21">
        <f t="shared" si="28"/>
        <v>21867.572780780258</v>
      </c>
      <c r="D251" s="21">
        <f t="shared" si="26"/>
        <v>27.334465975975185</v>
      </c>
      <c r="E251" s="22">
        <f t="shared" si="27"/>
        <v>937.75635178792993</v>
      </c>
      <c r="F251" s="22">
        <f t="shared" si="29"/>
        <v>965.09081776390508</v>
      </c>
      <c r="G251" s="21">
        <f t="shared" si="30"/>
        <v>20929.816428992326</v>
      </c>
    </row>
    <row r="252" spans="1:7" x14ac:dyDescent="0.25">
      <c r="A252" s="19">
        <f t="shared" si="24"/>
        <v>219</v>
      </c>
      <c r="B252" s="20">
        <f t="shared" si="25"/>
        <v>50888</v>
      </c>
      <c r="C252" s="21">
        <f t="shared" si="28"/>
        <v>20929.816428992326</v>
      </c>
      <c r="D252" s="21">
        <f t="shared" si="26"/>
        <v>26.162270536240282</v>
      </c>
      <c r="E252" s="22">
        <f t="shared" si="27"/>
        <v>938.92854722766481</v>
      </c>
      <c r="F252" s="22">
        <f t="shared" si="29"/>
        <v>965.09081776390508</v>
      </c>
      <c r="G252" s="21">
        <f t="shared" si="30"/>
        <v>19990.887881764662</v>
      </c>
    </row>
    <row r="253" spans="1:7" x14ac:dyDescent="0.25">
      <c r="A253" s="19">
        <f t="shared" si="24"/>
        <v>220</v>
      </c>
      <c r="B253" s="20">
        <f t="shared" si="25"/>
        <v>50918</v>
      </c>
      <c r="C253" s="21">
        <f t="shared" si="28"/>
        <v>19990.887881764662</v>
      </c>
      <c r="D253" s="21">
        <f t="shared" si="26"/>
        <v>24.988609852205702</v>
      </c>
      <c r="E253" s="22">
        <f t="shared" si="27"/>
        <v>940.10220791169934</v>
      </c>
      <c r="F253" s="22">
        <f t="shared" si="29"/>
        <v>965.09081776390508</v>
      </c>
      <c r="G253" s="21">
        <f t="shared" si="30"/>
        <v>19050.785673852963</v>
      </c>
    </row>
    <row r="254" spans="1:7" x14ac:dyDescent="0.25">
      <c r="A254" s="19">
        <f t="shared" si="24"/>
        <v>221</v>
      </c>
      <c r="B254" s="20">
        <f t="shared" si="25"/>
        <v>50949</v>
      </c>
      <c r="C254" s="21">
        <f t="shared" si="28"/>
        <v>19050.785673852963</v>
      </c>
      <c r="D254" s="21">
        <f t="shared" si="26"/>
        <v>23.813482092316075</v>
      </c>
      <c r="E254" s="22">
        <f t="shared" si="27"/>
        <v>941.27733567158896</v>
      </c>
      <c r="F254" s="22">
        <f t="shared" si="29"/>
        <v>965.09081776390508</v>
      </c>
      <c r="G254" s="21">
        <f t="shared" si="30"/>
        <v>18109.508338181375</v>
      </c>
    </row>
    <row r="255" spans="1:7" x14ac:dyDescent="0.25">
      <c r="A255" s="19">
        <f t="shared" si="24"/>
        <v>222</v>
      </c>
      <c r="B255" s="20">
        <f t="shared" si="25"/>
        <v>50979</v>
      </c>
      <c r="C255" s="21">
        <f t="shared" si="28"/>
        <v>18109.508338181375</v>
      </c>
      <c r="D255" s="21">
        <f t="shared" si="26"/>
        <v>22.636885422726593</v>
      </c>
      <c r="E255" s="22">
        <f t="shared" si="27"/>
        <v>942.45393234117842</v>
      </c>
      <c r="F255" s="22">
        <f t="shared" si="29"/>
        <v>965.09081776390497</v>
      </c>
      <c r="G255" s="21">
        <f t="shared" si="30"/>
        <v>17167.054405840197</v>
      </c>
    </row>
    <row r="256" spans="1:7" x14ac:dyDescent="0.25">
      <c r="A256" s="19">
        <f t="shared" si="24"/>
        <v>223</v>
      </c>
      <c r="B256" s="20">
        <f t="shared" si="25"/>
        <v>51010</v>
      </c>
      <c r="C256" s="21">
        <f t="shared" si="28"/>
        <v>17167.054405840197</v>
      </c>
      <c r="D256" s="21">
        <f t="shared" si="26"/>
        <v>21.458818007300117</v>
      </c>
      <c r="E256" s="22">
        <f t="shared" si="27"/>
        <v>943.63199975660496</v>
      </c>
      <c r="F256" s="22">
        <f t="shared" si="29"/>
        <v>965.09081776390508</v>
      </c>
      <c r="G256" s="21">
        <f t="shared" si="30"/>
        <v>16223.422406083593</v>
      </c>
    </row>
    <row r="257" spans="1:7" x14ac:dyDescent="0.25">
      <c r="A257" s="19">
        <f t="shared" si="24"/>
        <v>224</v>
      </c>
      <c r="B257" s="20">
        <f t="shared" si="25"/>
        <v>51041</v>
      </c>
      <c r="C257" s="21">
        <f t="shared" si="28"/>
        <v>16223.422406083593</v>
      </c>
      <c r="D257" s="21">
        <f t="shared" si="26"/>
        <v>20.279278007604361</v>
      </c>
      <c r="E257" s="22">
        <f t="shared" si="27"/>
        <v>944.81153975630059</v>
      </c>
      <c r="F257" s="22">
        <f t="shared" si="29"/>
        <v>965.09081776390497</v>
      </c>
      <c r="G257" s="21">
        <f t="shared" si="30"/>
        <v>15278.610866327293</v>
      </c>
    </row>
    <row r="258" spans="1:7" x14ac:dyDescent="0.25">
      <c r="A258" s="19">
        <f t="shared" si="24"/>
        <v>225</v>
      </c>
      <c r="B258" s="20">
        <f t="shared" si="25"/>
        <v>51071</v>
      </c>
      <c r="C258" s="21">
        <f t="shared" si="28"/>
        <v>15278.610866327293</v>
      </c>
      <c r="D258" s="21">
        <f t="shared" si="26"/>
        <v>19.098263582908984</v>
      </c>
      <c r="E258" s="22">
        <f t="shared" si="27"/>
        <v>945.99255418099608</v>
      </c>
      <c r="F258" s="22">
        <f t="shared" si="29"/>
        <v>965.09081776390508</v>
      </c>
      <c r="G258" s="21">
        <f t="shared" si="30"/>
        <v>14332.618312146298</v>
      </c>
    </row>
    <row r="259" spans="1:7" x14ac:dyDescent="0.25">
      <c r="A259" s="19">
        <f t="shared" si="24"/>
        <v>226</v>
      </c>
      <c r="B259" s="20">
        <f t="shared" si="25"/>
        <v>51102</v>
      </c>
      <c r="C259" s="21">
        <f t="shared" si="28"/>
        <v>14332.618312146298</v>
      </c>
      <c r="D259" s="21">
        <f t="shared" si="26"/>
        <v>17.91577289018274</v>
      </c>
      <c r="E259" s="22">
        <f t="shared" si="27"/>
        <v>947.17504487372241</v>
      </c>
      <c r="F259" s="22">
        <f t="shared" si="29"/>
        <v>965.09081776390519</v>
      </c>
      <c r="G259" s="21">
        <f t="shared" si="30"/>
        <v>13385.443267272576</v>
      </c>
    </row>
    <row r="260" spans="1:7" x14ac:dyDescent="0.25">
      <c r="A260" s="19">
        <f t="shared" si="24"/>
        <v>227</v>
      </c>
      <c r="B260" s="20">
        <f t="shared" si="25"/>
        <v>51132</v>
      </c>
      <c r="C260" s="21">
        <f t="shared" si="28"/>
        <v>13385.443267272576</v>
      </c>
      <c r="D260" s="21">
        <f t="shared" si="26"/>
        <v>16.731804084090587</v>
      </c>
      <c r="E260" s="22">
        <f t="shared" si="27"/>
        <v>948.35901367981455</v>
      </c>
      <c r="F260" s="22">
        <f t="shared" si="29"/>
        <v>965.09081776390519</v>
      </c>
      <c r="G260" s="21">
        <f t="shared" si="30"/>
        <v>12437.084253592762</v>
      </c>
    </row>
    <row r="261" spans="1:7" x14ac:dyDescent="0.25">
      <c r="A261" s="19">
        <f t="shared" si="24"/>
        <v>228</v>
      </c>
      <c r="B261" s="20">
        <f t="shared" si="25"/>
        <v>51163</v>
      </c>
      <c r="C261" s="21">
        <f t="shared" si="28"/>
        <v>12437.084253592762</v>
      </c>
      <c r="D261" s="21">
        <f t="shared" si="26"/>
        <v>15.546355316990816</v>
      </c>
      <c r="E261" s="22">
        <f t="shared" si="27"/>
        <v>949.54446244691428</v>
      </c>
      <c r="F261" s="22">
        <f t="shared" si="29"/>
        <v>965.09081776390508</v>
      </c>
      <c r="G261" s="21">
        <f t="shared" si="30"/>
        <v>11487.539791145848</v>
      </c>
    </row>
    <row r="262" spans="1:7" x14ac:dyDescent="0.25">
      <c r="A262" s="19">
        <f t="shared" si="24"/>
        <v>229</v>
      </c>
      <c r="B262" s="20">
        <f t="shared" si="25"/>
        <v>51194</v>
      </c>
      <c r="C262" s="21">
        <f t="shared" si="28"/>
        <v>11487.539791145848</v>
      </c>
      <c r="D262" s="21">
        <f t="shared" si="26"/>
        <v>14.359424738932173</v>
      </c>
      <c r="E262" s="22">
        <f t="shared" si="27"/>
        <v>950.73139302497293</v>
      </c>
      <c r="F262" s="22">
        <f t="shared" si="29"/>
        <v>965.09081776390508</v>
      </c>
      <c r="G262" s="21">
        <f t="shared" si="30"/>
        <v>10536.808398120875</v>
      </c>
    </row>
    <row r="263" spans="1:7" x14ac:dyDescent="0.25">
      <c r="A263" s="19">
        <f t="shared" si="24"/>
        <v>230</v>
      </c>
      <c r="B263" s="20">
        <f t="shared" si="25"/>
        <v>51223</v>
      </c>
      <c r="C263" s="21">
        <f t="shared" si="28"/>
        <v>10536.808398120875</v>
      </c>
      <c r="D263" s="21">
        <f t="shared" si="26"/>
        <v>13.171010497650958</v>
      </c>
      <c r="E263" s="22">
        <f t="shared" si="27"/>
        <v>951.91980726625411</v>
      </c>
      <c r="F263" s="22">
        <f t="shared" si="29"/>
        <v>965.09081776390508</v>
      </c>
      <c r="G263" s="21">
        <f t="shared" si="30"/>
        <v>9584.8885908546199</v>
      </c>
    </row>
    <row r="264" spans="1:7" x14ac:dyDescent="0.25">
      <c r="A264" s="19">
        <f t="shared" si="24"/>
        <v>231</v>
      </c>
      <c r="B264" s="20">
        <f t="shared" si="25"/>
        <v>51254</v>
      </c>
      <c r="C264" s="21">
        <f t="shared" si="28"/>
        <v>9584.8885908546199</v>
      </c>
      <c r="D264" s="21">
        <f t="shared" si="26"/>
        <v>11.981110738568139</v>
      </c>
      <c r="E264" s="22">
        <f t="shared" si="27"/>
        <v>953.10970702533689</v>
      </c>
      <c r="F264" s="22">
        <f t="shared" si="29"/>
        <v>965.09081776390508</v>
      </c>
      <c r="G264" s="21">
        <f t="shared" si="30"/>
        <v>8631.7788838292836</v>
      </c>
    </row>
    <row r="265" spans="1:7" x14ac:dyDescent="0.25">
      <c r="A265" s="19">
        <f t="shared" si="24"/>
        <v>232</v>
      </c>
      <c r="B265" s="20">
        <f t="shared" si="25"/>
        <v>51284</v>
      </c>
      <c r="C265" s="21">
        <f t="shared" si="28"/>
        <v>8631.7788838292836</v>
      </c>
      <c r="D265" s="21">
        <f t="shared" si="26"/>
        <v>10.789723604786468</v>
      </c>
      <c r="E265" s="22">
        <f t="shared" si="27"/>
        <v>954.30109415911863</v>
      </c>
      <c r="F265" s="22">
        <f t="shared" si="29"/>
        <v>965.09081776390508</v>
      </c>
      <c r="G265" s="21">
        <f t="shared" si="30"/>
        <v>7677.4777896701653</v>
      </c>
    </row>
    <row r="266" spans="1:7" x14ac:dyDescent="0.25">
      <c r="A266" s="19">
        <f t="shared" si="24"/>
        <v>233</v>
      </c>
      <c r="B266" s="20">
        <f t="shared" si="25"/>
        <v>51315</v>
      </c>
      <c r="C266" s="21">
        <f t="shared" si="28"/>
        <v>7677.4777896701653</v>
      </c>
      <c r="D266" s="21">
        <f t="shared" si="26"/>
        <v>9.5968472370875713</v>
      </c>
      <c r="E266" s="22">
        <f t="shared" si="27"/>
        <v>955.49397052681741</v>
      </c>
      <c r="F266" s="22">
        <f t="shared" si="29"/>
        <v>965.09081776390497</v>
      </c>
      <c r="G266" s="21">
        <f t="shared" si="30"/>
        <v>6721.9838191433482</v>
      </c>
    </row>
    <row r="267" spans="1:7" x14ac:dyDescent="0.25">
      <c r="A267" s="19">
        <f t="shared" si="24"/>
        <v>234</v>
      </c>
      <c r="B267" s="20">
        <f t="shared" si="25"/>
        <v>51345</v>
      </c>
      <c r="C267" s="21">
        <f t="shared" si="28"/>
        <v>6721.9838191433482</v>
      </c>
      <c r="D267" s="21">
        <f t="shared" si="26"/>
        <v>8.4024797739290484</v>
      </c>
      <c r="E267" s="22">
        <f t="shared" si="27"/>
        <v>956.68833798997605</v>
      </c>
      <c r="F267" s="22">
        <f t="shared" si="29"/>
        <v>965.09081776390508</v>
      </c>
      <c r="G267" s="21">
        <f t="shared" si="30"/>
        <v>5765.2954811533718</v>
      </c>
    </row>
    <row r="268" spans="1:7" x14ac:dyDescent="0.25">
      <c r="A268" s="19">
        <f t="shared" si="24"/>
        <v>235</v>
      </c>
      <c r="B268" s="20">
        <f t="shared" si="25"/>
        <v>51376</v>
      </c>
      <c r="C268" s="21">
        <f t="shared" si="28"/>
        <v>5765.2954811533718</v>
      </c>
      <c r="D268" s="21">
        <f t="shared" si="26"/>
        <v>7.2066193514415788</v>
      </c>
      <c r="E268" s="22">
        <f t="shared" si="27"/>
        <v>957.88419841246343</v>
      </c>
      <c r="F268" s="22">
        <f t="shared" si="29"/>
        <v>965.09081776390497</v>
      </c>
      <c r="G268" s="21">
        <f t="shared" si="30"/>
        <v>4807.4112827409081</v>
      </c>
    </row>
    <row r="269" spans="1:7" x14ac:dyDescent="0.25">
      <c r="A269" s="19">
        <f t="shared" si="24"/>
        <v>236</v>
      </c>
      <c r="B269" s="20">
        <f t="shared" si="25"/>
        <v>51407</v>
      </c>
      <c r="C269" s="21">
        <f t="shared" si="28"/>
        <v>4807.4112827409081</v>
      </c>
      <c r="D269" s="21">
        <f t="shared" si="26"/>
        <v>6.0092641034260001</v>
      </c>
      <c r="E269" s="22">
        <f t="shared" si="27"/>
        <v>959.08155366047913</v>
      </c>
      <c r="F269" s="22">
        <f t="shared" si="29"/>
        <v>965.09081776390508</v>
      </c>
      <c r="G269" s="21">
        <f t="shared" si="30"/>
        <v>3848.3297290804289</v>
      </c>
    </row>
    <row r="270" spans="1:7" x14ac:dyDescent="0.25">
      <c r="A270" s="19">
        <f t="shared" si="24"/>
        <v>237</v>
      </c>
      <c r="B270" s="20">
        <f t="shared" si="25"/>
        <v>51437</v>
      </c>
      <c r="C270" s="21">
        <f t="shared" si="28"/>
        <v>3848.3297290804289</v>
      </c>
      <c r="D270" s="21">
        <f t="shared" si="26"/>
        <v>4.8104121613504001</v>
      </c>
      <c r="E270" s="22">
        <f t="shared" si="27"/>
        <v>960.28040560255465</v>
      </c>
      <c r="F270" s="22">
        <f t="shared" si="29"/>
        <v>965.09081776390508</v>
      </c>
      <c r="G270" s="21">
        <f t="shared" si="30"/>
        <v>2888.0493234778742</v>
      </c>
    </row>
    <row r="271" spans="1:7" x14ac:dyDescent="0.25">
      <c r="A271" s="19">
        <f t="shared" si="24"/>
        <v>238</v>
      </c>
      <c r="B271" s="20">
        <f t="shared" si="25"/>
        <v>51468</v>
      </c>
      <c r="C271" s="21">
        <f t="shared" si="28"/>
        <v>2888.0493234778742</v>
      </c>
      <c r="D271" s="21">
        <f t="shared" si="26"/>
        <v>3.6100616543472075</v>
      </c>
      <c r="E271" s="22">
        <f t="shared" si="27"/>
        <v>961.48075610955789</v>
      </c>
      <c r="F271" s="22">
        <f t="shared" si="29"/>
        <v>965.09081776390508</v>
      </c>
      <c r="G271" s="21">
        <f t="shared" si="30"/>
        <v>1926.5685673683163</v>
      </c>
    </row>
    <row r="272" spans="1:7" x14ac:dyDescent="0.25">
      <c r="A272" s="19">
        <f t="shared" si="24"/>
        <v>239</v>
      </c>
      <c r="B272" s="20">
        <f t="shared" si="25"/>
        <v>51498</v>
      </c>
      <c r="C272" s="21">
        <f t="shared" si="28"/>
        <v>1926.5685673683163</v>
      </c>
      <c r="D272" s="21">
        <f t="shared" si="26"/>
        <v>2.4082107092102598</v>
      </c>
      <c r="E272" s="22">
        <f t="shared" si="27"/>
        <v>962.68260705469481</v>
      </c>
      <c r="F272" s="22">
        <f t="shared" si="29"/>
        <v>965.09081776390508</v>
      </c>
      <c r="G272" s="21">
        <f t="shared" si="30"/>
        <v>963.88596031362147</v>
      </c>
    </row>
    <row r="273" spans="1:7" x14ac:dyDescent="0.25">
      <c r="A273" s="19">
        <f t="shared" si="24"/>
        <v>240</v>
      </c>
      <c r="B273" s="20">
        <f t="shared" si="25"/>
        <v>51529</v>
      </c>
      <c r="C273" s="21">
        <f t="shared" si="28"/>
        <v>963.88596031362147</v>
      </c>
      <c r="D273" s="21">
        <f t="shared" si="26"/>
        <v>1.2048574503918916</v>
      </c>
      <c r="E273" s="22">
        <f t="shared" si="27"/>
        <v>963.88596031351324</v>
      </c>
      <c r="F273" s="22">
        <f t="shared" si="29"/>
        <v>965.09081776390508</v>
      </c>
      <c r="G273" s="21">
        <f t="shared" si="30"/>
        <v>1.0822986951097846E-10</v>
      </c>
    </row>
    <row r="274" spans="1:7" x14ac:dyDescent="0.25">
      <c r="A274" s="19" t="str">
        <f t="shared" si="24"/>
        <v/>
      </c>
      <c r="B274" s="20" t="str">
        <f t="shared" si="25"/>
        <v/>
      </c>
      <c r="C274" s="21" t="str">
        <f t="shared" ref="C274:C289" si="31">IF(A274&lt;&gt;"",G273,"")</f>
        <v/>
      </c>
      <c r="D274" s="21" t="str">
        <f t="shared" si="26"/>
        <v/>
      </c>
      <c r="E274" s="22" t="str">
        <f t="shared" si="27"/>
        <v/>
      </c>
      <c r="F274" s="22" t="str">
        <f t="shared" ref="F274:F289" si="32">IF(A274&lt;&gt;"",D274+E274,"")</f>
        <v/>
      </c>
      <c r="G274" s="21" t="str">
        <f t="shared" ref="G274:G289" si="33">IF(A274&lt;&gt;"",C274-E274,"")</f>
        <v/>
      </c>
    </row>
    <row r="275" spans="1:7" x14ac:dyDescent="0.25">
      <c r="A275" s="19" t="str">
        <f t="shared" si="24"/>
        <v/>
      </c>
      <c r="B275" s="20" t="str">
        <f t="shared" si="25"/>
        <v/>
      </c>
      <c r="C275" s="21" t="str">
        <f t="shared" si="31"/>
        <v/>
      </c>
      <c r="D275" s="21" t="str">
        <f t="shared" si="26"/>
        <v/>
      </c>
      <c r="E275" s="22" t="str">
        <f t="shared" si="27"/>
        <v/>
      </c>
      <c r="F275" s="22" t="str">
        <f t="shared" si="32"/>
        <v/>
      </c>
      <c r="G275" s="21" t="str">
        <f t="shared" si="33"/>
        <v/>
      </c>
    </row>
    <row r="276" spans="1:7" x14ac:dyDescent="0.25">
      <c r="A276" s="19" t="str">
        <f t="shared" si="24"/>
        <v/>
      </c>
      <c r="B276" s="20" t="str">
        <f t="shared" si="25"/>
        <v/>
      </c>
      <c r="C276" s="21" t="str">
        <f t="shared" si="31"/>
        <v/>
      </c>
      <c r="D276" s="21" t="str">
        <f t="shared" si="26"/>
        <v/>
      </c>
      <c r="E276" s="22" t="str">
        <f t="shared" si="27"/>
        <v/>
      </c>
      <c r="F276" s="22" t="str">
        <f t="shared" si="32"/>
        <v/>
      </c>
      <c r="G276" s="21" t="str">
        <f t="shared" si="33"/>
        <v/>
      </c>
    </row>
    <row r="277" spans="1:7" x14ac:dyDescent="0.25">
      <c r="A277" s="19" t="str">
        <f t="shared" si="24"/>
        <v/>
      </c>
      <c r="B277" s="20" t="str">
        <f t="shared" si="25"/>
        <v/>
      </c>
      <c r="C277" s="21" t="str">
        <f t="shared" si="31"/>
        <v/>
      </c>
      <c r="D277" s="21" t="str">
        <f t="shared" si="26"/>
        <v/>
      </c>
      <c r="E277" s="22" t="str">
        <f t="shared" si="27"/>
        <v/>
      </c>
      <c r="F277" s="22" t="str">
        <f t="shared" si="32"/>
        <v/>
      </c>
      <c r="G277" s="21" t="str">
        <f t="shared" si="33"/>
        <v/>
      </c>
    </row>
    <row r="278" spans="1:7" x14ac:dyDescent="0.25">
      <c r="A278" s="19" t="str">
        <f t="shared" si="24"/>
        <v/>
      </c>
      <c r="B278" s="20" t="str">
        <f t="shared" si="25"/>
        <v/>
      </c>
      <c r="C278" s="21" t="str">
        <f t="shared" si="31"/>
        <v/>
      </c>
      <c r="D278" s="21" t="str">
        <f t="shared" si="26"/>
        <v/>
      </c>
      <c r="E278" s="22" t="str">
        <f t="shared" si="27"/>
        <v/>
      </c>
      <c r="F278" s="22" t="str">
        <f t="shared" si="32"/>
        <v/>
      </c>
      <c r="G278" s="21" t="str">
        <f t="shared" si="33"/>
        <v/>
      </c>
    </row>
    <row r="279" spans="1:7" x14ac:dyDescent="0.25">
      <c r="A279" s="19" t="str">
        <f t="shared" si="24"/>
        <v/>
      </c>
      <c r="B279" s="20" t="str">
        <f t="shared" si="25"/>
        <v/>
      </c>
      <c r="C279" s="21" t="str">
        <f t="shared" si="31"/>
        <v/>
      </c>
      <c r="D279" s="21" t="str">
        <f t="shared" si="26"/>
        <v/>
      </c>
      <c r="E279" s="22" t="str">
        <f t="shared" si="27"/>
        <v/>
      </c>
      <c r="F279" s="22" t="str">
        <f t="shared" si="32"/>
        <v/>
      </c>
      <c r="G279" s="21" t="str">
        <f t="shared" si="33"/>
        <v/>
      </c>
    </row>
    <row r="280" spans="1:7" x14ac:dyDescent="0.25">
      <c r="A280" s="19" t="str">
        <f t="shared" si="24"/>
        <v/>
      </c>
      <c r="B280" s="20" t="str">
        <f t="shared" si="25"/>
        <v/>
      </c>
      <c r="C280" s="21" t="str">
        <f t="shared" si="31"/>
        <v/>
      </c>
      <c r="D280" s="21" t="str">
        <f t="shared" si="26"/>
        <v/>
      </c>
      <c r="E280" s="22" t="str">
        <f t="shared" si="27"/>
        <v/>
      </c>
      <c r="F280" s="22" t="str">
        <f t="shared" si="32"/>
        <v/>
      </c>
      <c r="G280" s="21" t="str">
        <f t="shared" si="33"/>
        <v/>
      </c>
    </row>
    <row r="281" spans="1:7" x14ac:dyDescent="0.25">
      <c r="A281" s="19" t="str">
        <f t="shared" si="24"/>
        <v/>
      </c>
      <c r="B281" s="20" t="str">
        <f t="shared" si="25"/>
        <v/>
      </c>
      <c r="C281" s="21" t="str">
        <f t="shared" si="31"/>
        <v/>
      </c>
      <c r="D281" s="21" t="str">
        <f t="shared" si="26"/>
        <v/>
      </c>
      <c r="E281" s="22" t="str">
        <f t="shared" si="27"/>
        <v/>
      </c>
      <c r="F281" s="22" t="str">
        <f t="shared" si="32"/>
        <v/>
      </c>
      <c r="G281" s="21" t="str">
        <f t="shared" si="33"/>
        <v/>
      </c>
    </row>
    <row r="282" spans="1:7" x14ac:dyDescent="0.25">
      <c r="A282" s="19" t="str">
        <f t="shared" si="24"/>
        <v/>
      </c>
      <c r="B282" s="20" t="str">
        <f t="shared" si="25"/>
        <v/>
      </c>
      <c r="C282" s="21" t="str">
        <f t="shared" si="31"/>
        <v/>
      </c>
      <c r="D282" s="21" t="str">
        <f t="shared" si="26"/>
        <v/>
      </c>
      <c r="E282" s="22" t="str">
        <f t="shared" si="27"/>
        <v/>
      </c>
      <c r="F282" s="22" t="str">
        <f t="shared" si="32"/>
        <v/>
      </c>
      <c r="G282" s="21" t="str">
        <f t="shared" si="33"/>
        <v/>
      </c>
    </row>
    <row r="283" spans="1:7" x14ac:dyDescent="0.25">
      <c r="A283" s="19" t="str">
        <f t="shared" si="24"/>
        <v/>
      </c>
      <c r="B283" s="20" t="str">
        <f t="shared" si="25"/>
        <v/>
      </c>
      <c r="C283" s="21" t="str">
        <f t="shared" si="31"/>
        <v/>
      </c>
      <c r="D283" s="21" t="str">
        <f t="shared" si="26"/>
        <v/>
      </c>
      <c r="E283" s="22" t="str">
        <f t="shared" si="27"/>
        <v/>
      </c>
      <c r="F283" s="22" t="str">
        <f t="shared" si="32"/>
        <v/>
      </c>
      <c r="G283" s="21" t="str">
        <f t="shared" si="33"/>
        <v/>
      </c>
    </row>
    <row r="284" spans="1:7" x14ac:dyDescent="0.25">
      <c r="A284" s="19" t="str">
        <f t="shared" si="24"/>
        <v/>
      </c>
      <c r="B284" s="20" t="str">
        <f t="shared" si="25"/>
        <v/>
      </c>
      <c r="C284" s="21" t="str">
        <f t="shared" si="31"/>
        <v/>
      </c>
      <c r="D284" s="21" t="str">
        <f t="shared" si="26"/>
        <v/>
      </c>
      <c r="E284" s="22" t="str">
        <f t="shared" si="27"/>
        <v/>
      </c>
      <c r="F284" s="22" t="str">
        <f t="shared" si="32"/>
        <v/>
      </c>
      <c r="G284" s="21" t="str">
        <f t="shared" si="33"/>
        <v/>
      </c>
    </row>
    <row r="285" spans="1:7" x14ac:dyDescent="0.25">
      <c r="A285" s="19" t="str">
        <f t="shared" si="24"/>
        <v/>
      </c>
      <c r="B285" s="20" t="str">
        <f t="shared" si="25"/>
        <v/>
      </c>
      <c r="C285" s="21" t="str">
        <f t="shared" si="31"/>
        <v/>
      </c>
      <c r="D285" s="21" t="str">
        <f t="shared" si="26"/>
        <v/>
      </c>
      <c r="E285" s="22" t="str">
        <f t="shared" si="27"/>
        <v/>
      </c>
      <c r="F285" s="22" t="str">
        <f t="shared" si="32"/>
        <v/>
      </c>
      <c r="G285" s="21" t="str">
        <f t="shared" si="33"/>
        <v/>
      </c>
    </row>
    <row r="286" spans="1:7" x14ac:dyDescent="0.25">
      <c r="A286" s="19" t="str">
        <f t="shared" si="24"/>
        <v/>
      </c>
      <c r="B286" s="20" t="str">
        <f t="shared" si="25"/>
        <v/>
      </c>
      <c r="C286" s="21" t="str">
        <f t="shared" si="31"/>
        <v/>
      </c>
      <c r="D286" s="21" t="str">
        <f t="shared" si="26"/>
        <v/>
      </c>
      <c r="E286" s="22" t="str">
        <f t="shared" si="27"/>
        <v/>
      </c>
      <c r="F286" s="22" t="str">
        <f t="shared" si="32"/>
        <v/>
      </c>
      <c r="G286" s="21" t="str">
        <f t="shared" si="33"/>
        <v/>
      </c>
    </row>
    <row r="287" spans="1:7" x14ac:dyDescent="0.25">
      <c r="A287" s="19" t="str">
        <f t="shared" si="24"/>
        <v/>
      </c>
      <c r="B287" s="20" t="str">
        <f t="shared" si="25"/>
        <v/>
      </c>
      <c r="C287" s="21" t="str">
        <f t="shared" si="31"/>
        <v/>
      </c>
      <c r="D287" s="21" t="str">
        <f t="shared" si="26"/>
        <v/>
      </c>
      <c r="E287" s="22" t="str">
        <f t="shared" si="27"/>
        <v/>
      </c>
      <c r="F287" s="22" t="str">
        <f t="shared" si="32"/>
        <v/>
      </c>
      <c r="G287" s="21" t="str">
        <f t="shared" si="33"/>
        <v/>
      </c>
    </row>
    <row r="288" spans="1:7" x14ac:dyDescent="0.25">
      <c r="A288" s="19" t="str">
        <f t="shared" si="24"/>
        <v/>
      </c>
      <c r="B288" s="20" t="str">
        <f t="shared" si="25"/>
        <v/>
      </c>
      <c r="C288" s="21" t="str">
        <f t="shared" si="31"/>
        <v/>
      </c>
      <c r="D288" s="21" t="str">
        <f t="shared" si="26"/>
        <v/>
      </c>
      <c r="E288" s="22" t="str">
        <f t="shared" si="27"/>
        <v/>
      </c>
      <c r="F288" s="22" t="str">
        <f t="shared" si="32"/>
        <v/>
      </c>
      <c r="G288" s="21" t="str">
        <f t="shared" si="33"/>
        <v/>
      </c>
    </row>
    <row r="289" spans="1:7" x14ac:dyDescent="0.25">
      <c r="A289" s="19" t="str">
        <f t="shared" si="24"/>
        <v/>
      </c>
      <c r="B289" s="20" t="str">
        <f t="shared" si="25"/>
        <v/>
      </c>
      <c r="C289" s="21" t="str">
        <f t="shared" si="31"/>
        <v/>
      </c>
      <c r="D289" s="21" t="str">
        <f t="shared" si="26"/>
        <v/>
      </c>
      <c r="E289" s="22" t="str">
        <f t="shared" si="27"/>
        <v/>
      </c>
      <c r="F289" s="22" t="str">
        <f t="shared" si="32"/>
        <v/>
      </c>
      <c r="G289" s="21" t="str">
        <f t="shared" si="33"/>
        <v/>
      </c>
    </row>
    <row r="290" spans="1:7" x14ac:dyDescent="0.25">
      <c r="A290" s="19" t="str">
        <f t="shared" si="24"/>
        <v/>
      </c>
      <c r="B290" s="20" t="str">
        <f t="shared" si="25"/>
        <v/>
      </c>
      <c r="C290" s="21" t="str">
        <f t="shared" si="28"/>
        <v/>
      </c>
      <c r="D290" s="21" t="str">
        <f t="shared" si="26"/>
        <v/>
      </c>
      <c r="E290" s="22" t="str">
        <f t="shared" si="27"/>
        <v/>
      </c>
      <c r="F290" s="22" t="str">
        <f t="shared" si="29"/>
        <v/>
      </c>
      <c r="G290" s="21" t="str">
        <f t="shared" si="30"/>
        <v/>
      </c>
    </row>
    <row r="291" spans="1:7" x14ac:dyDescent="0.25">
      <c r="A291" s="19" t="str">
        <f t="shared" ref="A291:A354" si="34">IF(AND(A290&gt;0,IF($D$5="Mensuels",A290&lt;$D$8*12,IF($D$5="Annuels",A290&lt;$D$8))),A290+1,"")</f>
        <v/>
      </c>
      <c r="B291" s="20" t="str">
        <f t="shared" ref="B291:B354" si="35">IF(A291&lt;&gt;"",IF($D$5="Mensuels",EDATE(B290,1),IF($D$5="Annuels",EDATE(B290,12))),"")</f>
        <v/>
      </c>
      <c r="C291" s="21" t="str">
        <f t="shared" si="28"/>
        <v/>
      </c>
      <c r="D291" s="21" t="str">
        <f t="shared" ref="D291:D354" si="36">IF(A291&lt;&gt;"",IF($D$5="Mensuels",-IPMT($D$7/12,A291,$D$8*12,$D$6,$D$9,$D$11),IF($D$5="Annuels",-IPMT($D$7,A291,$D$8,$D$6,$D$9,$D$11))),"")</f>
        <v/>
      </c>
      <c r="E291" s="22" t="str">
        <f t="shared" ref="E291:E354" si="37">IF(A291&lt;&gt;"",IF($D$5="Mensuels",-PPMT($D$7/12,A291,$D$8*12,$D$6,$D$9,$D$11),IF($D$5="Annuels",-PPMT($D$7,A291,$D$8,$D$6,$D$9,$D$11))),"")</f>
        <v/>
      </c>
      <c r="F291" s="22" t="str">
        <f t="shared" si="29"/>
        <v/>
      </c>
      <c r="G291" s="21" t="str">
        <f t="shared" si="30"/>
        <v/>
      </c>
    </row>
    <row r="292" spans="1:7" x14ac:dyDescent="0.25">
      <c r="A292" s="19" t="str">
        <f t="shared" si="34"/>
        <v/>
      </c>
      <c r="B292" s="20" t="str">
        <f t="shared" si="35"/>
        <v/>
      </c>
      <c r="C292" s="21" t="str">
        <f t="shared" si="28"/>
        <v/>
      </c>
      <c r="D292" s="21" t="str">
        <f t="shared" si="36"/>
        <v/>
      </c>
      <c r="E292" s="22" t="str">
        <f t="shared" si="37"/>
        <v/>
      </c>
      <c r="F292" s="22" t="str">
        <f t="shared" si="29"/>
        <v/>
      </c>
      <c r="G292" s="21" t="str">
        <f t="shared" si="30"/>
        <v/>
      </c>
    </row>
    <row r="293" spans="1:7" x14ac:dyDescent="0.25">
      <c r="A293" s="19" t="str">
        <f t="shared" si="34"/>
        <v/>
      </c>
      <c r="B293" s="20" t="str">
        <f t="shared" si="35"/>
        <v/>
      </c>
      <c r="C293" s="21" t="str">
        <f t="shared" si="28"/>
        <v/>
      </c>
      <c r="D293" s="21" t="str">
        <f t="shared" si="36"/>
        <v/>
      </c>
      <c r="E293" s="22" t="str">
        <f t="shared" si="37"/>
        <v/>
      </c>
      <c r="F293" s="22" t="str">
        <f t="shared" si="29"/>
        <v/>
      </c>
      <c r="G293" s="21" t="str">
        <f t="shared" si="30"/>
        <v/>
      </c>
    </row>
    <row r="294" spans="1:7" x14ac:dyDescent="0.25">
      <c r="A294" s="19" t="str">
        <f t="shared" si="34"/>
        <v/>
      </c>
      <c r="B294" s="20" t="str">
        <f t="shared" si="35"/>
        <v/>
      </c>
      <c r="C294" s="21" t="str">
        <f t="shared" si="28"/>
        <v/>
      </c>
      <c r="D294" s="21" t="str">
        <f t="shared" si="36"/>
        <v/>
      </c>
      <c r="E294" s="22" t="str">
        <f t="shared" si="37"/>
        <v/>
      </c>
      <c r="F294" s="22" t="str">
        <f t="shared" si="29"/>
        <v/>
      </c>
      <c r="G294" s="21" t="str">
        <f t="shared" si="30"/>
        <v/>
      </c>
    </row>
    <row r="295" spans="1:7" x14ac:dyDescent="0.25">
      <c r="A295" s="19" t="str">
        <f t="shared" si="34"/>
        <v/>
      </c>
      <c r="B295" s="20" t="str">
        <f t="shared" si="35"/>
        <v/>
      </c>
      <c r="C295" s="21" t="str">
        <f t="shared" si="28"/>
        <v/>
      </c>
      <c r="D295" s="21" t="str">
        <f t="shared" si="36"/>
        <v/>
      </c>
      <c r="E295" s="22" t="str">
        <f t="shared" si="37"/>
        <v/>
      </c>
      <c r="F295" s="22" t="str">
        <f t="shared" si="29"/>
        <v/>
      </c>
      <c r="G295" s="21" t="str">
        <f t="shared" si="30"/>
        <v/>
      </c>
    </row>
    <row r="296" spans="1:7" x14ac:dyDescent="0.25">
      <c r="A296" s="19" t="str">
        <f t="shared" si="34"/>
        <v/>
      </c>
      <c r="B296" s="20" t="str">
        <f t="shared" si="35"/>
        <v/>
      </c>
      <c r="C296" s="21" t="str">
        <f t="shared" si="28"/>
        <v/>
      </c>
      <c r="D296" s="21" t="str">
        <f t="shared" si="36"/>
        <v/>
      </c>
      <c r="E296" s="22" t="str">
        <f t="shared" si="37"/>
        <v/>
      </c>
      <c r="F296" s="22" t="str">
        <f t="shared" si="29"/>
        <v/>
      </c>
      <c r="G296" s="21" t="str">
        <f t="shared" si="30"/>
        <v/>
      </c>
    </row>
    <row r="297" spans="1:7" x14ac:dyDescent="0.25">
      <c r="A297" s="19" t="str">
        <f t="shared" si="34"/>
        <v/>
      </c>
      <c r="B297" s="20" t="str">
        <f t="shared" si="35"/>
        <v/>
      </c>
      <c r="C297" s="21" t="str">
        <f t="shared" si="28"/>
        <v/>
      </c>
      <c r="D297" s="21" t="str">
        <f t="shared" si="36"/>
        <v/>
      </c>
      <c r="E297" s="22" t="str">
        <f t="shared" si="37"/>
        <v/>
      </c>
      <c r="F297" s="22" t="str">
        <f t="shared" si="29"/>
        <v/>
      </c>
      <c r="G297" s="21" t="str">
        <f t="shared" si="30"/>
        <v/>
      </c>
    </row>
    <row r="298" spans="1:7" x14ac:dyDescent="0.25">
      <c r="A298" s="19" t="str">
        <f t="shared" si="34"/>
        <v/>
      </c>
      <c r="B298" s="20" t="str">
        <f t="shared" si="35"/>
        <v/>
      </c>
      <c r="C298" s="21" t="str">
        <f t="shared" si="28"/>
        <v/>
      </c>
      <c r="D298" s="21" t="str">
        <f t="shared" si="36"/>
        <v/>
      </c>
      <c r="E298" s="22" t="str">
        <f t="shared" si="37"/>
        <v/>
      </c>
      <c r="F298" s="22" t="str">
        <f t="shared" si="29"/>
        <v/>
      </c>
      <c r="G298" s="21" t="str">
        <f t="shared" si="30"/>
        <v/>
      </c>
    </row>
    <row r="299" spans="1:7" x14ac:dyDescent="0.25">
      <c r="A299" s="19" t="str">
        <f t="shared" si="34"/>
        <v/>
      </c>
      <c r="B299" s="20" t="str">
        <f t="shared" si="35"/>
        <v/>
      </c>
      <c r="C299" s="21" t="str">
        <f t="shared" si="28"/>
        <v/>
      </c>
      <c r="D299" s="21" t="str">
        <f t="shared" si="36"/>
        <v/>
      </c>
      <c r="E299" s="22" t="str">
        <f t="shared" si="37"/>
        <v/>
      </c>
      <c r="F299" s="22" t="str">
        <f t="shared" si="29"/>
        <v/>
      </c>
      <c r="G299" s="21" t="str">
        <f t="shared" si="30"/>
        <v/>
      </c>
    </row>
    <row r="300" spans="1:7" x14ac:dyDescent="0.25">
      <c r="A300" s="19" t="str">
        <f t="shared" si="34"/>
        <v/>
      </c>
      <c r="B300" s="20" t="str">
        <f t="shared" si="35"/>
        <v/>
      </c>
      <c r="C300" s="21" t="str">
        <f t="shared" si="28"/>
        <v/>
      </c>
      <c r="D300" s="21" t="str">
        <f t="shared" si="36"/>
        <v/>
      </c>
      <c r="E300" s="22" t="str">
        <f t="shared" si="37"/>
        <v/>
      </c>
      <c r="F300" s="22" t="str">
        <f t="shared" si="29"/>
        <v/>
      </c>
      <c r="G300" s="21" t="str">
        <f t="shared" si="30"/>
        <v/>
      </c>
    </row>
    <row r="301" spans="1:7" x14ac:dyDescent="0.25">
      <c r="A301" s="19" t="str">
        <f t="shared" si="34"/>
        <v/>
      </c>
      <c r="B301" s="20" t="str">
        <f t="shared" si="35"/>
        <v/>
      </c>
      <c r="C301" s="21" t="str">
        <f t="shared" si="28"/>
        <v/>
      </c>
      <c r="D301" s="21" t="str">
        <f t="shared" si="36"/>
        <v/>
      </c>
      <c r="E301" s="22" t="str">
        <f t="shared" si="37"/>
        <v/>
      </c>
      <c r="F301" s="22" t="str">
        <f t="shared" si="29"/>
        <v/>
      </c>
      <c r="G301" s="21" t="str">
        <f t="shared" si="30"/>
        <v/>
      </c>
    </row>
    <row r="302" spans="1:7" x14ac:dyDescent="0.25">
      <c r="A302" s="19" t="str">
        <f t="shared" si="34"/>
        <v/>
      </c>
      <c r="B302" s="20" t="str">
        <f t="shared" si="35"/>
        <v/>
      </c>
      <c r="C302" s="21" t="str">
        <f t="shared" si="28"/>
        <v/>
      </c>
      <c r="D302" s="21" t="str">
        <f t="shared" si="36"/>
        <v/>
      </c>
      <c r="E302" s="22" t="str">
        <f t="shared" si="37"/>
        <v/>
      </c>
      <c r="F302" s="22" t="str">
        <f t="shared" si="29"/>
        <v/>
      </c>
      <c r="G302" s="21" t="str">
        <f t="shared" si="30"/>
        <v/>
      </c>
    </row>
    <row r="303" spans="1:7" x14ac:dyDescent="0.25">
      <c r="A303" s="19" t="str">
        <f t="shared" si="34"/>
        <v/>
      </c>
      <c r="B303" s="20" t="str">
        <f t="shared" si="35"/>
        <v/>
      </c>
      <c r="C303" s="21" t="str">
        <f t="shared" si="28"/>
        <v/>
      </c>
      <c r="D303" s="21" t="str">
        <f t="shared" si="36"/>
        <v/>
      </c>
      <c r="E303" s="22" t="str">
        <f t="shared" si="37"/>
        <v/>
      </c>
      <c r="F303" s="22" t="str">
        <f t="shared" si="29"/>
        <v/>
      </c>
      <c r="G303" s="21" t="str">
        <f t="shared" si="30"/>
        <v/>
      </c>
    </row>
    <row r="304" spans="1:7" x14ac:dyDescent="0.25">
      <c r="A304" s="19" t="str">
        <f t="shared" si="34"/>
        <v/>
      </c>
      <c r="B304" s="20" t="str">
        <f t="shared" si="35"/>
        <v/>
      </c>
      <c r="C304" s="21" t="str">
        <f t="shared" ref="C304:C367" si="38">IF(A304&lt;&gt;"",G303,"")</f>
        <v/>
      </c>
      <c r="D304" s="21" t="str">
        <f t="shared" si="36"/>
        <v/>
      </c>
      <c r="E304" s="22" t="str">
        <f t="shared" si="37"/>
        <v/>
      </c>
      <c r="F304" s="22" t="str">
        <f t="shared" ref="F304:F367" si="39">IF(A304&lt;&gt;"",D304+E304,"")</f>
        <v/>
      </c>
      <c r="G304" s="21" t="str">
        <f t="shared" ref="G304:G367" si="40">IF(A304&lt;&gt;"",C304-E304,"")</f>
        <v/>
      </c>
    </row>
    <row r="305" spans="1:7" x14ac:dyDescent="0.25">
      <c r="A305" s="19" t="str">
        <f t="shared" si="34"/>
        <v/>
      </c>
      <c r="B305" s="20" t="str">
        <f t="shared" si="35"/>
        <v/>
      </c>
      <c r="C305" s="21" t="str">
        <f t="shared" si="38"/>
        <v/>
      </c>
      <c r="D305" s="21" t="str">
        <f t="shared" si="36"/>
        <v/>
      </c>
      <c r="E305" s="22" t="str">
        <f t="shared" si="37"/>
        <v/>
      </c>
      <c r="F305" s="22" t="str">
        <f t="shared" si="39"/>
        <v/>
      </c>
      <c r="G305" s="21" t="str">
        <f t="shared" si="40"/>
        <v/>
      </c>
    </row>
    <row r="306" spans="1:7" x14ac:dyDescent="0.25">
      <c r="A306" s="19" t="str">
        <f t="shared" si="34"/>
        <v/>
      </c>
      <c r="B306" s="20" t="str">
        <f t="shared" si="35"/>
        <v/>
      </c>
      <c r="C306" s="21" t="str">
        <f t="shared" si="38"/>
        <v/>
      </c>
      <c r="D306" s="21" t="str">
        <f t="shared" si="36"/>
        <v/>
      </c>
      <c r="E306" s="22" t="str">
        <f t="shared" si="37"/>
        <v/>
      </c>
      <c r="F306" s="22" t="str">
        <f t="shared" si="39"/>
        <v/>
      </c>
      <c r="G306" s="21" t="str">
        <f t="shared" si="40"/>
        <v/>
      </c>
    </row>
    <row r="307" spans="1:7" x14ac:dyDescent="0.25">
      <c r="A307" s="19" t="str">
        <f t="shared" si="34"/>
        <v/>
      </c>
      <c r="B307" s="20" t="str">
        <f t="shared" si="35"/>
        <v/>
      </c>
      <c r="C307" s="21" t="str">
        <f t="shared" si="38"/>
        <v/>
      </c>
      <c r="D307" s="21" t="str">
        <f t="shared" si="36"/>
        <v/>
      </c>
      <c r="E307" s="22" t="str">
        <f t="shared" si="37"/>
        <v/>
      </c>
      <c r="F307" s="22" t="str">
        <f t="shared" si="39"/>
        <v/>
      </c>
      <c r="G307" s="21" t="str">
        <f t="shared" si="40"/>
        <v/>
      </c>
    </row>
    <row r="308" spans="1:7" x14ac:dyDescent="0.25">
      <c r="A308" s="19" t="str">
        <f t="shared" si="34"/>
        <v/>
      </c>
      <c r="B308" s="20" t="str">
        <f t="shared" si="35"/>
        <v/>
      </c>
      <c r="C308" s="21" t="str">
        <f t="shared" si="38"/>
        <v/>
      </c>
      <c r="D308" s="21" t="str">
        <f t="shared" si="36"/>
        <v/>
      </c>
      <c r="E308" s="22" t="str">
        <f t="shared" si="37"/>
        <v/>
      </c>
      <c r="F308" s="22" t="str">
        <f t="shared" si="39"/>
        <v/>
      </c>
      <c r="G308" s="21" t="str">
        <f t="shared" si="40"/>
        <v/>
      </c>
    </row>
    <row r="309" spans="1:7" x14ac:dyDescent="0.25">
      <c r="A309" s="19" t="str">
        <f t="shared" si="34"/>
        <v/>
      </c>
      <c r="B309" s="20" t="str">
        <f t="shared" si="35"/>
        <v/>
      </c>
      <c r="C309" s="21" t="str">
        <f t="shared" si="38"/>
        <v/>
      </c>
      <c r="D309" s="21" t="str">
        <f t="shared" si="36"/>
        <v/>
      </c>
      <c r="E309" s="22" t="str">
        <f t="shared" si="37"/>
        <v/>
      </c>
      <c r="F309" s="22" t="str">
        <f t="shared" si="39"/>
        <v/>
      </c>
      <c r="G309" s="21" t="str">
        <f t="shared" si="40"/>
        <v/>
      </c>
    </row>
    <row r="310" spans="1:7" x14ac:dyDescent="0.25">
      <c r="A310" s="19" t="str">
        <f t="shared" si="34"/>
        <v/>
      </c>
      <c r="B310" s="20" t="str">
        <f t="shared" si="35"/>
        <v/>
      </c>
      <c r="C310" s="21" t="str">
        <f t="shared" si="38"/>
        <v/>
      </c>
      <c r="D310" s="21" t="str">
        <f t="shared" si="36"/>
        <v/>
      </c>
      <c r="E310" s="22" t="str">
        <f t="shared" si="37"/>
        <v/>
      </c>
      <c r="F310" s="22" t="str">
        <f t="shared" si="39"/>
        <v/>
      </c>
      <c r="G310" s="21" t="str">
        <f t="shared" si="40"/>
        <v/>
      </c>
    </row>
    <row r="311" spans="1:7" x14ac:dyDescent="0.25">
      <c r="A311" s="19" t="str">
        <f t="shared" si="34"/>
        <v/>
      </c>
      <c r="B311" s="20" t="str">
        <f t="shared" si="35"/>
        <v/>
      </c>
      <c r="C311" s="21" t="str">
        <f t="shared" si="38"/>
        <v/>
      </c>
      <c r="D311" s="21" t="str">
        <f t="shared" si="36"/>
        <v/>
      </c>
      <c r="E311" s="22" t="str">
        <f t="shared" si="37"/>
        <v/>
      </c>
      <c r="F311" s="22" t="str">
        <f t="shared" si="39"/>
        <v/>
      </c>
      <c r="G311" s="21" t="str">
        <f t="shared" si="40"/>
        <v/>
      </c>
    </row>
    <row r="312" spans="1:7" x14ac:dyDescent="0.25">
      <c r="A312" s="19" t="str">
        <f t="shared" si="34"/>
        <v/>
      </c>
      <c r="B312" s="20" t="str">
        <f t="shared" si="35"/>
        <v/>
      </c>
      <c r="C312" s="21" t="str">
        <f t="shared" si="38"/>
        <v/>
      </c>
      <c r="D312" s="21" t="str">
        <f t="shared" si="36"/>
        <v/>
      </c>
      <c r="E312" s="22" t="str">
        <f t="shared" si="37"/>
        <v/>
      </c>
      <c r="F312" s="22" t="str">
        <f t="shared" si="39"/>
        <v/>
      </c>
      <c r="G312" s="21" t="str">
        <f t="shared" si="40"/>
        <v/>
      </c>
    </row>
    <row r="313" spans="1:7" x14ac:dyDescent="0.25">
      <c r="A313" s="19" t="str">
        <f t="shared" si="34"/>
        <v/>
      </c>
      <c r="B313" s="20" t="str">
        <f t="shared" si="35"/>
        <v/>
      </c>
      <c r="C313" s="21" t="str">
        <f t="shared" si="38"/>
        <v/>
      </c>
      <c r="D313" s="21" t="str">
        <f t="shared" si="36"/>
        <v/>
      </c>
      <c r="E313" s="22" t="str">
        <f t="shared" si="37"/>
        <v/>
      </c>
      <c r="F313" s="22" t="str">
        <f t="shared" si="39"/>
        <v/>
      </c>
      <c r="G313" s="21" t="str">
        <f t="shared" si="40"/>
        <v/>
      </c>
    </row>
    <row r="314" spans="1:7" x14ac:dyDescent="0.25">
      <c r="A314" s="19" t="str">
        <f t="shared" si="34"/>
        <v/>
      </c>
      <c r="B314" s="20" t="str">
        <f t="shared" si="35"/>
        <v/>
      </c>
      <c r="C314" s="21" t="str">
        <f t="shared" si="38"/>
        <v/>
      </c>
      <c r="D314" s="21" t="str">
        <f t="shared" si="36"/>
        <v/>
      </c>
      <c r="E314" s="22" t="str">
        <f t="shared" si="37"/>
        <v/>
      </c>
      <c r="F314" s="22" t="str">
        <f t="shared" si="39"/>
        <v/>
      </c>
      <c r="G314" s="21" t="str">
        <f t="shared" si="40"/>
        <v/>
      </c>
    </row>
    <row r="315" spans="1:7" x14ac:dyDescent="0.25">
      <c r="A315" s="19" t="str">
        <f t="shared" si="34"/>
        <v/>
      </c>
      <c r="B315" s="20" t="str">
        <f t="shared" si="35"/>
        <v/>
      </c>
      <c r="C315" s="21" t="str">
        <f t="shared" si="38"/>
        <v/>
      </c>
      <c r="D315" s="21" t="str">
        <f t="shared" si="36"/>
        <v/>
      </c>
      <c r="E315" s="22" t="str">
        <f t="shared" si="37"/>
        <v/>
      </c>
      <c r="F315" s="22" t="str">
        <f t="shared" si="39"/>
        <v/>
      </c>
      <c r="G315" s="21" t="str">
        <f t="shared" si="40"/>
        <v/>
      </c>
    </row>
    <row r="316" spans="1:7" x14ac:dyDescent="0.25">
      <c r="A316" s="19" t="str">
        <f t="shared" si="34"/>
        <v/>
      </c>
      <c r="B316" s="20" t="str">
        <f t="shared" si="35"/>
        <v/>
      </c>
      <c r="C316" s="21" t="str">
        <f t="shared" si="38"/>
        <v/>
      </c>
      <c r="D316" s="21" t="str">
        <f t="shared" si="36"/>
        <v/>
      </c>
      <c r="E316" s="22" t="str">
        <f t="shared" si="37"/>
        <v/>
      </c>
      <c r="F316" s="22" t="str">
        <f t="shared" si="39"/>
        <v/>
      </c>
      <c r="G316" s="21" t="str">
        <f t="shared" si="40"/>
        <v/>
      </c>
    </row>
    <row r="317" spans="1:7" x14ac:dyDescent="0.25">
      <c r="A317" s="19" t="str">
        <f t="shared" si="34"/>
        <v/>
      </c>
      <c r="B317" s="20" t="str">
        <f t="shared" si="35"/>
        <v/>
      </c>
      <c r="C317" s="21" t="str">
        <f t="shared" si="38"/>
        <v/>
      </c>
      <c r="D317" s="21" t="str">
        <f t="shared" si="36"/>
        <v/>
      </c>
      <c r="E317" s="22" t="str">
        <f t="shared" si="37"/>
        <v/>
      </c>
      <c r="F317" s="22" t="str">
        <f t="shared" si="39"/>
        <v/>
      </c>
      <c r="G317" s="21" t="str">
        <f t="shared" si="40"/>
        <v/>
      </c>
    </row>
    <row r="318" spans="1:7" x14ac:dyDescent="0.25">
      <c r="A318" s="19" t="str">
        <f t="shared" si="34"/>
        <v/>
      </c>
      <c r="B318" s="20" t="str">
        <f t="shared" si="35"/>
        <v/>
      </c>
      <c r="C318" s="21" t="str">
        <f t="shared" si="38"/>
        <v/>
      </c>
      <c r="D318" s="21" t="str">
        <f t="shared" si="36"/>
        <v/>
      </c>
      <c r="E318" s="22" t="str">
        <f t="shared" si="37"/>
        <v/>
      </c>
      <c r="F318" s="22" t="str">
        <f t="shared" si="39"/>
        <v/>
      </c>
      <c r="G318" s="21" t="str">
        <f t="shared" si="40"/>
        <v/>
      </c>
    </row>
    <row r="319" spans="1:7" x14ac:dyDescent="0.25">
      <c r="A319" s="19" t="str">
        <f t="shared" si="34"/>
        <v/>
      </c>
      <c r="B319" s="20" t="str">
        <f t="shared" si="35"/>
        <v/>
      </c>
      <c r="C319" s="21" t="str">
        <f t="shared" si="38"/>
        <v/>
      </c>
      <c r="D319" s="21" t="str">
        <f t="shared" si="36"/>
        <v/>
      </c>
      <c r="E319" s="22" t="str">
        <f t="shared" si="37"/>
        <v/>
      </c>
      <c r="F319" s="22" t="str">
        <f t="shared" si="39"/>
        <v/>
      </c>
      <c r="G319" s="21" t="str">
        <f t="shared" si="40"/>
        <v/>
      </c>
    </row>
    <row r="320" spans="1:7" x14ac:dyDescent="0.25">
      <c r="A320" s="19" t="str">
        <f t="shared" si="34"/>
        <v/>
      </c>
      <c r="B320" s="20" t="str">
        <f t="shared" si="35"/>
        <v/>
      </c>
      <c r="C320" s="21" t="str">
        <f t="shared" si="38"/>
        <v/>
      </c>
      <c r="D320" s="21" t="str">
        <f t="shared" si="36"/>
        <v/>
      </c>
      <c r="E320" s="22" t="str">
        <f t="shared" si="37"/>
        <v/>
      </c>
      <c r="F320" s="22" t="str">
        <f t="shared" si="39"/>
        <v/>
      </c>
      <c r="G320" s="21" t="str">
        <f t="shared" si="40"/>
        <v/>
      </c>
    </row>
    <row r="321" spans="1:7" x14ac:dyDescent="0.25">
      <c r="A321" s="19" t="str">
        <f t="shared" si="34"/>
        <v/>
      </c>
      <c r="B321" s="20" t="str">
        <f t="shared" si="35"/>
        <v/>
      </c>
      <c r="C321" s="21" t="str">
        <f t="shared" si="38"/>
        <v/>
      </c>
      <c r="D321" s="21" t="str">
        <f t="shared" si="36"/>
        <v/>
      </c>
      <c r="E321" s="22" t="str">
        <f t="shared" si="37"/>
        <v/>
      </c>
      <c r="F321" s="22" t="str">
        <f t="shared" si="39"/>
        <v/>
      </c>
      <c r="G321" s="21" t="str">
        <f t="shared" si="40"/>
        <v/>
      </c>
    </row>
    <row r="322" spans="1:7" x14ac:dyDescent="0.25">
      <c r="A322" s="19" t="str">
        <f t="shared" si="34"/>
        <v/>
      </c>
      <c r="B322" s="20" t="str">
        <f t="shared" si="35"/>
        <v/>
      </c>
      <c r="C322" s="21" t="str">
        <f t="shared" si="38"/>
        <v/>
      </c>
      <c r="D322" s="21" t="str">
        <f t="shared" si="36"/>
        <v/>
      </c>
      <c r="E322" s="22" t="str">
        <f t="shared" si="37"/>
        <v/>
      </c>
      <c r="F322" s="22" t="str">
        <f t="shared" si="39"/>
        <v/>
      </c>
      <c r="G322" s="21" t="str">
        <f t="shared" si="40"/>
        <v/>
      </c>
    </row>
    <row r="323" spans="1:7" x14ac:dyDescent="0.25">
      <c r="A323" s="19" t="str">
        <f t="shared" si="34"/>
        <v/>
      </c>
      <c r="B323" s="20" t="str">
        <f t="shared" si="35"/>
        <v/>
      </c>
      <c r="C323" s="21" t="str">
        <f t="shared" si="38"/>
        <v/>
      </c>
      <c r="D323" s="21" t="str">
        <f t="shared" si="36"/>
        <v/>
      </c>
      <c r="E323" s="22" t="str">
        <f t="shared" si="37"/>
        <v/>
      </c>
      <c r="F323" s="22" t="str">
        <f t="shared" si="39"/>
        <v/>
      </c>
      <c r="G323" s="21" t="str">
        <f t="shared" si="40"/>
        <v/>
      </c>
    </row>
    <row r="324" spans="1:7" x14ac:dyDescent="0.25">
      <c r="A324" s="19" t="str">
        <f t="shared" si="34"/>
        <v/>
      </c>
      <c r="B324" s="20" t="str">
        <f t="shared" si="35"/>
        <v/>
      </c>
      <c r="C324" s="21" t="str">
        <f t="shared" si="38"/>
        <v/>
      </c>
      <c r="D324" s="21" t="str">
        <f t="shared" si="36"/>
        <v/>
      </c>
      <c r="E324" s="22" t="str">
        <f t="shared" si="37"/>
        <v/>
      </c>
      <c r="F324" s="22" t="str">
        <f t="shared" si="39"/>
        <v/>
      </c>
      <c r="G324" s="21" t="str">
        <f t="shared" si="40"/>
        <v/>
      </c>
    </row>
    <row r="325" spans="1:7" x14ac:dyDescent="0.25">
      <c r="A325" s="19" t="str">
        <f t="shared" si="34"/>
        <v/>
      </c>
      <c r="B325" s="20" t="str">
        <f t="shared" si="35"/>
        <v/>
      </c>
      <c r="C325" s="21" t="str">
        <f t="shared" si="38"/>
        <v/>
      </c>
      <c r="D325" s="21" t="str">
        <f t="shared" si="36"/>
        <v/>
      </c>
      <c r="E325" s="22" t="str">
        <f t="shared" si="37"/>
        <v/>
      </c>
      <c r="F325" s="22" t="str">
        <f t="shared" si="39"/>
        <v/>
      </c>
      <c r="G325" s="21" t="str">
        <f t="shared" si="40"/>
        <v/>
      </c>
    </row>
    <row r="326" spans="1:7" x14ac:dyDescent="0.25">
      <c r="A326" s="19" t="str">
        <f t="shared" si="34"/>
        <v/>
      </c>
      <c r="B326" s="20" t="str">
        <f t="shared" si="35"/>
        <v/>
      </c>
      <c r="C326" s="21" t="str">
        <f t="shared" si="38"/>
        <v/>
      </c>
      <c r="D326" s="21" t="str">
        <f t="shared" si="36"/>
        <v/>
      </c>
      <c r="E326" s="22" t="str">
        <f t="shared" si="37"/>
        <v/>
      </c>
      <c r="F326" s="22" t="str">
        <f t="shared" si="39"/>
        <v/>
      </c>
      <c r="G326" s="21" t="str">
        <f t="shared" si="40"/>
        <v/>
      </c>
    </row>
    <row r="327" spans="1:7" x14ac:dyDescent="0.25">
      <c r="A327" s="19" t="str">
        <f t="shared" si="34"/>
        <v/>
      </c>
      <c r="B327" s="20" t="str">
        <f t="shared" si="35"/>
        <v/>
      </c>
      <c r="C327" s="21" t="str">
        <f t="shared" si="38"/>
        <v/>
      </c>
      <c r="D327" s="21" t="str">
        <f t="shared" si="36"/>
        <v/>
      </c>
      <c r="E327" s="22" t="str">
        <f t="shared" si="37"/>
        <v/>
      </c>
      <c r="F327" s="22" t="str">
        <f t="shared" si="39"/>
        <v/>
      </c>
      <c r="G327" s="21" t="str">
        <f t="shared" si="40"/>
        <v/>
      </c>
    </row>
    <row r="328" spans="1:7" x14ac:dyDescent="0.25">
      <c r="A328" s="19" t="str">
        <f t="shared" si="34"/>
        <v/>
      </c>
      <c r="B328" s="20" t="str">
        <f t="shared" si="35"/>
        <v/>
      </c>
      <c r="C328" s="21" t="str">
        <f t="shared" si="38"/>
        <v/>
      </c>
      <c r="D328" s="21" t="str">
        <f t="shared" si="36"/>
        <v/>
      </c>
      <c r="E328" s="22" t="str">
        <f t="shared" si="37"/>
        <v/>
      </c>
      <c r="F328" s="22" t="str">
        <f t="shared" si="39"/>
        <v/>
      </c>
      <c r="G328" s="21" t="str">
        <f t="shared" si="40"/>
        <v/>
      </c>
    </row>
    <row r="329" spans="1:7" x14ac:dyDescent="0.25">
      <c r="A329" s="19" t="str">
        <f t="shared" si="34"/>
        <v/>
      </c>
      <c r="B329" s="20" t="str">
        <f t="shared" si="35"/>
        <v/>
      </c>
      <c r="C329" s="21" t="str">
        <f t="shared" si="38"/>
        <v/>
      </c>
      <c r="D329" s="21" t="str">
        <f t="shared" si="36"/>
        <v/>
      </c>
      <c r="E329" s="22" t="str">
        <f t="shared" si="37"/>
        <v/>
      </c>
      <c r="F329" s="22" t="str">
        <f t="shared" si="39"/>
        <v/>
      </c>
      <c r="G329" s="21" t="str">
        <f t="shared" si="40"/>
        <v/>
      </c>
    </row>
    <row r="330" spans="1:7" x14ac:dyDescent="0.25">
      <c r="A330" s="19" t="str">
        <f t="shared" si="34"/>
        <v/>
      </c>
      <c r="B330" s="20" t="str">
        <f t="shared" si="35"/>
        <v/>
      </c>
      <c r="C330" s="21" t="str">
        <f t="shared" si="38"/>
        <v/>
      </c>
      <c r="D330" s="21" t="str">
        <f t="shared" si="36"/>
        <v/>
      </c>
      <c r="E330" s="22" t="str">
        <f t="shared" si="37"/>
        <v/>
      </c>
      <c r="F330" s="22" t="str">
        <f t="shared" si="39"/>
        <v/>
      </c>
      <c r="G330" s="21" t="str">
        <f t="shared" si="40"/>
        <v/>
      </c>
    </row>
    <row r="331" spans="1:7" x14ac:dyDescent="0.25">
      <c r="A331" s="19" t="str">
        <f t="shared" si="34"/>
        <v/>
      </c>
      <c r="B331" s="20" t="str">
        <f t="shared" si="35"/>
        <v/>
      </c>
      <c r="C331" s="21" t="str">
        <f t="shared" si="38"/>
        <v/>
      </c>
      <c r="D331" s="21" t="str">
        <f t="shared" si="36"/>
        <v/>
      </c>
      <c r="E331" s="22" t="str">
        <f t="shared" si="37"/>
        <v/>
      </c>
      <c r="F331" s="22" t="str">
        <f t="shared" si="39"/>
        <v/>
      </c>
      <c r="G331" s="21" t="str">
        <f t="shared" si="40"/>
        <v/>
      </c>
    </row>
    <row r="332" spans="1:7" x14ac:dyDescent="0.25">
      <c r="A332" s="19" t="str">
        <f t="shared" si="34"/>
        <v/>
      </c>
      <c r="B332" s="20" t="str">
        <f t="shared" si="35"/>
        <v/>
      </c>
      <c r="C332" s="21" t="str">
        <f t="shared" si="38"/>
        <v/>
      </c>
      <c r="D332" s="21" t="str">
        <f t="shared" si="36"/>
        <v/>
      </c>
      <c r="E332" s="22" t="str">
        <f t="shared" si="37"/>
        <v/>
      </c>
      <c r="F332" s="22" t="str">
        <f t="shared" si="39"/>
        <v/>
      </c>
      <c r="G332" s="21" t="str">
        <f t="shared" si="40"/>
        <v/>
      </c>
    </row>
    <row r="333" spans="1:7" x14ac:dyDescent="0.25">
      <c r="A333" s="19" t="str">
        <f t="shared" si="34"/>
        <v/>
      </c>
      <c r="B333" s="20" t="str">
        <f t="shared" si="35"/>
        <v/>
      </c>
      <c r="C333" s="21" t="str">
        <f t="shared" si="38"/>
        <v/>
      </c>
      <c r="D333" s="21" t="str">
        <f t="shared" si="36"/>
        <v/>
      </c>
      <c r="E333" s="22" t="str">
        <f t="shared" si="37"/>
        <v/>
      </c>
      <c r="F333" s="22" t="str">
        <f t="shared" si="39"/>
        <v/>
      </c>
      <c r="G333" s="21" t="str">
        <f t="shared" si="40"/>
        <v/>
      </c>
    </row>
    <row r="334" spans="1:7" x14ac:dyDescent="0.25">
      <c r="A334" s="19" t="str">
        <f t="shared" si="34"/>
        <v/>
      </c>
      <c r="B334" s="20" t="str">
        <f t="shared" si="35"/>
        <v/>
      </c>
      <c r="C334" s="21" t="str">
        <f t="shared" si="38"/>
        <v/>
      </c>
      <c r="D334" s="21" t="str">
        <f t="shared" si="36"/>
        <v/>
      </c>
      <c r="E334" s="22" t="str">
        <f t="shared" si="37"/>
        <v/>
      </c>
      <c r="F334" s="22" t="str">
        <f t="shared" si="39"/>
        <v/>
      </c>
      <c r="G334" s="21" t="str">
        <f t="shared" si="40"/>
        <v/>
      </c>
    </row>
    <row r="335" spans="1:7" x14ac:dyDescent="0.25">
      <c r="A335" s="19" t="str">
        <f t="shared" si="34"/>
        <v/>
      </c>
      <c r="B335" s="20" t="str">
        <f t="shared" si="35"/>
        <v/>
      </c>
      <c r="C335" s="21" t="str">
        <f t="shared" si="38"/>
        <v/>
      </c>
      <c r="D335" s="21" t="str">
        <f t="shared" si="36"/>
        <v/>
      </c>
      <c r="E335" s="22" t="str">
        <f t="shared" si="37"/>
        <v/>
      </c>
      <c r="F335" s="22" t="str">
        <f t="shared" si="39"/>
        <v/>
      </c>
      <c r="G335" s="21" t="str">
        <f t="shared" si="40"/>
        <v/>
      </c>
    </row>
    <row r="336" spans="1:7" x14ac:dyDescent="0.25">
      <c r="A336" s="19" t="str">
        <f t="shared" si="34"/>
        <v/>
      </c>
      <c r="B336" s="20" t="str">
        <f t="shared" si="35"/>
        <v/>
      </c>
      <c r="C336" s="21" t="str">
        <f t="shared" si="38"/>
        <v/>
      </c>
      <c r="D336" s="21" t="str">
        <f t="shared" si="36"/>
        <v/>
      </c>
      <c r="E336" s="22" t="str">
        <f t="shared" si="37"/>
        <v/>
      </c>
      <c r="F336" s="22" t="str">
        <f t="shared" si="39"/>
        <v/>
      </c>
      <c r="G336" s="21" t="str">
        <f t="shared" si="40"/>
        <v/>
      </c>
    </row>
    <row r="337" spans="1:7" x14ac:dyDescent="0.25">
      <c r="A337" s="19" t="str">
        <f t="shared" si="34"/>
        <v/>
      </c>
      <c r="B337" s="20" t="str">
        <f t="shared" si="35"/>
        <v/>
      </c>
      <c r="C337" s="21" t="str">
        <f t="shared" si="38"/>
        <v/>
      </c>
      <c r="D337" s="21" t="str">
        <f t="shared" si="36"/>
        <v/>
      </c>
      <c r="E337" s="22" t="str">
        <f t="shared" si="37"/>
        <v/>
      </c>
      <c r="F337" s="22" t="str">
        <f t="shared" si="39"/>
        <v/>
      </c>
      <c r="G337" s="21" t="str">
        <f t="shared" si="40"/>
        <v/>
      </c>
    </row>
    <row r="338" spans="1:7" x14ac:dyDescent="0.25">
      <c r="A338" s="19" t="str">
        <f t="shared" si="34"/>
        <v/>
      </c>
      <c r="B338" s="20" t="str">
        <f t="shared" si="35"/>
        <v/>
      </c>
      <c r="C338" s="21" t="str">
        <f t="shared" si="38"/>
        <v/>
      </c>
      <c r="D338" s="21" t="str">
        <f t="shared" si="36"/>
        <v/>
      </c>
      <c r="E338" s="22" t="str">
        <f t="shared" si="37"/>
        <v/>
      </c>
      <c r="F338" s="22" t="str">
        <f t="shared" si="39"/>
        <v/>
      </c>
      <c r="G338" s="21" t="str">
        <f t="shared" si="40"/>
        <v/>
      </c>
    </row>
    <row r="339" spans="1:7" x14ac:dyDescent="0.25">
      <c r="A339" s="19" t="str">
        <f t="shared" si="34"/>
        <v/>
      </c>
      <c r="B339" s="20" t="str">
        <f t="shared" si="35"/>
        <v/>
      </c>
      <c r="C339" s="21" t="str">
        <f t="shared" si="38"/>
        <v/>
      </c>
      <c r="D339" s="21" t="str">
        <f t="shared" si="36"/>
        <v/>
      </c>
      <c r="E339" s="22" t="str">
        <f t="shared" si="37"/>
        <v/>
      </c>
      <c r="F339" s="22" t="str">
        <f t="shared" si="39"/>
        <v/>
      </c>
      <c r="G339" s="21" t="str">
        <f t="shared" si="40"/>
        <v/>
      </c>
    </row>
    <row r="340" spans="1:7" x14ac:dyDescent="0.25">
      <c r="A340" s="19" t="str">
        <f t="shared" si="34"/>
        <v/>
      </c>
      <c r="B340" s="20" t="str">
        <f t="shared" si="35"/>
        <v/>
      </c>
      <c r="C340" s="21" t="str">
        <f t="shared" si="38"/>
        <v/>
      </c>
      <c r="D340" s="21" t="str">
        <f t="shared" si="36"/>
        <v/>
      </c>
      <c r="E340" s="22" t="str">
        <f t="shared" si="37"/>
        <v/>
      </c>
      <c r="F340" s="22" t="str">
        <f t="shared" si="39"/>
        <v/>
      </c>
      <c r="G340" s="21" t="str">
        <f t="shared" si="40"/>
        <v/>
      </c>
    </row>
    <row r="341" spans="1:7" x14ac:dyDescent="0.25">
      <c r="A341" s="19" t="str">
        <f t="shared" si="34"/>
        <v/>
      </c>
      <c r="B341" s="20" t="str">
        <f t="shared" si="35"/>
        <v/>
      </c>
      <c r="C341" s="21" t="str">
        <f t="shared" si="38"/>
        <v/>
      </c>
      <c r="D341" s="21" t="str">
        <f t="shared" si="36"/>
        <v/>
      </c>
      <c r="E341" s="22" t="str">
        <f t="shared" si="37"/>
        <v/>
      </c>
      <c r="F341" s="22" t="str">
        <f t="shared" si="39"/>
        <v/>
      </c>
      <c r="G341" s="21" t="str">
        <f t="shared" si="40"/>
        <v/>
      </c>
    </row>
    <row r="342" spans="1:7" x14ac:dyDescent="0.25">
      <c r="A342" s="19" t="str">
        <f t="shared" si="34"/>
        <v/>
      </c>
      <c r="B342" s="20" t="str">
        <f t="shared" si="35"/>
        <v/>
      </c>
      <c r="C342" s="21" t="str">
        <f t="shared" si="38"/>
        <v/>
      </c>
      <c r="D342" s="21" t="str">
        <f t="shared" si="36"/>
        <v/>
      </c>
      <c r="E342" s="22" t="str">
        <f t="shared" si="37"/>
        <v/>
      </c>
      <c r="F342" s="22" t="str">
        <f t="shared" si="39"/>
        <v/>
      </c>
      <c r="G342" s="21" t="str">
        <f t="shared" si="40"/>
        <v/>
      </c>
    </row>
    <row r="343" spans="1:7" x14ac:dyDescent="0.25">
      <c r="A343" s="19" t="str">
        <f t="shared" si="34"/>
        <v/>
      </c>
      <c r="B343" s="20" t="str">
        <f t="shared" si="35"/>
        <v/>
      </c>
      <c r="C343" s="21" t="str">
        <f t="shared" si="38"/>
        <v/>
      </c>
      <c r="D343" s="21" t="str">
        <f t="shared" si="36"/>
        <v/>
      </c>
      <c r="E343" s="22" t="str">
        <f t="shared" si="37"/>
        <v/>
      </c>
      <c r="F343" s="22" t="str">
        <f t="shared" si="39"/>
        <v/>
      </c>
      <c r="G343" s="21" t="str">
        <f t="shared" si="40"/>
        <v/>
      </c>
    </row>
    <row r="344" spans="1:7" x14ac:dyDescent="0.25">
      <c r="A344" s="19" t="str">
        <f t="shared" si="34"/>
        <v/>
      </c>
      <c r="B344" s="20" t="str">
        <f t="shared" si="35"/>
        <v/>
      </c>
      <c r="C344" s="21" t="str">
        <f t="shared" si="38"/>
        <v/>
      </c>
      <c r="D344" s="21" t="str">
        <f t="shared" si="36"/>
        <v/>
      </c>
      <c r="E344" s="22" t="str">
        <f t="shared" si="37"/>
        <v/>
      </c>
      <c r="F344" s="22" t="str">
        <f t="shared" si="39"/>
        <v/>
      </c>
      <c r="G344" s="21" t="str">
        <f t="shared" si="40"/>
        <v/>
      </c>
    </row>
    <row r="345" spans="1:7" x14ac:dyDescent="0.25">
      <c r="A345" s="19" t="str">
        <f t="shared" si="34"/>
        <v/>
      </c>
      <c r="B345" s="20" t="str">
        <f t="shared" si="35"/>
        <v/>
      </c>
      <c r="C345" s="21" t="str">
        <f t="shared" si="38"/>
        <v/>
      </c>
      <c r="D345" s="21" t="str">
        <f t="shared" si="36"/>
        <v/>
      </c>
      <c r="E345" s="22" t="str">
        <f t="shared" si="37"/>
        <v/>
      </c>
      <c r="F345" s="22" t="str">
        <f t="shared" si="39"/>
        <v/>
      </c>
      <c r="G345" s="21" t="str">
        <f t="shared" si="40"/>
        <v/>
      </c>
    </row>
    <row r="346" spans="1:7" x14ac:dyDescent="0.25">
      <c r="A346" s="19" t="str">
        <f t="shared" si="34"/>
        <v/>
      </c>
      <c r="B346" s="20" t="str">
        <f t="shared" si="35"/>
        <v/>
      </c>
      <c r="C346" s="21" t="str">
        <f t="shared" si="38"/>
        <v/>
      </c>
      <c r="D346" s="21" t="str">
        <f t="shared" si="36"/>
        <v/>
      </c>
      <c r="E346" s="22" t="str">
        <f t="shared" si="37"/>
        <v/>
      </c>
      <c r="F346" s="22" t="str">
        <f t="shared" si="39"/>
        <v/>
      </c>
      <c r="G346" s="21" t="str">
        <f t="shared" si="40"/>
        <v/>
      </c>
    </row>
    <row r="347" spans="1:7" x14ac:dyDescent="0.25">
      <c r="A347" s="19" t="str">
        <f t="shared" si="34"/>
        <v/>
      </c>
      <c r="B347" s="20" t="str">
        <f t="shared" si="35"/>
        <v/>
      </c>
      <c r="C347" s="21" t="str">
        <f t="shared" si="38"/>
        <v/>
      </c>
      <c r="D347" s="21" t="str">
        <f t="shared" si="36"/>
        <v/>
      </c>
      <c r="E347" s="22" t="str">
        <f t="shared" si="37"/>
        <v/>
      </c>
      <c r="F347" s="22" t="str">
        <f t="shared" si="39"/>
        <v/>
      </c>
      <c r="G347" s="21" t="str">
        <f t="shared" si="40"/>
        <v/>
      </c>
    </row>
    <row r="348" spans="1:7" x14ac:dyDescent="0.25">
      <c r="A348" s="19" t="str">
        <f t="shared" si="34"/>
        <v/>
      </c>
      <c r="B348" s="20" t="str">
        <f t="shared" si="35"/>
        <v/>
      </c>
      <c r="C348" s="21" t="str">
        <f t="shared" si="38"/>
        <v/>
      </c>
      <c r="D348" s="21" t="str">
        <f t="shared" si="36"/>
        <v/>
      </c>
      <c r="E348" s="22" t="str">
        <f t="shared" si="37"/>
        <v/>
      </c>
      <c r="F348" s="22" t="str">
        <f t="shared" si="39"/>
        <v/>
      </c>
      <c r="G348" s="21" t="str">
        <f t="shared" si="40"/>
        <v/>
      </c>
    </row>
    <row r="349" spans="1:7" x14ac:dyDescent="0.25">
      <c r="A349" s="19" t="str">
        <f t="shared" si="34"/>
        <v/>
      </c>
      <c r="B349" s="20" t="str">
        <f t="shared" si="35"/>
        <v/>
      </c>
      <c r="C349" s="21" t="str">
        <f t="shared" si="38"/>
        <v/>
      </c>
      <c r="D349" s="21" t="str">
        <f t="shared" si="36"/>
        <v/>
      </c>
      <c r="E349" s="22" t="str">
        <f t="shared" si="37"/>
        <v/>
      </c>
      <c r="F349" s="22" t="str">
        <f t="shared" si="39"/>
        <v/>
      </c>
      <c r="G349" s="21" t="str">
        <f t="shared" si="40"/>
        <v/>
      </c>
    </row>
    <row r="350" spans="1:7" x14ac:dyDescent="0.25">
      <c r="A350" s="19" t="str">
        <f t="shared" si="34"/>
        <v/>
      </c>
      <c r="B350" s="20" t="str">
        <f t="shared" si="35"/>
        <v/>
      </c>
      <c r="C350" s="21" t="str">
        <f t="shared" si="38"/>
        <v/>
      </c>
      <c r="D350" s="21" t="str">
        <f t="shared" si="36"/>
        <v/>
      </c>
      <c r="E350" s="22" t="str">
        <f t="shared" si="37"/>
        <v/>
      </c>
      <c r="F350" s="22" t="str">
        <f t="shared" si="39"/>
        <v/>
      </c>
      <c r="G350" s="21" t="str">
        <f t="shared" si="40"/>
        <v/>
      </c>
    </row>
    <row r="351" spans="1:7" x14ac:dyDescent="0.25">
      <c r="A351" s="19" t="str">
        <f t="shared" si="34"/>
        <v/>
      </c>
      <c r="B351" s="20" t="str">
        <f t="shared" si="35"/>
        <v/>
      </c>
      <c r="C351" s="21" t="str">
        <f t="shared" si="38"/>
        <v/>
      </c>
      <c r="D351" s="21" t="str">
        <f t="shared" si="36"/>
        <v/>
      </c>
      <c r="E351" s="22" t="str">
        <f t="shared" si="37"/>
        <v/>
      </c>
      <c r="F351" s="22" t="str">
        <f t="shared" si="39"/>
        <v/>
      </c>
      <c r="G351" s="21" t="str">
        <f t="shared" si="40"/>
        <v/>
      </c>
    </row>
    <row r="352" spans="1:7" x14ac:dyDescent="0.25">
      <c r="A352" s="19" t="str">
        <f t="shared" si="34"/>
        <v/>
      </c>
      <c r="B352" s="20" t="str">
        <f t="shared" si="35"/>
        <v/>
      </c>
      <c r="C352" s="21" t="str">
        <f t="shared" si="38"/>
        <v/>
      </c>
      <c r="D352" s="21" t="str">
        <f t="shared" si="36"/>
        <v/>
      </c>
      <c r="E352" s="22" t="str">
        <f t="shared" si="37"/>
        <v/>
      </c>
      <c r="F352" s="22" t="str">
        <f t="shared" si="39"/>
        <v/>
      </c>
      <c r="G352" s="21" t="str">
        <f t="shared" si="40"/>
        <v/>
      </c>
    </row>
    <row r="353" spans="1:7" x14ac:dyDescent="0.25">
      <c r="A353" s="19" t="str">
        <f t="shared" si="34"/>
        <v/>
      </c>
      <c r="B353" s="20" t="str">
        <f t="shared" si="35"/>
        <v/>
      </c>
      <c r="C353" s="21" t="str">
        <f t="shared" si="38"/>
        <v/>
      </c>
      <c r="D353" s="21" t="str">
        <f t="shared" si="36"/>
        <v/>
      </c>
      <c r="E353" s="22" t="str">
        <f t="shared" si="37"/>
        <v/>
      </c>
      <c r="F353" s="22" t="str">
        <f t="shared" si="39"/>
        <v/>
      </c>
      <c r="G353" s="21" t="str">
        <f t="shared" si="40"/>
        <v/>
      </c>
    </row>
    <row r="354" spans="1:7" x14ac:dyDescent="0.25">
      <c r="A354" s="19" t="str">
        <f t="shared" si="34"/>
        <v/>
      </c>
      <c r="B354" s="20" t="str">
        <f t="shared" si="35"/>
        <v/>
      </c>
      <c r="C354" s="21" t="str">
        <f t="shared" si="38"/>
        <v/>
      </c>
      <c r="D354" s="21" t="str">
        <f t="shared" si="36"/>
        <v/>
      </c>
      <c r="E354" s="22" t="str">
        <f t="shared" si="37"/>
        <v/>
      </c>
      <c r="F354" s="22" t="str">
        <f t="shared" si="39"/>
        <v/>
      </c>
      <c r="G354" s="21" t="str">
        <f t="shared" si="40"/>
        <v/>
      </c>
    </row>
    <row r="355" spans="1:7" x14ac:dyDescent="0.25">
      <c r="A355" s="19" t="str">
        <f t="shared" ref="A355:A393" si="41">IF(AND(A354&gt;0,IF($D$5="Mensuels",A354&lt;$D$8*12,IF($D$5="Annuels",A354&lt;$D$8))),A354+1,"")</f>
        <v/>
      </c>
      <c r="B355" s="20" t="str">
        <f t="shared" ref="B355:B393" si="42">IF(A355&lt;&gt;"",IF($D$5="Mensuels",EDATE(B354,1),IF($D$5="Annuels",EDATE(B354,12))),"")</f>
        <v/>
      </c>
      <c r="C355" s="21" t="str">
        <f t="shared" si="38"/>
        <v/>
      </c>
      <c r="D355" s="21" t="str">
        <f t="shared" ref="D355:D393" si="43">IF(A355&lt;&gt;"",IF($D$5="Mensuels",-IPMT($D$7/12,A355,$D$8*12,$D$6,$D$9,$D$11),IF($D$5="Annuels",-IPMT($D$7,A355,$D$8,$D$6,$D$9,$D$11))),"")</f>
        <v/>
      </c>
      <c r="E355" s="22" t="str">
        <f t="shared" ref="E355:E393" si="44">IF(A355&lt;&gt;"",IF($D$5="Mensuels",-PPMT($D$7/12,A355,$D$8*12,$D$6,$D$9,$D$11),IF($D$5="Annuels",-PPMT($D$7,A355,$D$8,$D$6,$D$9,$D$11))),"")</f>
        <v/>
      </c>
      <c r="F355" s="22" t="str">
        <f t="shared" si="39"/>
        <v/>
      </c>
      <c r="G355" s="21" t="str">
        <f t="shared" si="40"/>
        <v/>
      </c>
    </row>
    <row r="356" spans="1:7" x14ac:dyDescent="0.25">
      <c r="A356" s="19" t="str">
        <f t="shared" si="41"/>
        <v/>
      </c>
      <c r="B356" s="20" t="str">
        <f t="shared" si="42"/>
        <v/>
      </c>
      <c r="C356" s="21" t="str">
        <f t="shared" si="38"/>
        <v/>
      </c>
      <c r="D356" s="21" t="str">
        <f t="shared" si="43"/>
        <v/>
      </c>
      <c r="E356" s="22" t="str">
        <f t="shared" si="44"/>
        <v/>
      </c>
      <c r="F356" s="22" t="str">
        <f t="shared" si="39"/>
        <v/>
      </c>
      <c r="G356" s="21" t="str">
        <f t="shared" si="40"/>
        <v/>
      </c>
    </row>
    <row r="357" spans="1:7" x14ac:dyDescent="0.25">
      <c r="A357" s="19" t="str">
        <f t="shared" si="41"/>
        <v/>
      </c>
      <c r="B357" s="20" t="str">
        <f t="shared" si="42"/>
        <v/>
      </c>
      <c r="C357" s="21" t="str">
        <f t="shared" si="38"/>
        <v/>
      </c>
      <c r="D357" s="21" t="str">
        <f t="shared" si="43"/>
        <v/>
      </c>
      <c r="E357" s="22" t="str">
        <f t="shared" si="44"/>
        <v/>
      </c>
      <c r="F357" s="22" t="str">
        <f t="shared" si="39"/>
        <v/>
      </c>
      <c r="G357" s="21" t="str">
        <f t="shared" si="40"/>
        <v/>
      </c>
    </row>
    <row r="358" spans="1:7" x14ac:dyDescent="0.25">
      <c r="A358" s="19" t="str">
        <f t="shared" si="41"/>
        <v/>
      </c>
      <c r="B358" s="20" t="str">
        <f t="shared" si="42"/>
        <v/>
      </c>
      <c r="C358" s="21" t="str">
        <f t="shared" si="38"/>
        <v/>
      </c>
      <c r="D358" s="21" t="str">
        <f t="shared" si="43"/>
        <v/>
      </c>
      <c r="E358" s="22" t="str">
        <f t="shared" si="44"/>
        <v/>
      </c>
      <c r="F358" s="22" t="str">
        <f t="shared" si="39"/>
        <v/>
      </c>
      <c r="G358" s="21" t="str">
        <f t="shared" si="40"/>
        <v/>
      </c>
    </row>
    <row r="359" spans="1:7" x14ac:dyDescent="0.25">
      <c r="A359" s="19" t="str">
        <f t="shared" si="41"/>
        <v/>
      </c>
      <c r="B359" s="20" t="str">
        <f t="shared" si="42"/>
        <v/>
      </c>
      <c r="C359" s="21" t="str">
        <f t="shared" si="38"/>
        <v/>
      </c>
      <c r="D359" s="21" t="str">
        <f t="shared" si="43"/>
        <v/>
      </c>
      <c r="E359" s="22" t="str">
        <f t="shared" si="44"/>
        <v/>
      </c>
      <c r="F359" s="22" t="str">
        <f t="shared" si="39"/>
        <v/>
      </c>
      <c r="G359" s="21" t="str">
        <f t="shared" si="40"/>
        <v/>
      </c>
    </row>
    <row r="360" spans="1:7" x14ac:dyDescent="0.25">
      <c r="A360" s="19" t="str">
        <f t="shared" si="41"/>
        <v/>
      </c>
      <c r="B360" s="20" t="str">
        <f t="shared" si="42"/>
        <v/>
      </c>
      <c r="C360" s="21" t="str">
        <f t="shared" si="38"/>
        <v/>
      </c>
      <c r="D360" s="21" t="str">
        <f t="shared" si="43"/>
        <v/>
      </c>
      <c r="E360" s="22" t="str">
        <f t="shared" si="44"/>
        <v/>
      </c>
      <c r="F360" s="22" t="str">
        <f t="shared" si="39"/>
        <v/>
      </c>
      <c r="G360" s="21" t="str">
        <f t="shared" si="40"/>
        <v/>
      </c>
    </row>
    <row r="361" spans="1:7" x14ac:dyDescent="0.25">
      <c r="A361" s="19" t="str">
        <f t="shared" si="41"/>
        <v/>
      </c>
      <c r="B361" s="20" t="str">
        <f t="shared" si="42"/>
        <v/>
      </c>
      <c r="C361" s="21" t="str">
        <f t="shared" si="38"/>
        <v/>
      </c>
      <c r="D361" s="21" t="str">
        <f t="shared" si="43"/>
        <v/>
      </c>
      <c r="E361" s="22" t="str">
        <f t="shared" si="44"/>
        <v/>
      </c>
      <c r="F361" s="22" t="str">
        <f t="shared" si="39"/>
        <v/>
      </c>
      <c r="G361" s="21" t="str">
        <f t="shared" si="40"/>
        <v/>
      </c>
    </row>
    <row r="362" spans="1:7" x14ac:dyDescent="0.25">
      <c r="A362" s="19" t="str">
        <f t="shared" si="41"/>
        <v/>
      </c>
      <c r="B362" s="20" t="str">
        <f t="shared" si="42"/>
        <v/>
      </c>
      <c r="C362" s="21" t="str">
        <f t="shared" si="38"/>
        <v/>
      </c>
      <c r="D362" s="21" t="str">
        <f t="shared" si="43"/>
        <v/>
      </c>
      <c r="E362" s="22" t="str">
        <f t="shared" si="44"/>
        <v/>
      </c>
      <c r="F362" s="22" t="str">
        <f t="shared" si="39"/>
        <v/>
      </c>
      <c r="G362" s="21" t="str">
        <f t="shared" si="40"/>
        <v/>
      </c>
    </row>
    <row r="363" spans="1:7" x14ac:dyDescent="0.25">
      <c r="A363" s="19" t="str">
        <f t="shared" si="41"/>
        <v/>
      </c>
      <c r="B363" s="20" t="str">
        <f t="shared" si="42"/>
        <v/>
      </c>
      <c r="C363" s="21" t="str">
        <f t="shared" si="38"/>
        <v/>
      </c>
      <c r="D363" s="21" t="str">
        <f t="shared" si="43"/>
        <v/>
      </c>
      <c r="E363" s="22" t="str">
        <f t="shared" si="44"/>
        <v/>
      </c>
      <c r="F363" s="22" t="str">
        <f t="shared" si="39"/>
        <v/>
      </c>
      <c r="G363" s="21" t="str">
        <f t="shared" si="40"/>
        <v/>
      </c>
    </row>
    <row r="364" spans="1:7" x14ac:dyDescent="0.25">
      <c r="A364" s="19" t="str">
        <f t="shared" si="41"/>
        <v/>
      </c>
      <c r="B364" s="20" t="str">
        <f t="shared" si="42"/>
        <v/>
      </c>
      <c r="C364" s="21" t="str">
        <f t="shared" si="38"/>
        <v/>
      </c>
      <c r="D364" s="21" t="str">
        <f t="shared" si="43"/>
        <v/>
      </c>
      <c r="E364" s="22" t="str">
        <f t="shared" si="44"/>
        <v/>
      </c>
      <c r="F364" s="22" t="str">
        <f t="shared" si="39"/>
        <v/>
      </c>
      <c r="G364" s="21" t="str">
        <f t="shared" si="40"/>
        <v/>
      </c>
    </row>
    <row r="365" spans="1:7" x14ac:dyDescent="0.25">
      <c r="A365" s="19" t="str">
        <f t="shared" si="41"/>
        <v/>
      </c>
      <c r="B365" s="20" t="str">
        <f t="shared" si="42"/>
        <v/>
      </c>
      <c r="C365" s="21" t="str">
        <f t="shared" si="38"/>
        <v/>
      </c>
      <c r="D365" s="21" t="str">
        <f t="shared" si="43"/>
        <v/>
      </c>
      <c r="E365" s="22" t="str">
        <f t="shared" si="44"/>
        <v/>
      </c>
      <c r="F365" s="22" t="str">
        <f t="shared" si="39"/>
        <v/>
      </c>
      <c r="G365" s="21" t="str">
        <f t="shared" si="40"/>
        <v/>
      </c>
    </row>
    <row r="366" spans="1:7" x14ac:dyDescent="0.25">
      <c r="A366" s="19" t="str">
        <f t="shared" si="41"/>
        <v/>
      </c>
      <c r="B366" s="20" t="str">
        <f t="shared" si="42"/>
        <v/>
      </c>
      <c r="C366" s="21" t="str">
        <f t="shared" si="38"/>
        <v/>
      </c>
      <c r="D366" s="21" t="str">
        <f t="shared" si="43"/>
        <v/>
      </c>
      <c r="E366" s="22" t="str">
        <f t="shared" si="44"/>
        <v/>
      </c>
      <c r="F366" s="22" t="str">
        <f t="shared" si="39"/>
        <v/>
      </c>
      <c r="G366" s="21" t="str">
        <f t="shared" si="40"/>
        <v/>
      </c>
    </row>
    <row r="367" spans="1:7" x14ac:dyDescent="0.25">
      <c r="A367" s="19" t="str">
        <f t="shared" si="41"/>
        <v/>
      </c>
      <c r="B367" s="20" t="str">
        <f t="shared" si="42"/>
        <v/>
      </c>
      <c r="C367" s="21" t="str">
        <f t="shared" si="38"/>
        <v/>
      </c>
      <c r="D367" s="21" t="str">
        <f t="shared" si="43"/>
        <v/>
      </c>
      <c r="E367" s="22" t="str">
        <f t="shared" si="44"/>
        <v/>
      </c>
      <c r="F367" s="22" t="str">
        <f t="shared" si="39"/>
        <v/>
      </c>
      <c r="G367" s="21" t="str">
        <f t="shared" si="40"/>
        <v/>
      </c>
    </row>
    <row r="368" spans="1:7" x14ac:dyDescent="0.25">
      <c r="A368" s="19" t="str">
        <f t="shared" si="41"/>
        <v/>
      </c>
      <c r="B368" s="20" t="str">
        <f t="shared" si="42"/>
        <v/>
      </c>
      <c r="C368" s="21" t="str">
        <f t="shared" ref="C368:C393" si="45">IF(A368&lt;&gt;"",G367,"")</f>
        <v/>
      </c>
      <c r="D368" s="21" t="str">
        <f t="shared" si="43"/>
        <v/>
      </c>
      <c r="E368" s="22" t="str">
        <f t="shared" si="44"/>
        <v/>
      </c>
      <c r="F368" s="22" t="str">
        <f t="shared" ref="F368:F393" si="46">IF(A368&lt;&gt;"",D368+E368,"")</f>
        <v/>
      </c>
      <c r="G368" s="21" t="str">
        <f t="shared" ref="G368:G393" si="47">IF(A368&lt;&gt;"",C368-E368,"")</f>
        <v/>
      </c>
    </row>
    <row r="369" spans="1:7" x14ac:dyDescent="0.25">
      <c r="A369" s="19" t="str">
        <f t="shared" si="41"/>
        <v/>
      </c>
      <c r="B369" s="20" t="str">
        <f t="shared" si="42"/>
        <v/>
      </c>
      <c r="C369" s="21" t="str">
        <f t="shared" si="45"/>
        <v/>
      </c>
      <c r="D369" s="21" t="str">
        <f t="shared" si="43"/>
        <v/>
      </c>
      <c r="E369" s="22" t="str">
        <f t="shared" si="44"/>
        <v/>
      </c>
      <c r="F369" s="22" t="str">
        <f t="shared" si="46"/>
        <v/>
      </c>
      <c r="G369" s="21" t="str">
        <f t="shared" si="47"/>
        <v/>
      </c>
    </row>
    <row r="370" spans="1:7" x14ac:dyDescent="0.25">
      <c r="A370" s="19" t="str">
        <f t="shared" si="41"/>
        <v/>
      </c>
      <c r="B370" s="20" t="str">
        <f t="shared" si="42"/>
        <v/>
      </c>
      <c r="C370" s="21" t="str">
        <f t="shared" si="45"/>
        <v/>
      </c>
      <c r="D370" s="21" t="str">
        <f t="shared" si="43"/>
        <v/>
      </c>
      <c r="E370" s="22" t="str">
        <f t="shared" si="44"/>
        <v/>
      </c>
      <c r="F370" s="22" t="str">
        <f t="shared" si="46"/>
        <v/>
      </c>
      <c r="G370" s="21" t="str">
        <f t="shared" si="47"/>
        <v/>
      </c>
    </row>
    <row r="371" spans="1:7" x14ac:dyDescent="0.25">
      <c r="A371" s="19" t="str">
        <f t="shared" si="41"/>
        <v/>
      </c>
      <c r="B371" s="20" t="str">
        <f t="shared" si="42"/>
        <v/>
      </c>
      <c r="C371" s="21" t="str">
        <f t="shared" si="45"/>
        <v/>
      </c>
      <c r="D371" s="21" t="str">
        <f t="shared" si="43"/>
        <v/>
      </c>
      <c r="E371" s="22" t="str">
        <f t="shared" si="44"/>
        <v/>
      </c>
      <c r="F371" s="22" t="str">
        <f t="shared" si="46"/>
        <v/>
      </c>
      <c r="G371" s="21" t="str">
        <f t="shared" si="47"/>
        <v/>
      </c>
    </row>
    <row r="372" spans="1:7" x14ac:dyDescent="0.25">
      <c r="A372" s="19" t="str">
        <f t="shared" si="41"/>
        <v/>
      </c>
      <c r="B372" s="20" t="str">
        <f t="shared" si="42"/>
        <v/>
      </c>
      <c r="C372" s="21" t="str">
        <f t="shared" si="45"/>
        <v/>
      </c>
      <c r="D372" s="21" t="str">
        <f t="shared" si="43"/>
        <v/>
      </c>
      <c r="E372" s="22" t="str">
        <f t="shared" si="44"/>
        <v/>
      </c>
      <c r="F372" s="22" t="str">
        <f t="shared" si="46"/>
        <v/>
      </c>
      <c r="G372" s="21" t="str">
        <f t="shared" si="47"/>
        <v/>
      </c>
    </row>
    <row r="373" spans="1:7" x14ac:dyDescent="0.25">
      <c r="A373" s="19" t="str">
        <f t="shared" si="41"/>
        <v/>
      </c>
      <c r="B373" s="20" t="str">
        <f t="shared" si="42"/>
        <v/>
      </c>
      <c r="C373" s="21" t="str">
        <f t="shared" si="45"/>
        <v/>
      </c>
      <c r="D373" s="21" t="str">
        <f t="shared" si="43"/>
        <v/>
      </c>
      <c r="E373" s="22" t="str">
        <f t="shared" si="44"/>
        <v/>
      </c>
      <c r="F373" s="22" t="str">
        <f t="shared" si="46"/>
        <v/>
      </c>
      <c r="G373" s="21" t="str">
        <f t="shared" si="47"/>
        <v/>
      </c>
    </row>
    <row r="374" spans="1:7" x14ac:dyDescent="0.25">
      <c r="A374" s="19" t="str">
        <f t="shared" si="41"/>
        <v/>
      </c>
      <c r="B374" s="20" t="str">
        <f t="shared" si="42"/>
        <v/>
      </c>
      <c r="C374" s="21" t="str">
        <f t="shared" si="45"/>
        <v/>
      </c>
      <c r="D374" s="21" t="str">
        <f t="shared" si="43"/>
        <v/>
      </c>
      <c r="E374" s="22" t="str">
        <f t="shared" si="44"/>
        <v/>
      </c>
      <c r="F374" s="22" t="str">
        <f t="shared" si="46"/>
        <v/>
      </c>
      <c r="G374" s="21" t="str">
        <f t="shared" si="47"/>
        <v/>
      </c>
    </row>
    <row r="375" spans="1:7" x14ac:dyDescent="0.25">
      <c r="A375" s="19" t="str">
        <f t="shared" si="41"/>
        <v/>
      </c>
      <c r="B375" s="20" t="str">
        <f t="shared" si="42"/>
        <v/>
      </c>
      <c r="C375" s="21" t="str">
        <f t="shared" si="45"/>
        <v/>
      </c>
      <c r="D375" s="21" t="str">
        <f t="shared" si="43"/>
        <v/>
      </c>
      <c r="E375" s="22" t="str">
        <f t="shared" si="44"/>
        <v/>
      </c>
      <c r="F375" s="22" t="str">
        <f t="shared" si="46"/>
        <v/>
      </c>
      <c r="G375" s="21" t="str">
        <f t="shared" si="47"/>
        <v/>
      </c>
    </row>
    <row r="376" spans="1:7" x14ac:dyDescent="0.25">
      <c r="A376" s="19" t="str">
        <f t="shared" si="41"/>
        <v/>
      </c>
      <c r="B376" s="20" t="str">
        <f t="shared" si="42"/>
        <v/>
      </c>
      <c r="C376" s="21" t="str">
        <f t="shared" si="45"/>
        <v/>
      </c>
      <c r="D376" s="21" t="str">
        <f t="shared" si="43"/>
        <v/>
      </c>
      <c r="E376" s="22" t="str">
        <f t="shared" si="44"/>
        <v/>
      </c>
      <c r="F376" s="22" t="str">
        <f t="shared" si="46"/>
        <v/>
      </c>
      <c r="G376" s="21" t="str">
        <f t="shared" si="47"/>
        <v/>
      </c>
    </row>
    <row r="377" spans="1:7" x14ac:dyDescent="0.25">
      <c r="A377" s="19" t="str">
        <f t="shared" si="41"/>
        <v/>
      </c>
      <c r="B377" s="20" t="str">
        <f t="shared" si="42"/>
        <v/>
      </c>
      <c r="C377" s="21" t="str">
        <f t="shared" si="45"/>
        <v/>
      </c>
      <c r="D377" s="21" t="str">
        <f t="shared" si="43"/>
        <v/>
      </c>
      <c r="E377" s="22" t="str">
        <f t="shared" si="44"/>
        <v/>
      </c>
      <c r="F377" s="22" t="str">
        <f t="shared" si="46"/>
        <v/>
      </c>
      <c r="G377" s="21" t="str">
        <f t="shared" si="47"/>
        <v/>
      </c>
    </row>
    <row r="378" spans="1:7" x14ac:dyDescent="0.25">
      <c r="A378" s="19" t="str">
        <f t="shared" si="41"/>
        <v/>
      </c>
      <c r="B378" s="20" t="str">
        <f t="shared" si="42"/>
        <v/>
      </c>
      <c r="C378" s="21" t="str">
        <f t="shared" si="45"/>
        <v/>
      </c>
      <c r="D378" s="21" t="str">
        <f t="shared" si="43"/>
        <v/>
      </c>
      <c r="E378" s="22" t="str">
        <f t="shared" si="44"/>
        <v/>
      </c>
      <c r="F378" s="22" t="str">
        <f t="shared" si="46"/>
        <v/>
      </c>
      <c r="G378" s="21" t="str">
        <f t="shared" si="47"/>
        <v/>
      </c>
    </row>
    <row r="379" spans="1:7" x14ac:dyDescent="0.25">
      <c r="A379" s="19" t="str">
        <f t="shared" si="41"/>
        <v/>
      </c>
      <c r="B379" s="20" t="str">
        <f t="shared" si="42"/>
        <v/>
      </c>
      <c r="C379" s="21" t="str">
        <f t="shared" si="45"/>
        <v/>
      </c>
      <c r="D379" s="21" t="str">
        <f t="shared" si="43"/>
        <v/>
      </c>
      <c r="E379" s="22" t="str">
        <f t="shared" si="44"/>
        <v/>
      </c>
      <c r="F379" s="22" t="str">
        <f t="shared" si="46"/>
        <v/>
      </c>
      <c r="G379" s="21" t="str">
        <f t="shared" si="47"/>
        <v/>
      </c>
    </row>
    <row r="380" spans="1:7" x14ac:dyDescent="0.25">
      <c r="A380" s="19" t="str">
        <f t="shared" si="41"/>
        <v/>
      </c>
      <c r="B380" s="20" t="str">
        <f t="shared" si="42"/>
        <v/>
      </c>
      <c r="C380" s="21" t="str">
        <f t="shared" si="45"/>
        <v/>
      </c>
      <c r="D380" s="21" t="str">
        <f t="shared" si="43"/>
        <v/>
      </c>
      <c r="E380" s="22" t="str">
        <f t="shared" si="44"/>
        <v/>
      </c>
      <c r="F380" s="22" t="str">
        <f t="shared" si="46"/>
        <v/>
      </c>
      <c r="G380" s="21" t="str">
        <f t="shared" si="47"/>
        <v/>
      </c>
    </row>
    <row r="381" spans="1:7" x14ac:dyDescent="0.25">
      <c r="A381" s="19" t="str">
        <f t="shared" si="41"/>
        <v/>
      </c>
      <c r="B381" s="20" t="str">
        <f t="shared" si="42"/>
        <v/>
      </c>
      <c r="C381" s="21" t="str">
        <f t="shared" si="45"/>
        <v/>
      </c>
      <c r="D381" s="21" t="str">
        <f t="shared" si="43"/>
        <v/>
      </c>
      <c r="E381" s="22" t="str">
        <f t="shared" si="44"/>
        <v/>
      </c>
      <c r="F381" s="22" t="str">
        <f t="shared" si="46"/>
        <v/>
      </c>
      <c r="G381" s="21" t="str">
        <f t="shared" si="47"/>
        <v/>
      </c>
    </row>
    <row r="382" spans="1:7" x14ac:dyDescent="0.25">
      <c r="A382" s="19" t="str">
        <f t="shared" si="41"/>
        <v/>
      </c>
      <c r="B382" s="20" t="str">
        <f t="shared" si="42"/>
        <v/>
      </c>
      <c r="C382" s="21" t="str">
        <f t="shared" si="45"/>
        <v/>
      </c>
      <c r="D382" s="21" t="str">
        <f t="shared" si="43"/>
        <v/>
      </c>
      <c r="E382" s="22" t="str">
        <f t="shared" si="44"/>
        <v/>
      </c>
      <c r="F382" s="22" t="str">
        <f t="shared" si="46"/>
        <v/>
      </c>
      <c r="G382" s="21" t="str">
        <f t="shared" si="47"/>
        <v/>
      </c>
    </row>
    <row r="383" spans="1:7" x14ac:dyDescent="0.25">
      <c r="A383" s="19" t="str">
        <f t="shared" si="41"/>
        <v/>
      </c>
      <c r="B383" s="20" t="str">
        <f t="shared" si="42"/>
        <v/>
      </c>
      <c r="C383" s="21" t="str">
        <f t="shared" si="45"/>
        <v/>
      </c>
      <c r="D383" s="21" t="str">
        <f t="shared" si="43"/>
        <v/>
      </c>
      <c r="E383" s="22" t="str">
        <f t="shared" si="44"/>
        <v/>
      </c>
      <c r="F383" s="22" t="str">
        <f t="shared" si="46"/>
        <v/>
      </c>
      <c r="G383" s="21" t="str">
        <f t="shared" si="47"/>
        <v/>
      </c>
    </row>
    <row r="384" spans="1:7" x14ac:dyDescent="0.25">
      <c r="A384" s="19" t="str">
        <f t="shared" si="41"/>
        <v/>
      </c>
      <c r="B384" s="20" t="str">
        <f t="shared" si="42"/>
        <v/>
      </c>
      <c r="C384" s="21" t="str">
        <f t="shared" si="45"/>
        <v/>
      </c>
      <c r="D384" s="21" t="str">
        <f t="shared" si="43"/>
        <v/>
      </c>
      <c r="E384" s="22" t="str">
        <f t="shared" si="44"/>
        <v/>
      </c>
      <c r="F384" s="22" t="str">
        <f t="shared" si="46"/>
        <v/>
      </c>
      <c r="G384" s="21" t="str">
        <f t="shared" si="47"/>
        <v/>
      </c>
    </row>
    <row r="385" spans="1:7" x14ac:dyDescent="0.25">
      <c r="A385" s="19" t="str">
        <f t="shared" si="41"/>
        <v/>
      </c>
      <c r="B385" s="20" t="str">
        <f t="shared" si="42"/>
        <v/>
      </c>
      <c r="C385" s="21" t="str">
        <f t="shared" si="45"/>
        <v/>
      </c>
      <c r="D385" s="21" t="str">
        <f t="shared" si="43"/>
        <v/>
      </c>
      <c r="E385" s="22" t="str">
        <f t="shared" si="44"/>
        <v/>
      </c>
      <c r="F385" s="22" t="str">
        <f t="shared" si="46"/>
        <v/>
      </c>
      <c r="G385" s="21" t="str">
        <f t="shared" si="47"/>
        <v/>
      </c>
    </row>
    <row r="386" spans="1:7" x14ac:dyDescent="0.25">
      <c r="A386" s="19" t="str">
        <f t="shared" si="41"/>
        <v/>
      </c>
      <c r="B386" s="20" t="str">
        <f t="shared" si="42"/>
        <v/>
      </c>
      <c r="C386" s="21" t="str">
        <f t="shared" si="45"/>
        <v/>
      </c>
      <c r="D386" s="21" t="str">
        <f t="shared" si="43"/>
        <v/>
      </c>
      <c r="E386" s="22" t="str">
        <f t="shared" si="44"/>
        <v/>
      </c>
      <c r="F386" s="22" t="str">
        <f t="shared" si="46"/>
        <v/>
      </c>
      <c r="G386" s="21" t="str">
        <f t="shared" si="47"/>
        <v/>
      </c>
    </row>
    <row r="387" spans="1:7" x14ac:dyDescent="0.25">
      <c r="A387" s="19" t="str">
        <f t="shared" si="41"/>
        <v/>
      </c>
      <c r="B387" s="20" t="str">
        <f t="shared" si="42"/>
        <v/>
      </c>
      <c r="C387" s="21" t="str">
        <f t="shared" si="45"/>
        <v/>
      </c>
      <c r="D387" s="21" t="str">
        <f t="shared" si="43"/>
        <v/>
      </c>
      <c r="E387" s="22" t="str">
        <f t="shared" si="44"/>
        <v/>
      </c>
      <c r="F387" s="22" t="str">
        <f t="shared" si="46"/>
        <v/>
      </c>
      <c r="G387" s="21" t="str">
        <f t="shared" si="47"/>
        <v/>
      </c>
    </row>
    <row r="388" spans="1:7" x14ac:dyDescent="0.25">
      <c r="A388" s="19" t="str">
        <f t="shared" si="41"/>
        <v/>
      </c>
      <c r="B388" s="20" t="str">
        <f t="shared" si="42"/>
        <v/>
      </c>
      <c r="C388" s="21" t="str">
        <f t="shared" si="45"/>
        <v/>
      </c>
      <c r="D388" s="21" t="str">
        <f t="shared" si="43"/>
        <v/>
      </c>
      <c r="E388" s="22" t="str">
        <f t="shared" si="44"/>
        <v/>
      </c>
      <c r="F388" s="22" t="str">
        <f t="shared" si="46"/>
        <v/>
      </c>
      <c r="G388" s="21" t="str">
        <f t="shared" si="47"/>
        <v/>
      </c>
    </row>
    <row r="389" spans="1:7" x14ac:dyDescent="0.25">
      <c r="A389" s="19" t="str">
        <f t="shared" si="41"/>
        <v/>
      </c>
      <c r="B389" s="20" t="str">
        <f t="shared" si="42"/>
        <v/>
      </c>
      <c r="C389" s="21" t="str">
        <f t="shared" si="45"/>
        <v/>
      </c>
      <c r="D389" s="21" t="str">
        <f t="shared" si="43"/>
        <v/>
      </c>
      <c r="E389" s="22" t="str">
        <f t="shared" si="44"/>
        <v/>
      </c>
      <c r="F389" s="22" t="str">
        <f t="shared" si="46"/>
        <v/>
      </c>
      <c r="G389" s="21" t="str">
        <f t="shared" si="47"/>
        <v/>
      </c>
    </row>
    <row r="390" spans="1:7" x14ac:dyDescent="0.25">
      <c r="A390" s="19" t="str">
        <f t="shared" si="41"/>
        <v/>
      </c>
      <c r="B390" s="20" t="str">
        <f t="shared" si="42"/>
        <v/>
      </c>
      <c r="C390" s="21" t="str">
        <f t="shared" si="45"/>
        <v/>
      </c>
      <c r="D390" s="21" t="str">
        <f t="shared" si="43"/>
        <v/>
      </c>
      <c r="E390" s="22" t="str">
        <f t="shared" si="44"/>
        <v/>
      </c>
      <c r="F390" s="22" t="str">
        <f t="shared" si="46"/>
        <v/>
      </c>
      <c r="G390" s="21" t="str">
        <f t="shared" si="47"/>
        <v/>
      </c>
    </row>
    <row r="391" spans="1:7" x14ac:dyDescent="0.25">
      <c r="A391" s="19" t="str">
        <f t="shared" si="41"/>
        <v/>
      </c>
      <c r="B391" s="20" t="str">
        <f t="shared" si="42"/>
        <v/>
      </c>
      <c r="C391" s="21" t="str">
        <f t="shared" si="45"/>
        <v/>
      </c>
      <c r="D391" s="21" t="str">
        <f t="shared" si="43"/>
        <v/>
      </c>
      <c r="E391" s="22" t="str">
        <f t="shared" si="44"/>
        <v/>
      </c>
      <c r="F391" s="22" t="str">
        <f t="shared" si="46"/>
        <v/>
      </c>
      <c r="G391" s="21" t="str">
        <f t="shared" si="47"/>
        <v/>
      </c>
    </row>
    <row r="392" spans="1:7" x14ac:dyDescent="0.25">
      <c r="A392" s="19" t="str">
        <f t="shared" si="41"/>
        <v/>
      </c>
      <c r="B392" s="20" t="str">
        <f t="shared" si="42"/>
        <v/>
      </c>
      <c r="C392" s="21" t="str">
        <f t="shared" si="45"/>
        <v/>
      </c>
      <c r="D392" s="21" t="str">
        <f t="shared" si="43"/>
        <v/>
      </c>
      <c r="E392" s="22" t="str">
        <f t="shared" si="44"/>
        <v/>
      </c>
      <c r="F392" s="22" t="str">
        <f t="shared" si="46"/>
        <v/>
      </c>
      <c r="G392" s="21" t="str">
        <f t="shared" si="47"/>
        <v/>
      </c>
    </row>
    <row r="393" spans="1:7" x14ac:dyDescent="0.25">
      <c r="A393" s="19" t="str">
        <f t="shared" si="41"/>
        <v/>
      </c>
      <c r="B393" s="20" t="str">
        <f t="shared" si="42"/>
        <v/>
      </c>
      <c r="C393" s="21" t="str">
        <f t="shared" si="45"/>
        <v/>
      </c>
      <c r="D393" s="21" t="str">
        <f t="shared" si="43"/>
        <v/>
      </c>
      <c r="E393" s="22" t="str">
        <f t="shared" si="44"/>
        <v/>
      </c>
      <c r="F393" s="22" t="str">
        <f t="shared" si="46"/>
        <v/>
      </c>
      <c r="G393" s="21" t="str">
        <f t="shared" si="47"/>
        <v/>
      </c>
    </row>
  </sheetData>
  <mergeCells count="21">
    <mergeCell ref="F12:H12"/>
    <mergeCell ref="A10:C10"/>
    <mergeCell ref="F10:H10"/>
    <mergeCell ref="A11:C11"/>
    <mergeCell ref="A5:C5"/>
    <mergeCell ref="A2:G2"/>
    <mergeCell ref="A4:D4"/>
    <mergeCell ref="A9:C9"/>
    <mergeCell ref="F13:H13"/>
    <mergeCell ref="A8:C8"/>
    <mergeCell ref="A7:C7"/>
    <mergeCell ref="A6:C6"/>
    <mergeCell ref="F4:I4"/>
    <mergeCell ref="F11:H11"/>
    <mergeCell ref="F9:H9"/>
    <mergeCell ref="F8:H8"/>
    <mergeCell ref="F7:H7"/>
    <mergeCell ref="F6:H6"/>
    <mergeCell ref="F5:H5"/>
    <mergeCell ref="A12:C12"/>
    <mergeCell ref="A13:C13"/>
  </mergeCells>
  <conditionalFormatting sqref="A34:A393">
    <cfRule type="expression" dxfId="6" priority="3">
      <formula>IF(MONTH($B34)=12,TRUE,FALSE)</formula>
    </cfRule>
    <cfRule type="expression" dxfId="5" priority="7">
      <formula>IF(AND($A34&lt;&gt;"",IF($D$5="Mensuels",$A34=$D$8*12,IF($D$5="Annuels",$A34=$D$8))),TRUE,FALSE)</formula>
    </cfRule>
  </conditionalFormatting>
  <conditionalFormatting sqref="B34:F393">
    <cfRule type="expression" dxfId="4" priority="1">
      <formula>IF($A34&lt;&gt;"",TRUE,FALSE)</formula>
    </cfRule>
    <cfRule type="expression" dxfId="3" priority="4">
      <formula>IF(MONTH($B34)=12,TRUE,FALSE)</formula>
    </cfRule>
    <cfRule type="expression" dxfId="2" priority="6">
      <formula>IF(AND($A34&lt;&gt;"",IF($D$5="Mensuels",$A34=$D$8*12,IF($D$5="Annuels",$A34=$D$8))),TRUE,FALSE)</formula>
    </cfRule>
  </conditionalFormatting>
  <conditionalFormatting sqref="G34:G393">
    <cfRule type="expression" dxfId="1" priority="2">
      <formula>IF(MONTH($B34)=12,TRUE,FALSE)</formula>
    </cfRule>
    <cfRule type="expression" dxfId="0" priority="5">
      <formula>IF(AND($A34&lt;&gt;"",IF($D$5="Mensuels",$A34=$D$8*12,IF($D$5="Annuels",$A34=$D$8))),TRUE,FALSE)</formula>
    </cfRule>
  </conditionalFormatting>
  <dataValidations count="5">
    <dataValidation type="list" allowBlank="1" showInputMessage="1" showErrorMessage="1" sqref="D5" xr:uid="{00000000-0002-0000-0000-000000000000}">
      <formula1>"Annuels, Mensuels"</formula1>
    </dataValidation>
    <dataValidation type="whole" operator="greaterThan" allowBlank="1" showInputMessage="1" showErrorMessage="1" sqref="D11 D6 D8:D9" xr:uid="{F8947C55-FDAF-4D6D-AA40-EE4DEE366F20}">
      <formula1>0</formula1>
    </dataValidation>
    <dataValidation type="list" operator="greaterThan" allowBlank="1" showInputMessage="1" showErrorMessage="1" sqref="D12" xr:uid="{4E10F6EE-BEBA-415D-9864-EBAA5B8229D4}">
      <formula1>"Janvier,Février,Mars,Avril,Mai,Juin,Juillet,Août,Septembre,Octobre,Novembre,Décembre"</formula1>
    </dataValidation>
    <dataValidation type="list" operator="greaterThan" allowBlank="1" showInputMessage="1" showErrorMessage="1" sqref="D10" xr:uid="{848A46C1-CAF1-4ED8-9B9C-134BA2F2FD43}">
      <formula1>"Fin,Début"</formula1>
    </dataValidation>
    <dataValidation type="decimal" operator="greaterThan" allowBlank="1" showInputMessage="1" showErrorMessage="1" sqref="D7" xr:uid="{68E1E6F8-44C0-4D83-93EC-0952D35A9B7F}">
      <formula1>0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greaterThan" allowBlank="1" showInputMessage="1" showErrorMessage="1" xr:uid="{16159C98-BFF2-40A4-A076-CD7C7FE88DDE}">
          <x14:formula1>
            <xm:f>Références!$A$2:$A$80</xm:f>
          </x14:formula1>
          <xm:sqref>D13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80"/>
  <sheetViews>
    <sheetView workbookViewId="0">
      <selection activeCell="F26" sqref="F26"/>
    </sheetView>
  </sheetViews>
  <sheetFormatPr defaultColWidth="11.42578125" defaultRowHeight="15" x14ac:dyDescent="0.25"/>
  <cols>
    <col min="1" max="1" width="31.28515625" customWidth="1"/>
  </cols>
  <sheetData>
    <row r="1" spans="1:1" x14ac:dyDescent="0.25">
      <c r="A1" t="s">
        <v>23</v>
      </c>
    </row>
    <row r="2" spans="1:1" x14ac:dyDescent="0.25">
      <c r="A2" s="18">
        <v>2021</v>
      </c>
    </row>
    <row r="3" spans="1:1" x14ac:dyDescent="0.25">
      <c r="A3" s="18">
        <v>2022</v>
      </c>
    </row>
    <row r="4" spans="1:1" x14ac:dyDescent="0.25">
      <c r="A4" s="18">
        <v>2023</v>
      </c>
    </row>
    <row r="5" spans="1:1" x14ac:dyDescent="0.25">
      <c r="A5" s="18">
        <v>2024</v>
      </c>
    </row>
    <row r="6" spans="1:1" x14ac:dyDescent="0.25">
      <c r="A6" s="18">
        <v>2025</v>
      </c>
    </row>
    <row r="7" spans="1:1" x14ac:dyDescent="0.25">
      <c r="A7" s="18">
        <v>2026</v>
      </c>
    </row>
    <row r="8" spans="1:1" x14ac:dyDescent="0.25">
      <c r="A8" s="18">
        <v>2027</v>
      </c>
    </row>
    <row r="9" spans="1:1" x14ac:dyDescent="0.25">
      <c r="A9" s="18">
        <v>2028</v>
      </c>
    </row>
    <row r="10" spans="1:1" x14ac:dyDescent="0.25">
      <c r="A10" s="18">
        <v>2029</v>
      </c>
    </row>
    <row r="11" spans="1:1" x14ac:dyDescent="0.25">
      <c r="A11" s="18">
        <v>2030</v>
      </c>
    </row>
    <row r="12" spans="1:1" x14ac:dyDescent="0.25">
      <c r="A12" s="18">
        <v>2031</v>
      </c>
    </row>
    <row r="13" spans="1:1" x14ac:dyDescent="0.25">
      <c r="A13" s="18">
        <v>2032</v>
      </c>
    </row>
    <row r="14" spans="1:1" x14ac:dyDescent="0.25">
      <c r="A14" s="18">
        <v>2033</v>
      </c>
    </row>
    <row r="15" spans="1:1" x14ac:dyDescent="0.25">
      <c r="A15" s="18">
        <v>2034</v>
      </c>
    </row>
    <row r="16" spans="1:1" x14ac:dyDescent="0.25">
      <c r="A16" s="18">
        <v>2035</v>
      </c>
    </row>
    <row r="17" spans="1:1" x14ac:dyDescent="0.25">
      <c r="A17" s="18">
        <v>2036</v>
      </c>
    </row>
    <row r="18" spans="1:1" x14ac:dyDescent="0.25">
      <c r="A18" s="18">
        <v>2037</v>
      </c>
    </row>
    <row r="19" spans="1:1" x14ac:dyDescent="0.25">
      <c r="A19" s="18">
        <v>2038</v>
      </c>
    </row>
    <row r="20" spans="1:1" x14ac:dyDescent="0.25">
      <c r="A20" s="18">
        <v>2039</v>
      </c>
    </row>
    <row r="21" spans="1:1" x14ac:dyDescent="0.25">
      <c r="A21" s="18">
        <v>2040</v>
      </c>
    </row>
    <row r="22" spans="1:1" x14ac:dyDescent="0.25">
      <c r="A22" s="18">
        <v>2041</v>
      </c>
    </row>
    <row r="23" spans="1:1" x14ac:dyDescent="0.25">
      <c r="A23" s="18">
        <v>2042</v>
      </c>
    </row>
    <row r="24" spans="1:1" x14ac:dyDescent="0.25">
      <c r="A24" s="18">
        <v>2043</v>
      </c>
    </row>
    <row r="25" spans="1:1" x14ac:dyDescent="0.25">
      <c r="A25" s="18">
        <v>2044</v>
      </c>
    </row>
    <row r="26" spans="1:1" x14ac:dyDescent="0.25">
      <c r="A26" s="18">
        <v>2045</v>
      </c>
    </row>
    <row r="27" spans="1:1" x14ac:dyDescent="0.25">
      <c r="A27" s="18">
        <v>2046</v>
      </c>
    </row>
    <row r="28" spans="1:1" x14ac:dyDescent="0.25">
      <c r="A28" s="18">
        <v>2047</v>
      </c>
    </row>
    <row r="29" spans="1:1" x14ac:dyDescent="0.25">
      <c r="A29" s="18">
        <v>2048</v>
      </c>
    </row>
    <row r="30" spans="1:1" x14ac:dyDescent="0.25">
      <c r="A30" s="18">
        <v>2049</v>
      </c>
    </row>
    <row r="31" spans="1:1" x14ac:dyDescent="0.25">
      <c r="A31" s="18">
        <v>2050</v>
      </c>
    </row>
    <row r="32" spans="1:1" x14ac:dyDescent="0.25">
      <c r="A32" s="18">
        <v>2051</v>
      </c>
    </row>
    <row r="33" spans="1:1" x14ac:dyDescent="0.25">
      <c r="A33" s="18">
        <v>2052</v>
      </c>
    </row>
    <row r="34" spans="1:1" x14ac:dyDescent="0.25">
      <c r="A34" s="18">
        <v>2053</v>
      </c>
    </row>
    <row r="35" spans="1:1" x14ac:dyDescent="0.25">
      <c r="A35" s="18">
        <v>2054</v>
      </c>
    </row>
    <row r="36" spans="1:1" x14ac:dyDescent="0.25">
      <c r="A36" s="18">
        <v>2055</v>
      </c>
    </row>
    <row r="37" spans="1:1" x14ac:dyDescent="0.25">
      <c r="A37" s="18">
        <v>2056</v>
      </c>
    </row>
    <row r="38" spans="1:1" x14ac:dyDescent="0.25">
      <c r="A38" s="18">
        <v>2057</v>
      </c>
    </row>
    <row r="39" spans="1:1" x14ac:dyDescent="0.25">
      <c r="A39" s="18">
        <v>2058</v>
      </c>
    </row>
    <row r="40" spans="1:1" x14ac:dyDescent="0.25">
      <c r="A40" s="18">
        <v>2059</v>
      </c>
    </row>
    <row r="41" spans="1:1" x14ac:dyDescent="0.25">
      <c r="A41" s="18">
        <v>2060</v>
      </c>
    </row>
    <row r="42" spans="1:1" x14ac:dyDescent="0.25">
      <c r="A42" s="18">
        <v>2061</v>
      </c>
    </row>
    <row r="43" spans="1:1" x14ac:dyDescent="0.25">
      <c r="A43" s="18">
        <v>2062</v>
      </c>
    </row>
    <row r="44" spans="1:1" x14ac:dyDescent="0.25">
      <c r="A44" s="18">
        <v>2063</v>
      </c>
    </row>
    <row r="45" spans="1:1" x14ac:dyDescent="0.25">
      <c r="A45" s="18">
        <v>2064</v>
      </c>
    </row>
    <row r="46" spans="1:1" x14ac:dyDescent="0.25">
      <c r="A46" s="18">
        <v>2065</v>
      </c>
    </row>
    <row r="47" spans="1:1" x14ac:dyDescent="0.25">
      <c r="A47" s="18">
        <v>2066</v>
      </c>
    </row>
    <row r="48" spans="1:1" x14ac:dyDescent="0.25">
      <c r="A48" s="18">
        <v>2067</v>
      </c>
    </row>
    <row r="49" spans="1:1" x14ac:dyDescent="0.25">
      <c r="A49" s="18">
        <v>2068</v>
      </c>
    </row>
    <row r="50" spans="1:1" x14ac:dyDescent="0.25">
      <c r="A50" s="18">
        <v>2069</v>
      </c>
    </row>
    <row r="51" spans="1:1" x14ac:dyDescent="0.25">
      <c r="A51" s="18">
        <v>2070</v>
      </c>
    </row>
    <row r="52" spans="1:1" x14ac:dyDescent="0.25">
      <c r="A52" s="18">
        <v>2071</v>
      </c>
    </row>
    <row r="53" spans="1:1" x14ac:dyDescent="0.25">
      <c r="A53" s="18">
        <v>2072</v>
      </c>
    </row>
    <row r="54" spans="1:1" x14ac:dyDescent="0.25">
      <c r="A54" s="18">
        <v>2073</v>
      </c>
    </row>
    <row r="55" spans="1:1" x14ac:dyDescent="0.25">
      <c r="A55" s="18">
        <v>2074</v>
      </c>
    </row>
    <row r="56" spans="1:1" x14ac:dyDescent="0.25">
      <c r="A56" s="18">
        <v>2075</v>
      </c>
    </row>
    <row r="57" spans="1:1" x14ac:dyDescent="0.25">
      <c r="A57" s="18">
        <v>2076</v>
      </c>
    </row>
    <row r="58" spans="1:1" x14ac:dyDescent="0.25">
      <c r="A58" s="18">
        <v>2077</v>
      </c>
    </row>
    <row r="59" spans="1:1" x14ac:dyDescent="0.25">
      <c r="A59" s="18">
        <v>2078</v>
      </c>
    </row>
    <row r="60" spans="1:1" x14ac:dyDescent="0.25">
      <c r="A60" s="18">
        <v>2079</v>
      </c>
    </row>
    <row r="61" spans="1:1" x14ac:dyDescent="0.25">
      <c r="A61" s="18">
        <v>2080</v>
      </c>
    </row>
    <row r="62" spans="1:1" x14ac:dyDescent="0.25">
      <c r="A62" s="18">
        <v>2081</v>
      </c>
    </row>
    <row r="63" spans="1:1" x14ac:dyDescent="0.25">
      <c r="A63" s="18">
        <v>2082</v>
      </c>
    </row>
    <row r="64" spans="1:1" x14ac:dyDescent="0.25">
      <c r="A64" s="18">
        <v>2083</v>
      </c>
    </row>
    <row r="65" spans="1:1" x14ac:dyDescent="0.25">
      <c r="A65" s="18">
        <v>2084</v>
      </c>
    </row>
    <row r="66" spans="1:1" x14ac:dyDescent="0.25">
      <c r="A66" s="18">
        <v>2085</v>
      </c>
    </row>
    <row r="67" spans="1:1" x14ac:dyDescent="0.25">
      <c r="A67" s="18">
        <v>2086</v>
      </c>
    </row>
    <row r="68" spans="1:1" x14ac:dyDescent="0.25">
      <c r="A68" s="18">
        <v>2087</v>
      </c>
    </row>
    <row r="69" spans="1:1" x14ac:dyDescent="0.25">
      <c r="A69" s="18">
        <v>2088</v>
      </c>
    </row>
    <row r="70" spans="1:1" x14ac:dyDescent="0.25">
      <c r="A70" s="18">
        <v>2089</v>
      </c>
    </row>
    <row r="71" spans="1:1" x14ac:dyDescent="0.25">
      <c r="A71" s="18">
        <v>2090</v>
      </c>
    </row>
    <row r="72" spans="1:1" x14ac:dyDescent="0.25">
      <c r="A72" s="18">
        <v>2091</v>
      </c>
    </row>
    <row r="73" spans="1:1" x14ac:dyDescent="0.25">
      <c r="A73" s="18">
        <v>2092</v>
      </c>
    </row>
    <row r="74" spans="1:1" x14ac:dyDescent="0.25">
      <c r="A74" s="18">
        <v>2093</v>
      </c>
    </row>
    <row r="75" spans="1:1" x14ac:dyDescent="0.25">
      <c r="A75" s="18">
        <v>2094</v>
      </c>
    </row>
    <row r="76" spans="1:1" x14ac:dyDescent="0.25">
      <c r="A76" s="18">
        <v>2095</v>
      </c>
    </row>
    <row r="77" spans="1:1" x14ac:dyDescent="0.25">
      <c r="A77" s="18">
        <v>2096</v>
      </c>
    </row>
    <row r="78" spans="1:1" x14ac:dyDescent="0.25">
      <c r="A78" s="18">
        <v>2097</v>
      </c>
    </row>
    <row r="79" spans="1:1" x14ac:dyDescent="0.25">
      <c r="A79" s="18">
        <v>2098</v>
      </c>
    </row>
    <row r="80" spans="1:1" x14ac:dyDescent="0.25">
      <c r="A80" s="18">
        <v>2099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Références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Margueritte</dc:creator>
  <cp:lastModifiedBy>Rino Rioux</cp:lastModifiedBy>
  <cp:lastPrinted>2021-03-03T15:00:00Z</cp:lastPrinted>
  <dcterms:created xsi:type="dcterms:W3CDTF">2021-02-14T15:53:23Z</dcterms:created>
  <dcterms:modified xsi:type="dcterms:W3CDTF">2021-03-03T19:25:33Z</dcterms:modified>
</cp:coreProperties>
</file>