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530" codeName="{4D1C537B-E38A-612A-F078-A93A15B4B7F4}"/>
  <workbookPr codeName="ThisWorkbook"/>
  <mc:AlternateContent xmlns:mc="http://schemas.openxmlformats.org/markup-compatibility/2006">
    <mc:Choice Requires="x15">
      <x15ac:absPath xmlns:x15ac="http://schemas.microsoft.com/office/spreadsheetml/2010/11/ac" url="\\DISKSTATION\Salle des ventes\IMPORT EXPORT MYMBELAROCHELLE\2021\EXTRACTION EXPEDITION ETIQUETTE\"/>
    </mc:Choice>
  </mc:AlternateContent>
  <xr:revisionPtr revIDLastSave="0" documentId="13_ncr:1_{463AA4F5-3CFD-4095-B69C-FD71BA96B56F}" xr6:coauthVersionLast="46" xr6:coauthVersionMax="46" xr10:uidLastSave="{00000000-0000-0000-0000-000000000000}"/>
  <bookViews>
    <workbookView xWindow="-28920" yWindow="780" windowWidth="29040" windowHeight="15840" activeTab="3" xr2:uid="{00000000-000D-0000-FFFF-FFFF00000000}"/>
  </bookViews>
  <sheets>
    <sheet name="DONNEES PLATEFORME" sheetId="6" r:id="rId1"/>
    <sheet name="DIMENSIONS" sheetId="5" r:id="rId2"/>
    <sheet name="Extraction " sheetId="1" r:id="rId3"/>
    <sheet name="Shipments" sheetId="4" r:id="rId4"/>
  </sheets>
  <externalReferences>
    <externalReference r:id="rId5"/>
  </externalReferences>
  <definedNames>
    <definedName name="Couriers">[1]Couriers!$A$2:$A$5</definedName>
    <definedName name="Packtypes">'[1]Combobox Values'!$A$319:$A$321</definedName>
    <definedName name="SubCountry">'[1]Combobox Values'!$A$2:$A$285</definedName>
  </definedNames>
  <calcPr calcId="191029"/>
</workbook>
</file>

<file path=xl/calcChain.xml><?xml version="1.0" encoding="utf-8"?>
<calcChain xmlns="http://schemas.openxmlformats.org/spreadsheetml/2006/main">
  <c r="Y6" i="1" l="1"/>
  <c r="AA6" i="1"/>
  <c r="A6" i="1" s="1"/>
  <c r="AB6" i="1"/>
  <c r="AC6" i="1"/>
  <c r="AD6" i="1"/>
  <c r="AE6" i="1"/>
  <c r="AF6" i="1"/>
  <c r="AG6" i="1"/>
  <c r="Y10" i="1"/>
  <c r="AA10" i="1"/>
  <c r="A10" i="1" s="1"/>
  <c r="AB10" i="1"/>
  <c r="AC10" i="1"/>
  <c r="AD10" i="1"/>
  <c r="AE10" i="1"/>
  <c r="AF10" i="1"/>
  <c r="AG10" i="1"/>
  <c r="AG5" i="1"/>
  <c r="AG4" i="1"/>
  <c r="AG3" i="1"/>
  <c r="Y5" i="1"/>
  <c r="AB5" i="1"/>
  <c r="AC5" i="1"/>
  <c r="AD5" i="1"/>
  <c r="AE5" i="1"/>
  <c r="AF5" i="1"/>
  <c r="AG7" i="1"/>
  <c r="AG8" i="1"/>
  <c r="Y4" i="1"/>
  <c r="AB4" i="1"/>
  <c r="AC4" i="1"/>
  <c r="AD4" i="1"/>
  <c r="AE4" i="1"/>
  <c r="AF4" i="1"/>
  <c r="C3" i="4"/>
  <c r="E3" i="4"/>
  <c r="G3" i="4"/>
  <c r="H3" i="4"/>
  <c r="I3" i="4"/>
  <c r="J3" i="4"/>
  <c r="L3" i="4"/>
  <c r="M3" i="4"/>
  <c r="N3" i="4"/>
  <c r="O3" i="4"/>
  <c r="X3" i="4"/>
  <c r="Y3" i="4"/>
  <c r="C4" i="4"/>
  <c r="E4" i="4"/>
  <c r="G4" i="4"/>
  <c r="H4" i="4"/>
  <c r="I4" i="4"/>
  <c r="J4" i="4"/>
  <c r="L4" i="4"/>
  <c r="M4" i="4"/>
  <c r="N4" i="4"/>
  <c r="O4" i="4"/>
  <c r="X4" i="4"/>
  <c r="Y4" i="4"/>
  <c r="C5" i="4"/>
  <c r="E5" i="4"/>
  <c r="G5" i="4"/>
  <c r="H5" i="4"/>
  <c r="I5" i="4"/>
  <c r="J5" i="4"/>
  <c r="L5" i="4"/>
  <c r="M5" i="4"/>
  <c r="N5" i="4"/>
  <c r="O5" i="4"/>
  <c r="X5" i="4"/>
  <c r="Y5" i="4"/>
  <c r="C6" i="4"/>
  <c r="E6" i="4"/>
  <c r="G6" i="4"/>
  <c r="H6" i="4"/>
  <c r="I6" i="4"/>
  <c r="J6" i="4"/>
  <c r="L6" i="4"/>
  <c r="M6" i="4"/>
  <c r="N6" i="4"/>
  <c r="O6" i="4"/>
  <c r="X6" i="4"/>
  <c r="Y6" i="4"/>
  <c r="C7" i="4"/>
  <c r="E7" i="4"/>
  <c r="G7" i="4"/>
  <c r="H7" i="4"/>
  <c r="I7" i="4"/>
  <c r="J7" i="4"/>
  <c r="L7" i="4"/>
  <c r="M7" i="4"/>
  <c r="N7" i="4"/>
  <c r="O7" i="4"/>
  <c r="X7" i="4"/>
  <c r="Y7" i="4"/>
  <c r="C8" i="4"/>
  <c r="E8" i="4"/>
  <c r="G8" i="4"/>
  <c r="H8" i="4"/>
  <c r="I8" i="4"/>
  <c r="J8" i="4"/>
  <c r="L8" i="4"/>
  <c r="M8" i="4"/>
  <c r="N8" i="4"/>
  <c r="O8" i="4"/>
  <c r="X8" i="4"/>
  <c r="Y8" i="4"/>
  <c r="C9" i="4"/>
  <c r="E9" i="4"/>
  <c r="G9" i="4"/>
  <c r="H9" i="4"/>
  <c r="I9" i="4"/>
  <c r="J9" i="4"/>
  <c r="L9" i="4"/>
  <c r="M9" i="4"/>
  <c r="N9" i="4"/>
  <c r="O9" i="4"/>
  <c r="X9" i="4"/>
  <c r="Y9" i="4"/>
  <c r="C10" i="4"/>
  <c r="E10" i="4"/>
  <c r="G10" i="4"/>
  <c r="H10" i="4"/>
  <c r="I10" i="4"/>
  <c r="J10" i="4"/>
  <c r="L10" i="4"/>
  <c r="M10" i="4"/>
  <c r="N10" i="4"/>
  <c r="O10" i="4"/>
  <c r="X10" i="4"/>
  <c r="Y10" i="4"/>
  <c r="C11" i="4"/>
  <c r="E11" i="4"/>
  <c r="G11" i="4"/>
  <c r="H11" i="4"/>
  <c r="I11" i="4"/>
  <c r="J11" i="4"/>
  <c r="L11" i="4"/>
  <c r="M11" i="4"/>
  <c r="N11" i="4"/>
  <c r="O11" i="4"/>
  <c r="X11" i="4"/>
  <c r="Y11" i="4"/>
  <c r="C12" i="4"/>
  <c r="E12" i="4"/>
  <c r="G12" i="4"/>
  <c r="H12" i="4"/>
  <c r="I12" i="4"/>
  <c r="J12" i="4"/>
  <c r="L12" i="4"/>
  <c r="M12" i="4"/>
  <c r="N12" i="4"/>
  <c r="O12" i="4"/>
  <c r="X12" i="4"/>
  <c r="Y12" i="4"/>
  <c r="C13" i="4"/>
  <c r="E13" i="4"/>
  <c r="G13" i="4"/>
  <c r="H13" i="4"/>
  <c r="I13" i="4"/>
  <c r="J13" i="4"/>
  <c r="L13" i="4"/>
  <c r="M13" i="4"/>
  <c r="N13" i="4"/>
  <c r="O13" i="4"/>
  <c r="X13" i="4"/>
  <c r="Y13" i="4"/>
  <c r="C14" i="4"/>
  <c r="E14" i="4"/>
  <c r="G14" i="4"/>
  <c r="H14" i="4"/>
  <c r="I14" i="4"/>
  <c r="J14" i="4"/>
  <c r="L14" i="4"/>
  <c r="M14" i="4"/>
  <c r="N14" i="4"/>
  <c r="O14" i="4"/>
  <c r="X14" i="4"/>
  <c r="Y14" i="4"/>
  <c r="C15" i="4"/>
  <c r="E15" i="4"/>
  <c r="G15" i="4"/>
  <c r="H15" i="4"/>
  <c r="I15" i="4"/>
  <c r="J15" i="4"/>
  <c r="L15" i="4"/>
  <c r="M15" i="4"/>
  <c r="N15" i="4"/>
  <c r="O15" i="4"/>
  <c r="X15" i="4"/>
  <c r="Y15" i="4"/>
  <c r="C16" i="4"/>
  <c r="E16" i="4"/>
  <c r="G16" i="4"/>
  <c r="H16" i="4"/>
  <c r="I16" i="4"/>
  <c r="J16" i="4"/>
  <c r="L16" i="4"/>
  <c r="M16" i="4"/>
  <c r="N16" i="4"/>
  <c r="O16" i="4"/>
  <c r="X16" i="4"/>
  <c r="Y16" i="4"/>
  <c r="C17" i="4"/>
  <c r="E17" i="4"/>
  <c r="G17" i="4"/>
  <c r="H17" i="4"/>
  <c r="I17" i="4"/>
  <c r="J17" i="4"/>
  <c r="L17" i="4"/>
  <c r="M17" i="4"/>
  <c r="N17" i="4"/>
  <c r="O17" i="4"/>
  <c r="X17" i="4"/>
  <c r="Y17" i="4"/>
  <c r="C18" i="4"/>
  <c r="E18" i="4"/>
  <c r="G18" i="4"/>
  <c r="H18" i="4"/>
  <c r="I18" i="4"/>
  <c r="J18" i="4"/>
  <c r="L18" i="4"/>
  <c r="M18" i="4"/>
  <c r="N18" i="4"/>
  <c r="O18" i="4"/>
  <c r="X18" i="4"/>
  <c r="Y18" i="4"/>
  <c r="C19" i="4"/>
  <c r="E19" i="4"/>
  <c r="G19" i="4"/>
  <c r="H19" i="4"/>
  <c r="I19" i="4"/>
  <c r="J19" i="4"/>
  <c r="L19" i="4"/>
  <c r="M19" i="4"/>
  <c r="N19" i="4"/>
  <c r="O19" i="4"/>
  <c r="X19" i="4"/>
  <c r="Y19" i="4"/>
  <c r="C20" i="4"/>
  <c r="E20" i="4"/>
  <c r="G20" i="4"/>
  <c r="H20" i="4"/>
  <c r="I20" i="4"/>
  <c r="J20" i="4"/>
  <c r="L20" i="4"/>
  <c r="M20" i="4"/>
  <c r="N20" i="4"/>
  <c r="O20" i="4"/>
  <c r="X20" i="4"/>
  <c r="Y20" i="4"/>
  <c r="C21" i="4"/>
  <c r="E21" i="4"/>
  <c r="G21" i="4"/>
  <c r="H21" i="4"/>
  <c r="I21" i="4"/>
  <c r="J21" i="4"/>
  <c r="L21" i="4"/>
  <c r="M21" i="4"/>
  <c r="N21" i="4"/>
  <c r="O21" i="4"/>
  <c r="X21" i="4"/>
  <c r="Y21" i="4"/>
  <c r="C22" i="4"/>
  <c r="E22" i="4"/>
  <c r="G22" i="4"/>
  <c r="H22" i="4"/>
  <c r="I22" i="4"/>
  <c r="J22" i="4"/>
  <c r="L22" i="4"/>
  <c r="M22" i="4"/>
  <c r="N22" i="4"/>
  <c r="O22" i="4"/>
  <c r="X22" i="4"/>
  <c r="Y22" i="4"/>
  <c r="C23" i="4"/>
  <c r="E23" i="4"/>
  <c r="G23" i="4"/>
  <c r="H23" i="4"/>
  <c r="I23" i="4"/>
  <c r="J23" i="4"/>
  <c r="L23" i="4"/>
  <c r="M23" i="4"/>
  <c r="N23" i="4"/>
  <c r="O23" i="4"/>
  <c r="X23" i="4"/>
  <c r="Y23" i="4"/>
  <c r="C24" i="4"/>
  <c r="E24" i="4"/>
  <c r="G24" i="4"/>
  <c r="H24" i="4"/>
  <c r="I24" i="4"/>
  <c r="J24" i="4"/>
  <c r="L24" i="4"/>
  <c r="M24" i="4"/>
  <c r="N24" i="4"/>
  <c r="O24" i="4"/>
  <c r="X24" i="4"/>
  <c r="Y24" i="4"/>
  <c r="C25" i="4"/>
  <c r="E25" i="4"/>
  <c r="G25" i="4"/>
  <c r="H25" i="4"/>
  <c r="I25" i="4"/>
  <c r="J25" i="4"/>
  <c r="L25" i="4"/>
  <c r="M25" i="4"/>
  <c r="N25" i="4"/>
  <c r="O25" i="4"/>
  <c r="X25" i="4"/>
  <c r="Y25" i="4"/>
  <c r="C26" i="4"/>
  <c r="E26" i="4"/>
  <c r="G26" i="4"/>
  <c r="H26" i="4"/>
  <c r="I26" i="4"/>
  <c r="J26" i="4"/>
  <c r="L26" i="4"/>
  <c r="M26" i="4"/>
  <c r="N26" i="4"/>
  <c r="O26" i="4"/>
  <c r="X26" i="4"/>
  <c r="Y26" i="4"/>
  <c r="C27" i="4"/>
  <c r="E27" i="4"/>
  <c r="G27" i="4"/>
  <c r="H27" i="4"/>
  <c r="I27" i="4"/>
  <c r="J27" i="4"/>
  <c r="L27" i="4"/>
  <c r="M27" i="4"/>
  <c r="N27" i="4"/>
  <c r="O27" i="4"/>
  <c r="X27" i="4"/>
  <c r="Y27" i="4"/>
  <c r="C28" i="4"/>
  <c r="E28" i="4"/>
  <c r="G28" i="4"/>
  <c r="H28" i="4"/>
  <c r="I28" i="4"/>
  <c r="J28" i="4"/>
  <c r="L28" i="4"/>
  <c r="M28" i="4"/>
  <c r="N28" i="4"/>
  <c r="O28" i="4"/>
  <c r="X28" i="4"/>
  <c r="Y28" i="4"/>
  <c r="C29" i="4"/>
  <c r="E29" i="4"/>
  <c r="G29" i="4"/>
  <c r="H29" i="4"/>
  <c r="I29" i="4"/>
  <c r="J29" i="4"/>
  <c r="L29" i="4"/>
  <c r="M29" i="4"/>
  <c r="N29" i="4"/>
  <c r="O29" i="4"/>
  <c r="X29" i="4"/>
  <c r="Y29" i="4"/>
  <c r="C30" i="4"/>
  <c r="E30" i="4"/>
  <c r="G30" i="4"/>
  <c r="H30" i="4"/>
  <c r="I30" i="4"/>
  <c r="J30" i="4"/>
  <c r="L30" i="4"/>
  <c r="M30" i="4"/>
  <c r="N30" i="4"/>
  <c r="O30" i="4"/>
  <c r="X30" i="4"/>
  <c r="Y30" i="4"/>
  <c r="C31" i="4"/>
  <c r="E31" i="4"/>
  <c r="G31" i="4"/>
  <c r="H31" i="4"/>
  <c r="I31" i="4"/>
  <c r="J31" i="4"/>
  <c r="L31" i="4"/>
  <c r="M31" i="4"/>
  <c r="N31" i="4"/>
  <c r="O31" i="4"/>
  <c r="X31" i="4"/>
  <c r="Y31" i="4"/>
  <c r="C32" i="4"/>
  <c r="E32" i="4"/>
  <c r="G32" i="4"/>
  <c r="H32" i="4"/>
  <c r="I32" i="4"/>
  <c r="J32" i="4"/>
  <c r="L32" i="4"/>
  <c r="M32" i="4"/>
  <c r="N32" i="4"/>
  <c r="O32" i="4"/>
  <c r="X32" i="4"/>
  <c r="Y32" i="4"/>
  <c r="C33" i="4"/>
  <c r="E33" i="4"/>
  <c r="G33" i="4"/>
  <c r="H33" i="4"/>
  <c r="I33" i="4"/>
  <c r="J33" i="4"/>
  <c r="L33" i="4"/>
  <c r="M33" i="4"/>
  <c r="N33" i="4"/>
  <c r="O33" i="4"/>
  <c r="X33" i="4"/>
  <c r="Y33" i="4"/>
  <c r="C34" i="4"/>
  <c r="E34" i="4"/>
  <c r="G34" i="4"/>
  <c r="H34" i="4"/>
  <c r="I34" i="4"/>
  <c r="J34" i="4"/>
  <c r="L34" i="4"/>
  <c r="M34" i="4"/>
  <c r="N34" i="4"/>
  <c r="O34" i="4"/>
  <c r="X34" i="4"/>
  <c r="Y34" i="4"/>
  <c r="C35" i="4"/>
  <c r="E35" i="4"/>
  <c r="G35" i="4"/>
  <c r="H35" i="4"/>
  <c r="I35" i="4"/>
  <c r="J35" i="4"/>
  <c r="L35" i="4"/>
  <c r="M35" i="4"/>
  <c r="N35" i="4"/>
  <c r="O35" i="4"/>
  <c r="X35" i="4"/>
  <c r="Y35" i="4"/>
  <c r="C36" i="4"/>
  <c r="E36" i="4"/>
  <c r="G36" i="4"/>
  <c r="H36" i="4"/>
  <c r="I36" i="4"/>
  <c r="J36" i="4"/>
  <c r="L36" i="4"/>
  <c r="M36" i="4"/>
  <c r="N36" i="4"/>
  <c r="O36" i="4"/>
  <c r="X36" i="4"/>
  <c r="Y36" i="4"/>
  <c r="C37" i="4"/>
  <c r="E37" i="4"/>
  <c r="G37" i="4"/>
  <c r="H37" i="4"/>
  <c r="I37" i="4"/>
  <c r="J37" i="4"/>
  <c r="L37" i="4"/>
  <c r="M37" i="4"/>
  <c r="N37" i="4"/>
  <c r="O37" i="4"/>
  <c r="X37" i="4"/>
  <c r="Y37" i="4"/>
  <c r="C38" i="4"/>
  <c r="E38" i="4"/>
  <c r="G38" i="4"/>
  <c r="H38" i="4"/>
  <c r="I38" i="4"/>
  <c r="J38" i="4"/>
  <c r="L38" i="4"/>
  <c r="M38" i="4"/>
  <c r="N38" i="4"/>
  <c r="O38" i="4"/>
  <c r="X38" i="4"/>
  <c r="Y38" i="4"/>
  <c r="C39" i="4"/>
  <c r="E39" i="4"/>
  <c r="G39" i="4"/>
  <c r="H39" i="4"/>
  <c r="I39" i="4"/>
  <c r="J39" i="4"/>
  <c r="L39" i="4"/>
  <c r="M39" i="4"/>
  <c r="N39" i="4"/>
  <c r="O39" i="4"/>
  <c r="X39" i="4"/>
  <c r="Y39" i="4"/>
  <c r="C40" i="4"/>
  <c r="E40" i="4"/>
  <c r="G40" i="4"/>
  <c r="H40" i="4"/>
  <c r="I40" i="4"/>
  <c r="J40" i="4"/>
  <c r="L40" i="4"/>
  <c r="M40" i="4"/>
  <c r="N40" i="4"/>
  <c r="O40" i="4"/>
  <c r="X40" i="4"/>
  <c r="Y40" i="4"/>
  <c r="C41" i="4"/>
  <c r="E41" i="4"/>
  <c r="G41" i="4"/>
  <c r="H41" i="4"/>
  <c r="I41" i="4"/>
  <c r="J41" i="4"/>
  <c r="L41" i="4"/>
  <c r="M41" i="4"/>
  <c r="N41" i="4"/>
  <c r="O41" i="4"/>
  <c r="X41" i="4"/>
  <c r="Y41" i="4"/>
  <c r="C42" i="4"/>
  <c r="E42" i="4"/>
  <c r="G42" i="4"/>
  <c r="H42" i="4"/>
  <c r="I42" i="4"/>
  <c r="J42" i="4"/>
  <c r="L42" i="4"/>
  <c r="M42" i="4"/>
  <c r="N42" i="4"/>
  <c r="O42" i="4"/>
  <c r="X42" i="4"/>
  <c r="Y42" i="4"/>
  <c r="C43" i="4"/>
  <c r="E43" i="4"/>
  <c r="G43" i="4"/>
  <c r="H43" i="4"/>
  <c r="I43" i="4"/>
  <c r="J43" i="4"/>
  <c r="L43" i="4"/>
  <c r="M43" i="4"/>
  <c r="N43" i="4"/>
  <c r="O43" i="4"/>
  <c r="X43" i="4"/>
  <c r="Y43" i="4"/>
  <c r="C44" i="4"/>
  <c r="E44" i="4"/>
  <c r="G44" i="4"/>
  <c r="H44" i="4"/>
  <c r="I44" i="4"/>
  <c r="J44" i="4"/>
  <c r="L44" i="4"/>
  <c r="M44" i="4"/>
  <c r="N44" i="4"/>
  <c r="O44" i="4"/>
  <c r="X44" i="4"/>
  <c r="Y44" i="4"/>
  <c r="C45" i="4"/>
  <c r="E45" i="4"/>
  <c r="G45" i="4"/>
  <c r="H45" i="4"/>
  <c r="I45" i="4"/>
  <c r="J45" i="4"/>
  <c r="L45" i="4"/>
  <c r="M45" i="4"/>
  <c r="N45" i="4"/>
  <c r="O45" i="4"/>
  <c r="X45" i="4"/>
  <c r="Y45" i="4"/>
  <c r="C46" i="4"/>
  <c r="E46" i="4"/>
  <c r="G46" i="4"/>
  <c r="H46" i="4"/>
  <c r="I46" i="4"/>
  <c r="J46" i="4"/>
  <c r="L46" i="4"/>
  <c r="M46" i="4"/>
  <c r="N46" i="4"/>
  <c r="O46" i="4"/>
  <c r="X46" i="4"/>
  <c r="Y46" i="4"/>
  <c r="C47" i="4"/>
  <c r="E47" i="4"/>
  <c r="G47" i="4"/>
  <c r="H47" i="4"/>
  <c r="I47" i="4"/>
  <c r="J47" i="4"/>
  <c r="L47" i="4"/>
  <c r="M47" i="4"/>
  <c r="N47" i="4"/>
  <c r="O47" i="4"/>
  <c r="X47" i="4"/>
  <c r="Y47" i="4"/>
  <c r="C48" i="4"/>
  <c r="E48" i="4"/>
  <c r="G48" i="4"/>
  <c r="H48" i="4"/>
  <c r="I48" i="4"/>
  <c r="J48" i="4"/>
  <c r="L48" i="4"/>
  <c r="M48" i="4"/>
  <c r="N48" i="4"/>
  <c r="O48" i="4"/>
  <c r="X48" i="4"/>
  <c r="Y48" i="4"/>
  <c r="C49" i="4"/>
  <c r="E49" i="4"/>
  <c r="G49" i="4"/>
  <c r="H49" i="4"/>
  <c r="I49" i="4"/>
  <c r="J49" i="4"/>
  <c r="L49" i="4"/>
  <c r="M49" i="4"/>
  <c r="N49" i="4"/>
  <c r="O49" i="4"/>
  <c r="X49" i="4"/>
  <c r="Y49" i="4"/>
  <c r="C50" i="4"/>
  <c r="E50" i="4"/>
  <c r="G50" i="4"/>
  <c r="H50" i="4"/>
  <c r="I50" i="4"/>
  <c r="J50" i="4"/>
  <c r="L50" i="4"/>
  <c r="M50" i="4"/>
  <c r="N50" i="4"/>
  <c r="O50" i="4"/>
  <c r="X50" i="4"/>
  <c r="Y50" i="4"/>
  <c r="C51" i="4"/>
  <c r="E51" i="4"/>
  <c r="G51" i="4"/>
  <c r="H51" i="4"/>
  <c r="I51" i="4"/>
  <c r="J51" i="4"/>
  <c r="L51" i="4"/>
  <c r="M51" i="4"/>
  <c r="N51" i="4"/>
  <c r="O51" i="4"/>
  <c r="X51" i="4"/>
  <c r="Y51" i="4"/>
  <c r="C52" i="4"/>
  <c r="E52" i="4"/>
  <c r="G52" i="4"/>
  <c r="H52" i="4"/>
  <c r="I52" i="4"/>
  <c r="J52" i="4"/>
  <c r="L52" i="4"/>
  <c r="M52" i="4"/>
  <c r="N52" i="4"/>
  <c r="O52" i="4"/>
  <c r="X52" i="4"/>
  <c r="Y52" i="4"/>
  <c r="C53" i="4"/>
  <c r="E53" i="4"/>
  <c r="G53" i="4"/>
  <c r="H53" i="4"/>
  <c r="I53" i="4"/>
  <c r="J53" i="4"/>
  <c r="L53" i="4"/>
  <c r="M53" i="4"/>
  <c r="N53" i="4"/>
  <c r="O53" i="4"/>
  <c r="X53" i="4"/>
  <c r="Y53" i="4"/>
  <c r="C54" i="4"/>
  <c r="E54" i="4"/>
  <c r="G54" i="4"/>
  <c r="H54" i="4"/>
  <c r="I54" i="4"/>
  <c r="J54" i="4"/>
  <c r="L54" i="4"/>
  <c r="M54" i="4"/>
  <c r="N54" i="4"/>
  <c r="O54" i="4"/>
  <c r="X54" i="4"/>
  <c r="Y54" i="4"/>
  <c r="C55" i="4"/>
  <c r="E55" i="4"/>
  <c r="G55" i="4"/>
  <c r="H55" i="4"/>
  <c r="I55" i="4"/>
  <c r="J55" i="4"/>
  <c r="L55" i="4"/>
  <c r="M55" i="4"/>
  <c r="N55" i="4"/>
  <c r="O55" i="4"/>
  <c r="X55" i="4"/>
  <c r="Y55" i="4"/>
  <c r="C56" i="4"/>
  <c r="E56" i="4"/>
  <c r="G56" i="4"/>
  <c r="H56" i="4"/>
  <c r="I56" i="4"/>
  <c r="J56" i="4"/>
  <c r="L56" i="4"/>
  <c r="M56" i="4"/>
  <c r="N56" i="4"/>
  <c r="O56" i="4"/>
  <c r="X56" i="4"/>
  <c r="Y56" i="4"/>
  <c r="C57" i="4"/>
  <c r="E57" i="4"/>
  <c r="G57" i="4"/>
  <c r="H57" i="4"/>
  <c r="I57" i="4"/>
  <c r="J57" i="4"/>
  <c r="L57" i="4"/>
  <c r="M57" i="4"/>
  <c r="N57" i="4"/>
  <c r="O57" i="4"/>
  <c r="X57" i="4"/>
  <c r="Y57" i="4"/>
  <c r="C58" i="4"/>
  <c r="E58" i="4"/>
  <c r="G58" i="4"/>
  <c r="H58" i="4"/>
  <c r="I58" i="4"/>
  <c r="J58" i="4"/>
  <c r="L58" i="4"/>
  <c r="M58" i="4"/>
  <c r="N58" i="4"/>
  <c r="O58" i="4"/>
  <c r="X58" i="4"/>
  <c r="Y58" i="4"/>
  <c r="C59" i="4"/>
  <c r="E59" i="4"/>
  <c r="G59" i="4"/>
  <c r="H59" i="4"/>
  <c r="I59" i="4"/>
  <c r="J59" i="4"/>
  <c r="L59" i="4"/>
  <c r="M59" i="4"/>
  <c r="N59" i="4"/>
  <c r="O59" i="4"/>
  <c r="X59" i="4"/>
  <c r="Y59" i="4"/>
  <c r="C60" i="4"/>
  <c r="E60" i="4"/>
  <c r="G60" i="4"/>
  <c r="H60" i="4"/>
  <c r="I60" i="4"/>
  <c r="J60" i="4"/>
  <c r="L60" i="4"/>
  <c r="M60" i="4"/>
  <c r="N60" i="4"/>
  <c r="O60" i="4"/>
  <c r="X60" i="4"/>
  <c r="Y60" i="4"/>
  <c r="C61" i="4"/>
  <c r="E61" i="4"/>
  <c r="G61" i="4"/>
  <c r="H61" i="4"/>
  <c r="I61" i="4"/>
  <c r="J61" i="4"/>
  <c r="L61" i="4"/>
  <c r="M61" i="4"/>
  <c r="N61" i="4"/>
  <c r="O61" i="4"/>
  <c r="X61" i="4"/>
  <c r="Y61" i="4"/>
  <c r="C62" i="4"/>
  <c r="E62" i="4"/>
  <c r="G62" i="4"/>
  <c r="H62" i="4"/>
  <c r="I62" i="4"/>
  <c r="J62" i="4"/>
  <c r="L62" i="4"/>
  <c r="M62" i="4"/>
  <c r="N62" i="4"/>
  <c r="O62" i="4"/>
  <c r="X62" i="4"/>
  <c r="Y62" i="4"/>
  <c r="C63" i="4"/>
  <c r="E63" i="4"/>
  <c r="G63" i="4"/>
  <c r="H63" i="4"/>
  <c r="I63" i="4"/>
  <c r="J63" i="4"/>
  <c r="L63" i="4"/>
  <c r="M63" i="4"/>
  <c r="N63" i="4"/>
  <c r="O63" i="4"/>
  <c r="X63" i="4"/>
  <c r="Y63" i="4"/>
  <c r="C64" i="4"/>
  <c r="E64" i="4"/>
  <c r="G64" i="4"/>
  <c r="H64" i="4"/>
  <c r="I64" i="4"/>
  <c r="J64" i="4"/>
  <c r="L64" i="4"/>
  <c r="M64" i="4"/>
  <c r="N64" i="4"/>
  <c r="O64" i="4"/>
  <c r="X64" i="4"/>
  <c r="Y64" i="4"/>
  <c r="C65" i="4"/>
  <c r="E65" i="4"/>
  <c r="G65" i="4"/>
  <c r="H65" i="4"/>
  <c r="I65" i="4"/>
  <c r="J65" i="4"/>
  <c r="L65" i="4"/>
  <c r="M65" i="4"/>
  <c r="N65" i="4"/>
  <c r="O65" i="4"/>
  <c r="X65" i="4"/>
  <c r="Y65" i="4"/>
  <c r="C66" i="4"/>
  <c r="E66" i="4"/>
  <c r="G66" i="4"/>
  <c r="H66" i="4"/>
  <c r="I66" i="4"/>
  <c r="J66" i="4"/>
  <c r="L66" i="4"/>
  <c r="M66" i="4"/>
  <c r="N66" i="4"/>
  <c r="O66" i="4"/>
  <c r="X66" i="4"/>
  <c r="Y66" i="4"/>
  <c r="C67" i="4"/>
  <c r="E67" i="4"/>
  <c r="G67" i="4"/>
  <c r="H67" i="4"/>
  <c r="I67" i="4"/>
  <c r="J67" i="4"/>
  <c r="L67" i="4"/>
  <c r="M67" i="4"/>
  <c r="N67" i="4"/>
  <c r="O67" i="4"/>
  <c r="X67" i="4"/>
  <c r="Y67" i="4"/>
  <c r="C68" i="4"/>
  <c r="E68" i="4"/>
  <c r="G68" i="4"/>
  <c r="H68" i="4"/>
  <c r="I68" i="4"/>
  <c r="J68" i="4"/>
  <c r="L68" i="4"/>
  <c r="M68" i="4"/>
  <c r="N68" i="4"/>
  <c r="O68" i="4"/>
  <c r="X68" i="4"/>
  <c r="Y68" i="4"/>
  <c r="C69" i="4"/>
  <c r="E69" i="4"/>
  <c r="G69" i="4"/>
  <c r="H69" i="4"/>
  <c r="I69" i="4"/>
  <c r="J69" i="4"/>
  <c r="L69" i="4"/>
  <c r="M69" i="4"/>
  <c r="N69" i="4"/>
  <c r="O69" i="4"/>
  <c r="X69" i="4"/>
  <c r="Y69" i="4"/>
  <c r="C70" i="4"/>
  <c r="E70" i="4"/>
  <c r="G70" i="4"/>
  <c r="H70" i="4"/>
  <c r="I70" i="4"/>
  <c r="J70" i="4"/>
  <c r="L70" i="4"/>
  <c r="M70" i="4"/>
  <c r="N70" i="4"/>
  <c r="O70" i="4"/>
  <c r="X70" i="4"/>
  <c r="Y70" i="4"/>
  <c r="C71" i="4"/>
  <c r="E71" i="4"/>
  <c r="G71" i="4"/>
  <c r="H71" i="4"/>
  <c r="I71" i="4"/>
  <c r="J71" i="4"/>
  <c r="L71" i="4"/>
  <c r="M71" i="4"/>
  <c r="N71" i="4"/>
  <c r="O71" i="4"/>
  <c r="X71" i="4"/>
  <c r="Y71" i="4"/>
  <c r="C72" i="4"/>
  <c r="E72" i="4"/>
  <c r="G72" i="4"/>
  <c r="H72" i="4"/>
  <c r="I72" i="4"/>
  <c r="J72" i="4"/>
  <c r="L72" i="4"/>
  <c r="M72" i="4"/>
  <c r="N72" i="4"/>
  <c r="O72" i="4"/>
  <c r="X72" i="4"/>
  <c r="Y72" i="4"/>
  <c r="C73" i="4"/>
  <c r="E73" i="4"/>
  <c r="G73" i="4"/>
  <c r="H73" i="4"/>
  <c r="I73" i="4"/>
  <c r="J73" i="4"/>
  <c r="L73" i="4"/>
  <c r="M73" i="4"/>
  <c r="N73" i="4"/>
  <c r="O73" i="4"/>
  <c r="X73" i="4"/>
  <c r="Y73" i="4"/>
  <c r="C74" i="4"/>
  <c r="E74" i="4"/>
  <c r="G74" i="4"/>
  <c r="H74" i="4"/>
  <c r="I74" i="4"/>
  <c r="J74" i="4"/>
  <c r="L74" i="4"/>
  <c r="M74" i="4"/>
  <c r="N74" i="4"/>
  <c r="O74" i="4"/>
  <c r="X74" i="4"/>
  <c r="Y74" i="4"/>
  <c r="C75" i="4"/>
  <c r="E75" i="4"/>
  <c r="G75" i="4"/>
  <c r="H75" i="4"/>
  <c r="I75" i="4"/>
  <c r="J75" i="4"/>
  <c r="L75" i="4"/>
  <c r="M75" i="4"/>
  <c r="N75" i="4"/>
  <c r="O75" i="4"/>
  <c r="X75" i="4"/>
  <c r="Y75" i="4"/>
  <c r="C76" i="4"/>
  <c r="E76" i="4"/>
  <c r="G76" i="4"/>
  <c r="H76" i="4"/>
  <c r="I76" i="4"/>
  <c r="J76" i="4"/>
  <c r="L76" i="4"/>
  <c r="M76" i="4"/>
  <c r="N76" i="4"/>
  <c r="O76" i="4"/>
  <c r="X76" i="4"/>
  <c r="Y76" i="4"/>
  <c r="C77" i="4"/>
  <c r="E77" i="4"/>
  <c r="G77" i="4"/>
  <c r="H77" i="4"/>
  <c r="I77" i="4"/>
  <c r="J77" i="4"/>
  <c r="L77" i="4"/>
  <c r="M77" i="4"/>
  <c r="N77" i="4"/>
  <c r="O77" i="4"/>
  <c r="X77" i="4"/>
  <c r="Y77" i="4"/>
  <c r="C78" i="4"/>
  <c r="E78" i="4"/>
  <c r="G78" i="4"/>
  <c r="H78" i="4"/>
  <c r="I78" i="4"/>
  <c r="J78" i="4"/>
  <c r="L78" i="4"/>
  <c r="M78" i="4"/>
  <c r="N78" i="4"/>
  <c r="O78" i="4"/>
  <c r="X78" i="4"/>
  <c r="Y78" i="4"/>
  <c r="C79" i="4"/>
  <c r="E79" i="4"/>
  <c r="G79" i="4"/>
  <c r="H79" i="4"/>
  <c r="I79" i="4"/>
  <c r="J79" i="4"/>
  <c r="L79" i="4"/>
  <c r="M79" i="4"/>
  <c r="N79" i="4"/>
  <c r="O79" i="4"/>
  <c r="X79" i="4"/>
  <c r="Y79" i="4"/>
  <c r="C80" i="4"/>
  <c r="E80" i="4"/>
  <c r="G80" i="4"/>
  <c r="H80" i="4"/>
  <c r="I80" i="4"/>
  <c r="J80" i="4"/>
  <c r="L80" i="4"/>
  <c r="M80" i="4"/>
  <c r="N80" i="4"/>
  <c r="O80" i="4"/>
  <c r="X80" i="4"/>
  <c r="Y80" i="4"/>
  <c r="C81" i="4"/>
  <c r="E81" i="4"/>
  <c r="G81" i="4"/>
  <c r="H81" i="4"/>
  <c r="I81" i="4"/>
  <c r="J81" i="4"/>
  <c r="L81" i="4"/>
  <c r="M81" i="4"/>
  <c r="N81" i="4"/>
  <c r="O81" i="4"/>
  <c r="X81" i="4"/>
  <c r="Y81" i="4"/>
  <c r="C82" i="4"/>
  <c r="E82" i="4"/>
  <c r="G82" i="4"/>
  <c r="H82" i="4"/>
  <c r="I82" i="4"/>
  <c r="J82" i="4"/>
  <c r="L82" i="4"/>
  <c r="M82" i="4"/>
  <c r="N82" i="4"/>
  <c r="O82" i="4"/>
  <c r="X82" i="4"/>
  <c r="Y82" i="4"/>
  <c r="C83" i="4"/>
  <c r="E83" i="4"/>
  <c r="G83" i="4"/>
  <c r="H83" i="4"/>
  <c r="I83" i="4"/>
  <c r="J83" i="4"/>
  <c r="L83" i="4"/>
  <c r="M83" i="4"/>
  <c r="N83" i="4"/>
  <c r="O83" i="4"/>
  <c r="X83" i="4"/>
  <c r="Y83" i="4"/>
  <c r="C84" i="4"/>
  <c r="E84" i="4"/>
  <c r="G84" i="4"/>
  <c r="H84" i="4"/>
  <c r="I84" i="4"/>
  <c r="J84" i="4"/>
  <c r="L84" i="4"/>
  <c r="M84" i="4"/>
  <c r="N84" i="4"/>
  <c r="O84" i="4"/>
  <c r="X84" i="4"/>
  <c r="Y84" i="4"/>
  <c r="C85" i="4"/>
  <c r="E85" i="4"/>
  <c r="G85" i="4"/>
  <c r="H85" i="4"/>
  <c r="I85" i="4"/>
  <c r="J85" i="4"/>
  <c r="L85" i="4"/>
  <c r="M85" i="4"/>
  <c r="N85" i="4"/>
  <c r="O85" i="4"/>
  <c r="X85" i="4"/>
  <c r="Y85" i="4"/>
  <c r="C86" i="4"/>
  <c r="E86" i="4"/>
  <c r="G86" i="4"/>
  <c r="H86" i="4"/>
  <c r="I86" i="4"/>
  <c r="J86" i="4"/>
  <c r="L86" i="4"/>
  <c r="M86" i="4"/>
  <c r="N86" i="4"/>
  <c r="O86" i="4"/>
  <c r="X86" i="4"/>
  <c r="Y86" i="4"/>
  <c r="C87" i="4"/>
  <c r="E87" i="4"/>
  <c r="G87" i="4"/>
  <c r="H87" i="4"/>
  <c r="I87" i="4"/>
  <c r="J87" i="4"/>
  <c r="L87" i="4"/>
  <c r="M87" i="4"/>
  <c r="N87" i="4"/>
  <c r="O87" i="4"/>
  <c r="X87" i="4"/>
  <c r="Y87" i="4"/>
  <c r="C88" i="4"/>
  <c r="E88" i="4"/>
  <c r="G88" i="4"/>
  <c r="H88" i="4"/>
  <c r="I88" i="4"/>
  <c r="J88" i="4"/>
  <c r="L88" i="4"/>
  <c r="M88" i="4"/>
  <c r="N88" i="4"/>
  <c r="O88" i="4"/>
  <c r="X88" i="4"/>
  <c r="Y88" i="4"/>
  <c r="C89" i="4"/>
  <c r="E89" i="4"/>
  <c r="G89" i="4"/>
  <c r="H89" i="4"/>
  <c r="I89" i="4"/>
  <c r="J89" i="4"/>
  <c r="L89" i="4"/>
  <c r="M89" i="4"/>
  <c r="N89" i="4"/>
  <c r="O89" i="4"/>
  <c r="X89" i="4"/>
  <c r="Y89" i="4"/>
  <c r="C90" i="4"/>
  <c r="E90" i="4"/>
  <c r="G90" i="4"/>
  <c r="H90" i="4"/>
  <c r="I90" i="4"/>
  <c r="J90" i="4"/>
  <c r="L90" i="4"/>
  <c r="M90" i="4"/>
  <c r="N90" i="4"/>
  <c r="O90" i="4"/>
  <c r="X90" i="4"/>
  <c r="Y90" i="4"/>
  <c r="C91" i="4"/>
  <c r="E91" i="4"/>
  <c r="G91" i="4"/>
  <c r="H91" i="4"/>
  <c r="I91" i="4"/>
  <c r="J91" i="4"/>
  <c r="L91" i="4"/>
  <c r="M91" i="4"/>
  <c r="N91" i="4"/>
  <c r="O91" i="4"/>
  <c r="X91" i="4"/>
  <c r="Y91" i="4"/>
  <c r="C92" i="4"/>
  <c r="E92" i="4"/>
  <c r="G92" i="4"/>
  <c r="H92" i="4"/>
  <c r="I92" i="4"/>
  <c r="J92" i="4"/>
  <c r="L92" i="4"/>
  <c r="M92" i="4"/>
  <c r="N92" i="4"/>
  <c r="O92" i="4"/>
  <c r="X92" i="4"/>
  <c r="Y92" i="4"/>
  <c r="C93" i="4"/>
  <c r="E93" i="4"/>
  <c r="G93" i="4"/>
  <c r="H93" i="4"/>
  <c r="I93" i="4"/>
  <c r="J93" i="4"/>
  <c r="L93" i="4"/>
  <c r="M93" i="4"/>
  <c r="N93" i="4"/>
  <c r="O93" i="4"/>
  <c r="X93" i="4"/>
  <c r="Y93" i="4"/>
  <c r="C94" i="4"/>
  <c r="E94" i="4"/>
  <c r="G94" i="4"/>
  <c r="H94" i="4"/>
  <c r="I94" i="4"/>
  <c r="J94" i="4"/>
  <c r="L94" i="4"/>
  <c r="M94" i="4"/>
  <c r="N94" i="4"/>
  <c r="O94" i="4"/>
  <c r="X94" i="4"/>
  <c r="Y94" i="4"/>
  <c r="C95" i="4"/>
  <c r="E95" i="4"/>
  <c r="G95" i="4"/>
  <c r="H95" i="4"/>
  <c r="I95" i="4"/>
  <c r="J95" i="4"/>
  <c r="L95" i="4"/>
  <c r="M95" i="4"/>
  <c r="N95" i="4"/>
  <c r="O95" i="4"/>
  <c r="X95" i="4"/>
  <c r="Y95" i="4"/>
  <c r="C96" i="4"/>
  <c r="E96" i="4"/>
  <c r="G96" i="4"/>
  <c r="H96" i="4"/>
  <c r="I96" i="4"/>
  <c r="J96" i="4"/>
  <c r="L96" i="4"/>
  <c r="M96" i="4"/>
  <c r="N96" i="4"/>
  <c r="O96" i="4"/>
  <c r="X96" i="4"/>
  <c r="Y96" i="4"/>
  <c r="C97" i="4"/>
  <c r="E97" i="4"/>
  <c r="G97" i="4"/>
  <c r="H97" i="4"/>
  <c r="I97" i="4"/>
  <c r="J97" i="4"/>
  <c r="L97" i="4"/>
  <c r="M97" i="4"/>
  <c r="N97" i="4"/>
  <c r="O97" i="4"/>
  <c r="X97" i="4"/>
  <c r="Y97" i="4"/>
  <c r="C98" i="4"/>
  <c r="E98" i="4"/>
  <c r="G98" i="4"/>
  <c r="H98" i="4"/>
  <c r="I98" i="4"/>
  <c r="J98" i="4"/>
  <c r="L98" i="4"/>
  <c r="M98" i="4"/>
  <c r="N98" i="4"/>
  <c r="O98" i="4"/>
  <c r="X98" i="4"/>
  <c r="Y98" i="4"/>
  <c r="C99" i="4"/>
  <c r="E99" i="4"/>
  <c r="G99" i="4"/>
  <c r="H99" i="4"/>
  <c r="I99" i="4"/>
  <c r="J99" i="4"/>
  <c r="L99" i="4"/>
  <c r="M99" i="4"/>
  <c r="N99" i="4"/>
  <c r="O99" i="4"/>
  <c r="X99" i="4"/>
  <c r="Y99" i="4"/>
  <c r="C100" i="4"/>
  <c r="E100" i="4"/>
  <c r="G100" i="4"/>
  <c r="H100" i="4"/>
  <c r="I100" i="4"/>
  <c r="J100" i="4"/>
  <c r="L100" i="4"/>
  <c r="M100" i="4"/>
  <c r="N100" i="4"/>
  <c r="O100" i="4"/>
  <c r="X100" i="4"/>
  <c r="Y100" i="4"/>
  <c r="C101" i="4"/>
  <c r="E101" i="4"/>
  <c r="G101" i="4"/>
  <c r="H101" i="4"/>
  <c r="I101" i="4"/>
  <c r="J101" i="4"/>
  <c r="L101" i="4"/>
  <c r="M101" i="4"/>
  <c r="N101" i="4"/>
  <c r="O101" i="4"/>
  <c r="X101" i="4"/>
  <c r="Y101" i="4"/>
  <c r="C102" i="4"/>
  <c r="E102" i="4"/>
  <c r="G102" i="4"/>
  <c r="H102" i="4"/>
  <c r="I102" i="4"/>
  <c r="J102" i="4"/>
  <c r="L102" i="4"/>
  <c r="M102" i="4"/>
  <c r="N102" i="4"/>
  <c r="O102" i="4"/>
  <c r="X102" i="4"/>
  <c r="Y102" i="4"/>
  <c r="C103" i="4"/>
  <c r="E103" i="4"/>
  <c r="G103" i="4"/>
  <c r="H103" i="4"/>
  <c r="I103" i="4"/>
  <c r="J103" i="4"/>
  <c r="L103" i="4"/>
  <c r="M103" i="4"/>
  <c r="N103" i="4"/>
  <c r="O103" i="4"/>
  <c r="X103" i="4"/>
  <c r="Y103" i="4"/>
  <c r="C104" i="4"/>
  <c r="E104" i="4"/>
  <c r="G104" i="4"/>
  <c r="H104" i="4"/>
  <c r="I104" i="4"/>
  <c r="J104" i="4"/>
  <c r="L104" i="4"/>
  <c r="M104" i="4"/>
  <c r="N104" i="4"/>
  <c r="O104" i="4"/>
  <c r="X104" i="4"/>
  <c r="Y104" i="4"/>
  <c r="C105" i="4"/>
  <c r="E105" i="4"/>
  <c r="G105" i="4"/>
  <c r="H105" i="4"/>
  <c r="I105" i="4"/>
  <c r="J105" i="4"/>
  <c r="L105" i="4"/>
  <c r="M105" i="4"/>
  <c r="N105" i="4"/>
  <c r="O105" i="4"/>
  <c r="X105" i="4"/>
  <c r="Y105" i="4"/>
  <c r="C106" i="4"/>
  <c r="E106" i="4"/>
  <c r="G106" i="4"/>
  <c r="H106" i="4"/>
  <c r="I106" i="4"/>
  <c r="J106" i="4"/>
  <c r="L106" i="4"/>
  <c r="M106" i="4"/>
  <c r="N106" i="4"/>
  <c r="O106" i="4"/>
  <c r="X106" i="4"/>
  <c r="Y106" i="4"/>
  <c r="C107" i="4"/>
  <c r="E107" i="4"/>
  <c r="G107" i="4"/>
  <c r="H107" i="4"/>
  <c r="I107" i="4"/>
  <c r="J107" i="4"/>
  <c r="L107" i="4"/>
  <c r="M107" i="4"/>
  <c r="N107" i="4"/>
  <c r="O107" i="4"/>
  <c r="X107" i="4"/>
  <c r="Y107" i="4"/>
  <c r="C108" i="4"/>
  <c r="E108" i="4"/>
  <c r="G108" i="4"/>
  <c r="H108" i="4"/>
  <c r="I108" i="4"/>
  <c r="J108" i="4"/>
  <c r="L108" i="4"/>
  <c r="M108" i="4"/>
  <c r="N108" i="4"/>
  <c r="O108" i="4"/>
  <c r="X108" i="4"/>
  <c r="Y108" i="4"/>
  <c r="C109" i="4"/>
  <c r="E109" i="4"/>
  <c r="G109" i="4"/>
  <c r="H109" i="4"/>
  <c r="I109" i="4"/>
  <c r="J109" i="4"/>
  <c r="L109" i="4"/>
  <c r="M109" i="4"/>
  <c r="N109" i="4"/>
  <c r="O109" i="4"/>
  <c r="X109" i="4"/>
  <c r="Y109" i="4"/>
  <c r="C110" i="4"/>
  <c r="E110" i="4"/>
  <c r="G110" i="4"/>
  <c r="H110" i="4"/>
  <c r="I110" i="4"/>
  <c r="J110" i="4"/>
  <c r="L110" i="4"/>
  <c r="M110" i="4"/>
  <c r="N110" i="4"/>
  <c r="O110" i="4"/>
  <c r="X110" i="4"/>
  <c r="Y110" i="4"/>
  <c r="C111" i="4"/>
  <c r="E111" i="4"/>
  <c r="G111" i="4"/>
  <c r="H111" i="4"/>
  <c r="I111" i="4"/>
  <c r="J111" i="4"/>
  <c r="L111" i="4"/>
  <c r="M111" i="4"/>
  <c r="N111" i="4"/>
  <c r="O111" i="4"/>
  <c r="X111" i="4"/>
  <c r="Y111" i="4"/>
  <c r="C112" i="4"/>
  <c r="E112" i="4"/>
  <c r="G112" i="4"/>
  <c r="H112" i="4"/>
  <c r="I112" i="4"/>
  <c r="J112" i="4"/>
  <c r="L112" i="4"/>
  <c r="M112" i="4"/>
  <c r="N112" i="4"/>
  <c r="O112" i="4"/>
  <c r="X112" i="4"/>
  <c r="Y112" i="4"/>
  <c r="C113" i="4"/>
  <c r="E113" i="4"/>
  <c r="G113" i="4"/>
  <c r="H113" i="4"/>
  <c r="I113" i="4"/>
  <c r="J113" i="4"/>
  <c r="L113" i="4"/>
  <c r="M113" i="4"/>
  <c r="N113" i="4"/>
  <c r="O113" i="4"/>
  <c r="X113" i="4"/>
  <c r="Y113" i="4"/>
  <c r="C114" i="4"/>
  <c r="E114" i="4"/>
  <c r="G114" i="4"/>
  <c r="H114" i="4"/>
  <c r="I114" i="4"/>
  <c r="J114" i="4"/>
  <c r="L114" i="4"/>
  <c r="M114" i="4"/>
  <c r="N114" i="4"/>
  <c r="O114" i="4"/>
  <c r="X114" i="4"/>
  <c r="Y114" i="4"/>
  <c r="C115" i="4"/>
  <c r="E115" i="4"/>
  <c r="G115" i="4"/>
  <c r="H115" i="4"/>
  <c r="I115" i="4"/>
  <c r="J115" i="4"/>
  <c r="L115" i="4"/>
  <c r="M115" i="4"/>
  <c r="N115" i="4"/>
  <c r="O115" i="4"/>
  <c r="X115" i="4"/>
  <c r="Y115" i="4"/>
  <c r="C116" i="4"/>
  <c r="E116" i="4"/>
  <c r="G116" i="4"/>
  <c r="H116" i="4"/>
  <c r="I116" i="4"/>
  <c r="J116" i="4"/>
  <c r="L116" i="4"/>
  <c r="M116" i="4"/>
  <c r="N116" i="4"/>
  <c r="O116" i="4"/>
  <c r="X116" i="4"/>
  <c r="Y116" i="4"/>
  <c r="C117" i="4"/>
  <c r="E117" i="4"/>
  <c r="G117" i="4"/>
  <c r="H117" i="4"/>
  <c r="I117" i="4"/>
  <c r="J117" i="4"/>
  <c r="L117" i="4"/>
  <c r="M117" i="4"/>
  <c r="N117" i="4"/>
  <c r="O117" i="4"/>
  <c r="X117" i="4"/>
  <c r="Y117" i="4"/>
  <c r="C118" i="4"/>
  <c r="E118" i="4"/>
  <c r="G118" i="4"/>
  <c r="H118" i="4"/>
  <c r="I118" i="4"/>
  <c r="J118" i="4"/>
  <c r="L118" i="4"/>
  <c r="M118" i="4"/>
  <c r="N118" i="4"/>
  <c r="O118" i="4"/>
  <c r="X118" i="4"/>
  <c r="Y118" i="4"/>
  <c r="C119" i="4"/>
  <c r="E119" i="4"/>
  <c r="G119" i="4"/>
  <c r="H119" i="4"/>
  <c r="I119" i="4"/>
  <c r="J119" i="4"/>
  <c r="L119" i="4"/>
  <c r="M119" i="4"/>
  <c r="N119" i="4"/>
  <c r="O119" i="4"/>
  <c r="X119" i="4"/>
  <c r="Y119" i="4"/>
  <c r="C120" i="4"/>
  <c r="E120" i="4"/>
  <c r="G120" i="4"/>
  <c r="H120" i="4"/>
  <c r="I120" i="4"/>
  <c r="J120" i="4"/>
  <c r="L120" i="4"/>
  <c r="M120" i="4"/>
  <c r="N120" i="4"/>
  <c r="O120" i="4"/>
  <c r="X120" i="4"/>
  <c r="Y120" i="4"/>
  <c r="C121" i="4"/>
  <c r="E121" i="4"/>
  <c r="G121" i="4"/>
  <c r="H121" i="4"/>
  <c r="I121" i="4"/>
  <c r="J121" i="4"/>
  <c r="L121" i="4"/>
  <c r="M121" i="4"/>
  <c r="N121" i="4"/>
  <c r="O121" i="4"/>
  <c r="X121" i="4"/>
  <c r="Y121" i="4"/>
  <c r="C122" i="4"/>
  <c r="E122" i="4"/>
  <c r="G122" i="4"/>
  <c r="H122" i="4"/>
  <c r="I122" i="4"/>
  <c r="J122" i="4"/>
  <c r="L122" i="4"/>
  <c r="M122" i="4"/>
  <c r="N122" i="4"/>
  <c r="O122" i="4"/>
  <c r="X122" i="4"/>
  <c r="Y122" i="4"/>
  <c r="C123" i="4"/>
  <c r="E123" i="4"/>
  <c r="G123" i="4"/>
  <c r="H123" i="4"/>
  <c r="I123" i="4"/>
  <c r="J123" i="4"/>
  <c r="L123" i="4"/>
  <c r="M123" i="4"/>
  <c r="N123" i="4"/>
  <c r="O123" i="4"/>
  <c r="X123" i="4"/>
  <c r="Y123" i="4"/>
  <c r="C124" i="4"/>
  <c r="E124" i="4"/>
  <c r="G124" i="4"/>
  <c r="H124" i="4"/>
  <c r="I124" i="4"/>
  <c r="J124" i="4"/>
  <c r="L124" i="4"/>
  <c r="M124" i="4"/>
  <c r="N124" i="4"/>
  <c r="O124" i="4"/>
  <c r="X124" i="4"/>
  <c r="Y124" i="4"/>
  <c r="C125" i="4"/>
  <c r="E125" i="4"/>
  <c r="G125" i="4"/>
  <c r="H125" i="4"/>
  <c r="I125" i="4"/>
  <c r="J125" i="4"/>
  <c r="L125" i="4"/>
  <c r="M125" i="4"/>
  <c r="N125" i="4"/>
  <c r="O125" i="4"/>
  <c r="X125" i="4"/>
  <c r="Y125" i="4"/>
  <c r="C126" i="4"/>
  <c r="E126" i="4"/>
  <c r="G126" i="4"/>
  <c r="H126" i="4"/>
  <c r="I126" i="4"/>
  <c r="J126" i="4"/>
  <c r="L126" i="4"/>
  <c r="M126" i="4"/>
  <c r="N126" i="4"/>
  <c r="O126" i="4"/>
  <c r="X126" i="4"/>
  <c r="Y126" i="4"/>
  <c r="C127" i="4"/>
  <c r="E127" i="4"/>
  <c r="G127" i="4"/>
  <c r="H127" i="4"/>
  <c r="I127" i="4"/>
  <c r="J127" i="4"/>
  <c r="L127" i="4"/>
  <c r="M127" i="4"/>
  <c r="N127" i="4"/>
  <c r="O127" i="4"/>
  <c r="X127" i="4"/>
  <c r="Y127" i="4"/>
  <c r="C128" i="4"/>
  <c r="E128" i="4"/>
  <c r="G128" i="4"/>
  <c r="H128" i="4"/>
  <c r="I128" i="4"/>
  <c r="J128" i="4"/>
  <c r="L128" i="4"/>
  <c r="M128" i="4"/>
  <c r="N128" i="4"/>
  <c r="O128" i="4"/>
  <c r="X128" i="4"/>
  <c r="Y128" i="4"/>
  <c r="C129" i="4"/>
  <c r="E129" i="4"/>
  <c r="G129" i="4"/>
  <c r="H129" i="4"/>
  <c r="I129" i="4"/>
  <c r="J129" i="4"/>
  <c r="L129" i="4"/>
  <c r="M129" i="4"/>
  <c r="N129" i="4"/>
  <c r="O129" i="4"/>
  <c r="X129" i="4"/>
  <c r="Y129" i="4"/>
  <c r="C130" i="4"/>
  <c r="E130" i="4"/>
  <c r="G130" i="4"/>
  <c r="H130" i="4"/>
  <c r="I130" i="4"/>
  <c r="J130" i="4"/>
  <c r="L130" i="4"/>
  <c r="M130" i="4"/>
  <c r="N130" i="4"/>
  <c r="O130" i="4"/>
  <c r="X130" i="4"/>
  <c r="Y130" i="4"/>
  <c r="C131" i="4"/>
  <c r="E131" i="4"/>
  <c r="G131" i="4"/>
  <c r="H131" i="4"/>
  <c r="I131" i="4"/>
  <c r="J131" i="4"/>
  <c r="L131" i="4"/>
  <c r="M131" i="4"/>
  <c r="N131" i="4"/>
  <c r="O131" i="4"/>
  <c r="X131" i="4"/>
  <c r="Y131" i="4"/>
  <c r="C132" i="4"/>
  <c r="E132" i="4"/>
  <c r="G132" i="4"/>
  <c r="H132" i="4"/>
  <c r="I132" i="4"/>
  <c r="J132" i="4"/>
  <c r="L132" i="4"/>
  <c r="M132" i="4"/>
  <c r="N132" i="4"/>
  <c r="O132" i="4"/>
  <c r="X132" i="4"/>
  <c r="Y132" i="4"/>
  <c r="C133" i="4"/>
  <c r="E133" i="4"/>
  <c r="G133" i="4"/>
  <c r="H133" i="4"/>
  <c r="I133" i="4"/>
  <c r="J133" i="4"/>
  <c r="L133" i="4"/>
  <c r="M133" i="4"/>
  <c r="N133" i="4"/>
  <c r="O133" i="4"/>
  <c r="X133" i="4"/>
  <c r="Y133" i="4"/>
  <c r="C134" i="4"/>
  <c r="E134" i="4"/>
  <c r="G134" i="4"/>
  <c r="H134" i="4"/>
  <c r="I134" i="4"/>
  <c r="J134" i="4"/>
  <c r="L134" i="4"/>
  <c r="M134" i="4"/>
  <c r="N134" i="4"/>
  <c r="O134" i="4"/>
  <c r="X134" i="4"/>
  <c r="Y134" i="4"/>
  <c r="C135" i="4"/>
  <c r="E135" i="4"/>
  <c r="G135" i="4"/>
  <c r="H135" i="4"/>
  <c r="I135" i="4"/>
  <c r="J135" i="4"/>
  <c r="L135" i="4"/>
  <c r="M135" i="4"/>
  <c r="N135" i="4"/>
  <c r="O135" i="4"/>
  <c r="X135" i="4"/>
  <c r="Y135" i="4"/>
  <c r="C136" i="4"/>
  <c r="E136" i="4"/>
  <c r="G136" i="4"/>
  <c r="H136" i="4"/>
  <c r="I136" i="4"/>
  <c r="J136" i="4"/>
  <c r="L136" i="4"/>
  <c r="M136" i="4"/>
  <c r="N136" i="4"/>
  <c r="O136" i="4"/>
  <c r="X136" i="4"/>
  <c r="Y136" i="4"/>
  <c r="C137" i="4"/>
  <c r="E137" i="4"/>
  <c r="G137" i="4"/>
  <c r="H137" i="4"/>
  <c r="I137" i="4"/>
  <c r="J137" i="4"/>
  <c r="L137" i="4"/>
  <c r="M137" i="4"/>
  <c r="N137" i="4"/>
  <c r="O137" i="4"/>
  <c r="X137" i="4"/>
  <c r="Y137" i="4"/>
  <c r="C138" i="4"/>
  <c r="E138" i="4"/>
  <c r="G138" i="4"/>
  <c r="H138" i="4"/>
  <c r="I138" i="4"/>
  <c r="J138" i="4"/>
  <c r="L138" i="4"/>
  <c r="M138" i="4"/>
  <c r="N138" i="4"/>
  <c r="O138" i="4"/>
  <c r="X138" i="4"/>
  <c r="Y138" i="4"/>
  <c r="C139" i="4"/>
  <c r="E139" i="4"/>
  <c r="G139" i="4"/>
  <c r="H139" i="4"/>
  <c r="I139" i="4"/>
  <c r="J139" i="4"/>
  <c r="L139" i="4"/>
  <c r="M139" i="4"/>
  <c r="N139" i="4"/>
  <c r="O139" i="4"/>
  <c r="X139" i="4"/>
  <c r="Y139" i="4"/>
  <c r="C140" i="4"/>
  <c r="E140" i="4"/>
  <c r="G140" i="4"/>
  <c r="H140" i="4"/>
  <c r="I140" i="4"/>
  <c r="J140" i="4"/>
  <c r="L140" i="4"/>
  <c r="M140" i="4"/>
  <c r="N140" i="4"/>
  <c r="O140" i="4"/>
  <c r="X140" i="4"/>
  <c r="Y140" i="4"/>
  <c r="C141" i="4"/>
  <c r="E141" i="4"/>
  <c r="G141" i="4"/>
  <c r="H141" i="4"/>
  <c r="I141" i="4"/>
  <c r="J141" i="4"/>
  <c r="L141" i="4"/>
  <c r="M141" i="4"/>
  <c r="N141" i="4"/>
  <c r="O141" i="4"/>
  <c r="X141" i="4"/>
  <c r="Y141" i="4"/>
  <c r="C142" i="4"/>
  <c r="E142" i="4"/>
  <c r="G142" i="4"/>
  <c r="H142" i="4"/>
  <c r="I142" i="4"/>
  <c r="J142" i="4"/>
  <c r="L142" i="4"/>
  <c r="M142" i="4"/>
  <c r="N142" i="4"/>
  <c r="O142" i="4"/>
  <c r="X142" i="4"/>
  <c r="Y142" i="4"/>
  <c r="C143" i="4"/>
  <c r="E143" i="4"/>
  <c r="G143" i="4"/>
  <c r="H143" i="4"/>
  <c r="I143" i="4"/>
  <c r="J143" i="4"/>
  <c r="L143" i="4"/>
  <c r="M143" i="4"/>
  <c r="N143" i="4"/>
  <c r="O143" i="4"/>
  <c r="X143" i="4"/>
  <c r="Y143" i="4"/>
  <c r="C144" i="4"/>
  <c r="E144" i="4"/>
  <c r="G144" i="4"/>
  <c r="H144" i="4"/>
  <c r="I144" i="4"/>
  <c r="J144" i="4"/>
  <c r="L144" i="4"/>
  <c r="M144" i="4"/>
  <c r="N144" i="4"/>
  <c r="O144" i="4"/>
  <c r="X144" i="4"/>
  <c r="Y144" i="4"/>
  <c r="C145" i="4"/>
  <c r="E145" i="4"/>
  <c r="G145" i="4"/>
  <c r="H145" i="4"/>
  <c r="I145" i="4"/>
  <c r="J145" i="4"/>
  <c r="L145" i="4"/>
  <c r="M145" i="4"/>
  <c r="N145" i="4"/>
  <c r="O145" i="4"/>
  <c r="X145" i="4"/>
  <c r="Y145" i="4"/>
  <c r="C146" i="4"/>
  <c r="E146" i="4"/>
  <c r="G146" i="4"/>
  <c r="H146" i="4"/>
  <c r="I146" i="4"/>
  <c r="J146" i="4"/>
  <c r="L146" i="4"/>
  <c r="M146" i="4"/>
  <c r="N146" i="4"/>
  <c r="O146" i="4"/>
  <c r="X146" i="4"/>
  <c r="Y146" i="4"/>
  <c r="C147" i="4"/>
  <c r="E147" i="4"/>
  <c r="G147" i="4"/>
  <c r="H147" i="4"/>
  <c r="I147" i="4"/>
  <c r="J147" i="4"/>
  <c r="L147" i="4"/>
  <c r="M147" i="4"/>
  <c r="N147" i="4"/>
  <c r="O147" i="4"/>
  <c r="X147" i="4"/>
  <c r="Y147" i="4"/>
  <c r="C148" i="4"/>
  <c r="E148" i="4"/>
  <c r="G148" i="4"/>
  <c r="H148" i="4"/>
  <c r="I148" i="4"/>
  <c r="J148" i="4"/>
  <c r="L148" i="4"/>
  <c r="M148" i="4"/>
  <c r="N148" i="4"/>
  <c r="O148" i="4"/>
  <c r="X148" i="4"/>
  <c r="Y148" i="4"/>
  <c r="C149" i="4"/>
  <c r="E149" i="4"/>
  <c r="G149" i="4"/>
  <c r="H149" i="4"/>
  <c r="I149" i="4"/>
  <c r="J149" i="4"/>
  <c r="L149" i="4"/>
  <c r="M149" i="4"/>
  <c r="N149" i="4"/>
  <c r="O149" i="4"/>
  <c r="X149" i="4"/>
  <c r="Y149" i="4"/>
  <c r="C150" i="4"/>
  <c r="E150" i="4"/>
  <c r="G150" i="4"/>
  <c r="H150" i="4"/>
  <c r="I150" i="4"/>
  <c r="J150" i="4"/>
  <c r="L150" i="4"/>
  <c r="M150" i="4"/>
  <c r="N150" i="4"/>
  <c r="O150" i="4"/>
  <c r="X150" i="4"/>
  <c r="Y150" i="4"/>
  <c r="C151" i="4"/>
  <c r="E151" i="4"/>
  <c r="G151" i="4"/>
  <c r="H151" i="4"/>
  <c r="I151" i="4"/>
  <c r="J151" i="4"/>
  <c r="L151" i="4"/>
  <c r="M151" i="4"/>
  <c r="N151" i="4"/>
  <c r="O151" i="4"/>
  <c r="X151" i="4"/>
  <c r="Y151" i="4"/>
  <c r="C152" i="4"/>
  <c r="E152" i="4"/>
  <c r="G152" i="4"/>
  <c r="H152" i="4"/>
  <c r="I152" i="4"/>
  <c r="J152" i="4"/>
  <c r="L152" i="4"/>
  <c r="M152" i="4"/>
  <c r="N152" i="4"/>
  <c r="O152" i="4"/>
  <c r="X152" i="4"/>
  <c r="Y152" i="4"/>
  <c r="C153" i="4"/>
  <c r="E153" i="4"/>
  <c r="G153" i="4"/>
  <c r="H153" i="4"/>
  <c r="I153" i="4"/>
  <c r="J153" i="4"/>
  <c r="L153" i="4"/>
  <c r="M153" i="4"/>
  <c r="N153" i="4"/>
  <c r="O153" i="4"/>
  <c r="X153" i="4"/>
  <c r="Y153" i="4"/>
  <c r="C154" i="4"/>
  <c r="E154" i="4"/>
  <c r="G154" i="4"/>
  <c r="H154" i="4"/>
  <c r="I154" i="4"/>
  <c r="J154" i="4"/>
  <c r="L154" i="4"/>
  <c r="M154" i="4"/>
  <c r="N154" i="4"/>
  <c r="O154" i="4"/>
  <c r="X154" i="4"/>
  <c r="Y154" i="4"/>
  <c r="C155" i="4"/>
  <c r="E155" i="4"/>
  <c r="G155" i="4"/>
  <c r="H155" i="4"/>
  <c r="I155" i="4"/>
  <c r="J155" i="4"/>
  <c r="L155" i="4"/>
  <c r="M155" i="4"/>
  <c r="N155" i="4"/>
  <c r="O155" i="4"/>
  <c r="X155" i="4"/>
  <c r="Y155" i="4"/>
  <c r="C156" i="4"/>
  <c r="E156" i="4"/>
  <c r="G156" i="4"/>
  <c r="H156" i="4"/>
  <c r="I156" i="4"/>
  <c r="J156" i="4"/>
  <c r="L156" i="4"/>
  <c r="M156" i="4"/>
  <c r="N156" i="4"/>
  <c r="O156" i="4"/>
  <c r="X156" i="4"/>
  <c r="Y156" i="4"/>
  <c r="C157" i="4"/>
  <c r="E157" i="4"/>
  <c r="G157" i="4"/>
  <c r="H157" i="4"/>
  <c r="I157" i="4"/>
  <c r="J157" i="4"/>
  <c r="L157" i="4"/>
  <c r="M157" i="4"/>
  <c r="N157" i="4"/>
  <c r="O157" i="4"/>
  <c r="X157" i="4"/>
  <c r="Y157" i="4"/>
  <c r="C158" i="4"/>
  <c r="E158" i="4"/>
  <c r="G158" i="4"/>
  <c r="H158" i="4"/>
  <c r="I158" i="4"/>
  <c r="J158" i="4"/>
  <c r="L158" i="4"/>
  <c r="M158" i="4"/>
  <c r="N158" i="4"/>
  <c r="O158" i="4"/>
  <c r="X158" i="4"/>
  <c r="Y158" i="4"/>
  <c r="C159" i="4"/>
  <c r="E159" i="4"/>
  <c r="G159" i="4"/>
  <c r="H159" i="4"/>
  <c r="I159" i="4"/>
  <c r="J159" i="4"/>
  <c r="L159" i="4"/>
  <c r="M159" i="4"/>
  <c r="N159" i="4"/>
  <c r="O159" i="4"/>
  <c r="X159" i="4"/>
  <c r="Y159" i="4"/>
  <c r="C160" i="4"/>
  <c r="E160" i="4"/>
  <c r="G160" i="4"/>
  <c r="H160" i="4"/>
  <c r="I160" i="4"/>
  <c r="J160" i="4"/>
  <c r="L160" i="4"/>
  <c r="M160" i="4"/>
  <c r="N160" i="4"/>
  <c r="O160" i="4"/>
  <c r="X160" i="4"/>
  <c r="Y160" i="4"/>
  <c r="C161" i="4"/>
  <c r="E161" i="4"/>
  <c r="G161" i="4"/>
  <c r="H161" i="4"/>
  <c r="I161" i="4"/>
  <c r="J161" i="4"/>
  <c r="L161" i="4"/>
  <c r="M161" i="4"/>
  <c r="N161" i="4"/>
  <c r="O161" i="4"/>
  <c r="X161" i="4"/>
  <c r="Y161" i="4"/>
  <c r="C162" i="4"/>
  <c r="E162" i="4"/>
  <c r="G162" i="4"/>
  <c r="H162" i="4"/>
  <c r="I162" i="4"/>
  <c r="J162" i="4"/>
  <c r="L162" i="4"/>
  <c r="M162" i="4"/>
  <c r="N162" i="4"/>
  <c r="O162" i="4"/>
  <c r="X162" i="4"/>
  <c r="Y162" i="4"/>
  <c r="C163" i="4"/>
  <c r="E163" i="4"/>
  <c r="G163" i="4"/>
  <c r="H163" i="4"/>
  <c r="I163" i="4"/>
  <c r="J163" i="4"/>
  <c r="L163" i="4"/>
  <c r="M163" i="4"/>
  <c r="N163" i="4"/>
  <c r="O163" i="4"/>
  <c r="X163" i="4"/>
  <c r="Y163" i="4"/>
  <c r="C164" i="4"/>
  <c r="E164" i="4"/>
  <c r="G164" i="4"/>
  <c r="H164" i="4"/>
  <c r="I164" i="4"/>
  <c r="J164" i="4"/>
  <c r="L164" i="4"/>
  <c r="M164" i="4"/>
  <c r="N164" i="4"/>
  <c r="O164" i="4"/>
  <c r="X164" i="4"/>
  <c r="Y164" i="4"/>
  <c r="C165" i="4"/>
  <c r="E165" i="4"/>
  <c r="G165" i="4"/>
  <c r="H165" i="4"/>
  <c r="I165" i="4"/>
  <c r="J165" i="4"/>
  <c r="L165" i="4"/>
  <c r="M165" i="4"/>
  <c r="N165" i="4"/>
  <c r="O165" i="4"/>
  <c r="X165" i="4"/>
  <c r="Y165" i="4"/>
  <c r="C166" i="4"/>
  <c r="E166" i="4"/>
  <c r="G166" i="4"/>
  <c r="H166" i="4"/>
  <c r="I166" i="4"/>
  <c r="J166" i="4"/>
  <c r="L166" i="4"/>
  <c r="M166" i="4"/>
  <c r="N166" i="4"/>
  <c r="O166" i="4"/>
  <c r="X166" i="4"/>
  <c r="Y166" i="4"/>
  <c r="C167" i="4"/>
  <c r="E167" i="4"/>
  <c r="G167" i="4"/>
  <c r="H167" i="4"/>
  <c r="I167" i="4"/>
  <c r="J167" i="4"/>
  <c r="L167" i="4"/>
  <c r="M167" i="4"/>
  <c r="N167" i="4"/>
  <c r="O167" i="4"/>
  <c r="X167" i="4"/>
  <c r="Y167" i="4"/>
  <c r="C168" i="4"/>
  <c r="E168" i="4"/>
  <c r="G168" i="4"/>
  <c r="H168" i="4"/>
  <c r="I168" i="4"/>
  <c r="J168" i="4"/>
  <c r="L168" i="4"/>
  <c r="M168" i="4"/>
  <c r="N168" i="4"/>
  <c r="O168" i="4"/>
  <c r="X168" i="4"/>
  <c r="Y168" i="4"/>
  <c r="C169" i="4"/>
  <c r="E169" i="4"/>
  <c r="G169" i="4"/>
  <c r="H169" i="4"/>
  <c r="I169" i="4"/>
  <c r="J169" i="4"/>
  <c r="L169" i="4"/>
  <c r="M169" i="4"/>
  <c r="N169" i="4"/>
  <c r="O169" i="4"/>
  <c r="X169" i="4"/>
  <c r="Y169" i="4"/>
  <c r="C170" i="4"/>
  <c r="E170" i="4"/>
  <c r="G170" i="4"/>
  <c r="H170" i="4"/>
  <c r="I170" i="4"/>
  <c r="J170" i="4"/>
  <c r="L170" i="4"/>
  <c r="M170" i="4"/>
  <c r="N170" i="4"/>
  <c r="O170" i="4"/>
  <c r="X170" i="4"/>
  <c r="Y170" i="4"/>
  <c r="C171" i="4"/>
  <c r="E171" i="4"/>
  <c r="G171" i="4"/>
  <c r="H171" i="4"/>
  <c r="I171" i="4"/>
  <c r="J171" i="4"/>
  <c r="L171" i="4"/>
  <c r="M171" i="4"/>
  <c r="N171" i="4"/>
  <c r="O171" i="4"/>
  <c r="X171" i="4"/>
  <c r="Y171" i="4"/>
  <c r="C172" i="4"/>
  <c r="E172" i="4"/>
  <c r="G172" i="4"/>
  <c r="H172" i="4"/>
  <c r="I172" i="4"/>
  <c r="J172" i="4"/>
  <c r="L172" i="4"/>
  <c r="M172" i="4"/>
  <c r="N172" i="4"/>
  <c r="O172" i="4"/>
  <c r="X172" i="4"/>
  <c r="Y172" i="4"/>
  <c r="C173" i="4"/>
  <c r="E173" i="4"/>
  <c r="G173" i="4"/>
  <c r="H173" i="4"/>
  <c r="I173" i="4"/>
  <c r="J173" i="4"/>
  <c r="L173" i="4"/>
  <c r="M173" i="4"/>
  <c r="N173" i="4"/>
  <c r="O173" i="4"/>
  <c r="X173" i="4"/>
  <c r="Y173" i="4"/>
  <c r="C174" i="4"/>
  <c r="E174" i="4"/>
  <c r="G174" i="4"/>
  <c r="H174" i="4"/>
  <c r="I174" i="4"/>
  <c r="J174" i="4"/>
  <c r="L174" i="4"/>
  <c r="M174" i="4"/>
  <c r="N174" i="4"/>
  <c r="O174" i="4"/>
  <c r="X174" i="4"/>
  <c r="Y174" i="4"/>
  <c r="C175" i="4"/>
  <c r="E175" i="4"/>
  <c r="G175" i="4"/>
  <c r="H175" i="4"/>
  <c r="I175" i="4"/>
  <c r="J175" i="4"/>
  <c r="L175" i="4"/>
  <c r="M175" i="4"/>
  <c r="N175" i="4"/>
  <c r="O175" i="4"/>
  <c r="X175" i="4"/>
  <c r="Y175" i="4"/>
  <c r="C176" i="4"/>
  <c r="E176" i="4"/>
  <c r="G176" i="4"/>
  <c r="H176" i="4"/>
  <c r="I176" i="4"/>
  <c r="J176" i="4"/>
  <c r="L176" i="4"/>
  <c r="M176" i="4"/>
  <c r="N176" i="4"/>
  <c r="O176" i="4"/>
  <c r="X176" i="4"/>
  <c r="Y176" i="4"/>
  <c r="C177" i="4"/>
  <c r="E177" i="4"/>
  <c r="G177" i="4"/>
  <c r="H177" i="4"/>
  <c r="I177" i="4"/>
  <c r="J177" i="4"/>
  <c r="L177" i="4"/>
  <c r="M177" i="4"/>
  <c r="N177" i="4"/>
  <c r="O177" i="4"/>
  <c r="X177" i="4"/>
  <c r="Y177" i="4"/>
  <c r="C178" i="4"/>
  <c r="E178" i="4"/>
  <c r="G178" i="4"/>
  <c r="H178" i="4"/>
  <c r="I178" i="4"/>
  <c r="J178" i="4"/>
  <c r="L178" i="4"/>
  <c r="M178" i="4"/>
  <c r="N178" i="4"/>
  <c r="O178" i="4"/>
  <c r="X178" i="4"/>
  <c r="Y178" i="4"/>
  <c r="C179" i="4"/>
  <c r="E179" i="4"/>
  <c r="G179" i="4"/>
  <c r="H179" i="4"/>
  <c r="I179" i="4"/>
  <c r="J179" i="4"/>
  <c r="L179" i="4"/>
  <c r="M179" i="4"/>
  <c r="N179" i="4"/>
  <c r="O179" i="4"/>
  <c r="X179" i="4"/>
  <c r="Y179" i="4"/>
  <c r="C180" i="4"/>
  <c r="E180" i="4"/>
  <c r="G180" i="4"/>
  <c r="H180" i="4"/>
  <c r="I180" i="4"/>
  <c r="J180" i="4"/>
  <c r="L180" i="4"/>
  <c r="M180" i="4"/>
  <c r="N180" i="4"/>
  <c r="O180" i="4"/>
  <c r="X180" i="4"/>
  <c r="Y180" i="4"/>
  <c r="C181" i="4"/>
  <c r="E181" i="4"/>
  <c r="G181" i="4"/>
  <c r="H181" i="4"/>
  <c r="I181" i="4"/>
  <c r="J181" i="4"/>
  <c r="L181" i="4"/>
  <c r="M181" i="4"/>
  <c r="N181" i="4"/>
  <c r="O181" i="4"/>
  <c r="X181" i="4"/>
  <c r="Y181" i="4"/>
  <c r="C182" i="4"/>
  <c r="E182" i="4"/>
  <c r="G182" i="4"/>
  <c r="H182" i="4"/>
  <c r="I182" i="4"/>
  <c r="J182" i="4"/>
  <c r="L182" i="4"/>
  <c r="M182" i="4"/>
  <c r="N182" i="4"/>
  <c r="O182" i="4"/>
  <c r="X182" i="4"/>
  <c r="Y182" i="4"/>
  <c r="C183" i="4"/>
  <c r="E183" i="4"/>
  <c r="G183" i="4"/>
  <c r="H183" i="4"/>
  <c r="I183" i="4"/>
  <c r="J183" i="4"/>
  <c r="L183" i="4"/>
  <c r="M183" i="4"/>
  <c r="N183" i="4"/>
  <c r="O183" i="4"/>
  <c r="X183" i="4"/>
  <c r="Y183" i="4"/>
  <c r="C184" i="4"/>
  <c r="E184" i="4"/>
  <c r="G184" i="4"/>
  <c r="H184" i="4"/>
  <c r="I184" i="4"/>
  <c r="J184" i="4"/>
  <c r="L184" i="4"/>
  <c r="M184" i="4"/>
  <c r="N184" i="4"/>
  <c r="O184" i="4"/>
  <c r="X184" i="4"/>
  <c r="Y184" i="4"/>
  <c r="C185" i="4"/>
  <c r="E185" i="4"/>
  <c r="G185" i="4"/>
  <c r="H185" i="4"/>
  <c r="I185" i="4"/>
  <c r="J185" i="4"/>
  <c r="L185" i="4"/>
  <c r="M185" i="4"/>
  <c r="N185" i="4"/>
  <c r="O185" i="4"/>
  <c r="X185" i="4"/>
  <c r="Y185" i="4"/>
  <c r="C186" i="4"/>
  <c r="E186" i="4"/>
  <c r="G186" i="4"/>
  <c r="H186" i="4"/>
  <c r="I186" i="4"/>
  <c r="J186" i="4"/>
  <c r="L186" i="4"/>
  <c r="M186" i="4"/>
  <c r="N186" i="4"/>
  <c r="O186" i="4"/>
  <c r="X186" i="4"/>
  <c r="Y186" i="4"/>
  <c r="C187" i="4"/>
  <c r="E187" i="4"/>
  <c r="G187" i="4"/>
  <c r="H187" i="4"/>
  <c r="I187" i="4"/>
  <c r="J187" i="4"/>
  <c r="L187" i="4"/>
  <c r="M187" i="4"/>
  <c r="N187" i="4"/>
  <c r="O187" i="4"/>
  <c r="X187" i="4"/>
  <c r="Y187" i="4"/>
  <c r="C188" i="4"/>
  <c r="E188" i="4"/>
  <c r="G188" i="4"/>
  <c r="H188" i="4"/>
  <c r="I188" i="4"/>
  <c r="J188" i="4"/>
  <c r="L188" i="4"/>
  <c r="M188" i="4"/>
  <c r="N188" i="4"/>
  <c r="O188" i="4"/>
  <c r="X188" i="4"/>
  <c r="Y188" i="4"/>
  <c r="C189" i="4"/>
  <c r="E189" i="4"/>
  <c r="G189" i="4"/>
  <c r="H189" i="4"/>
  <c r="I189" i="4"/>
  <c r="J189" i="4"/>
  <c r="L189" i="4"/>
  <c r="M189" i="4"/>
  <c r="N189" i="4"/>
  <c r="O189" i="4"/>
  <c r="X189" i="4"/>
  <c r="Y189" i="4"/>
  <c r="C190" i="4"/>
  <c r="E190" i="4"/>
  <c r="G190" i="4"/>
  <c r="H190" i="4"/>
  <c r="I190" i="4"/>
  <c r="J190" i="4"/>
  <c r="L190" i="4"/>
  <c r="M190" i="4"/>
  <c r="N190" i="4"/>
  <c r="O190" i="4"/>
  <c r="X190" i="4"/>
  <c r="Y190" i="4"/>
  <c r="C191" i="4"/>
  <c r="E191" i="4"/>
  <c r="G191" i="4"/>
  <c r="H191" i="4"/>
  <c r="I191" i="4"/>
  <c r="J191" i="4"/>
  <c r="L191" i="4"/>
  <c r="M191" i="4"/>
  <c r="N191" i="4"/>
  <c r="O191" i="4"/>
  <c r="X191" i="4"/>
  <c r="Y191" i="4"/>
  <c r="C192" i="4"/>
  <c r="E192" i="4"/>
  <c r="G192" i="4"/>
  <c r="H192" i="4"/>
  <c r="I192" i="4"/>
  <c r="J192" i="4"/>
  <c r="L192" i="4"/>
  <c r="M192" i="4"/>
  <c r="N192" i="4"/>
  <c r="O192" i="4"/>
  <c r="X192" i="4"/>
  <c r="Y192" i="4"/>
  <c r="C193" i="4"/>
  <c r="E193" i="4"/>
  <c r="G193" i="4"/>
  <c r="H193" i="4"/>
  <c r="I193" i="4"/>
  <c r="J193" i="4"/>
  <c r="L193" i="4"/>
  <c r="M193" i="4"/>
  <c r="N193" i="4"/>
  <c r="O193" i="4"/>
  <c r="X193" i="4"/>
  <c r="Y193" i="4"/>
  <c r="C194" i="4"/>
  <c r="E194" i="4"/>
  <c r="G194" i="4"/>
  <c r="H194" i="4"/>
  <c r="I194" i="4"/>
  <c r="J194" i="4"/>
  <c r="L194" i="4"/>
  <c r="M194" i="4"/>
  <c r="N194" i="4"/>
  <c r="O194" i="4"/>
  <c r="X194" i="4"/>
  <c r="Y194" i="4"/>
  <c r="C195" i="4"/>
  <c r="E195" i="4"/>
  <c r="G195" i="4"/>
  <c r="H195" i="4"/>
  <c r="I195" i="4"/>
  <c r="J195" i="4"/>
  <c r="L195" i="4"/>
  <c r="M195" i="4"/>
  <c r="N195" i="4"/>
  <c r="O195" i="4"/>
  <c r="X195" i="4"/>
  <c r="Y195" i="4"/>
  <c r="C196" i="4"/>
  <c r="E196" i="4"/>
  <c r="G196" i="4"/>
  <c r="H196" i="4"/>
  <c r="I196" i="4"/>
  <c r="J196" i="4"/>
  <c r="L196" i="4"/>
  <c r="M196" i="4"/>
  <c r="N196" i="4"/>
  <c r="O196" i="4"/>
  <c r="X196" i="4"/>
  <c r="Y196" i="4"/>
  <c r="C197" i="4"/>
  <c r="E197" i="4"/>
  <c r="G197" i="4"/>
  <c r="H197" i="4"/>
  <c r="I197" i="4"/>
  <c r="J197" i="4"/>
  <c r="L197" i="4"/>
  <c r="M197" i="4"/>
  <c r="N197" i="4"/>
  <c r="O197" i="4"/>
  <c r="X197" i="4"/>
  <c r="Y197" i="4"/>
  <c r="C198" i="4"/>
  <c r="E198" i="4"/>
  <c r="G198" i="4"/>
  <c r="H198" i="4"/>
  <c r="I198" i="4"/>
  <c r="J198" i="4"/>
  <c r="L198" i="4"/>
  <c r="M198" i="4"/>
  <c r="N198" i="4"/>
  <c r="O198" i="4"/>
  <c r="X198" i="4"/>
  <c r="Y198" i="4"/>
  <c r="C199" i="4"/>
  <c r="E199" i="4"/>
  <c r="G199" i="4"/>
  <c r="H199" i="4"/>
  <c r="I199" i="4"/>
  <c r="J199" i="4"/>
  <c r="L199" i="4"/>
  <c r="M199" i="4"/>
  <c r="N199" i="4"/>
  <c r="O199" i="4"/>
  <c r="X199" i="4"/>
  <c r="Y199" i="4"/>
  <c r="C200" i="4"/>
  <c r="E200" i="4"/>
  <c r="G200" i="4"/>
  <c r="H200" i="4"/>
  <c r="I200" i="4"/>
  <c r="J200" i="4"/>
  <c r="L200" i="4"/>
  <c r="M200" i="4"/>
  <c r="N200" i="4"/>
  <c r="O200" i="4"/>
  <c r="X200" i="4"/>
  <c r="Y200" i="4"/>
  <c r="C201" i="4"/>
  <c r="E201" i="4"/>
  <c r="G201" i="4"/>
  <c r="H201" i="4"/>
  <c r="I201" i="4"/>
  <c r="J201" i="4"/>
  <c r="L201" i="4"/>
  <c r="M201" i="4"/>
  <c r="N201" i="4"/>
  <c r="O201" i="4"/>
  <c r="X201" i="4"/>
  <c r="Y201" i="4"/>
  <c r="C202" i="4"/>
  <c r="E202" i="4"/>
  <c r="G202" i="4"/>
  <c r="H202" i="4"/>
  <c r="I202" i="4"/>
  <c r="J202" i="4"/>
  <c r="L202" i="4"/>
  <c r="M202" i="4"/>
  <c r="N202" i="4"/>
  <c r="O202" i="4"/>
  <c r="X202" i="4"/>
  <c r="Y202" i="4"/>
  <c r="C203" i="4"/>
  <c r="E203" i="4"/>
  <c r="G203" i="4"/>
  <c r="H203" i="4"/>
  <c r="I203" i="4"/>
  <c r="J203" i="4"/>
  <c r="L203" i="4"/>
  <c r="M203" i="4"/>
  <c r="N203" i="4"/>
  <c r="O203" i="4"/>
  <c r="X203" i="4"/>
  <c r="Y203" i="4"/>
  <c r="C204" i="4"/>
  <c r="E204" i="4"/>
  <c r="G204" i="4"/>
  <c r="H204" i="4"/>
  <c r="I204" i="4"/>
  <c r="J204" i="4"/>
  <c r="L204" i="4"/>
  <c r="M204" i="4"/>
  <c r="N204" i="4"/>
  <c r="O204" i="4"/>
  <c r="X204" i="4"/>
  <c r="Y204" i="4"/>
  <c r="C205" i="4"/>
  <c r="E205" i="4"/>
  <c r="G205" i="4"/>
  <c r="H205" i="4"/>
  <c r="I205" i="4"/>
  <c r="J205" i="4"/>
  <c r="L205" i="4"/>
  <c r="M205" i="4"/>
  <c r="N205" i="4"/>
  <c r="O205" i="4"/>
  <c r="X205" i="4"/>
  <c r="Y205" i="4"/>
  <c r="C206" i="4"/>
  <c r="E206" i="4"/>
  <c r="G206" i="4"/>
  <c r="H206" i="4"/>
  <c r="I206" i="4"/>
  <c r="J206" i="4"/>
  <c r="L206" i="4"/>
  <c r="M206" i="4"/>
  <c r="N206" i="4"/>
  <c r="O206" i="4"/>
  <c r="X206" i="4"/>
  <c r="Y206" i="4"/>
  <c r="C207" i="4"/>
  <c r="E207" i="4"/>
  <c r="G207" i="4"/>
  <c r="H207" i="4"/>
  <c r="I207" i="4"/>
  <c r="J207" i="4"/>
  <c r="L207" i="4"/>
  <c r="M207" i="4"/>
  <c r="N207" i="4"/>
  <c r="O207" i="4"/>
  <c r="X207" i="4"/>
  <c r="Y207" i="4"/>
  <c r="C208" i="4"/>
  <c r="E208" i="4"/>
  <c r="G208" i="4"/>
  <c r="H208" i="4"/>
  <c r="I208" i="4"/>
  <c r="J208" i="4"/>
  <c r="L208" i="4"/>
  <c r="M208" i="4"/>
  <c r="N208" i="4"/>
  <c r="O208" i="4"/>
  <c r="X208" i="4"/>
  <c r="Y208" i="4"/>
  <c r="C209" i="4"/>
  <c r="E209" i="4"/>
  <c r="G209" i="4"/>
  <c r="H209" i="4"/>
  <c r="I209" i="4"/>
  <c r="J209" i="4"/>
  <c r="L209" i="4"/>
  <c r="M209" i="4"/>
  <c r="N209" i="4"/>
  <c r="O209" i="4"/>
  <c r="X209" i="4"/>
  <c r="Y209" i="4"/>
  <c r="C210" i="4"/>
  <c r="E210" i="4"/>
  <c r="G210" i="4"/>
  <c r="H210" i="4"/>
  <c r="I210" i="4"/>
  <c r="J210" i="4"/>
  <c r="L210" i="4"/>
  <c r="M210" i="4"/>
  <c r="N210" i="4"/>
  <c r="O210" i="4"/>
  <c r="X210" i="4"/>
  <c r="Y210" i="4"/>
  <c r="C211" i="4"/>
  <c r="E211" i="4"/>
  <c r="G211" i="4"/>
  <c r="H211" i="4"/>
  <c r="I211" i="4"/>
  <c r="J211" i="4"/>
  <c r="L211" i="4"/>
  <c r="M211" i="4"/>
  <c r="N211" i="4"/>
  <c r="O211" i="4"/>
  <c r="X211" i="4"/>
  <c r="Y211" i="4"/>
  <c r="C212" i="4"/>
  <c r="E212" i="4"/>
  <c r="G212" i="4"/>
  <c r="H212" i="4"/>
  <c r="I212" i="4"/>
  <c r="J212" i="4"/>
  <c r="L212" i="4"/>
  <c r="M212" i="4"/>
  <c r="N212" i="4"/>
  <c r="O212" i="4"/>
  <c r="X212" i="4"/>
  <c r="Y212" i="4"/>
  <c r="C213" i="4"/>
  <c r="E213" i="4"/>
  <c r="G213" i="4"/>
  <c r="H213" i="4"/>
  <c r="I213" i="4"/>
  <c r="J213" i="4"/>
  <c r="L213" i="4"/>
  <c r="M213" i="4"/>
  <c r="N213" i="4"/>
  <c r="O213" i="4"/>
  <c r="X213" i="4"/>
  <c r="Y213" i="4"/>
  <c r="C214" i="4"/>
  <c r="E214" i="4"/>
  <c r="G214" i="4"/>
  <c r="H214" i="4"/>
  <c r="I214" i="4"/>
  <c r="J214" i="4"/>
  <c r="L214" i="4"/>
  <c r="M214" i="4"/>
  <c r="N214" i="4"/>
  <c r="O214" i="4"/>
  <c r="X214" i="4"/>
  <c r="Y214" i="4"/>
  <c r="C215" i="4"/>
  <c r="E215" i="4"/>
  <c r="G215" i="4"/>
  <c r="H215" i="4"/>
  <c r="I215" i="4"/>
  <c r="J215" i="4"/>
  <c r="L215" i="4"/>
  <c r="M215" i="4"/>
  <c r="N215" i="4"/>
  <c r="O215" i="4"/>
  <c r="X215" i="4"/>
  <c r="Y215" i="4"/>
  <c r="C216" i="4"/>
  <c r="E216" i="4"/>
  <c r="G216" i="4"/>
  <c r="H216" i="4"/>
  <c r="I216" i="4"/>
  <c r="J216" i="4"/>
  <c r="L216" i="4"/>
  <c r="M216" i="4"/>
  <c r="N216" i="4"/>
  <c r="O216" i="4"/>
  <c r="X216" i="4"/>
  <c r="Y216" i="4"/>
  <c r="C217" i="4"/>
  <c r="E217" i="4"/>
  <c r="G217" i="4"/>
  <c r="H217" i="4"/>
  <c r="I217" i="4"/>
  <c r="J217" i="4"/>
  <c r="L217" i="4"/>
  <c r="M217" i="4"/>
  <c r="N217" i="4"/>
  <c r="O217" i="4"/>
  <c r="X217" i="4"/>
  <c r="Y217" i="4"/>
  <c r="C218" i="4"/>
  <c r="E218" i="4"/>
  <c r="G218" i="4"/>
  <c r="H218" i="4"/>
  <c r="I218" i="4"/>
  <c r="J218" i="4"/>
  <c r="L218" i="4"/>
  <c r="M218" i="4"/>
  <c r="N218" i="4"/>
  <c r="O218" i="4"/>
  <c r="X218" i="4"/>
  <c r="Y218" i="4"/>
  <c r="C219" i="4"/>
  <c r="E219" i="4"/>
  <c r="G219" i="4"/>
  <c r="H219" i="4"/>
  <c r="I219" i="4"/>
  <c r="J219" i="4"/>
  <c r="L219" i="4"/>
  <c r="M219" i="4"/>
  <c r="N219" i="4"/>
  <c r="O219" i="4"/>
  <c r="X219" i="4"/>
  <c r="Y219" i="4"/>
  <c r="C220" i="4"/>
  <c r="E220" i="4"/>
  <c r="G220" i="4"/>
  <c r="H220" i="4"/>
  <c r="I220" i="4"/>
  <c r="J220" i="4"/>
  <c r="L220" i="4"/>
  <c r="M220" i="4"/>
  <c r="N220" i="4"/>
  <c r="O220" i="4"/>
  <c r="X220" i="4"/>
  <c r="Y220" i="4"/>
  <c r="C221" i="4"/>
  <c r="E221" i="4"/>
  <c r="G221" i="4"/>
  <c r="H221" i="4"/>
  <c r="I221" i="4"/>
  <c r="J221" i="4"/>
  <c r="L221" i="4"/>
  <c r="M221" i="4"/>
  <c r="N221" i="4"/>
  <c r="O221" i="4"/>
  <c r="X221" i="4"/>
  <c r="Y221" i="4"/>
  <c r="C222" i="4"/>
  <c r="E222" i="4"/>
  <c r="G222" i="4"/>
  <c r="H222" i="4"/>
  <c r="I222" i="4"/>
  <c r="J222" i="4"/>
  <c r="L222" i="4"/>
  <c r="M222" i="4"/>
  <c r="N222" i="4"/>
  <c r="O222" i="4"/>
  <c r="X222" i="4"/>
  <c r="Y222" i="4"/>
  <c r="C223" i="4"/>
  <c r="E223" i="4"/>
  <c r="G223" i="4"/>
  <c r="H223" i="4"/>
  <c r="I223" i="4"/>
  <c r="J223" i="4"/>
  <c r="L223" i="4"/>
  <c r="M223" i="4"/>
  <c r="N223" i="4"/>
  <c r="O223" i="4"/>
  <c r="X223" i="4"/>
  <c r="Y223" i="4"/>
  <c r="C224" i="4"/>
  <c r="E224" i="4"/>
  <c r="G224" i="4"/>
  <c r="H224" i="4"/>
  <c r="I224" i="4"/>
  <c r="J224" i="4"/>
  <c r="L224" i="4"/>
  <c r="M224" i="4"/>
  <c r="N224" i="4"/>
  <c r="O224" i="4"/>
  <c r="X224" i="4"/>
  <c r="Y224" i="4"/>
  <c r="C225" i="4"/>
  <c r="E225" i="4"/>
  <c r="G225" i="4"/>
  <c r="H225" i="4"/>
  <c r="I225" i="4"/>
  <c r="J225" i="4"/>
  <c r="L225" i="4"/>
  <c r="M225" i="4"/>
  <c r="N225" i="4"/>
  <c r="O225" i="4"/>
  <c r="X225" i="4"/>
  <c r="Y225" i="4"/>
  <c r="C226" i="4"/>
  <c r="E226" i="4"/>
  <c r="G226" i="4"/>
  <c r="H226" i="4"/>
  <c r="I226" i="4"/>
  <c r="J226" i="4"/>
  <c r="L226" i="4"/>
  <c r="M226" i="4"/>
  <c r="N226" i="4"/>
  <c r="O226" i="4"/>
  <c r="X226" i="4"/>
  <c r="Y226" i="4"/>
  <c r="C227" i="4"/>
  <c r="E227" i="4"/>
  <c r="G227" i="4"/>
  <c r="H227" i="4"/>
  <c r="I227" i="4"/>
  <c r="J227" i="4"/>
  <c r="L227" i="4"/>
  <c r="M227" i="4"/>
  <c r="N227" i="4"/>
  <c r="O227" i="4"/>
  <c r="X227" i="4"/>
  <c r="Y227" i="4"/>
  <c r="C228" i="4"/>
  <c r="E228" i="4"/>
  <c r="G228" i="4"/>
  <c r="H228" i="4"/>
  <c r="I228" i="4"/>
  <c r="J228" i="4"/>
  <c r="L228" i="4"/>
  <c r="M228" i="4"/>
  <c r="N228" i="4"/>
  <c r="O228" i="4"/>
  <c r="X228" i="4"/>
  <c r="Y228" i="4"/>
  <c r="C229" i="4"/>
  <c r="E229" i="4"/>
  <c r="G229" i="4"/>
  <c r="H229" i="4"/>
  <c r="I229" i="4"/>
  <c r="J229" i="4"/>
  <c r="L229" i="4"/>
  <c r="M229" i="4"/>
  <c r="N229" i="4"/>
  <c r="O229" i="4"/>
  <c r="X229" i="4"/>
  <c r="Y229" i="4"/>
  <c r="C230" i="4"/>
  <c r="E230" i="4"/>
  <c r="F230" i="4"/>
  <c r="G230" i="4"/>
  <c r="H230" i="4"/>
  <c r="I230" i="4"/>
  <c r="J230" i="4"/>
  <c r="L230" i="4"/>
  <c r="M230" i="4"/>
  <c r="N230" i="4"/>
  <c r="O230" i="4"/>
  <c r="P230" i="4"/>
  <c r="T230" i="4"/>
  <c r="U230" i="4"/>
  <c r="V230" i="4"/>
  <c r="X230" i="4"/>
  <c r="Y230" i="4"/>
  <c r="C231" i="4"/>
  <c r="E231" i="4"/>
  <c r="F231" i="4"/>
  <c r="G231" i="4"/>
  <c r="H231" i="4"/>
  <c r="I231" i="4"/>
  <c r="J231" i="4"/>
  <c r="L231" i="4"/>
  <c r="M231" i="4"/>
  <c r="N231" i="4"/>
  <c r="O231" i="4"/>
  <c r="P231" i="4"/>
  <c r="T231" i="4"/>
  <c r="U231" i="4"/>
  <c r="V231" i="4"/>
  <c r="X231" i="4"/>
  <c r="Y231" i="4"/>
  <c r="C232" i="4"/>
  <c r="E232" i="4"/>
  <c r="F232" i="4"/>
  <c r="G232" i="4"/>
  <c r="H232" i="4"/>
  <c r="I232" i="4"/>
  <c r="J232" i="4"/>
  <c r="L232" i="4"/>
  <c r="M232" i="4"/>
  <c r="N232" i="4"/>
  <c r="O232" i="4"/>
  <c r="P232" i="4"/>
  <c r="T232" i="4"/>
  <c r="U232" i="4"/>
  <c r="V232" i="4"/>
  <c r="X232" i="4"/>
  <c r="Y232" i="4"/>
  <c r="C233" i="4"/>
  <c r="E233" i="4"/>
  <c r="F233" i="4"/>
  <c r="G233" i="4"/>
  <c r="H233" i="4"/>
  <c r="I233" i="4"/>
  <c r="J233" i="4"/>
  <c r="L233" i="4"/>
  <c r="M233" i="4"/>
  <c r="N233" i="4"/>
  <c r="O233" i="4"/>
  <c r="P233" i="4"/>
  <c r="T233" i="4"/>
  <c r="U233" i="4"/>
  <c r="V233" i="4"/>
  <c r="X233" i="4"/>
  <c r="Y233" i="4"/>
  <c r="B101" i="4"/>
  <c r="B102" i="4" s="1"/>
  <c r="B103" i="4" s="1"/>
  <c r="B104" i="4" s="1"/>
  <c r="B105" i="4" s="1"/>
  <c r="B106" i="4" s="1"/>
  <c r="B107" i="4" s="1"/>
  <c r="B108" i="4" s="1"/>
  <c r="B109" i="4" s="1"/>
  <c r="B110" i="4" s="1"/>
  <c r="B111" i="4" s="1"/>
  <c r="B112" i="4" s="1"/>
  <c r="B113" i="4" s="1"/>
  <c r="B114" i="4" s="1"/>
  <c r="B115" i="4" s="1"/>
  <c r="B116" i="4" s="1"/>
  <c r="B117" i="4" s="1"/>
  <c r="B118" i="4" s="1"/>
  <c r="B119" i="4" s="1"/>
  <c r="B120" i="4" s="1"/>
  <c r="B121" i="4" s="1"/>
  <c r="B122" i="4" s="1"/>
  <c r="B123" i="4" s="1"/>
  <c r="B124" i="4" s="1"/>
  <c r="B125" i="4" s="1"/>
  <c r="B126" i="4" s="1"/>
  <c r="B127" i="4" s="1"/>
  <c r="B128" i="4" s="1"/>
  <c r="B129" i="4" s="1"/>
  <c r="B130" i="4" s="1"/>
  <c r="B131" i="4" s="1"/>
  <c r="B132" i="4" s="1"/>
  <c r="B133" i="4" s="1"/>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58" i="4" s="1"/>
  <c r="B159" i="4" s="1"/>
  <c r="B160" i="4" s="1"/>
  <c r="B161" i="4" s="1"/>
  <c r="B162" i="4" s="1"/>
  <c r="B163" i="4" s="1"/>
  <c r="B164" i="4" s="1"/>
  <c r="B165" i="4" s="1"/>
  <c r="B166" i="4" s="1"/>
  <c r="B167" i="4" s="1"/>
  <c r="B168" i="4" s="1"/>
  <c r="B169" i="4" s="1"/>
  <c r="A2" i="5"/>
  <c r="A3" i="5" s="1"/>
  <c r="F3" i="4"/>
  <c r="T3" i="4"/>
  <c r="U3" i="4"/>
  <c r="V3" i="4"/>
  <c r="P3" i="4"/>
  <c r="Y8" i="1"/>
  <c r="F5" i="4" s="1"/>
  <c r="AB8" i="1"/>
  <c r="T5" i="4" s="1"/>
  <c r="AC8" i="1"/>
  <c r="U5" i="4" s="1"/>
  <c r="AD8" i="1"/>
  <c r="V5" i="4" s="1"/>
  <c r="AE8" i="1"/>
  <c r="P5" i="4" s="1"/>
  <c r="AF8" i="1"/>
  <c r="AB9" i="1"/>
  <c r="T6" i="4" s="1"/>
  <c r="AC9" i="1"/>
  <c r="U6" i="4" s="1"/>
  <c r="AD9" i="1"/>
  <c r="V6" i="4" s="1"/>
  <c r="AE9" i="1"/>
  <c r="P6" i="4" s="1"/>
  <c r="T7" i="4"/>
  <c r="U7" i="4"/>
  <c r="V7" i="4"/>
  <c r="P7" i="4"/>
  <c r="AB11" i="1"/>
  <c r="T8" i="4" s="1"/>
  <c r="AC11" i="1"/>
  <c r="U8" i="4" s="1"/>
  <c r="AD11" i="1"/>
  <c r="V8" i="4" s="1"/>
  <c r="AE11" i="1"/>
  <c r="P8" i="4" s="1"/>
  <c r="AB12" i="1"/>
  <c r="T9" i="4" s="1"/>
  <c r="AC12" i="1"/>
  <c r="U9" i="4" s="1"/>
  <c r="AD12" i="1"/>
  <c r="V9" i="4" s="1"/>
  <c r="AE12" i="1"/>
  <c r="P9" i="4" s="1"/>
  <c r="AB13" i="1"/>
  <c r="T10" i="4" s="1"/>
  <c r="AC13" i="1"/>
  <c r="U10" i="4" s="1"/>
  <c r="AD13" i="1"/>
  <c r="V10" i="4" s="1"/>
  <c r="AE13" i="1"/>
  <c r="P10" i="4" s="1"/>
  <c r="AB14" i="1"/>
  <c r="T11" i="4" s="1"/>
  <c r="AC14" i="1"/>
  <c r="U11" i="4" s="1"/>
  <c r="AD14" i="1"/>
  <c r="V11" i="4" s="1"/>
  <c r="AE14" i="1"/>
  <c r="P11" i="4" s="1"/>
  <c r="AB15" i="1"/>
  <c r="T12" i="4" s="1"/>
  <c r="AC15" i="1"/>
  <c r="U12" i="4" s="1"/>
  <c r="AD15" i="1"/>
  <c r="V12" i="4" s="1"/>
  <c r="AE15" i="1"/>
  <c r="P12" i="4" s="1"/>
  <c r="AB16" i="1"/>
  <c r="T13" i="4" s="1"/>
  <c r="AC16" i="1"/>
  <c r="U13" i="4" s="1"/>
  <c r="AD16" i="1"/>
  <c r="V13" i="4" s="1"/>
  <c r="AE16" i="1"/>
  <c r="P13" i="4" s="1"/>
  <c r="AB17" i="1"/>
  <c r="T14" i="4" s="1"/>
  <c r="AC17" i="1"/>
  <c r="U14" i="4" s="1"/>
  <c r="AD17" i="1"/>
  <c r="V14" i="4" s="1"/>
  <c r="AE17" i="1"/>
  <c r="P14" i="4" s="1"/>
  <c r="AB18" i="1"/>
  <c r="T15" i="4" s="1"/>
  <c r="AC18" i="1"/>
  <c r="U15" i="4" s="1"/>
  <c r="AD18" i="1"/>
  <c r="V15" i="4" s="1"/>
  <c r="AE18" i="1"/>
  <c r="P15" i="4" s="1"/>
  <c r="AB19" i="1"/>
  <c r="T16" i="4" s="1"/>
  <c r="AC19" i="1"/>
  <c r="U16" i="4" s="1"/>
  <c r="AD19" i="1"/>
  <c r="V16" i="4" s="1"/>
  <c r="AE19" i="1"/>
  <c r="P16" i="4" s="1"/>
  <c r="AB20" i="1"/>
  <c r="T17" i="4" s="1"/>
  <c r="AC20" i="1"/>
  <c r="U17" i="4" s="1"/>
  <c r="AD20" i="1"/>
  <c r="V17" i="4" s="1"/>
  <c r="AE20" i="1"/>
  <c r="P17" i="4" s="1"/>
  <c r="AB21" i="1"/>
  <c r="T18" i="4" s="1"/>
  <c r="AC21" i="1"/>
  <c r="U18" i="4" s="1"/>
  <c r="AD21" i="1"/>
  <c r="V18" i="4" s="1"/>
  <c r="AE21" i="1"/>
  <c r="P18" i="4" s="1"/>
  <c r="AB22" i="1"/>
  <c r="T19" i="4" s="1"/>
  <c r="AC22" i="1"/>
  <c r="U19" i="4" s="1"/>
  <c r="AD22" i="1"/>
  <c r="V19" i="4" s="1"/>
  <c r="AE22" i="1"/>
  <c r="P19" i="4" s="1"/>
  <c r="AB23" i="1"/>
  <c r="T20" i="4" s="1"/>
  <c r="AC23" i="1"/>
  <c r="U20" i="4" s="1"/>
  <c r="AD23" i="1"/>
  <c r="V20" i="4" s="1"/>
  <c r="AE23" i="1"/>
  <c r="P20" i="4" s="1"/>
  <c r="AB24" i="1"/>
  <c r="T21" i="4" s="1"/>
  <c r="AC24" i="1"/>
  <c r="U21" i="4" s="1"/>
  <c r="AD24" i="1"/>
  <c r="V21" i="4" s="1"/>
  <c r="AE24" i="1"/>
  <c r="P21" i="4" s="1"/>
  <c r="AB25" i="1"/>
  <c r="T22" i="4" s="1"/>
  <c r="AC25" i="1"/>
  <c r="U22" i="4" s="1"/>
  <c r="AD25" i="1"/>
  <c r="V22" i="4" s="1"/>
  <c r="AE25" i="1"/>
  <c r="P22" i="4" s="1"/>
  <c r="AB26" i="1"/>
  <c r="T23" i="4" s="1"/>
  <c r="AC26" i="1"/>
  <c r="U23" i="4" s="1"/>
  <c r="AD26" i="1"/>
  <c r="V23" i="4" s="1"/>
  <c r="AE26" i="1"/>
  <c r="P23" i="4" s="1"/>
  <c r="AB27" i="1"/>
  <c r="T24" i="4" s="1"/>
  <c r="AC27" i="1"/>
  <c r="U24" i="4" s="1"/>
  <c r="AD27" i="1"/>
  <c r="V24" i="4" s="1"/>
  <c r="AE27" i="1"/>
  <c r="P24" i="4" s="1"/>
  <c r="AB28" i="1"/>
  <c r="T25" i="4" s="1"/>
  <c r="AC28" i="1"/>
  <c r="U25" i="4" s="1"/>
  <c r="AD28" i="1"/>
  <c r="V25" i="4" s="1"/>
  <c r="AE28" i="1"/>
  <c r="P25" i="4" s="1"/>
  <c r="AB29" i="1"/>
  <c r="T26" i="4" s="1"/>
  <c r="AC29" i="1"/>
  <c r="U26" i="4" s="1"/>
  <c r="AD29" i="1"/>
  <c r="V26" i="4" s="1"/>
  <c r="AE29" i="1"/>
  <c r="P26" i="4" s="1"/>
  <c r="AB30" i="1"/>
  <c r="T27" i="4" s="1"/>
  <c r="AC30" i="1"/>
  <c r="U27" i="4" s="1"/>
  <c r="AD30" i="1"/>
  <c r="V27" i="4" s="1"/>
  <c r="AE30" i="1"/>
  <c r="P27" i="4" s="1"/>
  <c r="AB31" i="1"/>
  <c r="T28" i="4" s="1"/>
  <c r="AC31" i="1"/>
  <c r="U28" i="4" s="1"/>
  <c r="AD31" i="1"/>
  <c r="V28" i="4" s="1"/>
  <c r="AE31" i="1"/>
  <c r="P28" i="4" s="1"/>
  <c r="AB32" i="1"/>
  <c r="T29" i="4" s="1"/>
  <c r="AC32" i="1"/>
  <c r="U29" i="4" s="1"/>
  <c r="AD32" i="1"/>
  <c r="V29" i="4" s="1"/>
  <c r="AE32" i="1"/>
  <c r="P29" i="4" s="1"/>
  <c r="AB33" i="1"/>
  <c r="T30" i="4" s="1"/>
  <c r="AC33" i="1"/>
  <c r="U30" i="4" s="1"/>
  <c r="AD33" i="1"/>
  <c r="V30" i="4" s="1"/>
  <c r="AE33" i="1"/>
  <c r="P30" i="4" s="1"/>
  <c r="AB34" i="1"/>
  <c r="T31" i="4" s="1"/>
  <c r="AC34" i="1"/>
  <c r="U31" i="4" s="1"/>
  <c r="AD34" i="1"/>
  <c r="V31" i="4" s="1"/>
  <c r="AE34" i="1"/>
  <c r="P31" i="4" s="1"/>
  <c r="AB35" i="1"/>
  <c r="T32" i="4" s="1"/>
  <c r="AC35" i="1"/>
  <c r="U32" i="4" s="1"/>
  <c r="AD35" i="1"/>
  <c r="V32" i="4" s="1"/>
  <c r="AE35" i="1"/>
  <c r="P32" i="4" s="1"/>
  <c r="AB36" i="1"/>
  <c r="T33" i="4" s="1"/>
  <c r="AC36" i="1"/>
  <c r="U33" i="4" s="1"/>
  <c r="AD36" i="1"/>
  <c r="V33" i="4" s="1"/>
  <c r="AE36" i="1"/>
  <c r="P33" i="4" s="1"/>
  <c r="AB37" i="1"/>
  <c r="T34" i="4" s="1"/>
  <c r="AC37" i="1"/>
  <c r="U34" i="4" s="1"/>
  <c r="AD37" i="1"/>
  <c r="V34" i="4" s="1"/>
  <c r="AE37" i="1"/>
  <c r="P34" i="4" s="1"/>
  <c r="AB38" i="1"/>
  <c r="T35" i="4" s="1"/>
  <c r="AC38" i="1"/>
  <c r="U35" i="4" s="1"/>
  <c r="AD38" i="1"/>
  <c r="V35" i="4" s="1"/>
  <c r="AE38" i="1"/>
  <c r="P35" i="4" s="1"/>
  <c r="AB39" i="1"/>
  <c r="T36" i="4" s="1"/>
  <c r="AC39" i="1"/>
  <c r="U36" i="4" s="1"/>
  <c r="AD39" i="1"/>
  <c r="V36" i="4" s="1"/>
  <c r="AE39" i="1"/>
  <c r="P36" i="4" s="1"/>
  <c r="AB40" i="1"/>
  <c r="T37" i="4" s="1"/>
  <c r="AC40" i="1"/>
  <c r="U37" i="4" s="1"/>
  <c r="AD40" i="1"/>
  <c r="V37" i="4" s="1"/>
  <c r="AE40" i="1"/>
  <c r="P37" i="4" s="1"/>
  <c r="AB41" i="1"/>
  <c r="T38" i="4" s="1"/>
  <c r="AC41" i="1"/>
  <c r="U38" i="4" s="1"/>
  <c r="AD41" i="1"/>
  <c r="V38" i="4" s="1"/>
  <c r="AE41" i="1"/>
  <c r="P38" i="4" s="1"/>
  <c r="AB42" i="1"/>
  <c r="T39" i="4" s="1"/>
  <c r="AC42" i="1"/>
  <c r="U39" i="4" s="1"/>
  <c r="AD42" i="1"/>
  <c r="V39" i="4" s="1"/>
  <c r="AE42" i="1"/>
  <c r="P39" i="4" s="1"/>
  <c r="AB43" i="1"/>
  <c r="T40" i="4" s="1"/>
  <c r="AC43" i="1"/>
  <c r="U40" i="4" s="1"/>
  <c r="AD43" i="1"/>
  <c r="V40" i="4" s="1"/>
  <c r="AE43" i="1"/>
  <c r="P40" i="4" s="1"/>
  <c r="AB44" i="1"/>
  <c r="T41" i="4" s="1"/>
  <c r="AC44" i="1"/>
  <c r="U41" i="4" s="1"/>
  <c r="AD44" i="1"/>
  <c r="V41" i="4" s="1"/>
  <c r="AE44" i="1"/>
  <c r="P41" i="4" s="1"/>
  <c r="AB45" i="1"/>
  <c r="T42" i="4" s="1"/>
  <c r="AC45" i="1"/>
  <c r="U42" i="4" s="1"/>
  <c r="AD45" i="1"/>
  <c r="V42" i="4" s="1"/>
  <c r="AE45" i="1"/>
  <c r="P42" i="4" s="1"/>
  <c r="AB46" i="1"/>
  <c r="T43" i="4" s="1"/>
  <c r="AC46" i="1"/>
  <c r="U43" i="4" s="1"/>
  <c r="AD46" i="1"/>
  <c r="V43" i="4" s="1"/>
  <c r="AE46" i="1"/>
  <c r="P43" i="4" s="1"/>
  <c r="AB47" i="1"/>
  <c r="T44" i="4" s="1"/>
  <c r="AC47" i="1"/>
  <c r="U44" i="4" s="1"/>
  <c r="AD47" i="1"/>
  <c r="V44" i="4" s="1"/>
  <c r="AE47" i="1"/>
  <c r="P44" i="4" s="1"/>
  <c r="AB48" i="1"/>
  <c r="T45" i="4" s="1"/>
  <c r="AC48" i="1"/>
  <c r="U45" i="4" s="1"/>
  <c r="AD48" i="1"/>
  <c r="V45" i="4" s="1"/>
  <c r="AE48" i="1"/>
  <c r="P45" i="4" s="1"/>
  <c r="AB49" i="1"/>
  <c r="T46" i="4" s="1"/>
  <c r="AC49" i="1"/>
  <c r="U46" i="4" s="1"/>
  <c r="AD49" i="1"/>
  <c r="V46" i="4" s="1"/>
  <c r="AE49" i="1"/>
  <c r="P46" i="4" s="1"/>
  <c r="AB50" i="1"/>
  <c r="T47" i="4" s="1"/>
  <c r="AC50" i="1"/>
  <c r="U47" i="4" s="1"/>
  <c r="AD50" i="1"/>
  <c r="V47" i="4" s="1"/>
  <c r="AE50" i="1"/>
  <c r="P47" i="4" s="1"/>
  <c r="AB51" i="1"/>
  <c r="T48" i="4" s="1"/>
  <c r="AC51" i="1"/>
  <c r="U48" i="4" s="1"/>
  <c r="AD51" i="1"/>
  <c r="V48" i="4" s="1"/>
  <c r="AE51" i="1"/>
  <c r="P48" i="4" s="1"/>
  <c r="AB52" i="1"/>
  <c r="T49" i="4" s="1"/>
  <c r="AC52" i="1"/>
  <c r="U49" i="4" s="1"/>
  <c r="AD52" i="1"/>
  <c r="V49" i="4" s="1"/>
  <c r="AE52" i="1"/>
  <c r="P49" i="4" s="1"/>
  <c r="AB53" i="1"/>
  <c r="T50" i="4" s="1"/>
  <c r="AC53" i="1"/>
  <c r="U50" i="4" s="1"/>
  <c r="AD53" i="1"/>
  <c r="V50" i="4" s="1"/>
  <c r="AE53" i="1"/>
  <c r="P50" i="4" s="1"/>
  <c r="AB54" i="1"/>
  <c r="T51" i="4" s="1"/>
  <c r="AC54" i="1"/>
  <c r="U51" i="4" s="1"/>
  <c r="AD54" i="1"/>
  <c r="V51" i="4" s="1"/>
  <c r="AE54" i="1"/>
  <c r="P51" i="4" s="1"/>
  <c r="AB55" i="1"/>
  <c r="T52" i="4" s="1"/>
  <c r="AC55" i="1"/>
  <c r="U52" i="4" s="1"/>
  <c r="AD55" i="1"/>
  <c r="V52" i="4" s="1"/>
  <c r="AE55" i="1"/>
  <c r="P52" i="4" s="1"/>
  <c r="AB56" i="1"/>
  <c r="T53" i="4" s="1"/>
  <c r="AC56" i="1"/>
  <c r="U53" i="4" s="1"/>
  <c r="AD56" i="1"/>
  <c r="V53" i="4" s="1"/>
  <c r="AE56" i="1"/>
  <c r="P53" i="4" s="1"/>
  <c r="AB57" i="1"/>
  <c r="T54" i="4" s="1"/>
  <c r="AC57" i="1"/>
  <c r="U54" i="4" s="1"/>
  <c r="AD57" i="1"/>
  <c r="V54" i="4" s="1"/>
  <c r="AE57" i="1"/>
  <c r="P54" i="4" s="1"/>
  <c r="AB58" i="1"/>
  <c r="T55" i="4" s="1"/>
  <c r="AC58" i="1"/>
  <c r="U55" i="4" s="1"/>
  <c r="AD58" i="1"/>
  <c r="V55" i="4" s="1"/>
  <c r="AE58" i="1"/>
  <c r="P55" i="4" s="1"/>
  <c r="AB59" i="1"/>
  <c r="T56" i="4" s="1"/>
  <c r="AC59" i="1"/>
  <c r="U56" i="4" s="1"/>
  <c r="AD59" i="1"/>
  <c r="V56" i="4" s="1"/>
  <c r="AE59" i="1"/>
  <c r="P56" i="4" s="1"/>
  <c r="AB60" i="1"/>
  <c r="T57" i="4" s="1"/>
  <c r="AC60" i="1"/>
  <c r="U57" i="4" s="1"/>
  <c r="AD60" i="1"/>
  <c r="V57" i="4" s="1"/>
  <c r="AE60" i="1"/>
  <c r="P57" i="4" s="1"/>
  <c r="AB61" i="1"/>
  <c r="T58" i="4" s="1"/>
  <c r="AC61" i="1"/>
  <c r="U58" i="4" s="1"/>
  <c r="AD61" i="1"/>
  <c r="V58" i="4" s="1"/>
  <c r="AE61" i="1"/>
  <c r="P58" i="4" s="1"/>
  <c r="AB62" i="1"/>
  <c r="T59" i="4" s="1"/>
  <c r="AC62" i="1"/>
  <c r="U59" i="4" s="1"/>
  <c r="AD62" i="1"/>
  <c r="V59" i="4" s="1"/>
  <c r="AE62" i="1"/>
  <c r="P59" i="4" s="1"/>
  <c r="AB63" i="1"/>
  <c r="T60" i="4" s="1"/>
  <c r="AC63" i="1"/>
  <c r="U60" i="4" s="1"/>
  <c r="AD63" i="1"/>
  <c r="V60" i="4" s="1"/>
  <c r="AE63" i="1"/>
  <c r="P60" i="4" s="1"/>
  <c r="AB64" i="1"/>
  <c r="T61" i="4" s="1"/>
  <c r="AC64" i="1"/>
  <c r="U61" i="4" s="1"/>
  <c r="AD64" i="1"/>
  <c r="V61" i="4" s="1"/>
  <c r="AE64" i="1"/>
  <c r="P61" i="4" s="1"/>
  <c r="AB65" i="1"/>
  <c r="T62" i="4" s="1"/>
  <c r="AC65" i="1"/>
  <c r="U62" i="4" s="1"/>
  <c r="AD65" i="1"/>
  <c r="V62" i="4" s="1"/>
  <c r="AE65" i="1"/>
  <c r="P62" i="4" s="1"/>
  <c r="AB66" i="1"/>
  <c r="T63" i="4" s="1"/>
  <c r="AC66" i="1"/>
  <c r="U63" i="4" s="1"/>
  <c r="AD66" i="1"/>
  <c r="V63" i="4" s="1"/>
  <c r="AE66" i="1"/>
  <c r="P63" i="4" s="1"/>
  <c r="AB67" i="1"/>
  <c r="T64" i="4" s="1"/>
  <c r="AC67" i="1"/>
  <c r="U64" i="4" s="1"/>
  <c r="AD67" i="1"/>
  <c r="V64" i="4" s="1"/>
  <c r="AE67" i="1"/>
  <c r="P64" i="4" s="1"/>
  <c r="AB68" i="1"/>
  <c r="T65" i="4" s="1"/>
  <c r="AC68" i="1"/>
  <c r="U65" i="4" s="1"/>
  <c r="AD68" i="1"/>
  <c r="V65" i="4" s="1"/>
  <c r="AE68" i="1"/>
  <c r="P65" i="4" s="1"/>
  <c r="AB69" i="1"/>
  <c r="T66" i="4" s="1"/>
  <c r="AC69" i="1"/>
  <c r="U66" i="4" s="1"/>
  <c r="AD69" i="1"/>
  <c r="V66" i="4" s="1"/>
  <c r="AE69" i="1"/>
  <c r="P66" i="4" s="1"/>
  <c r="AB70" i="1"/>
  <c r="T67" i="4" s="1"/>
  <c r="AC70" i="1"/>
  <c r="U67" i="4" s="1"/>
  <c r="AD70" i="1"/>
  <c r="V67" i="4" s="1"/>
  <c r="AE70" i="1"/>
  <c r="P67" i="4" s="1"/>
  <c r="AB71" i="1"/>
  <c r="T68" i="4" s="1"/>
  <c r="AC71" i="1"/>
  <c r="U68" i="4" s="1"/>
  <c r="AD71" i="1"/>
  <c r="V68" i="4" s="1"/>
  <c r="AE71" i="1"/>
  <c r="P68" i="4" s="1"/>
  <c r="AB72" i="1"/>
  <c r="T69" i="4" s="1"/>
  <c r="AC72" i="1"/>
  <c r="U69" i="4" s="1"/>
  <c r="AD72" i="1"/>
  <c r="V69" i="4" s="1"/>
  <c r="AE72" i="1"/>
  <c r="P69" i="4" s="1"/>
  <c r="AB73" i="1"/>
  <c r="T70" i="4" s="1"/>
  <c r="AC73" i="1"/>
  <c r="U70" i="4" s="1"/>
  <c r="AD73" i="1"/>
  <c r="V70" i="4" s="1"/>
  <c r="AE73" i="1"/>
  <c r="P70" i="4" s="1"/>
  <c r="AB74" i="1"/>
  <c r="T71" i="4" s="1"/>
  <c r="AC74" i="1"/>
  <c r="U71" i="4" s="1"/>
  <c r="AD74" i="1"/>
  <c r="V71" i="4" s="1"/>
  <c r="AE74" i="1"/>
  <c r="P71" i="4" s="1"/>
  <c r="AB75" i="1"/>
  <c r="T72" i="4" s="1"/>
  <c r="AC75" i="1"/>
  <c r="U72" i="4" s="1"/>
  <c r="AD75" i="1"/>
  <c r="V72" i="4" s="1"/>
  <c r="AE75" i="1"/>
  <c r="P72" i="4" s="1"/>
  <c r="AB76" i="1"/>
  <c r="T73" i="4" s="1"/>
  <c r="AC76" i="1"/>
  <c r="U73" i="4" s="1"/>
  <c r="AD76" i="1"/>
  <c r="V73" i="4" s="1"/>
  <c r="AE76" i="1"/>
  <c r="P73" i="4" s="1"/>
  <c r="AB77" i="1"/>
  <c r="T74" i="4" s="1"/>
  <c r="AC77" i="1"/>
  <c r="U74" i="4" s="1"/>
  <c r="AD77" i="1"/>
  <c r="V74" i="4" s="1"/>
  <c r="AE77" i="1"/>
  <c r="P74" i="4" s="1"/>
  <c r="AB78" i="1"/>
  <c r="T75" i="4" s="1"/>
  <c r="AC78" i="1"/>
  <c r="U75" i="4" s="1"/>
  <c r="AD78" i="1"/>
  <c r="V75" i="4" s="1"/>
  <c r="AE78" i="1"/>
  <c r="P75" i="4" s="1"/>
  <c r="AB79" i="1"/>
  <c r="T76" i="4" s="1"/>
  <c r="AC79" i="1"/>
  <c r="U76" i="4" s="1"/>
  <c r="AD79" i="1"/>
  <c r="V76" i="4" s="1"/>
  <c r="AE79" i="1"/>
  <c r="P76" i="4" s="1"/>
  <c r="AB80" i="1"/>
  <c r="T77" i="4" s="1"/>
  <c r="AC80" i="1"/>
  <c r="U77" i="4" s="1"/>
  <c r="AD80" i="1"/>
  <c r="V77" i="4" s="1"/>
  <c r="AE80" i="1"/>
  <c r="P77" i="4" s="1"/>
  <c r="AB81" i="1"/>
  <c r="T78" i="4" s="1"/>
  <c r="AC81" i="1"/>
  <c r="U78" i="4" s="1"/>
  <c r="AD81" i="1"/>
  <c r="V78" i="4" s="1"/>
  <c r="AE81" i="1"/>
  <c r="P78" i="4" s="1"/>
  <c r="AB82" i="1"/>
  <c r="T79" i="4" s="1"/>
  <c r="AC82" i="1"/>
  <c r="U79" i="4" s="1"/>
  <c r="AD82" i="1"/>
  <c r="V79" i="4" s="1"/>
  <c r="AE82" i="1"/>
  <c r="P79" i="4" s="1"/>
  <c r="AB83" i="1"/>
  <c r="T80" i="4" s="1"/>
  <c r="AC83" i="1"/>
  <c r="U80" i="4" s="1"/>
  <c r="AD83" i="1"/>
  <c r="V80" i="4" s="1"/>
  <c r="AE83" i="1"/>
  <c r="P80" i="4" s="1"/>
  <c r="AB84" i="1"/>
  <c r="T81" i="4" s="1"/>
  <c r="AC84" i="1"/>
  <c r="U81" i="4" s="1"/>
  <c r="AD84" i="1"/>
  <c r="V81" i="4" s="1"/>
  <c r="AE84" i="1"/>
  <c r="P81" i="4" s="1"/>
  <c r="AB85" i="1"/>
  <c r="T82" i="4" s="1"/>
  <c r="AC85" i="1"/>
  <c r="U82" i="4" s="1"/>
  <c r="AD85" i="1"/>
  <c r="V82" i="4" s="1"/>
  <c r="AE85" i="1"/>
  <c r="P82" i="4" s="1"/>
  <c r="AB86" i="1"/>
  <c r="T83" i="4" s="1"/>
  <c r="AC86" i="1"/>
  <c r="U83" i="4" s="1"/>
  <c r="AD86" i="1"/>
  <c r="V83" i="4" s="1"/>
  <c r="AE86" i="1"/>
  <c r="P83" i="4" s="1"/>
  <c r="AB87" i="1"/>
  <c r="T84" i="4" s="1"/>
  <c r="AC87" i="1"/>
  <c r="U84" i="4" s="1"/>
  <c r="AD87" i="1"/>
  <c r="V84" i="4" s="1"/>
  <c r="AE87" i="1"/>
  <c r="P84" i="4" s="1"/>
  <c r="AB88" i="1"/>
  <c r="T85" i="4" s="1"/>
  <c r="AC88" i="1"/>
  <c r="U85" i="4" s="1"/>
  <c r="AD88" i="1"/>
  <c r="V85" i="4" s="1"/>
  <c r="AE88" i="1"/>
  <c r="P85" i="4" s="1"/>
  <c r="AB89" i="1"/>
  <c r="T86" i="4" s="1"/>
  <c r="AC89" i="1"/>
  <c r="U86" i="4" s="1"/>
  <c r="AD89" i="1"/>
  <c r="V86" i="4" s="1"/>
  <c r="AE89" i="1"/>
  <c r="P86" i="4" s="1"/>
  <c r="AB90" i="1"/>
  <c r="T87" i="4" s="1"/>
  <c r="AC90" i="1"/>
  <c r="U87" i="4" s="1"/>
  <c r="AD90" i="1"/>
  <c r="V87" i="4" s="1"/>
  <c r="AE90" i="1"/>
  <c r="P87" i="4" s="1"/>
  <c r="AB91" i="1"/>
  <c r="T88" i="4" s="1"/>
  <c r="AC91" i="1"/>
  <c r="U88" i="4" s="1"/>
  <c r="AD91" i="1"/>
  <c r="V88" i="4" s="1"/>
  <c r="AE91" i="1"/>
  <c r="P88" i="4" s="1"/>
  <c r="AB92" i="1"/>
  <c r="T89" i="4" s="1"/>
  <c r="AC92" i="1"/>
  <c r="U89" i="4" s="1"/>
  <c r="AD92" i="1"/>
  <c r="V89" i="4" s="1"/>
  <c r="AE92" i="1"/>
  <c r="P89" i="4" s="1"/>
  <c r="AB93" i="1"/>
  <c r="T90" i="4" s="1"/>
  <c r="AC93" i="1"/>
  <c r="U90" i="4" s="1"/>
  <c r="AD93" i="1"/>
  <c r="V90" i="4" s="1"/>
  <c r="AE93" i="1"/>
  <c r="P90" i="4" s="1"/>
  <c r="AB94" i="1"/>
  <c r="T91" i="4" s="1"/>
  <c r="AC94" i="1"/>
  <c r="U91" i="4" s="1"/>
  <c r="AD94" i="1"/>
  <c r="V91" i="4" s="1"/>
  <c r="AE94" i="1"/>
  <c r="P91" i="4" s="1"/>
  <c r="AB95" i="1"/>
  <c r="T92" i="4" s="1"/>
  <c r="AC95" i="1"/>
  <c r="U92" i="4" s="1"/>
  <c r="AD95" i="1"/>
  <c r="V92" i="4" s="1"/>
  <c r="AE95" i="1"/>
  <c r="P92" i="4" s="1"/>
  <c r="AB96" i="1"/>
  <c r="T93" i="4" s="1"/>
  <c r="AC96" i="1"/>
  <c r="U93" i="4" s="1"/>
  <c r="AD96" i="1"/>
  <c r="V93" i="4" s="1"/>
  <c r="AE96" i="1"/>
  <c r="P93" i="4" s="1"/>
  <c r="AB97" i="1"/>
  <c r="T94" i="4" s="1"/>
  <c r="AC97" i="1"/>
  <c r="U94" i="4" s="1"/>
  <c r="AD97" i="1"/>
  <c r="V94" i="4" s="1"/>
  <c r="AE97" i="1"/>
  <c r="P94" i="4" s="1"/>
  <c r="AB98" i="1"/>
  <c r="T95" i="4" s="1"/>
  <c r="AC98" i="1"/>
  <c r="U95" i="4" s="1"/>
  <c r="AD98" i="1"/>
  <c r="V95" i="4" s="1"/>
  <c r="AE98" i="1"/>
  <c r="P95" i="4" s="1"/>
  <c r="AB99" i="1"/>
  <c r="T96" i="4" s="1"/>
  <c r="AC99" i="1"/>
  <c r="U96" i="4" s="1"/>
  <c r="AD99" i="1"/>
  <c r="V96" i="4" s="1"/>
  <c r="AE99" i="1"/>
  <c r="P96" i="4" s="1"/>
  <c r="AB100" i="1"/>
  <c r="T97" i="4" s="1"/>
  <c r="AC100" i="1"/>
  <c r="U97" i="4" s="1"/>
  <c r="AD100" i="1"/>
  <c r="V97" i="4" s="1"/>
  <c r="AE100" i="1"/>
  <c r="P97" i="4" s="1"/>
  <c r="AB101" i="1"/>
  <c r="T98" i="4" s="1"/>
  <c r="AC101" i="1"/>
  <c r="U98" i="4" s="1"/>
  <c r="AD101" i="1"/>
  <c r="V98" i="4" s="1"/>
  <c r="AE101" i="1"/>
  <c r="P98" i="4" s="1"/>
  <c r="AB102" i="1"/>
  <c r="T99" i="4" s="1"/>
  <c r="AC102" i="1"/>
  <c r="U99" i="4" s="1"/>
  <c r="AD102" i="1"/>
  <c r="V99" i="4" s="1"/>
  <c r="AE102" i="1"/>
  <c r="P99" i="4" s="1"/>
  <c r="AB103" i="1"/>
  <c r="T100" i="4" s="1"/>
  <c r="AC103" i="1"/>
  <c r="U100" i="4" s="1"/>
  <c r="AD103" i="1"/>
  <c r="V100" i="4" s="1"/>
  <c r="AE103" i="1"/>
  <c r="P100" i="4" s="1"/>
  <c r="AB104" i="1"/>
  <c r="T101" i="4" s="1"/>
  <c r="AC104" i="1"/>
  <c r="U101" i="4" s="1"/>
  <c r="AD104" i="1"/>
  <c r="V101" i="4" s="1"/>
  <c r="AE104" i="1"/>
  <c r="P101" i="4" s="1"/>
  <c r="AB105" i="1"/>
  <c r="T102" i="4" s="1"/>
  <c r="AC105" i="1"/>
  <c r="U102" i="4" s="1"/>
  <c r="AD105" i="1"/>
  <c r="V102" i="4" s="1"/>
  <c r="AE105" i="1"/>
  <c r="P102" i="4" s="1"/>
  <c r="AB106" i="1"/>
  <c r="T103" i="4" s="1"/>
  <c r="AC106" i="1"/>
  <c r="U103" i="4" s="1"/>
  <c r="AD106" i="1"/>
  <c r="V103" i="4" s="1"/>
  <c r="AE106" i="1"/>
  <c r="P103" i="4" s="1"/>
  <c r="AB107" i="1"/>
  <c r="T104" i="4" s="1"/>
  <c r="AC107" i="1"/>
  <c r="U104" i="4" s="1"/>
  <c r="AD107" i="1"/>
  <c r="V104" i="4" s="1"/>
  <c r="AE107" i="1"/>
  <c r="P104" i="4" s="1"/>
  <c r="AB108" i="1"/>
  <c r="T105" i="4" s="1"/>
  <c r="AC108" i="1"/>
  <c r="U105" i="4" s="1"/>
  <c r="AD108" i="1"/>
  <c r="V105" i="4" s="1"/>
  <c r="AE108" i="1"/>
  <c r="P105" i="4" s="1"/>
  <c r="AB109" i="1"/>
  <c r="T106" i="4" s="1"/>
  <c r="AC109" i="1"/>
  <c r="U106" i="4" s="1"/>
  <c r="AD109" i="1"/>
  <c r="V106" i="4" s="1"/>
  <c r="AE109" i="1"/>
  <c r="P106" i="4" s="1"/>
  <c r="AB110" i="1"/>
  <c r="T107" i="4" s="1"/>
  <c r="AC110" i="1"/>
  <c r="U107" i="4" s="1"/>
  <c r="AD110" i="1"/>
  <c r="V107" i="4" s="1"/>
  <c r="AE110" i="1"/>
  <c r="P107" i="4" s="1"/>
  <c r="AB111" i="1"/>
  <c r="T108" i="4" s="1"/>
  <c r="AC111" i="1"/>
  <c r="U108" i="4" s="1"/>
  <c r="AD111" i="1"/>
  <c r="V108" i="4" s="1"/>
  <c r="AE111" i="1"/>
  <c r="P108" i="4" s="1"/>
  <c r="AB112" i="1"/>
  <c r="T109" i="4" s="1"/>
  <c r="AC112" i="1"/>
  <c r="U109" i="4" s="1"/>
  <c r="AD112" i="1"/>
  <c r="V109" i="4" s="1"/>
  <c r="AE112" i="1"/>
  <c r="P109" i="4" s="1"/>
  <c r="AB113" i="1"/>
  <c r="T110" i="4" s="1"/>
  <c r="AC113" i="1"/>
  <c r="U110" i="4" s="1"/>
  <c r="AD113" i="1"/>
  <c r="V110" i="4" s="1"/>
  <c r="AE113" i="1"/>
  <c r="P110" i="4" s="1"/>
  <c r="AB114" i="1"/>
  <c r="T111" i="4" s="1"/>
  <c r="AC114" i="1"/>
  <c r="U111" i="4" s="1"/>
  <c r="AD114" i="1"/>
  <c r="V111" i="4" s="1"/>
  <c r="AE114" i="1"/>
  <c r="P111" i="4" s="1"/>
  <c r="AB115" i="1"/>
  <c r="T112" i="4" s="1"/>
  <c r="AC115" i="1"/>
  <c r="U112" i="4" s="1"/>
  <c r="AD115" i="1"/>
  <c r="V112" i="4" s="1"/>
  <c r="AE115" i="1"/>
  <c r="P112" i="4" s="1"/>
  <c r="AB116" i="1"/>
  <c r="T113" i="4" s="1"/>
  <c r="AC116" i="1"/>
  <c r="U113" i="4" s="1"/>
  <c r="AD116" i="1"/>
  <c r="V113" i="4" s="1"/>
  <c r="AE116" i="1"/>
  <c r="P113" i="4" s="1"/>
  <c r="AB117" i="1"/>
  <c r="T114" i="4" s="1"/>
  <c r="AC117" i="1"/>
  <c r="U114" i="4" s="1"/>
  <c r="AD117" i="1"/>
  <c r="V114" i="4" s="1"/>
  <c r="AE117" i="1"/>
  <c r="P114" i="4" s="1"/>
  <c r="AB118" i="1"/>
  <c r="T115" i="4" s="1"/>
  <c r="AC118" i="1"/>
  <c r="U115" i="4" s="1"/>
  <c r="AD118" i="1"/>
  <c r="V115" i="4" s="1"/>
  <c r="AE118" i="1"/>
  <c r="P115" i="4" s="1"/>
  <c r="AB119" i="1"/>
  <c r="T116" i="4" s="1"/>
  <c r="AC119" i="1"/>
  <c r="U116" i="4" s="1"/>
  <c r="AD119" i="1"/>
  <c r="V116" i="4" s="1"/>
  <c r="AE119" i="1"/>
  <c r="P116" i="4" s="1"/>
  <c r="AB120" i="1"/>
  <c r="T117" i="4" s="1"/>
  <c r="AC120" i="1"/>
  <c r="U117" i="4" s="1"/>
  <c r="AD120" i="1"/>
  <c r="V117" i="4" s="1"/>
  <c r="AE120" i="1"/>
  <c r="P117" i="4" s="1"/>
  <c r="AB121" i="1"/>
  <c r="T118" i="4" s="1"/>
  <c r="AC121" i="1"/>
  <c r="U118" i="4" s="1"/>
  <c r="AD121" i="1"/>
  <c r="V118" i="4" s="1"/>
  <c r="AE121" i="1"/>
  <c r="P118" i="4" s="1"/>
  <c r="AB122" i="1"/>
  <c r="T119" i="4" s="1"/>
  <c r="AC122" i="1"/>
  <c r="U119" i="4" s="1"/>
  <c r="AD122" i="1"/>
  <c r="V119" i="4" s="1"/>
  <c r="AE122" i="1"/>
  <c r="P119" i="4" s="1"/>
  <c r="AB123" i="1"/>
  <c r="T120" i="4" s="1"/>
  <c r="AC123" i="1"/>
  <c r="U120" i="4" s="1"/>
  <c r="AD123" i="1"/>
  <c r="V120" i="4" s="1"/>
  <c r="AE123" i="1"/>
  <c r="P120" i="4" s="1"/>
  <c r="AB124" i="1"/>
  <c r="T121" i="4" s="1"/>
  <c r="AC124" i="1"/>
  <c r="U121" i="4" s="1"/>
  <c r="AD124" i="1"/>
  <c r="V121" i="4" s="1"/>
  <c r="AE124" i="1"/>
  <c r="P121" i="4" s="1"/>
  <c r="AB125" i="1"/>
  <c r="T122" i="4" s="1"/>
  <c r="AC125" i="1"/>
  <c r="U122" i="4" s="1"/>
  <c r="AD125" i="1"/>
  <c r="V122" i="4" s="1"/>
  <c r="AE125" i="1"/>
  <c r="P122" i="4" s="1"/>
  <c r="AB126" i="1"/>
  <c r="T123" i="4" s="1"/>
  <c r="AC126" i="1"/>
  <c r="U123" i="4" s="1"/>
  <c r="AD126" i="1"/>
  <c r="V123" i="4" s="1"/>
  <c r="AE126" i="1"/>
  <c r="P123" i="4" s="1"/>
  <c r="AB127" i="1"/>
  <c r="T124" i="4" s="1"/>
  <c r="AC127" i="1"/>
  <c r="U124" i="4" s="1"/>
  <c r="AD127" i="1"/>
  <c r="V124" i="4" s="1"/>
  <c r="AE127" i="1"/>
  <c r="P124" i="4" s="1"/>
  <c r="AB128" i="1"/>
  <c r="T125" i="4" s="1"/>
  <c r="AC128" i="1"/>
  <c r="U125" i="4" s="1"/>
  <c r="AD128" i="1"/>
  <c r="V125" i="4" s="1"/>
  <c r="AE128" i="1"/>
  <c r="P125" i="4" s="1"/>
  <c r="AB129" i="1"/>
  <c r="T126" i="4" s="1"/>
  <c r="AC129" i="1"/>
  <c r="U126" i="4" s="1"/>
  <c r="AD129" i="1"/>
  <c r="V126" i="4" s="1"/>
  <c r="AE129" i="1"/>
  <c r="P126" i="4" s="1"/>
  <c r="AB130" i="1"/>
  <c r="T127" i="4" s="1"/>
  <c r="AC130" i="1"/>
  <c r="U127" i="4" s="1"/>
  <c r="AD130" i="1"/>
  <c r="V127" i="4" s="1"/>
  <c r="AE130" i="1"/>
  <c r="P127" i="4" s="1"/>
  <c r="AB131" i="1"/>
  <c r="T128" i="4" s="1"/>
  <c r="AC131" i="1"/>
  <c r="U128" i="4" s="1"/>
  <c r="AD131" i="1"/>
  <c r="V128" i="4" s="1"/>
  <c r="AE131" i="1"/>
  <c r="P128" i="4" s="1"/>
  <c r="AB132" i="1"/>
  <c r="T129" i="4" s="1"/>
  <c r="AC132" i="1"/>
  <c r="U129" i="4" s="1"/>
  <c r="AD132" i="1"/>
  <c r="V129" i="4" s="1"/>
  <c r="AE132" i="1"/>
  <c r="P129" i="4" s="1"/>
  <c r="AB133" i="1"/>
  <c r="T130" i="4" s="1"/>
  <c r="AC133" i="1"/>
  <c r="U130" i="4" s="1"/>
  <c r="AD133" i="1"/>
  <c r="V130" i="4" s="1"/>
  <c r="AE133" i="1"/>
  <c r="P130" i="4" s="1"/>
  <c r="AB134" i="1"/>
  <c r="T131" i="4" s="1"/>
  <c r="AC134" i="1"/>
  <c r="U131" i="4" s="1"/>
  <c r="AD134" i="1"/>
  <c r="V131" i="4" s="1"/>
  <c r="AE134" i="1"/>
  <c r="P131" i="4" s="1"/>
  <c r="AB135" i="1"/>
  <c r="T132" i="4" s="1"/>
  <c r="AC135" i="1"/>
  <c r="U132" i="4" s="1"/>
  <c r="AD135" i="1"/>
  <c r="V132" i="4" s="1"/>
  <c r="AE135" i="1"/>
  <c r="P132" i="4" s="1"/>
  <c r="AB136" i="1"/>
  <c r="T133" i="4" s="1"/>
  <c r="AC136" i="1"/>
  <c r="U133" i="4" s="1"/>
  <c r="AD136" i="1"/>
  <c r="V133" i="4" s="1"/>
  <c r="AE136" i="1"/>
  <c r="P133" i="4" s="1"/>
  <c r="AB137" i="1"/>
  <c r="T134" i="4" s="1"/>
  <c r="AC137" i="1"/>
  <c r="U134" i="4" s="1"/>
  <c r="AD137" i="1"/>
  <c r="V134" i="4" s="1"/>
  <c r="AE137" i="1"/>
  <c r="P134" i="4" s="1"/>
  <c r="AB138" i="1"/>
  <c r="T135" i="4" s="1"/>
  <c r="AC138" i="1"/>
  <c r="U135" i="4" s="1"/>
  <c r="AD138" i="1"/>
  <c r="V135" i="4" s="1"/>
  <c r="AE138" i="1"/>
  <c r="P135" i="4" s="1"/>
  <c r="AB139" i="1"/>
  <c r="T136" i="4" s="1"/>
  <c r="AC139" i="1"/>
  <c r="U136" i="4" s="1"/>
  <c r="AD139" i="1"/>
  <c r="V136" i="4" s="1"/>
  <c r="AE139" i="1"/>
  <c r="P136" i="4" s="1"/>
  <c r="AB140" i="1"/>
  <c r="T137" i="4" s="1"/>
  <c r="AC140" i="1"/>
  <c r="U137" i="4" s="1"/>
  <c r="AD140" i="1"/>
  <c r="V137" i="4" s="1"/>
  <c r="AE140" i="1"/>
  <c r="P137" i="4" s="1"/>
  <c r="AB141" i="1"/>
  <c r="T138" i="4" s="1"/>
  <c r="AC141" i="1"/>
  <c r="U138" i="4" s="1"/>
  <c r="AD141" i="1"/>
  <c r="V138" i="4" s="1"/>
  <c r="AE141" i="1"/>
  <c r="P138" i="4" s="1"/>
  <c r="AB142" i="1"/>
  <c r="T139" i="4" s="1"/>
  <c r="AC142" i="1"/>
  <c r="U139" i="4" s="1"/>
  <c r="AD142" i="1"/>
  <c r="V139" i="4" s="1"/>
  <c r="AE142" i="1"/>
  <c r="P139" i="4" s="1"/>
  <c r="AB143" i="1"/>
  <c r="T140" i="4" s="1"/>
  <c r="AC143" i="1"/>
  <c r="U140" i="4" s="1"/>
  <c r="AD143" i="1"/>
  <c r="V140" i="4" s="1"/>
  <c r="AE143" i="1"/>
  <c r="P140" i="4" s="1"/>
  <c r="AB144" i="1"/>
  <c r="T141" i="4" s="1"/>
  <c r="AC144" i="1"/>
  <c r="U141" i="4" s="1"/>
  <c r="AD144" i="1"/>
  <c r="V141" i="4" s="1"/>
  <c r="AE144" i="1"/>
  <c r="P141" i="4" s="1"/>
  <c r="AB145" i="1"/>
  <c r="T142" i="4" s="1"/>
  <c r="AC145" i="1"/>
  <c r="U142" i="4" s="1"/>
  <c r="AD145" i="1"/>
  <c r="V142" i="4" s="1"/>
  <c r="AE145" i="1"/>
  <c r="P142" i="4" s="1"/>
  <c r="AB146" i="1"/>
  <c r="T143" i="4" s="1"/>
  <c r="AC146" i="1"/>
  <c r="U143" i="4" s="1"/>
  <c r="AD146" i="1"/>
  <c r="V143" i="4" s="1"/>
  <c r="AE146" i="1"/>
  <c r="P143" i="4" s="1"/>
  <c r="AB147" i="1"/>
  <c r="T144" i="4" s="1"/>
  <c r="AC147" i="1"/>
  <c r="U144" i="4" s="1"/>
  <c r="AD147" i="1"/>
  <c r="V144" i="4" s="1"/>
  <c r="AE147" i="1"/>
  <c r="P144" i="4" s="1"/>
  <c r="AB148" i="1"/>
  <c r="T145" i="4" s="1"/>
  <c r="AC148" i="1"/>
  <c r="U145" i="4" s="1"/>
  <c r="AD148" i="1"/>
  <c r="V145" i="4" s="1"/>
  <c r="AE148" i="1"/>
  <c r="P145" i="4" s="1"/>
  <c r="AB149" i="1"/>
  <c r="T146" i="4" s="1"/>
  <c r="AC149" i="1"/>
  <c r="U146" i="4" s="1"/>
  <c r="AD149" i="1"/>
  <c r="V146" i="4" s="1"/>
  <c r="AE149" i="1"/>
  <c r="P146" i="4" s="1"/>
  <c r="AB150" i="1"/>
  <c r="T147" i="4" s="1"/>
  <c r="AC150" i="1"/>
  <c r="U147" i="4" s="1"/>
  <c r="AD150" i="1"/>
  <c r="V147" i="4" s="1"/>
  <c r="AE150" i="1"/>
  <c r="P147" i="4" s="1"/>
  <c r="AB151" i="1"/>
  <c r="T148" i="4" s="1"/>
  <c r="AC151" i="1"/>
  <c r="U148" i="4" s="1"/>
  <c r="AD151" i="1"/>
  <c r="V148" i="4" s="1"/>
  <c r="AE151" i="1"/>
  <c r="P148" i="4" s="1"/>
  <c r="AB152" i="1"/>
  <c r="T149" i="4" s="1"/>
  <c r="AC152" i="1"/>
  <c r="U149" i="4" s="1"/>
  <c r="AD152" i="1"/>
  <c r="V149" i="4" s="1"/>
  <c r="AE152" i="1"/>
  <c r="P149" i="4" s="1"/>
  <c r="AB153" i="1"/>
  <c r="T150" i="4" s="1"/>
  <c r="AC153" i="1"/>
  <c r="U150" i="4" s="1"/>
  <c r="AD153" i="1"/>
  <c r="V150" i="4" s="1"/>
  <c r="AE153" i="1"/>
  <c r="P150" i="4" s="1"/>
  <c r="AB154" i="1"/>
  <c r="T151" i="4" s="1"/>
  <c r="AC154" i="1"/>
  <c r="U151" i="4" s="1"/>
  <c r="AD154" i="1"/>
  <c r="V151" i="4" s="1"/>
  <c r="AE154" i="1"/>
  <c r="P151" i="4" s="1"/>
  <c r="AB155" i="1"/>
  <c r="T152" i="4" s="1"/>
  <c r="AC155" i="1"/>
  <c r="U152" i="4" s="1"/>
  <c r="AD155" i="1"/>
  <c r="V152" i="4" s="1"/>
  <c r="AE155" i="1"/>
  <c r="P152" i="4" s="1"/>
  <c r="AB156" i="1"/>
  <c r="T153" i="4" s="1"/>
  <c r="AC156" i="1"/>
  <c r="U153" i="4" s="1"/>
  <c r="AD156" i="1"/>
  <c r="V153" i="4" s="1"/>
  <c r="AE156" i="1"/>
  <c r="P153" i="4" s="1"/>
  <c r="AB157" i="1"/>
  <c r="T154" i="4" s="1"/>
  <c r="AC157" i="1"/>
  <c r="U154" i="4" s="1"/>
  <c r="AD157" i="1"/>
  <c r="V154" i="4" s="1"/>
  <c r="AE157" i="1"/>
  <c r="P154" i="4" s="1"/>
  <c r="AB158" i="1"/>
  <c r="T155" i="4" s="1"/>
  <c r="AC158" i="1"/>
  <c r="U155" i="4" s="1"/>
  <c r="AD158" i="1"/>
  <c r="V155" i="4" s="1"/>
  <c r="AE158" i="1"/>
  <c r="P155" i="4" s="1"/>
  <c r="AB159" i="1"/>
  <c r="T156" i="4" s="1"/>
  <c r="AC159" i="1"/>
  <c r="U156" i="4" s="1"/>
  <c r="AD159" i="1"/>
  <c r="V156" i="4" s="1"/>
  <c r="AE159" i="1"/>
  <c r="P156" i="4" s="1"/>
  <c r="AB160" i="1"/>
  <c r="T157" i="4" s="1"/>
  <c r="AC160" i="1"/>
  <c r="U157" i="4" s="1"/>
  <c r="AD160" i="1"/>
  <c r="V157" i="4" s="1"/>
  <c r="AE160" i="1"/>
  <c r="P157" i="4" s="1"/>
  <c r="AB161" i="1"/>
  <c r="T158" i="4" s="1"/>
  <c r="AC161" i="1"/>
  <c r="U158" i="4" s="1"/>
  <c r="AD161" i="1"/>
  <c r="V158" i="4" s="1"/>
  <c r="AE161" i="1"/>
  <c r="P158" i="4" s="1"/>
  <c r="AB162" i="1"/>
  <c r="T159" i="4" s="1"/>
  <c r="AC162" i="1"/>
  <c r="U159" i="4" s="1"/>
  <c r="AD162" i="1"/>
  <c r="V159" i="4" s="1"/>
  <c r="AE162" i="1"/>
  <c r="P159" i="4" s="1"/>
  <c r="AB163" i="1"/>
  <c r="T160" i="4" s="1"/>
  <c r="AC163" i="1"/>
  <c r="U160" i="4" s="1"/>
  <c r="AD163" i="1"/>
  <c r="V160" i="4" s="1"/>
  <c r="AE163" i="1"/>
  <c r="P160" i="4" s="1"/>
  <c r="AB164" i="1"/>
  <c r="T161" i="4" s="1"/>
  <c r="AC164" i="1"/>
  <c r="U161" i="4" s="1"/>
  <c r="AD164" i="1"/>
  <c r="V161" i="4" s="1"/>
  <c r="AE164" i="1"/>
  <c r="P161" i="4" s="1"/>
  <c r="AB165" i="1"/>
  <c r="T162" i="4" s="1"/>
  <c r="AC165" i="1"/>
  <c r="U162" i="4" s="1"/>
  <c r="AD165" i="1"/>
  <c r="V162" i="4" s="1"/>
  <c r="AE165" i="1"/>
  <c r="P162" i="4" s="1"/>
  <c r="AB166" i="1"/>
  <c r="T163" i="4" s="1"/>
  <c r="AC166" i="1"/>
  <c r="U163" i="4" s="1"/>
  <c r="AD166" i="1"/>
  <c r="V163" i="4" s="1"/>
  <c r="AE166" i="1"/>
  <c r="P163" i="4" s="1"/>
  <c r="AB167" i="1"/>
  <c r="T164" i="4" s="1"/>
  <c r="AC167" i="1"/>
  <c r="U164" i="4" s="1"/>
  <c r="AD167" i="1"/>
  <c r="V164" i="4" s="1"/>
  <c r="AE167" i="1"/>
  <c r="P164" i="4" s="1"/>
  <c r="AB168" i="1"/>
  <c r="T165" i="4" s="1"/>
  <c r="AC168" i="1"/>
  <c r="U165" i="4" s="1"/>
  <c r="AD168" i="1"/>
  <c r="V165" i="4" s="1"/>
  <c r="AE168" i="1"/>
  <c r="P165" i="4" s="1"/>
  <c r="AB169" i="1"/>
  <c r="T166" i="4" s="1"/>
  <c r="AC169" i="1"/>
  <c r="U166" i="4" s="1"/>
  <c r="AD169" i="1"/>
  <c r="V166" i="4" s="1"/>
  <c r="AE169" i="1"/>
  <c r="P166" i="4" s="1"/>
  <c r="AB170" i="1"/>
  <c r="T167" i="4" s="1"/>
  <c r="AC170" i="1"/>
  <c r="U167" i="4" s="1"/>
  <c r="AD170" i="1"/>
  <c r="V167" i="4" s="1"/>
  <c r="AE170" i="1"/>
  <c r="P167" i="4" s="1"/>
  <c r="AB171" i="1"/>
  <c r="T168" i="4" s="1"/>
  <c r="AC171" i="1"/>
  <c r="U168" i="4" s="1"/>
  <c r="AD171" i="1"/>
  <c r="V168" i="4" s="1"/>
  <c r="AE171" i="1"/>
  <c r="P168" i="4" s="1"/>
  <c r="AB172" i="1"/>
  <c r="T169" i="4" s="1"/>
  <c r="AC172" i="1"/>
  <c r="U169" i="4" s="1"/>
  <c r="AD172" i="1"/>
  <c r="V169" i="4" s="1"/>
  <c r="AE172" i="1"/>
  <c r="P169" i="4" s="1"/>
  <c r="AB173" i="1"/>
  <c r="T170" i="4" s="1"/>
  <c r="AC173" i="1"/>
  <c r="U170" i="4" s="1"/>
  <c r="AD173" i="1"/>
  <c r="V170" i="4" s="1"/>
  <c r="AE173" i="1"/>
  <c r="P170" i="4" s="1"/>
  <c r="AB174" i="1"/>
  <c r="T171" i="4" s="1"/>
  <c r="AC174" i="1"/>
  <c r="U171" i="4" s="1"/>
  <c r="AD174" i="1"/>
  <c r="V171" i="4" s="1"/>
  <c r="AE174" i="1"/>
  <c r="P171" i="4" s="1"/>
  <c r="AB175" i="1"/>
  <c r="T172" i="4" s="1"/>
  <c r="AC175" i="1"/>
  <c r="U172" i="4" s="1"/>
  <c r="AD175" i="1"/>
  <c r="V172" i="4" s="1"/>
  <c r="AE175" i="1"/>
  <c r="P172" i="4" s="1"/>
  <c r="AB176" i="1"/>
  <c r="T173" i="4" s="1"/>
  <c r="AC176" i="1"/>
  <c r="U173" i="4" s="1"/>
  <c r="AD176" i="1"/>
  <c r="V173" i="4" s="1"/>
  <c r="AE176" i="1"/>
  <c r="P173" i="4" s="1"/>
  <c r="AB177" i="1"/>
  <c r="T174" i="4" s="1"/>
  <c r="AC177" i="1"/>
  <c r="U174" i="4" s="1"/>
  <c r="AD177" i="1"/>
  <c r="V174" i="4" s="1"/>
  <c r="AE177" i="1"/>
  <c r="P174" i="4" s="1"/>
  <c r="AB178" i="1"/>
  <c r="T175" i="4" s="1"/>
  <c r="AC178" i="1"/>
  <c r="U175" i="4" s="1"/>
  <c r="AD178" i="1"/>
  <c r="V175" i="4" s="1"/>
  <c r="AE178" i="1"/>
  <c r="P175" i="4" s="1"/>
  <c r="AB179" i="1"/>
  <c r="T176" i="4" s="1"/>
  <c r="AC179" i="1"/>
  <c r="U176" i="4" s="1"/>
  <c r="AD179" i="1"/>
  <c r="V176" i="4" s="1"/>
  <c r="AE179" i="1"/>
  <c r="P176" i="4" s="1"/>
  <c r="AB180" i="1"/>
  <c r="T177" i="4" s="1"/>
  <c r="AC180" i="1"/>
  <c r="U177" i="4" s="1"/>
  <c r="AD180" i="1"/>
  <c r="V177" i="4" s="1"/>
  <c r="AE180" i="1"/>
  <c r="P177" i="4" s="1"/>
  <c r="AB181" i="1"/>
  <c r="T178" i="4" s="1"/>
  <c r="AC181" i="1"/>
  <c r="U178" i="4" s="1"/>
  <c r="AD181" i="1"/>
  <c r="V178" i="4" s="1"/>
  <c r="AE181" i="1"/>
  <c r="P178" i="4" s="1"/>
  <c r="AB182" i="1"/>
  <c r="T179" i="4" s="1"/>
  <c r="AC182" i="1"/>
  <c r="U179" i="4" s="1"/>
  <c r="AD182" i="1"/>
  <c r="V179" i="4" s="1"/>
  <c r="AE182" i="1"/>
  <c r="P179" i="4" s="1"/>
  <c r="AB183" i="1"/>
  <c r="T180" i="4" s="1"/>
  <c r="AC183" i="1"/>
  <c r="U180" i="4" s="1"/>
  <c r="AD183" i="1"/>
  <c r="V180" i="4" s="1"/>
  <c r="AE183" i="1"/>
  <c r="P180" i="4" s="1"/>
  <c r="AB184" i="1"/>
  <c r="T181" i="4" s="1"/>
  <c r="AC184" i="1"/>
  <c r="U181" i="4" s="1"/>
  <c r="AD184" i="1"/>
  <c r="V181" i="4" s="1"/>
  <c r="AE184" i="1"/>
  <c r="P181" i="4" s="1"/>
  <c r="AB185" i="1"/>
  <c r="T182" i="4" s="1"/>
  <c r="AC185" i="1"/>
  <c r="U182" i="4" s="1"/>
  <c r="AD185" i="1"/>
  <c r="V182" i="4" s="1"/>
  <c r="AE185" i="1"/>
  <c r="P182" i="4" s="1"/>
  <c r="AB186" i="1"/>
  <c r="T183" i="4" s="1"/>
  <c r="AC186" i="1"/>
  <c r="U183" i="4" s="1"/>
  <c r="AD186" i="1"/>
  <c r="V183" i="4" s="1"/>
  <c r="AE186" i="1"/>
  <c r="P183" i="4" s="1"/>
  <c r="AB187" i="1"/>
  <c r="T184" i="4" s="1"/>
  <c r="AC187" i="1"/>
  <c r="U184" i="4" s="1"/>
  <c r="AD187" i="1"/>
  <c r="V184" i="4" s="1"/>
  <c r="AE187" i="1"/>
  <c r="P184" i="4" s="1"/>
  <c r="AB188" i="1"/>
  <c r="T185" i="4" s="1"/>
  <c r="AC188" i="1"/>
  <c r="U185" i="4" s="1"/>
  <c r="AD188" i="1"/>
  <c r="V185" i="4" s="1"/>
  <c r="AE188" i="1"/>
  <c r="P185" i="4" s="1"/>
  <c r="AB189" i="1"/>
  <c r="T186" i="4" s="1"/>
  <c r="AC189" i="1"/>
  <c r="U186" i="4" s="1"/>
  <c r="AD189" i="1"/>
  <c r="V186" i="4" s="1"/>
  <c r="AE189" i="1"/>
  <c r="P186" i="4" s="1"/>
  <c r="AB190" i="1"/>
  <c r="T187" i="4" s="1"/>
  <c r="AC190" i="1"/>
  <c r="U187" i="4" s="1"/>
  <c r="AD190" i="1"/>
  <c r="V187" i="4" s="1"/>
  <c r="AE190" i="1"/>
  <c r="P187" i="4" s="1"/>
  <c r="AB191" i="1"/>
  <c r="T188" i="4" s="1"/>
  <c r="AC191" i="1"/>
  <c r="U188" i="4" s="1"/>
  <c r="AD191" i="1"/>
  <c r="V188" i="4" s="1"/>
  <c r="AE191" i="1"/>
  <c r="P188" i="4" s="1"/>
  <c r="AB192" i="1"/>
  <c r="T189" i="4" s="1"/>
  <c r="AC192" i="1"/>
  <c r="U189" i="4" s="1"/>
  <c r="AD192" i="1"/>
  <c r="V189" i="4" s="1"/>
  <c r="AE192" i="1"/>
  <c r="P189" i="4" s="1"/>
  <c r="AB193" i="1"/>
  <c r="T190" i="4" s="1"/>
  <c r="AC193" i="1"/>
  <c r="U190" i="4" s="1"/>
  <c r="AD193" i="1"/>
  <c r="V190" i="4" s="1"/>
  <c r="AE193" i="1"/>
  <c r="P190" i="4" s="1"/>
  <c r="AB194" i="1"/>
  <c r="T191" i="4" s="1"/>
  <c r="AC194" i="1"/>
  <c r="U191" i="4" s="1"/>
  <c r="AD194" i="1"/>
  <c r="V191" i="4" s="1"/>
  <c r="AE194" i="1"/>
  <c r="P191" i="4" s="1"/>
  <c r="AB195" i="1"/>
  <c r="T192" i="4" s="1"/>
  <c r="AC195" i="1"/>
  <c r="U192" i="4" s="1"/>
  <c r="AD195" i="1"/>
  <c r="V192" i="4" s="1"/>
  <c r="AE195" i="1"/>
  <c r="P192" i="4" s="1"/>
  <c r="AB196" i="1"/>
  <c r="T193" i="4" s="1"/>
  <c r="AC196" i="1"/>
  <c r="U193" i="4" s="1"/>
  <c r="AD196" i="1"/>
  <c r="V193" i="4" s="1"/>
  <c r="AE196" i="1"/>
  <c r="P193" i="4" s="1"/>
  <c r="AB197" i="1"/>
  <c r="T194" i="4" s="1"/>
  <c r="AC197" i="1"/>
  <c r="U194" i="4" s="1"/>
  <c r="AD197" i="1"/>
  <c r="V194" i="4" s="1"/>
  <c r="AE197" i="1"/>
  <c r="P194" i="4" s="1"/>
  <c r="AB198" i="1"/>
  <c r="T195" i="4" s="1"/>
  <c r="AC198" i="1"/>
  <c r="U195" i="4" s="1"/>
  <c r="AD198" i="1"/>
  <c r="V195" i="4" s="1"/>
  <c r="AE198" i="1"/>
  <c r="P195" i="4" s="1"/>
  <c r="AB199" i="1"/>
  <c r="T196" i="4" s="1"/>
  <c r="AC199" i="1"/>
  <c r="U196" i="4" s="1"/>
  <c r="AD199" i="1"/>
  <c r="V196" i="4" s="1"/>
  <c r="AE199" i="1"/>
  <c r="P196" i="4" s="1"/>
  <c r="AB200" i="1"/>
  <c r="T197" i="4" s="1"/>
  <c r="AC200" i="1"/>
  <c r="U197" i="4" s="1"/>
  <c r="AD200" i="1"/>
  <c r="V197" i="4" s="1"/>
  <c r="AE200" i="1"/>
  <c r="P197" i="4" s="1"/>
  <c r="AB201" i="1"/>
  <c r="T198" i="4" s="1"/>
  <c r="AC201" i="1"/>
  <c r="U198" i="4" s="1"/>
  <c r="AD201" i="1"/>
  <c r="V198" i="4" s="1"/>
  <c r="AE201" i="1"/>
  <c r="P198" i="4" s="1"/>
  <c r="AB202" i="1"/>
  <c r="T199" i="4" s="1"/>
  <c r="AC202" i="1"/>
  <c r="U199" i="4" s="1"/>
  <c r="AD202" i="1"/>
  <c r="V199" i="4" s="1"/>
  <c r="AE202" i="1"/>
  <c r="P199" i="4" s="1"/>
  <c r="AB203" i="1"/>
  <c r="T200" i="4" s="1"/>
  <c r="AC203" i="1"/>
  <c r="U200" i="4" s="1"/>
  <c r="AD203" i="1"/>
  <c r="V200" i="4" s="1"/>
  <c r="AE203" i="1"/>
  <c r="P200" i="4" s="1"/>
  <c r="AB204" i="1"/>
  <c r="T201" i="4" s="1"/>
  <c r="AC204" i="1"/>
  <c r="U201" i="4" s="1"/>
  <c r="AD204" i="1"/>
  <c r="V201" i="4" s="1"/>
  <c r="AE204" i="1"/>
  <c r="P201" i="4" s="1"/>
  <c r="AB205" i="1"/>
  <c r="T202" i="4" s="1"/>
  <c r="AC205" i="1"/>
  <c r="U202" i="4" s="1"/>
  <c r="AD205" i="1"/>
  <c r="V202" i="4" s="1"/>
  <c r="AE205" i="1"/>
  <c r="P202" i="4" s="1"/>
  <c r="AB206" i="1"/>
  <c r="T203" i="4" s="1"/>
  <c r="AC206" i="1"/>
  <c r="U203" i="4" s="1"/>
  <c r="AD206" i="1"/>
  <c r="V203" i="4" s="1"/>
  <c r="AE206" i="1"/>
  <c r="P203" i="4" s="1"/>
  <c r="AB207" i="1"/>
  <c r="T204" i="4" s="1"/>
  <c r="AC207" i="1"/>
  <c r="U204" i="4" s="1"/>
  <c r="AD207" i="1"/>
  <c r="V204" i="4" s="1"/>
  <c r="AE207" i="1"/>
  <c r="P204" i="4" s="1"/>
  <c r="AB208" i="1"/>
  <c r="T205" i="4" s="1"/>
  <c r="AC208" i="1"/>
  <c r="U205" i="4" s="1"/>
  <c r="AD208" i="1"/>
  <c r="V205" i="4" s="1"/>
  <c r="AE208" i="1"/>
  <c r="P205" i="4" s="1"/>
  <c r="AB209" i="1"/>
  <c r="T206" i="4" s="1"/>
  <c r="AC209" i="1"/>
  <c r="U206" i="4" s="1"/>
  <c r="AD209" i="1"/>
  <c r="V206" i="4" s="1"/>
  <c r="AE209" i="1"/>
  <c r="P206" i="4" s="1"/>
  <c r="AB210" i="1"/>
  <c r="T207" i="4" s="1"/>
  <c r="AC210" i="1"/>
  <c r="U207" i="4" s="1"/>
  <c r="AD210" i="1"/>
  <c r="V207" i="4" s="1"/>
  <c r="AE210" i="1"/>
  <c r="P207" i="4" s="1"/>
  <c r="AB211" i="1"/>
  <c r="T208" i="4" s="1"/>
  <c r="AC211" i="1"/>
  <c r="U208" i="4" s="1"/>
  <c r="AD211" i="1"/>
  <c r="V208" i="4" s="1"/>
  <c r="AE211" i="1"/>
  <c r="P208" i="4" s="1"/>
  <c r="AB212" i="1"/>
  <c r="T209" i="4" s="1"/>
  <c r="AC212" i="1"/>
  <c r="U209" i="4" s="1"/>
  <c r="AD212" i="1"/>
  <c r="V209" i="4" s="1"/>
  <c r="AE212" i="1"/>
  <c r="P209" i="4" s="1"/>
  <c r="AB213" i="1"/>
  <c r="T210" i="4" s="1"/>
  <c r="AC213" i="1"/>
  <c r="U210" i="4" s="1"/>
  <c r="AD213" i="1"/>
  <c r="V210" i="4" s="1"/>
  <c r="AE213" i="1"/>
  <c r="P210" i="4" s="1"/>
  <c r="AB214" i="1"/>
  <c r="T211" i="4" s="1"/>
  <c r="AC214" i="1"/>
  <c r="U211" i="4" s="1"/>
  <c r="AD214" i="1"/>
  <c r="V211" i="4" s="1"/>
  <c r="AE214" i="1"/>
  <c r="P211" i="4" s="1"/>
  <c r="AB215" i="1"/>
  <c r="T212" i="4" s="1"/>
  <c r="AC215" i="1"/>
  <c r="U212" i="4" s="1"/>
  <c r="AD215" i="1"/>
  <c r="V212" i="4" s="1"/>
  <c r="AE215" i="1"/>
  <c r="P212" i="4" s="1"/>
  <c r="AB216" i="1"/>
  <c r="T213" i="4" s="1"/>
  <c r="AC216" i="1"/>
  <c r="U213" i="4" s="1"/>
  <c r="AD216" i="1"/>
  <c r="V213" i="4" s="1"/>
  <c r="AE216" i="1"/>
  <c r="P213" i="4" s="1"/>
  <c r="AB217" i="1"/>
  <c r="T214" i="4" s="1"/>
  <c r="AC217" i="1"/>
  <c r="U214" i="4" s="1"/>
  <c r="AD217" i="1"/>
  <c r="V214" i="4" s="1"/>
  <c r="AE217" i="1"/>
  <c r="P214" i="4" s="1"/>
  <c r="AB218" i="1"/>
  <c r="T215" i="4" s="1"/>
  <c r="AC218" i="1"/>
  <c r="U215" i="4" s="1"/>
  <c r="AD218" i="1"/>
  <c r="V215" i="4" s="1"/>
  <c r="AE218" i="1"/>
  <c r="P215" i="4" s="1"/>
  <c r="AB219" i="1"/>
  <c r="T216" i="4" s="1"/>
  <c r="AC219" i="1"/>
  <c r="U216" i="4" s="1"/>
  <c r="AD219" i="1"/>
  <c r="V216" i="4" s="1"/>
  <c r="AE219" i="1"/>
  <c r="P216" i="4" s="1"/>
  <c r="AB220" i="1"/>
  <c r="T217" i="4" s="1"/>
  <c r="AC220" i="1"/>
  <c r="U217" i="4" s="1"/>
  <c r="AD220" i="1"/>
  <c r="V217" i="4" s="1"/>
  <c r="AE220" i="1"/>
  <c r="P217" i="4" s="1"/>
  <c r="AB221" i="1"/>
  <c r="T218" i="4" s="1"/>
  <c r="AC221" i="1"/>
  <c r="U218" i="4" s="1"/>
  <c r="AD221" i="1"/>
  <c r="V218" i="4" s="1"/>
  <c r="AE221" i="1"/>
  <c r="P218" i="4" s="1"/>
  <c r="AB222" i="1"/>
  <c r="T219" i="4" s="1"/>
  <c r="AC222" i="1"/>
  <c r="U219" i="4" s="1"/>
  <c r="AD222" i="1"/>
  <c r="V219" i="4" s="1"/>
  <c r="AE222" i="1"/>
  <c r="P219" i="4" s="1"/>
  <c r="AB223" i="1"/>
  <c r="T220" i="4" s="1"/>
  <c r="AC223" i="1"/>
  <c r="U220" i="4" s="1"/>
  <c r="AD223" i="1"/>
  <c r="V220" i="4" s="1"/>
  <c r="AE223" i="1"/>
  <c r="P220" i="4" s="1"/>
  <c r="AB224" i="1"/>
  <c r="T221" i="4" s="1"/>
  <c r="AC224" i="1"/>
  <c r="U221" i="4" s="1"/>
  <c r="AD224" i="1"/>
  <c r="V221" i="4" s="1"/>
  <c r="AE224" i="1"/>
  <c r="P221" i="4" s="1"/>
  <c r="AB225" i="1"/>
  <c r="T222" i="4" s="1"/>
  <c r="AC225" i="1"/>
  <c r="U222" i="4" s="1"/>
  <c r="AD225" i="1"/>
  <c r="V222" i="4" s="1"/>
  <c r="AE225" i="1"/>
  <c r="P222" i="4" s="1"/>
  <c r="AB226" i="1"/>
  <c r="T223" i="4" s="1"/>
  <c r="AC226" i="1"/>
  <c r="U223" i="4" s="1"/>
  <c r="AD226" i="1"/>
  <c r="V223" i="4" s="1"/>
  <c r="AE226" i="1"/>
  <c r="P223" i="4" s="1"/>
  <c r="AB227" i="1"/>
  <c r="T224" i="4" s="1"/>
  <c r="AC227" i="1"/>
  <c r="U224" i="4" s="1"/>
  <c r="AD227" i="1"/>
  <c r="V224" i="4" s="1"/>
  <c r="AE227" i="1"/>
  <c r="P224" i="4" s="1"/>
  <c r="AB228" i="1"/>
  <c r="T225" i="4" s="1"/>
  <c r="AC228" i="1"/>
  <c r="U225" i="4" s="1"/>
  <c r="AD228" i="1"/>
  <c r="V225" i="4" s="1"/>
  <c r="AE228" i="1"/>
  <c r="P225" i="4" s="1"/>
  <c r="AB229" i="1"/>
  <c r="T226" i="4" s="1"/>
  <c r="AC229" i="1"/>
  <c r="U226" i="4" s="1"/>
  <c r="AD229" i="1"/>
  <c r="V226" i="4" s="1"/>
  <c r="AE229" i="1"/>
  <c r="P226" i="4" s="1"/>
  <c r="AB230" i="1"/>
  <c r="T227" i="4" s="1"/>
  <c r="AC230" i="1"/>
  <c r="U227" i="4" s="1"/>
  <c r="AD230" i="1"/>
  <c r="V227" i="4" s="1"/>
  <c r="AE230" i="1"/>
  <c r="P227" i="4" s="1"/>
  <c r="AB231" i="1"/>
  <c r="T228" i="4" s="1"/>
  <c r="AC231" i="1"/>
  <c r="U228" i="4" s="1"/>
  <c r="AD231" i="1"/>
  <c r="V228" i="4" s="1"/>
  <c r="AE231" i="1"/>
  <c r="P228" i="4" s="1"/>
  <c r="AB232" i="1"/>
  <c r="T229" i="4" s="1"/>
  <c r="AC232" i="1"/>
  <c r="U229" i="4" s="1"/>
  <c r="AD232" i="1"/>
  <c r="V229" i="4" s="1"/>
  <c r="AE232" i="1"/>
  <c r="P229" i="4" s="1"/>
  <c r="AB233" i="1"/>
  <c r="AC233" i="1"/>
  <c r="AD233" i="1"/>
  <c r="AE233" i="1"/>
  <c r="AB234" i="1"/>
  <c r="AC234" i="1"/>
  <c r="AD234" i="1"/>
  <c r="AE234" i="1"/>
  <c r="AB235" i="1"/>
  <c r="AC235" i="1"/>
  <c r="AD235" i="1"/>
  <c r="AE235" i="1"/>
  <c r="AB236" i="1"/>
  <c r="AC236" i="1"/>
  <c r="AD236" i="1"/>
  <c r="AE236" i="1"/>
  <c r="AB237" i="1"/>
  <c r="AC237" i="1"/>
  <c r="AD237" i="1"/>
  <c r="AE237" i="1"/>
  <c r="AB238" i="1"/>
  <c r="AC238" i="1"/>
  <c r="AD238" i="1"/>
  <c r="AE238" i="1"/>
  <c r="AB239" i="1"/>
  <c r="AC239" i="1"/>
  <c r="AD239" i="1"/>
  <c r="AE239" i="1"/>
  <c r="AB240" i="1"/>
  <c r="AC240" i="1"/>
  <c r="AD240" i="1"/>
  <c r="AE240" i="1"/>
  <c r="AB241" i="1"/>
  <c r="AC241" i="1"/>
  <c r="AD241" i="1"/>
  <c r="AE241" i="1"/>
  <c r="AB242" i="1"/>
  <c r="AC242" i="1"/>
  <c r="AD242" i="1"/>
  <c r="AE242" i="1"/>
  <c r="AB243" i="1"/>
  <c r="AC243" i="1"/>
  <c r="AD243" i="1"/>
  <c r="AE243" i="1"/>
  <c r="AB244" i="1"/>
  <c r="AC244" i="1"/>
  <c r="AD244" i="1"/>
  <c r="AE244" i="1"/>
  <c r="AB245" i="1"/>
  <c r="AC245" i="1"/>
  <c r="AD245" i="1"/>
  <c r="AE245" i="1"/>
  <c r="AB246" i="1"/>
  <c r="AC246" i="1"/>
  <c r="AD246" i="1"/>
  <c r="AE246" i="1"/>
  <c r="AB247" i="1"/>
  <c r="AC247" i="1"/>
  <c r="AD247" i="1"/>
  <c r="AE247" i="1"/>
  <c r="AB248" i="1"/>
  <c r="AC248" i="1"/>
  <c r="AD248" i="1"/>
  <c r="AE248" i="1"/>
  <c r="AB249" i="1"/>
  <c r="AC249" i="1"/>
  <c r="AD249" i="1"/>
  <c r="AE249" i="1"/>
  <c r="AB250" i="1"/>
  <c r="AC250" i="1"/>
  <c r="AD250" i="1"/>
  <c r="AE250" i="1"/>
  <c r="AB251" i="1"/>
  <c r="AC251" i="1"/>
  <c r="AD251" i="1"/>
  <c r="AE251" i="1"/>
  <c r="AB252" i="1"/>
  <c r="AC252" i="1"/>
  <c r="AD252" i="1"/>
  <c r="AE252" i="1"/>
  <c r="AB253" i="1"/>
  <c r="AC253" i="1"/>
  <c r="AD253" i="1"/>
  <c r="AE253" i="1"/>
  <c r="AB254" i="1"/>
  <c r="AC254" i="1"/>
  <c r="AD254" i="1"/>
  <c r="AE254" i="1"/>
  <c r="AB255" i="1"/>
  <c r="AC255" i="1"/>
  <c r="AD255" i="1"/>
  <c r="AE255" i="1"/>
  <c r="AB256" i="1"/>
  <c r="AC256" i="1"/>
  <c r="AD256" i="1"/>
  <c r="AE256" i="1"/>
  <c r="AB257" i="1"/>
  <c r="AC257" i="1"/>
  <c r="AD257" i="1"/>
  <c r="AE257" i="1"/>
  <c r="AB258" i="1"/>
  <c r="AC258" i="1"/>
  <c r="AD258" i="1"/>
  <c r="AE258" i="1"/>
  <c r="AB259" i="1"/>
  <c r="AC259" i="1"/>
  <c r="AD259" i="1"/>
  <c r="AE259" i="1"/>
  <c r="AB260" i="1"/>
  <c r="AC260" i="1"/>
  <c r="AD260" i="1"/>
  <c r="AE260" i="1"/>
  <c r="AB261" i="1"/>
  <c r="AC261" i="1"/>
  <c r="AD261" i="1"/>
  <c r="AE261" i="1"/>
  <c r="AB262" i="1"/>
  <c r="AC262" i="1"/>
  <c r="AD262" i="1"/>
  <c r="AE262" i="1"/>
  <c r="AB263" i="1"/>
  <c r="AC263" i="1"/>
  <c r="AD263" i="1"/>
  <c r="AE263" i="1"/>
  <c r="AB264" i="1"/>
  <c r="AC264" i="1"/>
  <c r="AD264" i="1"/>
  <c r="AE264" i="1"/>
  <c r="AB265" i="1"/>
  <c r="AC265" i="1"/>
  <c r="AD265" i="1"/>
  <c r="AE265" i="1"/>
  <c r="AB266" i="1"/>
  <c r="AC266" i="1"/>
  <c r="AD266" i="1"/>
  <c r="AE266" i="1"/>
  <c r="AB267" i="1"/>
  <c r="AC267" i="1"/>
  <c r="AD267" i="1"/>
  <c r="AE267" i="1"/>
  <c r="AB268" i="1"/>
  <c r="AC268" i="1"/>
  <c r="AD268" i="1"/>
  <c r="AE268" i="1"/>
  <c r="AB269" i="1"/>
  <c r="AC269" i="1"/>
  <c r="AD269" i="1"/>
  <c r="AE269" i="1"/>
  <c r="AB270" i="1"/>
  <c r="AC270" i="1"/>
  <c r="AD270" i="1"/>
  <c r="AE270" i="1"/>
  <c r="AB271" i="1"/>
  <c r="AC271" i="1"/>
  <c r="AD271" i="1"/>
  <c r="AE271" i="1"/>
  <c r="AB272" i="1"/>
  <c r="AC272" i="1"/>
  <c r="AD272" i="1"/>
  <c r="AE272" i="1"/>
  <c r="AB273" i="1"/>
  <c r="AC273" i="1"/>
  <c r="AD273" i="1"/>
  <c r="AE273" i="1"/>
  <c r="AB274" i="1"/>
  <c r="AC274" i="1"/>
  <c r="AD274" i="1"/>
  <c r="AE274" i="1"/>
  <c r="AB275" i="1"/>
  <c r="AC275" i="1"/>
  <c r="AD275" i="1"/>
  <c r="AE275" i="1"/>
  <c r="AB276" i="1"/>
  <c r="AC276" i="1"/>
  <c r="AD276" i="1"/>
  <c r="AE276" i="1"/>
  <c r="AB277" i="1"/>
  <c r="AC277" i="1"/>
  <c r="AD277" i="1"/>
  <c r="AE277" i="1"/>
  <c r="AB278" i="1"/>
  <c r="AC278" i="1"/>
  <c r="AD278" i="1"/>
  <c r="AE278" i="1"/>
  <c r="AB279" i="1"/>
  <c r="AC279" i="1"/>
  <c r="AD279" i="1"/>
  <c r="AE279" i="1"/>
  <c r="AB280" i="1"/>
  <c r="AC280" i="1"/>
  <c r="AD280" i="1"/>
  <c r="AE280" i="1"/>
  <c r="AB281" i="1"/>
  <c r="AC281" i="1"/>
  <c r="AD281" i="1"/>
  <c r="AE281" i="1"/>
  <c r="AB282" i="1"/>
  <c r="AC282" i="1"/>
  <c r="AD282" i="1"/>
  <c r="AE282" i="1"/>
  <c r="AB283" i="1"/>
  <c r="AC283" i="1"/>
  <c r="AD283" i="1"/>
  <c r="AE283" i="1"/>
  <c r="AB284" i="1"/>
  <c r="AC284" i="1"/>
  <c r="AD284" i="1"/>
  <c r="AE284" i="1"/>
  <c r="AB285" i="1"/>
  <c r="AC285" i="1"/>
  <c r="AD285" i="1"/>
  <c r="AE285" i="1"/>
  <c r="AB286" i="1"/>
  <c r="AC286" i="1"/>
  <c r="AD286" i="1"/>
  <c r="AE286" i="1"/>
  <c r="AB287" i="1"/>
  <c r="AC287" i="1"/>
  <c r="AD287" i="1"/>
  <c r="AE287" i="1"/>
  <c r="AB288" i="1"/>
  <c r="AC288" i="1"/>
  <c r="AD288" i="1"/>
  <c r="AE288" i="1"/>
  <c r="AB289" i="1"/>
  <c r="AC289" i="1"/>
  <c r="AD289" i="1"/>
  <c r="AE289" i="1"/>
  <c r="AB290" i="1"/>
  <c r="AC290" i="1"/>
  <c r="AD290" i="1"/>
  <c r="AE290" i="1"/>
  <c r="AB291" i="1"/>
  <c r="AC291" i="1"/>
  <c r="AD291" i="1"/>
  <c r="AE291" i="1"/>
  <c r="AB292" i="1"/>
  <c r="AC292" i="1"/>
  <c r="AD292" i="1"/>
  <c r="AE292" i="1"/>
  <c r="AB293" i="1"/>
  <c r="AC293" i="1"/>
  <c r="AD293" i="1"/>
  <c r="AE293" i="1"/>
  <c r="AB294" i="1"/>
  <c r="AC294" i="1"/>
  <c r="AD294" i="1"/>
  <c r="AE294" i="1"/>
  <c r="AB295" i="1"/>
  <c r="AC295" i="1"/>
  <c r="AD295" i="1"/>
  <c r="AE295" i="1"/>
  <c r="AB296" i="1"/>
  <c r="AC296" i="1"/>
  <c r="AD296" i="1"/>
  <c r="AE296" i="1"/>
  <c r="AB297" i="1"/>
  <c r="AC297" i="1"/>
  <c r="AD297" i="1"/>
  <c r="AE297" i="1"/>
  <c r="AB298" i="1"/>
  <c r="AC298" i="1"/>
  <c r="AD298" i="1"/>
  <c r="AE298" i="1"/>
  <c r="AB299" i="1"/>
  <c r="AC299" i="1"/>
  <c r="AD299" i="1"/>
  <c r="AE299" i="1"/>
  <c r="AB300" i="1"/>
  <c r="AC300" i="1"/>
  <c r="AD300" i="1"/>
  <c r="AE300" i="1"/>
  <c r="AB301" i="1"/>
  <c r="AC301" i="1"/>
  <c r="AD301" i="1"/>
  <c r="AE301" i="1"/>
  <c r="AB302" i="1"/>
  <c r="AC302" i="1"/>
  <c r="AD302" i="1"/>
  <c r="AE302" i="1"/>
  <c r="AB303" i="1"/>
  <c r="AC303" i="1"/>
  <c r="AD303" i="1"/>
  <c r="AE303" i="1"/>
  <c r="AB304" i="1"/>
  <c r="AC304" i="1"/>
  <c r="AD304" i="1"/>
  <c r="AE304" i="1"/>
  <c r="AB305" i="1"/>
  <c r="AC305" i="1"/>
  <c r="AD305" i="1"/>
  <c r="AE305" i="1"/>
  <c r="AB306" i="1"/>
  <c r="AC306" i="1"/>
  <c r="AD306" i="1"/>
  <c r="AE306" i="1"/>
  <c r="AB307" i="1"/>
  <c r="AC307" i="1"/>
  <c r="AD307" i="1"/>
  <c r="AE307" i="1"/>
  <c r="AB308" i="1"/>
  <c r="AC308" i="1"/>
  <c r="AD308" i="1"/>
  <c r="AE308" i="1"/>
  <c r="AB309" i="1"/>
  <c r="AC309" i="1"/>
  <c r="AD309" i="1"/>
  <c r="AE309" i="1"/>
  <c r="AB310" i="1"/>
  <c r="AC310" i="1"/>
  <c r="AD310" i="1"/>
  <c r="AE310" i="1"/>
  <c r="AB311" i="1"/>
  <c r="AC311" i="1"/>
  <c r="AD311" i="1"/>
  <c r="AE311" i="1"/>
  <c r="AB312" i="1"/>
  <c r="AC312" i="1"/>
  <c r="AD312" i="1"/>
  <c r="AE312" i="1"/>
  <c r="AB313" i="1"/>
  <c r="AC313" i="1"/>
  <c r="AD313" i="1"/>
  <c r="AE313" i="1"/>
  <c r="AB314" i="1"/>
  <c r="AC314" i="1"/>
  <c r="AD314" i="1"/>
  <c r="AE314" i="1"/>
  <c r="AB315" i="1"/>
  <c r="AC315" i="1"/>
  <c r="AD315" i="1"/>
  <c r="AE315" i="1"/>
  <c r="AB316" i="1"/>
  <c r="AC316" i="1"/>
  <c r="AD316" i="1"/>
  <c r="AE316" i="1"/>
  <c r="AB317" i="1"/>
  <c r="AC317" i="1"/>
  <c r="AD317" i="1"/>
  <c r="AE317" i="1"/>
  <c r="AB318" i="1"/>
  <c r="AC318" i="1"/>
  <c r="AD318" i="1"/>
  <c r="AE318" i="1"/>
  <c r="AB319" i="1"/>
  <c r="AC319" i="1"/>
  <c r="AD319" i="1"/>
  <c r="AE319" i="1"/>
  <c r="AB320" i="1"/>
  <c r="AC320" i="1"/>
  <c r="AD320" i="1"/>
  <c r="AE320" i="1"/>
  <c r="AB321" i="1"/>
  <c r="AC321" i="1"/>
  <c r="AD321" i="1"/>
  <c r="AE321" i="1"/>
  <c r="AB322" i="1"/>
  <c r="AC322" i="1"/>
  <c r="AD322" i="1"/>
  <c r="AE322" i="1"/>
  <c r="AB323" i="1"/>
  <c r="AC323" i="1"/>
  <c r="AD323" i="1"/>
  <c r="AE323" i="1"/>
  <c r="AB324" i="1"/>
  <c r="AC324" i="1"/>
  <c r="AD324" i="1"/>
  <c r="AE324" i="1"/>
  <c r="AB325" i="1"/>
  <c r="AC325" i="1"/>
  <c r="AD325" i="1"/>
  <c r="AE325" i="1"/>
  <c r="AB326" i="1"/>
  <c r="AC326" i="1"/>
  <c r="AD326" i="1"/>
  <c r="AE326" i="1"/>
  <c r="AB327" i="1"/>
  <c r="AC327" i="1"/>
  <c r="AD327" i="1"/>
  <c r="AE327" i="1"/>
  <c r="AB328" i="1"/>
  <c r="AC328" i="1"/>
  <c r="AD328" i="1"/>
  <c r="AE328" i="1"/>
  <c r="AB329" i="1"/>
  <c r="AC329" i="1"/>
  <c r="AD329" i="1"/>
  <c r="AE329" i="1"/>
  <c r="AB330" i="1"/>
  <c r="AC330" i="1"/>
  <c r="AD330" i="1"/>
  <c r="AE330" i="1"/>
  <c r="AB331" i="1"/>
  <c r="AC331" i="1"/>
  <c r="AD331" i="1"/>
  <c r="AE331" i="1"/>
  <c r="AB332" i="1"/>
  <c r="AC332" i="1"/>
  <c r="AD332" i="1"/>
  <c r="AE332" i="1"/>
  <c r="AB333" i="1"/>
  <c r="AC333" i="1"/>
  <c r="AD333" i="1"/>
  <c r="AE333" i="1"/>
  <c r="AB334" i="1"/>
  <c r="AC334" i="1"/>
  <c r="AD334" i="1"/>
  <c r="AE334" i="1"/>
  <c r="AB335" i="1"/>
  <c r="AC335" i="1"/>
  <c r="AD335" i="1"/>
  <c r="AE335" i="1"/>
  <c r="AB336" i="1"/>
  <c r="AC336" i="1"/>
  <c r="AD336" i="1"/>
  <c r="AE336" i="1"/>
  <c r="AB337" i="1"/>
  <c r="AC337" i="1"/>
  <c r="AD337" i="1"/>
  <c r="AE337" i="1"/>
  <c r="AB338" i="1"/>
  <c r="AC338" i="1"/>
  <c r="AD338" i="1"/>
  <c r="AE338" i="1"/>
  <c r="AB339" i="1"/>
  <c r="AC339" i="1"/>
  <c r="AD339" i="1"/>
  <c r="AE339" i="1"/>
  <c r="AB340" i="1"/>
  <c r="AC340" i="1"/>
  <c r="AD340" i="1"/>
  <c r="AE340" i="1"/>
  <c r="AB341" i="1"/>
  <c r="AC341" i="1"/>
  <c r="AD341" i="1"/>
  <c r="AE341" i="1"/>
  <c r="AB342" i="1"/>
  <c r="AC342" i="1"/>
  <c r="AD342" i="1"/>
  <c r="AE342" i="1"/>
  <c r="AB343" i="1"/>
  <c r="AC343" i="1"/>
  <c r="AD343" i="1"/>
  <c r="AE343" i="1"/>
  <c r="AB344" i="1"/>
  <c r="AC344" i="1"/>
  <c r="AD344" i="1"/>
  <c r="AE344" i="1"/>
  <c r="AB345" i="1"/>
  <c r="AC345" i="1"/>
  <c r="AD345" i="1"/>
  <c r="AE345" i="1"/>
  <c r="AB346" i="1"/>
  <c r="AC346" i="1"/>
  <c r="AD346" i="1"/>
  <c r="AE346" i="1"/>
  <c r="AB347" i="1"/>
  <c r="AC347" i="1"/>
  <c r="AD347" i="1"/>
  <c r="AE347" i="1"/>
  <c r="AB348" i="1"/>
  <c r="AC348" i="1"/>
  <c r="AD348" i="1"/>
  <c r="AE348" i="1"/>
  <c r="AB349" i="1"/>
  <c r="AC349" i="1"/>
  <c r="AD349" i="1"/>
  <c r="AE349" i="1"/>
  <c r="AB350" i="1"/>
  <c r="AC350" i="1"/>
  <c r="AD350" i="1"/>
  <c r="AE350" i="1"/>
  <c r="AB351" i="1"/>
  <c r="AC351" i="1"/>
  <c r="AD351" i="1"/>
  <c r="AE351" i="1"/>
  <c r="Y7" i="1"/>
  <c r="F4" i="4" s="1"/>
  <c r="AB7" i="1"/>
  <c r="T4" i="4" s="1"/>
  <c r="AC7" i="1"/>
  <c r="U4" i="4" s="1"/>
  <c r="AD7" i="1"/>
  <c r="V4" i="4" s="1"/>
  <c r="AE7" i="1"/>
  <c r="P4" i="4" s="1"/>
  <c r="AF7" i="1"/>
  <c r="Y9" i="1"/>
  <c r="F6" i="4" s="1"/>
  <c r="AF9" i="1"/>
  <c r="AG9" i="1"/>
  <c r="F7" i="4"/>
  <c r="Y12" i="1"/>
  <c r="F9" i="4" s="1"/>
  <c r="AF12" i="1"/>
  <c r="AG12" i="1"/>
  <c r="Y13" i="1"/>
  <c r="F10" i="4" s="1"/>
  <c r="AF13" i="1"/>
  <c r="AG13" i="1"/>
  <c r="Y14" i="1"/>
  <c r="F11" i="4" s="1"/>
  <c r="AF14" i="1"/>
  <c r="AG14" i="1"/>
  <c r="Y16" i="1"/>
  <c r="F13" i="4" s="1"/>
  <c r="AF16" i="1"/>
  <c r="AG16" i="1"/>
  <c r="Y17" i="1"/>
  <c r="F14" i="4" s="1"/>
  <c r="AF17" i="1"/>
  <c r="AG17" i="1"/>
  <c r="Y18" i="1"/>
  <c r="F15" i="4" s="1"/>
  <c r="AF18" i="1"/>
  <c r="AG18" i="1"/>
  <c r="Y11" i="1"/>
  <c r="F8" i="4" s="1"/>
  <c r="AF11" i="1"/>
  <c r="AG11" i="1"/>
  <c r="Y15" i="1"/>
  <c r="F12" i="4" s="1"/>
  <c r="AF15" i="1"/>
  <c r="AG15" i="1"/>
  <c r="Y19" i="1"/>
  <c r="F16" i="4" s="1"/>
  <c r="AF19" i="1"/>
  <c r="AG19" i="1"/>
  <c r="Y21" i="1"/>
  <c r="F18" i="4" s="1"/>
  <c r="AF21" i="1"/>
  <c r="AG21" i="1"/>
  <c r="Y22" i="1"/>
  <c r="F19" i="4" s="1"/>
  <c r="AF22" i="1"/>
  <c r="AG22" i="1"/>
  <c r="Y23" i="1"/>
  <c r="F20" i="4" s="1"/>
  <c r="AF23" i="1"/>
  <c r="AG23" i="1"/>
  <c r="Y25" i="1"/>
  <c r="F22" i="4" s="1"/>
  <c r="AF25" i="1"/>
  <c r="AG25" i="1"/>
  <c r="Y26" i="1"/>
  <c r="F23" i="4" s="1"/>
  <c r="AF26" i="1"/>
  <c r="AG26" i="1"/>
  <c r="Y27" i="1"/>
  <c r="F24" i="4" s="1"/>
  <c r="AF27" i="1"/>
  <c r="AG27" i="1"/>
  <c r="Y29" i="1"/>
  <c r="F26" i="4" s="1"/>
  <c r="AF29" i="1"/>
  <c r="AG29" i="1"/>
  <c r="Y30" i="1"/>
  <c r="F27" i="4" s="1"/>
  <c r="AF30" i="1"/>
  <c r="AG30" i="1"/>
  <c r="Y31" i="1"/>
  <c r="F28" i="4" s="1"/>
  <c r="AF31" i="1"/>
  <c r="AG31" i="1"/>
  <c r="Y33" i="1"/>
  <c r="F30" i="4" s="1"/>
  <c r="AF33" i="1"/>
  <c r="AG33" i="1"/>
  <c r="Y34" i="1"/>
  <c r="F31" i="4" s="1"/>
  <c r="AF34" i="1"/>
  <c r="AG34" i="1"/>
  <c r="Y35" i="1"/>
  <c r="F32" i="4" s="1"/>
  <c r="AF35" i="1"/>
  <c r="AG35" i="1"/>
  <c r="Y37" i="1"/>
  <c r="F34" i="4" s="1"/>
  <c r="AF37" i="1"/>
  <c r="AG37" i="1"/>
  <c r="Y38" i="1"/>
  <c r="F35" i="4" s="1"/>
  <c r="AF38" i="1"/>
  <c r="AG38" i="1"/>
  <c r="Y39" i="1"/>
  <c r="F36" i="4" s="1"/>
  <c r="AF39" i="1"/>
  <c r="AG39" i="1"/>
  <c r="Y20" i="1"/>
  <c r="F17" i="4" s="1"/>
  <c r="AF20" i="1"/>
  <c r="AG20" i="1"/>
  <c r="Y28" i="1"/>
  <c r="F25" i="4" s="1"/>
  <c r="AF28" i="1"/>
  <c r="AG28" i="1"/>
  <c r="Y32" i="1"/>
  <c r="F29" i="4" s="1"/>
  <c r="AF32" i="1"/>
  <c r="AG32" i="1"/>
  <c r="Y36" i="1"/>
  <c r="F33" i="4" s="1"/>
  <c r="AF36" i="1"/>
  <c r="AG36" i="1"/>
  <c r="Y24" i="1"/>
  <c r="F21" i="4" s="1"/>
  <c r="AF24" i="1"/>
  <c r="AG24" i="1"/>
  <c r="Y113" i="1"/>
  <c r="F110" i="4" s="1"/>
  <c r="AF113" i="1"/>
  <c r="AG113" i="1"/>
  <c r="Y114" i="1"/>
  <c r="F111" i="4" s="1"/>
  <c r="AF114" i="1"/>
  <c r="AG114" i="1"/>
  <c r="Y115" i="1"/>
  <c r="F112" i="4" s="1"/>
  <c r="AF115" i="1"/>
  <c r="AG115" i="1"/>
  <c r="Y116" i="1"/>
  <c r="F113" i="4" s="1"/>
  <c r="AF116" i="1"/>
  <c r="AG116" i="1"/>
  <c r="Y117" i="1"/>
  <c r="F114" i="4" s="1"/>
  <c r="AF117" i="1"/>
  <c r="AG117" i="1"/>
  <c r="Y118" i="1"/>
  <c r="F115" i="4" s="1"/>
  <c r="AF118" i="1"/>
  <c r="AG118" i="1"/>
  <c r="Y119" i="1"/>
  <c r="F116" i="4" s="1"/>
  <c r="AF119" i="1"/>
  <c r="AG119" i="1"/>
  <c r="Y120" i="1"/>
  <c r="F117" i="4" s="1"/>
  <c r="AF120" i="1"/>
  <c r="AG120" i="1"/>
  <c r="Y121" i="1"/>
  <c r="F118" i="4" s="1"/>
  <c r="AF121" i="1"/>
  <c r="AG121" i="1"/>
  <c r="Y122" i="1"/>
  <c r="F119" i="4" s="1"/>
  <c r="AF122" i="1"/>
  <c r="AG122" i="1"/>
  <c r="Y123" i="1"/>
  <c r="F120" i="4" s="1"/>
  <c r="AF123" i="1"/>
  <c r="AG123" i="1"/>
  <c r="Y124" i="1"/>
  <c r="F121" i="4" s="1"/>
  <c r="AF124" i="1"/>
  <c r="AG124" i="1"/>
  <c r="Y125" i="1"/>
  <c r="F122" i="4" s="1"/>
  <c r="AF125" i="1"/>
  <c r="AG125" i="1"/>
  <c r="Y126" i="1"/>
  <c r="F123" i="4" s="1"/>
  <c r="AF126" i="1"/>
  <c r="AG126" i="1"/>
  <c r="Y127" i="1"/>
  <c r="F124" i="4" s="1"/>
  <c r="AF127" i="1"/>
  <c r="AG127" i="1"/>
  <c r="Y128" i="1"/>
  <c r="F125" i="4" s="1"/>
  <c r="AF128" i="1"/>
  <c r="AG128" i="1"/>
  <c r="Y129" i="1"/>
  <c r="F126" i="4" s="1"/>
  <c r="AF129" i="1"/>
  <c r="AG129" i="1"/>
  <c r="Y130" i="1"/>
  <c r="F127" i="4" s="1"/>
  <c r="AF130" i="1"/>
  <c r="AG130" i="1"/>
  <c r="Y131" i="1"/>
  <c r="F128" i="4" s="1"/>
  <c r="AF131" i="1"/>
  <c r="AG131" i="1"/>
  <c r="Y132" i="1"/>
  <c r="F129" i="4" s="1"/>
  <c r="AF132" i="1"/>
  <c r="AG132" i="1"/>
  <c r="Y133" i="1"/>
  <c r="F130" i="4" s="1"/>
  <c r="AF133" i="1"/>
  <c r="AG133" i="1"/>
  <c r="Y134" i="1"/>
  <c r="F131" i="4" s="1"/>
  <c r="AF134" i="1"/>
  <c r="AG134" i="1"/>
  <c r="Y135" i="1"/>
  <c r="F132" i="4" s="1"/>
  <c r="AF135" i="1"/>
  <c r="AG135" i="1"/>
  <c r="Y136" i="1"/>
  <c r="F133" i="4" s="1"/>
  <c r="AF136" i="1"/>
  <c r="AG136" i="1"/>
  <c r="Y137" i="1"/>
  <c r="F134" i="4" s="1"/>
  <c r="AF137" i="1"/>
  <c r="AG137" i="1"/>
  <c r="Y138" i="1"/>
  <c r="F135" i="4" s="1"/>
  <c r="AF138" i="1"/>
  <c r="AG138" i="1"/>
  <c r="Y139" i="1"/>
  <c r="F136" i="4" s="1"/>
  <c r="AF139" i="1"/>
  <c r="AG139" i="1"/>
  <c r="Y140" i="1"/>
  <c r="F137" i="4" s="1"/>
  <c r="AF140" i="1"/>
  <c r="AG140" i="1"/>
  <c r="Y141" i="1"/>
  <c r="F138" i="4" s="1"/>
  <c r="AF141" i="1"/>
  <c r="AG141" i="1"/>
  <c r="Y142" i="1"/>
  <c r="F139" i="4" s="1"/>
  <c r="AF142" i="1"/>
  <c r="AG142" i="1"/>
  <c r="Y143" i="1"/>
  <c r="F140" i="4" s="1"/>
  <c r="AF143" i="1"/>
  <c r="AG143" i="1"/>
  <c r="Y144" i="1"/>
  <c r="F141" i="4" s="1"/>
  <c r="AF144" i="1"/>
  <c r="AG144" i="1"/>
  <c r="Y145" i="1"/>
  <c r="F142" i="4" s="1"/>
  <c r="AF145" i="1"/>
  <c r="AG145" i="1"/>
  <c r="Y146" i="1"/>
  <c r="F143" i="4" s="1"/>
  <c r="AF146" i="1"/>
  <c r="AG146" i="1"/>
  <c r="Y147" i="1"/>
  <c r="F144" i="4" s="1"/>
  <c r="AF147" i="1"/>
  <c r="AG147" i="1"/>
  <c r="Y148" i="1"/>
  <c r="F145" i="4" s="1"/>
  <c r="AF148" i="1"/>
  <c r="AG148" i="1"/>
  <c r="Y149" i="1"/>
  <c r="F146" i="4" s="1"/>
  <c r="AF149" i="1"/>
  <c r="AG149" i="1"/>
  <c r="Y150" i="1"/>
  <c r="F147" i="4" s="1"/>
  <c r="AF150" i="1"/>
  <c r="AG150" i="1"/>
  <c r="Y151" i="1"/>
  <c r="F148" i="4" s="1"/>
  <c r="AF151" i="1"/>
  <c r="AG151" i="1"/>
  <c r="Y152" i="1"/>
  <c r="F149" i="4" s="1"/>
  <c r="AF152" i="1"/>
  <c r="AG152" i="1"/>
  <c r="Y153" i="1"/>
  <c r="F150" i="4" s="1"/>
  <c r="AF153" i="1"/>
  <c r="AG153" i="1"/>
  <c r="Y154" i="1"/>
  <c r="F151" i="4" s="1"/>
  <c r="AF154" i="1"/>
  <c r="AG154" i="1"/>
  <c r="Y155" i="1"/>
  <c r="F152" i="4" s="1"/>
  <c r="AF155" i="1"/>
  <c r="AG155" i="1"/>
  <c r="Y156" i="1"/>
  <c r="F153" i="4" s="1"/>
  <c r="AF156" i="1"/>
  <c r="AG156" i="1"/>
  <c r="Y157" i="1"/>
  <c r="F154" i="4" s="1"/>
  <c r="AF157" i="1"/>
  <c r="AG157" i="1"/>
  <c r="Y158" i="1"/>
  <c r="F155" i="4" s="1"/>
  <c r="AF158" i="1"/>
  <c r="AG158" i="1"/>
  <c r="Y159" i="1"/>
  <c r="F156" i="4" s="1"/>
  <c r="AF159" i="1"/>
  <c r="AG159" i="1"/>
  <c r="Y160" i="1"/>
  <c r="F157" i="4" s="1"/>
  <c r="AF160" i="1"/>
  <c r="AG160" i="1"/>
  <c r="Y161" i="1"/>
  <c r="F158" i="4" s="1"/>
  <c r="AF161" i="1"/>
  <c r="AG161" i="1"/>
  <c r="Y162" i="1"/>
  <c r="F159" i="4" s="1"/>
  <c r="AF162" i="1"/>
  <c r="AG162" i="1"/>
  <c r="Y163" i="1"/>
  <c r="F160" i="4" s="1"/>
  <c r="AF163" i="1"/>
  <c r="AG163" i="1"/>
  <c r="Y164" i="1"/>
  <c r="F161" i="4" s="1"/>
  <c r="AF164" i="1"/>
  <c r="AG164" i="1"/>
  <c r="Y165" i="1"/>
  <c r="F162" i="4" s="1"/>
  <c r="AF165" i="1"/>
  <c r="AG165" i="1"/>
  <c r="Y166" i="1"/>
  <c r="F163" i="4" s="1"/>
  <c r="AF166" i="1"/>
  <c r="AG166" i="1"/>
  <c r="Y167" i="1"/>
  <c r="F164" i="4" s="1"/>
  <c r="AF167" i="1"/>
  <c r="AG167" i="1"/>
  <c r="Y168" i="1"/>
  <c r="F165" i="4" s="1"/>
  <c r="AF168" i="1"/>
  <c r="AG168" i="1"/>
  <c r="Y169" i="1"/>
  <c r="F166" i="4" s="1"/>
  <c r="AF169" i="1"/>
  <c r="AG169" i="1"/>
  <c r="Y170" i="1"/>
  <c r="F167" i="4" s="1"/>
  <c r="AF170" i="1"/>
  <c r="AG170" i="1"/>
  <c r="Y171" i="1"/>
  <c r="F168" i="4" s="1"/>
  <c r="AF171" i="1"/>
  <c r="AG171" i="1"/>
  <c r="Y172" i="1"/>
  <c r="F169" i="4" s="1"/>
  <c r="AF172" i="1"/>
  <c r="AG172" i="1"/>
  <c r="Y173" i="1"/>
  <c r="F170" i="4" s="1"/>
  <c r="AF173" i="1"/>
  <c r="AG173" i="1"/>
  <c r="Y174" i="1"/>
  <c r="F171" i="4" s="1"/>
  <c r="AF174" i="1"/>
  <c r="AG174" i="1"/>
  <c r="Y175" i="1"/>
  <c r="F172" i="4" s="1"/>
  <c r="AF175" i="1"/>
  <c r="AG175" i="1"/>
  <c r="Y176" i="1"/>
  <c r="F173" i="4" s="1"/>
  <c r="AF176" i="1"/>
  <c r="AG176" i="1"/>
  <c r="Y177" i="1"/>
  <c r="F174" i="4" s="1"/>
  <c r="AF177" i="1"/>
  <c r="AG177" i="1"/>
  <c r="Y178" i="1"/>
  <c r="F175" i="4" s="1"/>
  <c r="AF178" i="1"/>
  <c r="AG178" i="1"/>
  <c r="Y179" i="1"/>
  <c r="F176" i="4" s="1"/>
  <c r="AF179" i="1"/>
  <c r="AG179" i="1"/>
  <c r="Y180" i="1"/>
  <c r="F177" i="4" s="1"/>
  <c r="AF180" i="1"/>
  <c r="AG180" i="1"/>
  <c r="Y181" i="1"/>
  <c r="F178" i="4" s="1"/>
  <c r="AF181" i="1"/>
  <c r="AG181" i="1"/>
  <c r="Y182" i="1"/>
  <c r="F179" i="4" s="1"/>
  <c r="AF182" i="1"/>
  <c r="AG182" i="1"/>
  <c r="Y183" i="1"/>
  <c r="F180" i="4" s="1"/>
  <c r="AF183" i="1"/>
  <c r="AG183" i="1"/>
  <c r="Y184" i="1"/>
  <c r="F181" i="4" s="1"/>
  <c r="AF184" i="1"/>
  <c r="AG184" i="1"/>
  <c r="Y185" i="1"/>
  <c r="F182" i="4" s="1"/>
  <c r="AF185" i="1"/>
  <c r="AG185" i="1"/>
  <c r="Y186" i="1"/>
  <c r="F183" i="4" s="1"/>
  <c r="AF186" i="1"/>
  <c r="AG186" i="1"/>
  <c r="Y187" i="1"/>
  <c r="F184" i="4" s="1"/>
  <c r="AF187" i="1"/>
  <c r="AG187" i="1"/>
  <c r="Y188" i="1"/>
  <c r="F185" i="4" s="1"/>
  <c r="AF188" i="1"/>
  <c r="AG188" i="1"/>
  <c r="Y189" i="1"/>
  <c r="F186" i="4" s="1"/>
  <c r="AF189" i="1"/>
  <c r="AG189" i="1"/>
  <c r="Y190" i="1"/>
  <c r="F187" i="4" s="1"/>
  <c r="AF190" i="1"/>
  <c r="AG190" i="1"/>
  <c r="Y191" i="1"/>
  <c r="F188" i="4" s="1"/>
  <c r="AF191" i="1"/>
  <c r="AG191" i="1"/>
  <c r="Y192" i="1"/>
  <c r="F189" i="4" s="1"/>
  <c r="AF192" i="1"/>
  <c r="AG192" i="1"/>
  <c r="Y193" i="1"/>
  <c r="F190" i="4" s="1"/>
  <c r="AF193" i="1"/>
  <c r="AG193" i="1"/>
  <c r="Y194" i="1"/>
  <c r="F191" i="4" s="1"/>
  <c r="AF194" i="1"/>
  <c r="AG194" i="1"/>
  <c r="Y195" i="1"/>
  <c r="F192" i="4" s="1"/>
  <c r="AF195" i="1"/>
  <c r="AG195" i="1"/>
  <c r="Y196" i="1"/>
  <c r="F193" i="4" s="1"/>
  <c r="AF196" i="1"/>
  <c r="AG196" i="1"/>
  <c r="Y197" i="1"/>
  <c r="F194" i="4" s="1"/>
  <c r="AF197" i="1"/>
  <c r="AG197" i="1"/>
  <c r="Y198" i="1"/>
  <c r="F195" i="4" s="1"/>
  <c r="AF198" i="1"/>
  <c r="AG198" i="1"/>
  <c r="Y199" i="1"/>
  <c r="F196" i="4" s="1"/>
  <c r="AF199" i="1"/>
  <c r="AG199" i="1"/>
  <c r="Y200" i="1"/>
  <c r="F197" i="4" s="1"/>
  <c r="AF200" i="1"/>
  <c r="AG200" i="1"/>
  <c r="Y201" i="1"/>
  <c r="F198" i="4" s="1"/>
  <c r="AF201" i="1"/>
  <c r="AG201" i="1"/>
  <c r="Y202" i="1"/>
  <c r="F199" i="4" s="1"/>
  <c r="AF202" i="1"/>
  <c r="AG202" i="1"/>
  <c r="Y203" i="1"/>
  <c r="F200" i="4" s="1"/>
  <c r="AF203" i="1"/>
  <c r="AG203" i="1"/>
  <c r="Y204" i="1"/>
  <c r="F201" i="4" s="1"/>
  <c r="AF204" i="1"/>
  <c r="AG204" i="1"/>
  <c r="Y205" i="1"/>
  <c r="F202" i="4" s="1"/>
  <c r="AF205" i="1"/>
  <c r="AG205" i="1"/>
  <c r="Y206" i="1"/>
  <c r="F203" i="4" s="1"/>
  <c r="AF206" i="1"/>
  <c r="AG206" i="1"/>
  <c r="Y207" i="1"/>
  <c r="F204" i="4" s="1"/>
  <c r="AF207" i="1"/>
  <c r="AG207" i="1"/>
  <c r="Y208" i="1"/>
  <c r="F205" i="4" s="1"/>
  <c r="AF208" i="1"/>
  <c r="AG208" i="1"/>
  <c r="Y209" i="1"/>
  <c r="F206" i="4" s="1"/>
  <c r="AF209" i="1"/>
  <c r="AG209" i="1"/>
  <c r="Y210" i="1"/>
  <c r="F207" i="4" s="1"/>
  <c r="AF210" i="1"/>
  <c r="AG210" i="1"/>
  <c r="Y211" i="1"/>
  <c r="F208" i="4" s="1"/>
  <c r="AF211" i="1"/>
  <c r="AG211" i="1"/>
  <c r="Y212" i="1"/>
  <c r="F209" i="4" s="1"/>
  <c r="AF212" i="1"/>
  <c r="AG212" i="1"/>
  <c r="Y213" i="1"/>
  <c r="F210" i="4" s="1"/>
  <c r="AF213" i="1"/>
  <c r="AG213" i="1"/>
  <c r="Y214" i="1"/>
  <c r="F211" i="4" s="1"/>
  <c r="AF214" i="1"/>
  <c r="AG214" i="1"/>
  <c r="Y215" i="1"/>
  <c r="F212" i="4" s="1"/>
  <c r="AF215" i="1"/>
  <c r="AG215" i="1"/>
  <c r="Y216" i="1"/>
  <c r="F213" i="4" s="1"/>
  <c r="AF216" i="1"/>
  <c r="AG216" i="1"/>
  <c r="Y217" i="1"/>
  <c r="F214" i="4" s="1"/>
  <c r="AF217" i="1"/>
  <c r="AG217" i="1"/>
  <c r="Y218" i="1"/>
  <c r="F215" i="4" s="1"/>
  <c r="AF218" i="1"/>
  <c r="AG218" i="1"/>
  <c r="Y219" i="1"/>
  <c r="F216" i="4" s="1"/>
  <c r="AF219" i="1"/>
  <c r="AG219" i="1"/>
  <c r="Y220" i="1"/>
  <c r="F217" i="4" s="1"/>
  <c r="AF220" i="1"/>
  <c r="AG220" i="1"/>
  <c r="Y221" i="1"/>
  <c r="F218" i="4" s="1"/>
  <c r="AF221" i="1"/>
  <c r="AG221" i="1"/>
  <c r="Y222" i="1"/>
  <c r="F219" i="4" s="1"/>
  <c r="AF222" i="1"/>
  <c r="AG222" i="1"/>
  <c r="Y223" i="1"/>
  <c r="F220" i="4" s="1"/>
  <c r="AF223" i="1"/>
  <c r="AG223" i="1"/>
  <c r="Y224" i="1"/>
  <c r="F221" i="4" s="1"/>
  <c r="AF224" i="1"/>
  <c r="AG224" i="1"/>
  <c r="Y225" i="1"/>
  <c r="F222" i="4" s="1"/>
  <c r="AF225" i="1"/>
  <c r="AG225" i="1"/>
  <c r="Y226" i="1"/>
  <c r="F223" i="4" s="1"/>
  <c r="AF226" i="1"/>
  <c r="AG226" i="1"/>
  <c r="Y227" i="1"/>
  <c r="F224" i="4" s="1"/>
  <c r="AF227" i="1"/>
  <c r="AG227" i="1"/>
  <c r="Y228" i="1"/>
  <c r="F225" i="4" s="1"/>
  <c r="AF228" i="1"/>
  <c r="AG228" i="1"/>
  <c r="Y229" i="1"/>
  <c r="F226" i="4" s="1"/>
  <c r="AF229" i="1"/>
  <c r="AG229" i="1"/>
  <c r="Y230" i="1"/>
  <c r="F227" i="4" s="1"/>
  <c r="AF230" i="1"/>
  <c r="AG230" i="1"/>
  <c r="Y231" i="1"/>
  <c r="F228" i="4" s="1"/>
  <c r="AF231" i="1"/>
  <c r="AG231" i="1"/>
  <c r="Y232" i="1"/>
  <c r="F229" i="4" s="1"/>
  <c r="AF232" i="1"/>
  <c r="AG232" i="1"/>
  <c r="Y233" i="1"/>
  <c r="AF233" i="1"/>
  <c r="AG233" i="1"/>
  <c r="Y234" i="1"/>
  <c r="AF234" i="1"/>
  <c r="AG234" i="1"/>
  <c r="Y235" i="1"/>
  <c r="AF235" i="1"/>
  <c r="AG235" i="1"/>
  <c r="Y236" i="1"/>
  <c r="AF236" i="1"/>
  <c r="AG236" i="1"/>
  <c r="Y237" i="1"/>
  <c r="AF237" i="1"/>
  <c r="AG237" i="1"/>
  <c r="Y238" i="1"/>
  <c r="AF238" i="1"/>
  <c r="AG238" i="1"/>
  <c r="Y239" i="1"/>
  <c r="AF239" i="1"/>
  <c r="AG239" i="1"/>
  <c r="Y240" i="1"/>
  <c r="AF240" i="1"/>
  <c r="AG240" i="1"/>
  <c r="Y241" i="1"/>
  <c r="AF241" i="1"/>
  <c r="AG241" i="1"/>
  <c r="Y242" i="1"/>
  <c r="AF242" i="1"/>
  <c r="AG242" i="1"/>
  <c r="Y243" i="1"/>
  <c r="AF243" i="1"/>
  <c r="AG243" i="1"/>
  <c r="Y244" i="1"/>
  <c r="AF244" i="1"/>
  <c r="AG244" i="1"/>
  <c r="Y245" i="1"/>
  <c r="AF245" i="1"/>
  <c r="AG245" i="1"/>
  <c r="Y246" i="1"/>
  <c r="AF246" i="1"/>
  <c r="AG246" i="1"/>
  <c r="Y247" i="1"/>
  <c r="AF247" i="1"/>
  <c r="AG247" i="1"/>
  <c r="Y248" i="1"/>
  <c r="AF248" i="1"/>
  <c r="AG248" i="1"/>
  <c r="Y249" i="1"/>
  <c r="AF249" i="1"/>
  <c r="AG249" i="1"/>
  <c r="Y250" i="1"/>
  <c r="AF250" i="1"/>
  <c r="AG250" i="1"/>
  <c r="Y251" i="1"/>
  <c r="AF251" i="1"/>
  <c r="AG251" i="1"/>
  <c r="Y252" i="1"/>
  <c r="AF252" i="1"/>
  <c r="AG252" i="1"/>
  <c r="Y253" i="1"/>
  <c r="AF253" i="1"/>
  <c r="AG253" i="1"/>
  <c r="Y254" i="1"/>
  <c r="AF254" i="1"/>
  <c r="AG254" i="1"/>
  <c r="Y255" i="1"/>
  <c r="AF255" i="1"/>
  <c r="AG255" i="1"/>
  <c r="Y256" i="1"/>
  <c r="AF256" i="1"/>
  <c r="AG256" i="1"/>
  <c r="Y257" i="1"/>
  <c r="AF257" i="1"/>
  <c r="AG257" i="1"/>
  <c r="Y258" i="1"/>
  <c r="AF258" i="1"/>
  <c r="AG258" i="1"/>
  <c r="Y259" i="1"/>
  <c r="AF259" i="1"/>
  <c r="AG259" i="1"/>
  <c r="Y260" i="1"/>
  <c r="AF260" i="1"/>
  <c r="AG260" i="1"/>
  <c r="Y261" i="1"/>
  <c r="AF261" i="1"/>
  <c r="AG261" i="1"/>
  <c r="Y262" i="1"/>
  <c r="AF262" i="1"/>
  <c r="AG262" i="1"/>
  <c r="Y263" i="1"/>
  <c r="AF263" i="1"/>
  <c r="AG263" i="1"/>
  <c r="Y264" i="1"/>
  <c r="AF264" i="1"/>
  <c r="AG264" i="1"/>
  <c r="Y265" i="1"/>
  <c r="AF265" i="1"/>
  <c r="AG265" i="1"/>
  <c r="Y266" i="1"/>
  <c r="AF266" i="1"/>
  <c r="AG266" i="1"/>
  <c r="Y267" i="1"/>
  <c r="AF267" i="1"/>
  <c r="AG267" i="1"/>
  <c r="Y268" i="1"/>
  <c r="AF268" i="1"/>
  <c r="AG268" i="1"/>
  <c r="Y269" i="1"/>
  <c r="AF269" i="1"/>
  <c r="AG269" i="1"/>
  <c r="Y270" i="1"/>
  <c r="AF270" i="1"/>
  <c r="AG270" i="1"/>
  <c r="Y271" i="1"/>
  <c r="AF271" i="1"/>
  <c r="AG271" i="1"/>
  <c r="Y272" i="1"/>
  <c r="AF272" i="1"/>
  <c r="AG272" i="1"/>
  <c r="Y273" i="1"/>
  <c r="AF273" i="1"/>
  <c r="AG273" i="1"/>
  <c r="Y274" i="1"/>
  <c r="AF274" i="1"/>
  <c r="AG274" i="1"/>
  <c r="Y275" i="1"/>
  <c r="AF275" i="1"/>
  <c r="AG275" i="1"/>
  <c r="Y276" i="1"/>
  <c r="AF276" i="1"/>
  <c r="AG276" i="1"/>
  <c r="Y277" i="1"/>
  <c r="AF277" i="1"/>
  <c r="AG277" i="1"/>
  <c r="Y278" i="1"/>
  <c r="AF278" i="1"/>
  <c r="AG278" i="1"/>
  <c r="Y279" i="1"/>
  <c r="AF279" i="1"/>
  <c r="AG279" i="1"/>
  <c r="Y280" i="1"/>
  <c r="AF280" i="1"/>
  <c r="AG280" i="1"/>
  <c r="Y281" i="1"/>
  <c r="AF281" i="1"/>
  <c r="AG281" i="1"/>
  <c r="Y282" i="1"/>
  <c r="AF282" i="1"/>
  <c r="AG282" i="1"/>
  <c r="Y283" i="1"/>
  <c r="AF283" i="1"/>
  <c r="AG283" i="1"/>
  <c r="Y284" i="1"/>
  <c r="AF284" i="1"/>
  <c r="AG284" i="1"/>
  <c r="Y285" i="1"/>
  <c r="AF285" i="1"/>
  <c r="AG285" i="1"/>
  <c r="Y286" i="1"/>
  <c r="AF286" i="1"/>
  <c r="AG286" i="1"/>
  <c r="Y287" i="1"/>
  <c r="AF287" i="1"/>
  <c r="AG287" i="1"/>
  <c r="Y288" i="1"/>
  <c r="AF288" i="1"/>
  <c r="AG288" i="1"/>
  <c r="Y289" i="1"/>
  <c r="AF289" i="1"/>
  <c r="AG289" i="1"/>
  <c r="Y290" i="1"/>
  <c r="AF290" i="1"/>
  <c r="AG290" i="1"/>
  <c r="Y291" i="1"/>
  <c r="AF291" i="1"/>
  <c r="AG291" i="1"/>
  <c r="Y292" i="1"/>
  <c r="AF292" i="1"/>
  <c r="AG292" i="1"/>
  <c r="Y293" i="1"/>
  <c r="AF293" i="1"/>
  <c r="AG293" i="1"/>
  <c r="Y294" i="1"/>
  <c r="AF294" i="1"/>
  <c r="AG294" i="1"/>
  <c r="Y295" i="1"/>
  <c r="AF295" i="1"/>
  <c r="AG295" i="1"/>
  <c r="Y296" i="1"/>
  <c r="AF296" i="1"/>
  <c r="AG296" i="1"/>
  <c r="Y297" i="1"/>
  <c r="AF297" i="1"/>
  <c r="AG297" i="1"/>
  <c r="Y298" i="1"/>
  <c r="AF298" i="1"/>
  <c r="AG298" i="1"/>
  <c r="Y299" i="1"/>
  <c r="AF299" i="1"/>
  <c r="AG299" i="1"/>
  <c r="Y300" i="1"/>
  <c r="AF300" i="1"/>
  <c r="AG300" i="1"/>
  <c r="Y301" i="1"/>
  <c r="AF301" i="1"/>
  <c r="AG301" i="1"/>
  <c r="Y302" i="1"/>
  <c r="AF302" i="1"/>
  <c r="AG302" i="1"/>
  <c r="Y303" i="1"/>
  <c r="AF303" i="1"/>
  <c r="AG303" i="1"/>
  <c r="Y304" i="1"/>
  <c r="AF304" i="1"/>
  <c r="AG304" i="1"/>
  <c r="Y305" i="1"/>
  <c r="AF305" i="1"/>
  <c r="AG305" i="1"/>
  <c r="Y306" i="1"/>
  <c r="AF306" i="1"/>
  <c r="AG306" i="1"/>
  <c r="Y307" i="1"/>
  <c r="AF307" i="1"/>
  <c r="AG307" i="1"/>
  <c r="Y308" i="1"/>
  <c r="AF308" i="1"/>
  <c r="AG308" i="1"/>
  <c r="Y309" i="1"/>
  <c r="AF309" i="1"/>
  <c r="AG309" i="1"/>
  <c r="Y310" i="1"/>
  <c r="AF310" i="1"/>
  <c r="AG310" i="1"/>
  <c r="Y311" i="1"/>
  <c r="AF311" i="1"/>
  <c r="AG311" i="1"/>
  <c r="Y312" i="1"/>
  <c r="AF312" i="1"/>
  <c r="AG312" i="1"/>
  <c r="Y313" i="1"/>
  <c r="AF313" i="1"/>
  <c r="AG313" i="1"/>
  <c r="Y314" i="1"/>
  <c r="AF314" i="1"/>
  <c r="AG314" i="1"/>
  <c r="Y315" i="1"/>
  <c r="AF315" i="1"/>
  <c r="AG315" i="1"/>
  <c r="Y316" i="1"/>
  <c r="AF316" i="1"/>
  <c r="AG316" i="1"/>
  <c r="Y317" i="1"/>
  <c r="AF317" i="1"/>
  <c r="AG317" i="1"/>
  <c r="Y318" i="1"/>
  <c r="AF318" i="1"/>
  <c r="AG318" i="1"/>
  <c r="Y319" i="1"/>
  <c r="AF319" i="1"/>
  <c r="AG319" i="1"/>
  <c r="Y320" i="1"/>
  <c r="AF320" i="1"/>
  <c r="AG320" i="1"/>
  <c r="Y321" i="1"/>
  <c r="AF321" i="1"/>
  <c r="AG321" i="1"/>
  <c r="Y322" i="1"/>
  <c r="AF322" i="1"/>
  <c r="AG322" i="1"/>
  <c r="Y323" i="1"/>
  <c r="AF323" i="1"/>
  <c r="AG323" i="1"/>
  <c r="Y324" i="1"/>
  <c r="AF324" i="1"/>
  <c r="AG324" i="1"/>
  <c r="Y325" i="1"/>
  <c r="AF325" i="1"/>
  <c r="AG325" i="1"/>
  <c r="Y326" i="1"/>
  <c r="AF326" i="1"/>
  <c r="AG326" i="1"/>
  <c r="Y327" i="1"/>
  <c r="AF327" i="1"/>
  <c r="AG327" i="1"/>
  <c r="Y328" i="1"/>
  <c r="AF328" i="1"/>
  <c r="AG328" i="1"/>
  <c r="Y329" i="1"/>
  <c r="AF329" i="1"/>
  <c r="AG329" i="1"/>
  <c r="Y330" i="1"/>
  <c r="AF330" i="1"/>
  <c r="AG330" i="1"/>
  <c r="Y331" i="1"/>
  <c r="AF331" i="1"/>
  <c r="AG331" i="1"/>
  <c r="Y332" i="1"/>
  <c r="AF332" i="1"/>
  <c r="AG332" i="1"/>
  <c r="Y333" i="1"/>
  <c r="AF333" i="1"/>
  <c r="AG333" i="1"/>
  <c r="Y334" i="1"/>
  <c r="AF334" i="1"/>
  <c r="AG334" i="1"/>
  <c r="Y335" i="1"/>
  <c r="AF335" i="1"/>
  <c r="AG335" i="1"/>
  <c r="Y336" i="1"/>
  <c r="AF336" i="1"/>
  <c r="AG336" i="1"/>
  <c r="Y337" i="1"/>
  <c r="AF337" i="1"/>
  <c r="AG337" i="1"/>
  <c r="Y338" i="1"/>
  <c r="AF338" i="1"/>
  <c r="AG338" i="1"/>
  <c r="Y339" i="1"/>
  <c r="AF339" i="1"/>
  <c r="AG339" i="1"/>
  <c r="Y340" i="1"/>
  <c r="AF340" i="1"/>
  <c r="AG340" i="1"/>
  <c r="Y341" i="1"/>
  <c r="AF341" i="1"/>
  <c r="AG341" i="1"/>
  <c r="Y342" i="1"/>
  <c r="AF342" i="1"/>
  <c r="AG342" i="1"/>
  <c r="Y343" i="1"/>
  <c r="AF343" i="1"/>
  <c r="AG343" i="1"/>
  <c r="Y344" i="1"/>
  <c r="AF344" i="1"/>
  <c r="AG344" i="1"/>
  <c r="Y345" i="1"/>
  <c r="AF345" i="1"/>
  <c r="AG345" i="1"/>
  <c r="Y346" i="1"/>
  <c r="AF346" i="1"/>
  <c r="AG346" i="1"/>
  <c r="Y347" i="1"/>
  <c r="AF347" i="1"/>
  <c r="AG347" i="1"/>
  <c r="Y348" i="1"/>
  <c r="AF348" i="1"/>
  <c r="AG348" i="1"/>
  <c r="Y349" i="1"/>
  <c r="AF349" i="1"/>
  <c r="AG349" i="1"/>
  <c r="Y350" i="1"/>
  <c r="AF350" i="1"/>
  <c r="AG350" i="1"/>
  <c r="Y351" i="1"/>
  <c r="AF351" i="1"/>
  <c r="AG351" i="1"/>
  <c r="Y2" i="4"/>
  <c r="X2" i="4"/>
  <c r="O2" i="4"/>
  <c r="N2" i="4"/>
  <c r="M2" i="4"/>
  <c r="L2" i="4"/>
  <c r="J2" i="4"/>
  <c r="I2" i="4"/>
  <c r="H2" i="4"/>
  <c r="G2" i="4"/>
  <c r="E2" i="4"/>
  <c r="C2" i="4"/>
  <c r="Z6" i="1" l="1"/>
  <c r="Z10" i="1"/>
  <c r="A4" i="5"/>
  <c r="J2" i="5"/>
  <c r="K2" i="5" l="1"/>
  <c r="A5" i="5"/>
  <c r="A6" i="5" l="1"/>
  <c r="J3" i="5" s="1"/>
  <c r="K3" i="5" l="1"/>
  <c r="AA4" i="1" s="1"/>
  <c r="A7" i="5"/>
  <c r="A4" i="1" l="1"/>
  <c r="Z4" i="1"/>
  <c r="A8" i="5"/>
  <c r="J4" i="5"/>
  <c r="AG112" i="1"/>
  <c r="AF112" i="1"/>
  <c r="Y112" i="1"/>
  <c r="F109" i="4" s="1"/>
  <c r="AG111" i="1"/>
  <c r="AF111" i="1"/>
  <c r="Y111" i="1"/>
  <c r="F108" i="4" s="1"/>
  <c r="AG110" i="1"/>
  <c r="AF110" i="1"/>
  <c r="Y110" i="1"/>
  <c r="F107" i="4" s="1"/>
  <c r="AG109" i="1"/>
  <c r="AF109" i="1"/>
  <c r="Y109" i="1"/>
  <c r="F106" i="4" s="1"/>
  <c r="AG108" i="1"/>
  <c r="AF108" i="1"/>
  <c r="Y108" i="1"/>
  <c r="F105" i="4" s="1"/>
  <c r="AG107" i="1"/>
  <c r="AF107" i="1"/>
  <c r="Y107" i="1"/>
  <c r="F104" i="4" s="1"/>
  <c r="AG106" i="1"/>
  <c r="AF106" i="1"/>
  <c r="Y106" i="1"/>
  <c r="F103" i="4" s="1"/>
  <c r="AG105" i="1"/>
  <c r="AF105" i="1"/>
  <c r="Y105" i="1"/>
  <c r="F102" i="4" s="1"/>
  <c r="AG104" i="1"/>
  <c r="AF104" i="1"/>
  <c r="Y104" i="1"/>
  <c r="F101" i="4" s="1"/>
  <c r="AG103" i="1"/>
  <c r="AF103" i="1"/>
  <c r="Y103" i="1"/>
  <c r="F100" i="4" s="1"/>
  <c r="AG102" i="1"/>
  <c r="AF102" i="1"/>
  <c r="Y102" i="1"/>
  <c r="F99" i="4" s="1"/>
  <c r="AG101" i="1"/>
  <c r="AF101" i="1"/>
  <c r="Y101" i="1"/>
  <c r="F98" i="4" s="1"/>
  <c r="AG100" i="1"/>
  <c r="AF100" i="1"/>
  <c r="Y100" i="1"/>
  <c r="F97" i="4" s="1"/>
  <c r="AG99" i="1"/>
  <c r="AF99" i="1"/>
  <c r="Y99" i="1"/>
  <c r="F96" i="4" s="1"/>
  <c r="AG98" i="1"/>
  <c r="AF98" i="1"/>
  <c r="Y98" i="1"/>
  <c r="F95" i="4" s="1"/>
  <c r="AG97" i="1"/>
  <c r="AF97" i="1"/>
  <c r="Y97" i="1"/>
  <c r="F94" i="4" s="1"/>
  <c r="AG96" i="1"/>
  <c r="AF96" i="1"/>
  <c r="Y96" i="1"/>
  <c r="F93" i="4" s="1"/>
  <c r="AG95" i="1"/>
  <c r="AF95" i="1"/>
  <c r="Y95" i="1"/>
  <c r="F92" i="4" s="1"/>
  <c r="AG94" i="1"/>
  <c r="AF94" i="1"/>
  <c r="Y94" i="1"/>
  <c r="F91" i="4" s="1"/>
  <c r="AG93" i="1"/>
  <c r="AF93" i="1"/>
  <c r="Y93" i="1"/>
  <c r="F90" i="4" s="1"/>
  <c r="AG92" i="1"/>
  <c r="AF92" i="1"/>
  <c r="Y92" i="1"/>
  <c r="F89" i="4" s="1"/>
  <c r="AG91" i="1"/>
  <c r="AF91" i="1"/>
  <c r="Y91" i="1"/>
  <c r="F88" i="4" s="1"/>
  <c r="AG90" i="1"/>
  <c r="AF90" i="1"/>
  <c r="Y90" i="1"/>
  <c r="F87" i="4" s="1"/>
  <c r="AG89" i="1"/>
  <c r="AF89" i="1"/>
  <c r="Y89" i="1"/>
  <c r="F86" i="4" s="1"/>
  <c r="AG88" i="1"/>
  <c r="AF88" i="1"/>
  <c r="Y88" i="1"/>
  <c r="F85" i="4" s="1"/>
  <c r="AG87" i="1"/>
  <c r="AF87" i="1"/>
  <c r="Y87" i="1"/>
  <c r="F84" i="4" s="1"/>
  <c r="AG86" i="1"/>
  <c r="AF86" i="1"/>
  <c r="Y86" i="1"/>
  <c r="F83" i="4" s="1"/>
  <c r="AG85" i="1"/>
  <c r="AF85" i="1"/>
  <c r="Y85" i="1"/>
  <c r="F82" i="4" s="1"/>
  <c r="AG84" i="1"/>
  <c r="AF84" i="1"/>
  <c r="Y84" i="1"/>
  <c r="F81" i="4" s="1"/>
  <c r="AG83" i="1"/>
  <c r="AF83" i="1"/>
  <c r="Y83" i="1"/>
  <c r="F80" i="4" s="1"/>
  <c r="AG82" i="1"/>
  <c r="AF82" i="1"/>
  <c r="Y82" i="1"/>
  <c r="F79" i="4" s="1"/>
  <c r="AG81" i="1"/>
  <c r="AF81" i="1"/>
  <c r="Y81" i="1"/>
  <c r="F78" i="4" s="1"/>
  <c r="AG80" i="1"/>
  <c r="AF80" i="1"/>
  <c r="Y80" i="1"/>
  <c r="F77" i="4" s="1"/>
  <c r="AG79" i="1"/>
  <c r="AF79" i="1"/>
  <c r="Y79" i="1"/>
  <c r="F76" i="4" s="1"/>
  <c r="AG78" i="1"/>
  <c r="AF78" i="1"/>
  <c r="Y78" i="1"/>
  <c r="F75" i="4" s="1"/>
  <c r="AG77" i="1"/>
  <c r="AF77" i="1"/>
  <c r="Y77" i="1"/>
  <c r="F74" i="4" s="1"/>
  <c r="AG76" i="1"/>
  <c r="AF76" i="1"/>
  <c r="Y76" i="1"/>
  <c r="F73" i="4" s="1"/>
  <c r="AG75" i="1"/>
  <c r="AF75" i="1"/>
  <c r="Y75" i="1"/>
  <c r="F72" i="4" s="1"/>
  <c r="AG74" i="1"/>
  <c r="AF74" i="1"/>
  <c r="Y74" i="1"/>
  <c r="F71" i="4" s="1"/>
  <c r="AG73" i="1"/>
  <c r="AF73" i="1"/>
  <c r="Y73" i="1"/>
  <c r="F70" i="4" s="1"/>
  <c r="AG72" i="1"/>
  <c r="AF72" i="1"/>
  <c r="Y72" i="1"/>
  <c r="F69" i="4" s="1"/>
  <c r="AG71" i="1"/>
  <c r="AF71" i="1"/>
  <c r="Y71" i="1"/>
  <c r="F68" i="4" s="1"/>
  <c r="AG70" i="1"/>
  <c r="AF70" i="1"/>
  <c r="Y70" i="1"/>
  <c r="F67" i="4" s="1"/>
  <c r="AG69" i="1"/>
  <c r="AF69" i="1"/>
  <c r="Y69" i="1"/>
  <c r="F66" i="4" s="1"/>
  <c r="AG68" i="1"/>
  <c r="AF68" i="1"/>
  <c r="Y68" i="1"/>
  <c r="F65" i="4" s="1"/>
  <c r="AG67" i="1"/>
  <c r="AF67" i="1"/>
  <c r="Y67" i="1"/>
  <c r="F64" i="4" s="1"/>
  <c r="AG66" i="1"/>
  <c r="AF66" i="1"/>
  <c r="Y66" i="1"/>
  <c r="F63" i="4" s="1"/>
  <c r="AG65" i="1"/>
  <c r="AF65" i="1"/>
  <c r="Y65" i="1"/>
  <c r="F62" i="4" s="1"/>
  <c r="AG64" i="1"/>
  <c r="AF64" i="1"/>
  <c r="Y64" i="1"/>
  <c r="F61" i="4" s="1"/>
  <c r="AG63" i="1"/>
  <c r="AF63" i="1"/>
  <c r="Y63" i="1"/>
  <c r="F60" i="4" s="1"/>
  <c r="AG62" i="1"/>
  <c r="AF62" i="1"/>
  <c r="Y62" i="1"/>
  <c r="F59" i="4" s="1"/>
  <c r="AG61" i="1"/>
  <c r="AF61" i="1"/>
  <c r="Y61" i="1"/>
  <c r="F58" i="4" s="1"/>
  <c r="AG60" i="1"/>
  <c r="AF60" i="1"/>
  <c r="Y60" i="1"/>
  <c r="F57" i="4" s="1"/>
  <c r="AG59" i="1"/>
  <c r="AF59" i="1"/>
  <c r="Y59" i="1"/>
  <c r="F56" i="4" s="1"/>
  <c r="AG58" i="1"/>
  <c r="AF58" i="1"/>
  <c r="Y58" i="1"/>
  <c r="F55" i="4" s="1"/>
  <c r="AG57" i="1"/>
  <c r="AF57" i="1"/>
  <c r="Y57" i="1"/>
  <c r="F54" i="4" s="1"/>
  <c r="AG56" i="1"/>
  <c r="AF56" i="1"/>
  <c r="Y56" i="1"/>
  <c r="F53" i="4" s="1"/>
  <c r="AG55" i="1"/>
  <c r="AF55" i="1"/>
  <c r="Y55" i="1"/>
  <c r="F52" i="4" s="1"/>
  <c r="AG54" i="1"/>
  <c r="AF54" i="1"/>
  <c r="Y54" i="1"/>
  <c r="F51" i="4" s="1"/>
  <c r="AG53" i="1"/>
  <c r="AF53" i="1"/>
  <c r="Y53" i="1"/>
  <c r="F50" i="4" s="1"/>
  <c r="AG52" i="1"/>
  <c r="AF52" i="1"/>
  <c r="Y52" i="1"/>
  <c r="F49" i="4" s="1"/>
  <c r="AG51" i="1"/>
  <c r="AF51" i="1"/>
  <c r="Y51" i="1"/>
  <c r="F48" i="4" s="1"/>
  <c r="AG50" i="1"/>
  <c r="AF50" i="1"/>
  <c r="Y50" i="1"/>
  <c r="F47" i="4" s="1"/>
  <c r="AG49" i="1"/>
  <c r="AF49" i="1"/>
  <c r="Y49" i="1"/>
  <c r="F46" i="4" s="1"/>
  <c r="AG48" i="1"/>
  <c r="AF48" i="1"/>
  <c r="Y48" i="1"/>
  <c r="F45" i="4" s="1"/>
  <c r="AG47" i="1"/>
  <c r="AF47" i="1"/>
  <c r="Y47" i="1"/>
  <c r="F44" i="4" s="1"/>
  <c r="AG46" i="1"/>
  <c r="AF46" i="1"/>
  <c r="Y46" i="1"/>
  <c r="F43" i="4" s="1"/>
  <c r="AG45" i="1"/>
  <c r="AF45" i="1"/>
  <c r="Y45" i="1"/>
  <c r="F42" i="4" s="1"/>
  <c r="AG44" i="1"/>
  <c r="AF44" i="1"/>
  <c r="Y44" i="1"/>
  <c r="F41" i="4" s="1"/>
  <c r="AG43" i="1"/>
  <c r="AF43" i="1"/>
  <c r="Y43" i="1"/>
  <c r="F40" i="4" s="1"/>
  <c r="AG42" i="1"/>
  <c r="AF42" i="1"/>
  <c r="Y42" i="1"/>
  <c r="F39" i="4" s="1"/>
  <c r="AG41" i="1"/>
  <c r="AF41" i="1"/>
  <c r="Y41" i="1"/>
  <c r="F38" i="4" s="1"/>
  <c r="AG40" i="1"/>
  <c r="AF40" i="1"/>
  <c r="Y40" i="1"/>
  <c r="F37" i="4" s="1"/>
  <c r="AF3" i="1"/>
  <c r="AE3" i="1"/>
  <c r="P2" i="4" s="1"/>
  <c r="AD3" i="1"/>
  <c r="V2" i="4" s="1"/>
  <c r="AC3" i="1"/>
  <c r="U2" i="4" s="1"/>
  <c r="AB3" i="1"/>
  <c r="T2" i="4" s="1"/>
  <c r="Y3" i="1"/>
  <c r="F2" i="4" s="1"/>
  <c r="K4" i="5" l="1"/>
  <c r="AA5" i="1" s="1"/>
  <c r="A9" i="5"/>
  <c r="A10" i="5" s="1"/>
  <c r="A11" i="5" s="1"/>
  <c r="A5" i="1" l="1"/>
  <c r="Z5" i="1"/>
  <c r="A12" i="5"/>
  <c r="A13" i="5" s="1"/>
  <c r="A14" i="5" l="1"/>
  <c r="A15" i="5" s="1"/>
  <c r="A16" i="5" s="1"/>
  <c r="A17" i="5" s="1"/>
  <c r="A18" i="5" s="1"/>
  <c r="A19" i="5" l="1"/>
  <c r="A20" i="5" s="1"/>
  <c r="A21" i="5" l="1"/>
  <c r="A22" i="5" s="1"/>
  <c r="A23" i="5" s="1"/>
  <c r="A24" i="5" s="1"/>
  <c r="A25" i="5" l="1"/>
  <c r="A26" i="5" s="1"/>
  <c r="A27" i="5" l="1"/>
  <c r="A28" i="5" s="1"/>
  <c r="A29" i="5" l="1"/>
  <c r="A30" i="5" l="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J17" i="5" l="1"/>
  <c r="K17" i="5" s="1"/>
  <c r="J5" i="5"/>
  <c r="J44" i="5"/>
  <c r="K44" i="5" s="1"/>
  <c r="J58" i="5"/>
  <c r="K58" i="5" s="1"/>
  <c r="J50" i="5"/>
  <c r="K50" i="5" s="1"/>
  <c r="J6" i="5"/>
  <c r="K6" i="5" s="1"/>
  <c r="J32" i="5"/>
  <c r="K32" i="5" s="1"/>
  <c r="J46" i="5"/>
  <c r="K46" i="5" s="1"/>
  <c r="J48" i="5"/>
  <c r="K48" i="5" s="1"/>
  <c r="J12" i="5"/>
  <c r="K12" i="5" s="1"/>
  <c r="J47" i="5"/>
  <c r="K47" i="5" s="1"/>
  <c r="J29" i="5"/>
  <c r="K29" i="5" s="1"/>
  <c r="J33" i="5"/>
  <c r="K33" i="5" s="1"/>
  <c r="J30" i="5"/>
  <c r="K30" i="5" s="1"/>
  <c r="J40" i="5"/>
  <c r="K40" i="5" s="1"/>
  <c r="J13" i="5"/>
  <c r="K13" i="5" s="1"/>
  <c r="J53" i="5"/>
  <c r="K53" i="5" s="1"/>
  <c r="J20" i="5"/>
  <c r="K20" i="5" s="1"/>
  <c r="J26" i="5"/>
  <c r="K26" i="5" s="1"/>
  <c r="J11" i="5"/>
  <c r="K11" i="5" s="1"/>
  <c r="J39" i="5"/>
  <c r="K39" i="5" s="1"/>
  <c r="J49" i="5"/>
  <c r="K49" i="5" s="1"/>
  <c r="J25" i="5"/>
  <c r="K25" i="5" s="1"/>
  <c r="J15" i="5"/>
  <c r="K15" i="5" s="1"/>
  <c r="J54" i="5"/>
  <c r="K54" i="5" s="1"/>
  <c r="J8" i="5"/>
  <c r="K8" i="5" s="1"/>
  <c r="J22" i="5"/>
  <c r="K22" i="5" s="1"/>
  <c r="J7" i="5"/>
  <c r="K7" i="5" s="1"/>
  <c r="J52" i="5"/>
  <c r="K52" i="5" s="1"/>
  <c r="J23" i="5"/>
  <c r="K23" i="5" s="1"/>
  <c r="J14" i="5"/>
  <c r="K14" i="5" s="1"/>
  <c r="J16" i="5"/>
  <c r="K16" i="5" s="1"/>
  <c r="J24" i="5"/>
  <c r="K24" i="5" s="1"/>
  <c r="J38" i="5"/>
  <c r="K38" i="5" s="1"/>
  <c r="J42" i="5"/>
  <c r="K42" i="5" s="1"/>
  <c r="J27" i="5"/>
  <c r="K27" i="5" s="1"/>
  <c r="J43" i="5"/>
  <c r="K43" i="5" s="1"/>
  <c r="J37" i="5"/>
  <c r="K37" i="5" s="1"/>
  <c r="J10" i="5"/>
  <c r="K10" i="5" s="1"/>
  <c r="J31" i="5"/>
  <c r="K31" i="5" s="1"/>
  <c r="J21" i="5"/>
  <c r="K21" i="5" s="1"/>
  <c r="J28" i="5"/>
  <c r="K28" i="5" s="1"/>
  <c r="J9" i="5"/>
  <c r="K9" i="5" s="1"/>
  <c r="J51" i="5"/>
  <c r="K51" i="5" s="1"/>
  <c r="J45" i="5"/>
  <c r="K45" i="5" s="1"/>
  <c r="J35" i="5"/>
  <c r="K35" i="5" s="1"/>
  <c r="J19" i="5"/>
  <c r="K19" i="5" s="1"/>
  <c r="J18" i="5"/>
  <c r="K18" i="5" s="1"/>
  <c r="J41" i="5"/>
  <c r="K41" i="5" s="1"/>
  <c r="J36" i="5"/>
  <c r="K36" i="5" s="1"/>
  <c r="J34" i="5"/>
  <c r="K34" i="5" s="1"/>
  <c r="J55" i="5"/>
  <c r="K55" i="5" s="1"/>
  <c r="J57" i="5"/>
  <c r="K57" i="5" s="1"/>
  <c r="J56" i="5"/>
  <c r="K56" i="5" s="1"/>
  <c r="AA8" i="1" l="1"/>
  <c r="K5" i="5"/>
  <c r="A8" i="1" l="1"/>
  <c r="Z8" i="1"/>
  <c r="AA126" i="1"/>
  <c r="Z126" i="1" s="1"/>
  <c r="AA245" i="1"/>
  <c r="Z245" i="1" s="1"/>
  <c r="AA337" i="1"/>
  <c r="Z337" i="1" s="1"/>
  <c r="AA117" i="1"/>
  <c r="Z117" i="1" s="1"/>
  <c r="AA181" i="1"/>
  <c r="Z181" i="1" s="1"/>
  <c r="AA183" i="1"/>
  <c r="Z183" i="1" s="1"/>
  <c r="AA151" i="1"/>
  <c r="Z151" i="1" s="1"/>
  <c r="AA300" i="1"/>
  <c r="Z300" i="1" s="1"/>
  <c r="AA336" i="1"/>
  <c r="Z336" i="1" s="1"/>
  <c r="AA178" i="1"/>
  <c r="Z178" i="1" s="1"/>
  <c r="AA266" i="1"/>
  <c r="Z266" i="1" s="1"/>
  <c r="AA25" i="1"/>
  <c r="A25" i="1" s="1"/>
  <c r="AA185" i="1"/>
  <c r="Z185" i="1" s="1"/>
  <c r="AA173" i="1"/>
  <c r="Z173" i="1" s="1"/>
  <c r="AA127" i="1"/>
  <c r="Z127" i="1" s="1"/>
  <c r="AA231" i="1"/>
  <c r="Z231" i="1" s="1"/>
  <c r="AA182" i="1"/>
  <c r="Z182" i="1" s="1"/>
  <c r="AA241" i="1"/>
  <c r="Z241" i="1" s="1"/>
  <c r="AA274" i="1"/>
  <c r="Z274" i="1" s="1"/>
  <c r="AA276" i="1"/>
  <c r="Z276" i="1" s="1"/>
  <c r="AA165" i="1"/>
  <c r="Z165" i="1" s="1"/>
  <c r="AA335" i="1"/>
  <c r="Z335" i="1" s="1"/>
  <c r="AA177" i="1"/>
  <c r="Z177" i="1" s="1"/>
  <c r="AA332" i="1"/>
  <c r="Z332" i="1" s="1"/>
  <c r="AA334" i="1"/>
  <c r="Z334" i="1" s="1"/>
  <c r="AA349" i="1"/>
  <c r="Z349" i="1" s="1"/>
  <c r="AA267" i="1"/>
  <c r="Z267" i="1" s="1"/>
  <c r="AA214" i="1"/>
  <c r="Z214" i="1" s="1"/>
  <c r="AA281" i="1"/>
  <c r="Z281" i="1" s="1"/>
  <c r="AA315" i="1"/>
  <c r="Z315" i="1" s="1"/>
  <c r="AA166" i="1"/>
  <c r="Z166" i="1" s="1"/>
  <c r="AA308" i="1"/>
  <c r="Z308" i="1" s="1"/>
  <c r="AA169" i="1"/>
  <c r="Z169" i="1" s="1"/>
  <c r="AA304" i="1"/>
  <c r="Z304" i="1" s="1"/>
  <c r="AA283" i="1"/>
  <c r="Z283" i="1" s="1"/>
  <c r="AA240" i="1"/>
  <c r="Z240" i="1" s="1"/>
  <c r="AA244" i="1"/>
  <c r="Z244" i="1" s="1"/>
  <c r="AA279" i="1"/>
  <c r="Z279" i="1" s="1"/>
  <c r="AA302" i="1"/>
  <c r="Z302" i="1" s="1"/>
  <c r="AA307" i="1"/>
  <c r="Z307" i="1" s="1"/>
  <c r="AA260" i="1"/>
  <c r="Z260" i="1" s="1"/>
  <c r="AA174" i="1"/>
  <c r="Z174" i="1" s="1"/>
  <c r="AA37" i="1"/>
  <c r="Z37" i="1" s="1"/>
  <c r="AA40" i="1"/>
  <c r="AA29" i="1"/>
  <c r="Z29" i="1" s="1"/>
  <c r="AA170" i="1"/>
  <c r="Z170" i="1" s="1"/>
  <c r="AA211" i="1"/>
  <c r="Z211" i="1" s="1"/>
  <c r="AA144" i="1"/>
  <c r="Z144" i="1" s="1"/>
  <c r="AA310" i="1"/>
  <c r="Z310" i="1" s="1"/>
  <c r="AA218" i="1"/>
  <c r="Z218" i="1" s="1"/>
  <c r="AA28" i="1"/>
  <c r="A28" i="1" s="1"/>
  <c r="AA213" i="1"/>
  <c r="Z213" i="1" s="1"/>
  <c r="AA138" i="1"/>
  <c r="Z138" i="1" s="1"/>
  <c r="AA162" i="1"/>
  <c r="Z162" i="1" s="1"/>
  <c r="AA321" i="1"/>
  <c r="Z321" i="1" s="1"/>
  <c r="AA285" i="1"/>
  <c r="Z285" i="1" s="1"/>
  <c r="AA347" i="1"/>
  <c r="Z347" i="1" s="1"/>
  <c r="AA351" i="1"/>
  <c r="Z351" i="1" s="1"/>
  <c r="AA323" i="1"/>
  <c r="Z323" i="1" s="1"/>
  <c r="AA265" i="1"/>
  <c r="Z265" i="1" s="1"/>
  <c r="AA119" i="1"/>
  <c r="Z119" i="1" s="1"/>
  <c r="AA113" i="1"/>
  <c r="Z113" i="1" s="1"/>
  <c r="AA12" i="1"/>
  <c r="Z12" i="1" s="1"/>
  <c r="AA221" i="1"/>
  <c r="Z221" i="1" s="1"/>
  <c r="AA136" i="1"/>
  <c r="Z136" i="1" s="1"/>
  <c r="AA270" i="1"/>
  <c r="Z270" i="1" s="1"/>
  <c r="AA184" i="1"/>
  <c r="Z184" i="1" s="1"/>
  <c r="AA143" i="1"/>
  <c r="Z143" i="1" s="1"/>
  <c r="AA24" i="1"/>
  <c r="Z24" i="1" s="1"/>
  <c r="AA160" i="1"/>
  <c r="Z160" i="1" s="1"/>
  <c r="AA172" i="1"/>
  <c r="Z172" i="1" s="1"/>
  <c r="AA223" i="1"/>
  <c r="Z223" i="1" s="1"/>
  <c r="AA292" i="1"/>
  <c r="Z292" i="1" s="1"/>
  <c r="AA224" i="1"/>
  <c r="Z224" i="1" s="1"/>
  <c r="AA296" i="1"/>
  <c r="Z296" i="1" s="1"/>
  <c r="AA216" i="1"/>
  <c r="Z216" i="1" s="1"/>
  <c r="AA42" i="1"/>
  <c r="AA228" i="1"/>
  <c r="Z228" i="1" s="1"/>
  <c r="AA153" i="1"/>
  <c r="Z153" i="1" s="1"/>
  <c r="AA314" i="1"/>
  <c r="Z314" i="1" s="1"/>
  <c r="AA346" i="1"/>
  <c r="Z346" i="1" s="1"/>
  <c r="AA350" i="1"/>
  <c r="Z350" i="1" s="1"/>
  <c r="AA186" i="1"/>
  <c r="Z186" i="1" s="1"/>
  <c r="AA325" i="1"/>
  <c r="Z325" i="1" s="1"/>
  <c r="AA36" i="1"/>
  <c r="A36" i="1" s="1"/>
  <c r="AA134" i="1"/>
  <c r="Z134" i="1" s="1"/>
  <c r="AA306" i="1"/>
  <c r="Z306" i="1" s="1"/>
  <c r="AA289" i="1"/>
  <c r="Z289" i="1" s="1"/>
  <c r="AA118" i="1"/>
  <c r="Z118" i="1" s="1"/>
  <c r="AA259" i="1"/>
  <c r="Z259" i="1" s="1"/>
  <c r="AA271" i="1"/>
  <c r="Z271" i="1" s="1"/>
  <c r="AA273" i="1"/>
  <c r="Z273" i="1" s="1"/>
  <c r="AA114" i="1"/>
  <c r="Z114" i="1" s="1"/>
  <c r="AA41" i="1"/>
  <c r="AA199" i="1"/>
  <c r="Z199" i="1" s="1"/>
  <c r="AA155" i="1"/>
  <c r="Z155" i="1" s="1"/>
  <c r="AA345" i="1"/>
  <c r="Z345" i="1" s="1"/>
  <c r="AA189" i="1"/>
  <c r="Z189" i="1" s="1"/>
  <c r="AA21" i="1"/>
  <c r="AA338" i="1"/>
  <c r="Z338" i="1" s="1"/>
  <c r="AA15" i="1"/>
  <c r="AA344" i="1"/>
  <c r="Z344" i="1" s="1"/>
  <c r="AA34" i="1"/>
  <c r="AA309" i="1"/>
  <c r="Z309" i="1" s="1"/>
  <c r="AA164" i="1"/>
  <c r="Z164" i="1" s="1"/>
  <c r="AA229" i="1"/>
  <c r="Z229" i="1" s="1"/>
  <c r="AA288" i="1"/>
  <c r="Z288" i="1" s="1"/>
  <c r="AA246" i="1"/>
  <c r="Z246" i="1" s="1"/>
  <c r="AA152" i="1"/>
  <c r="Z152" i="1" s="1"/>
  <c r="AA252" i="1"/>
  <c r="Z252" i="1" s="1"/>
  <c r="AA163" i="1"/>
  <c r="Z163" i="1" s="1"/>
  <c r="AA293" i="1"/>
  <c r="Z293" i="1" s="1"/>
  <c r="AA147" i="1"/>
  <c r="Z147" i="1" s="1"/>
  <c r="AA215" i="1"/>
  <c r="Z215" i="1" s="1"/>
  <c r="AA317" i="1"/>
  <c r="Z317" i="1" s="1"/>
  <c r="AA248" i="1"/>
  <c r="Z248" i="1" s="1"/>
  <c r="AA322" i="1"/>
  <c r="Z322" i="1" s="1"/>
  <c r="AA124" i="1"/>
  <c r="Z124" i="1" s="1"/>
  <c r="AA301" i="1"/>
  <c r="Z301" i="1" s="1"/>
  <c r="AA230" i="1"/>
  <c r="Z230" i="1" s="1"/>
  <c r="AA180" i="1"/>
  <c r="Z180" i="1" s="1"/>
  <c r="AA195" i="1"/>
  <c r="Z195" i="1" s="1"/>
  <c r="AA187" i="1"/>
  <c r="Z187" i="1" s="1"/>
  <c r="AA132" i="1"/>
  <c r="Z132" i="1" s="1"/>
  <c r="AA32" i="1"/>
  <c r="AA225" i="1"/>
  <c r="Z225" i="1" s="1"/>
  <c r="AA191" i="1"/>
  <c r="Z191" i="1" s="1"/>
  <c r="AA201" i="1"/>
  <c r="Z201" i="1" s="1"/>
  <c r="AA27" i="1"/>
  <c r="AA202" i="1"/>
  <c r="Z202" i="1" s="1"/>
  <c r="AA20" i="1"/>
  <c r="AA142" i="1"/>
  <c r="Z142" i="1" s="1"/>
  <c r="AA128" i="1"/>
  <c r="Z128" i="1" s="1"/>
  <c r="AA22" i="1"/>
  <c r="AA269" i="1"/>
  <c r="Z269" i="1" s="1"/>
  <c r="AA255" i="1"/>
  <c r="Z255" i="1" s="1"/>
  <c r="AA268" i="1"/>
  <c r="Z268" i="1" s="1"/>
  <c r="AA38" i="1"/>
  <c r="AA122" i="1"/>
  <c r="Z122" i="1" s="1"/>
  <c r="AA219" i="1"/>
  <c r="Z219" i="1" s="1"/>
  <c r="AA348" i="1"/>
  <c r="Z348" i="1" s="1"/>
  <c r="AA238" i="1"/>
  <c r="Z238" i="1" s="1"/>
  <c r="AA251" i="1"/>
  <c r="Z251" i="1" s="1"/>
  <c r="AA14" i="1"/>
  <c r="AA194" i="1"/>
  <c r="Z194" i="1" s="1"/>
  <c r="AA250" i="1"/>
  <c r="Z250" i="1" s="1"/>
  <c r="AA329" i="1"/>
  <c r="Z329" i="1" s="1"/>
  <c r="AA139" i="1"/>
  <c r="Z139" i="1" s="1"/>
  <c r="AA157" i="1"/>
  <c r="Z157" i="1" s="1"/>
  <c r="AA233" i="1"/>
  <c r="Z233" i="1" s="1"/>
  <c r="AA17" i="1"/>
  <c r="AA339" i="1"/>
  <c r="Z339" i="1" s="1"/>
  <c r="AA242" i="1"/>
  <c r="Z242" i="1" s="1"/>
  <c r="AA278" i="1"/>
  <c r="Z278" i="1" s="1"/>
  <c r="AA179" i="1"/>
  <c r="Z179" i="1" s="1"/>
  <c r="AA299" i="1"/>
  <c r="Z299" i="1" s="1"/>
  <c r="AA316" i="1"/>
  <c r="Z316" i="1" s="1"/>
  <c r="AA31" i="1"/>
  <c r="AA313" i="1"/>
  <c r="Z313" i="1" s="1"/>
  <c r="AA198" i="1"/>
  <c r="Z198" i="1" s="1"/>
  <c r="AA326" i="1"/>
  <c r="Z326" i="1" s="1"/>
  <c r="AA291" i="1"/>
  <c r="Z291" i="1" s="1"/>
  <c r="AA209" i="1"/>
  <c r="Z209" i="1" s="1"/>
  <c r="AA272" i="1"/>
  <c r="Z272" i="1" s="1"/>
  <c r="AA158" i="1"/>
  <c r="Z158" i="1" s="1"/>
  <c r="AA305" i="1"/>
  <c r="Z305" i="1" s="1"/>
  <c r="AA123" i="1"/>
  <c r="Z123" i="1" s="1"/>
  <c r="AA200" i="1"/>
  <c r="Z200" i="1" s="1"/>
  <c r="AA26" i="1"/>
  <c r="AA343" i="1"/>
  <c r="Z343" i="1" s="1"/>
  <c r="AA330" i="1"/>
  <c r="Z330" i="1" s="1"/>
  <c r="AA192" i="1"/>
  <c r="Z192" i="1" s="1"/>
  <c r="AA220" i="1"/>
  <c r="Z220" i="1" s="1"/>
  <c r="AA295" i="1"/>
  <c r="Z295" i="1" s="1"/>
  <c r="AA210" i="1"/>
  <c r="Z210" i="1" s="1"/>
  <c r="AA176" i="1"/>
  <c r="Z176" i="1" s="1"/>
  <c r="AA327" i="1"/>
  <c r="Z327" i="1" s="1"/>
  <c r="AA131" i="1"/>
  <c r="Z131" i="1" s="1"/>
  <c r="AA282" i="1"/>
  <c r="Z282" i="1" s="1"/>
  <c r="AA226" i="1"/>
  <c r="Z226" i="1" s="1"/>
  <c r="AA319" i="1"/>
  <c r="Z319" i="1" s="1"/>
  <c r="AA318" i="1"/>
  <c r="Z318" i="1" s="1"/>
  <c r="AA204" i="1"/>
  <c r="Z204" i="1" s="1"/>
  <c r="AA311" i="1"/>
  <c r="Z311" i="1" s="1"/>
  <c r="AA253" i="1"/>
  <c r="Z253" i="1" s="1"/>
  <c r="AA247" i="1"/>
  <c r="Z247" i="1" s="1"/>
  <c r="AA18" i="1"/>
  <c r="AA205" i="1"/>
  <c r="Z205" i="1" s="1"/>
  <c r="AA188" i="1"/>
  <c r="Z188" i="1" s="1"/>
  <c r="AA159" i="1"/>
  <c r="Z159" i="1" s="1"/>
  <c r="AA171" i="1"/>
  <c r="Z171" i="1" s="1"/>
  <c r="AA193" i="1"/>
  <c r="Z193" i="1" s="1"/>
  <c r="AA275" i="1"/>
  <c r="Z275" i="1" s="1"/>
  <c r="AA222" i="1"/>
  <c r="Z222" i="1" s="1"/>
  <c r="AA256" i="1"/>
  <c r="Z256" i="1" s="1"/>
  <c r="AA125" i="1"/>
  <c r="Z125" i="1" s="1"/>
  <c r="AA312" i="1"/>
  <c r="Z312" i="1" s="1"/>
  <c r="AA234" i="1"/>
  <c r="Z234" i="1" s="1"/>
  <c r="AA130" i="1"/>
  <c r="Z130" i="1" s="1"/>
  <c r="Z25" i="1"/>
  <c r="Z36" i="1"/>
  <c r="AA286" i="1"/>
  <c r="Z286" i="1" s="1"/>
  <c r="AA232" i="1"/>
  <c r="Z232" i="1" s="1"/>
  <c r="AA298" i="1"/>
  <c r="Z298" i="1" s="1"/>
  <c r="AA9" i="1"/>
  <c r="AA320" i="1"/>
  <c r="Z320" i="1" s="1"/>
  <c r="AA264" i="1"/>
  <c r="Z264" i="1" s="1"/>
  <c r="AA16" i="1"/>
  <c r="AA235" i="1"/>
  <c r="Z235" i="1" s="1"/>
  <c r="AA167" i="1"/>
  <c r="Z167" i="1" s="1"/>
  <c r="AA190" i="1"/>
  <c r="Z190" i="1" s="1"/>
  <c r="AA203" i="1"/>
  <c r="Z203" i="1" s="1"/>
  <c r="AA13" i="1"/>
  <c r="AA333" i="1"/>
  <c r="Z333" i="1" s="1"/>
  <c r="AA290" i="1"/>
  <c r="Z290" i="1" s="1"/>
  <c r="AA19" i="1"/>
  <c r="AA249" i="1"/>
  <c r="Z249" i="1" s="1"/>
  <c r="AA277" i="1"/>
  <c r="Z277" i="1" s="1"/>
  <c r="AA212" i="1"/>
  <c r="Z212" i="1" s="1"/>
  <c r="AA140" i="1"/>
  <c r="Z140" i="1" s="1"/>
  <c r="AA207" i="1"/>
  <c r="Z207" i="1" s="1"/>
  <c r="AA175" i="1"/>
  <c r="Z175" i="1" s="1"/>
  <c r="AA206" i="1"/>
  <c r="Z206" i="1" s="1"/>
  <c r="AA257" i="1"/>
  <c r="Z257" i="1" s="1"/>
  <c r="AA284" i="1"/>
  <c r="Z284" i="1" s="1"/>
  <c r="AA239" i="1"/>
  <c r="Z239" i="1" s="1"/>
  <c r="AA146" i="1"/>
  <c r="Z146" i="1" s="1"/>
  <c r="AA7" i="1"/>
  <c r="AA237" i="1"/>
  <c r="Z237" i="1" s="1"/>
  <c r="AA341" i="1"/>
  <c r="Z341" i="1" s="1"/>
  <c r="AA243" i="1"/>
  <c r="Z243" i="1" s="1"/>
  <c r="AA197" i="1"/>
  <c r="Z197" i="1" s="1"/>
  <c r="AA137" i="1"/>
  <c r="Z137" i="1" s="1"/>
  <c r="AA149" i="1"/>
  <c r="Z149" i="1" s="1"/>
  <c r="AA208" i="1"/>
  <c r="Z208" i="1" s="1"/>
  <c r="AA115" i="1"/>
  <c r="Z115" i="1" s="1"/>
  <c r="AA303" i="1"/>
  <c r="Z303" i="1" s="1"/>
  <c r="AA23" i="1"/>
  <c r="AA236" i="1"/>
  <c r="Z236" i="1" s="1"/>
  <c r="AA297" i="1"/>
  <c r="Z297" i="1" s="1"/>
  <c r="AA280" i="1"/>
  <c r="Z280" i="1" s="1"/>
  <c r="AA294" i="1"/>
  <c r="Z294" i="1" s="1"/>
  <c r="AA39" i="1"/>
  <c r="AA141" i="1"/>
  <c r="Z141" i="1" s="1"/>
  <c r="AA168" i="1"/>
  <c r="Z168" i="1" s="1"/>
  <c r="AA116" i="1"/>
  <c r="Z116" i="1" s="1"/>
  <c r="AA154" i="1"/>
  <c r="Z154" i="1" s="1"/>
  <c r="AA227" i="1"/>
  <c r="Z227" i="1" s="1"/>
  <c r="AA145" i="1"/>
  <c r="Z145" i="1" s="1"/>
  <c r="AA262" i="1"/>
  <c r="Z262" i="1" s="1"/>
  <c r="AA324" i="1"/>
  <c r="Z324" i="1" s="1"/>
  <c r="AA328" i="1"/>
  <c r="Z328" i="1" s="1"/>
  <c r="AA133" i="1"/>
  <c r="Z133" i="1" s="1"/>
  <c r="AA161" i="1"/>
  <c r="Z161" i="1" s="1"/>
  <c r="AA156" i="1"/>
  <c r="Z156" i="1" s="1"/>
  <c r="AA340" i="1"/>
  <c r="Z340" i="1" s="1"/>
  <c r="AA150" i="1"/>
  <c r="Z150" i="1" s="1"/>
  <c r="AA217" i="1"/>
  <c r="Z217" i="1" s="1"/>
  <c r="AA129" i="1"/>
  <c r="Z129" i="1" s="1"/>
  <c r="AA30" i="1"/>
  <c r="AA135" i="1"/>
  <c r="Z135" i="1" s="1"/>
  <c r="AA258" i="1"/>
  <c r="Z258" i="1" s="1"/>
  <c r="AA254" i="1"/>
  <c r="Z254" i="1" s="1"/>
  <c r="AA196" i="1"/>
  <c r="Z196" i="1" s="1"/>
  <c r="AA342" i="1"/>
  <c r="Z342" i="1" s="1"/>
  <c r="AA121" i="1"/>
  <c r="Z121" i="1" s="1"/>
  <c r="AA33" i="1"/>
  <c r="AA148" i="1"/>
  <c r="Z148" i="1" s="1"/>
  <c r="AA261" i="1"/>
  <c r="Z261" i="1" s="1"/>
  <c r="AA11" i="1"/>
  <c r="AA120" i="1"/>
  <c r="Z120" i="1" s="1"/>
  <c r="AA35" i="1"/>
  <c r="AA287" i="1"/>
  <c r="Z287" i="1" s="1"/>
  <c r="AA263" i="1"/>
  <c r="Z263" i="1" s="1"/>
  <c r="AA331" i="1"/>
  <c r="Z331" i="1" s="1"/>
  <c r="AA71" i="1"/>
  <c r="AA51" i="1"/>
  <c r="AA46" i="1"/>
  <c r="AA105" i="1"/>
  <c r="Z105" i="1" s="1"/>
  <c r="AA61" i="1"/>
  <c r="AA67" i="1"/>
  <c r="AA69" i="1"/>
  <c r="AA102" i="1"/>
  <c r="Z102" i="1" s="1"/>
  <c r="AA55" i="1"/>
  <c r="AA83" i="1"/>
  <c r="Z83" i="1" s="1"/>
  <c r="AA103" i="1"/>
  <c r="Z103" i="1" s="1"/>
  <c r="AA90" i="1"/>
  <c r="Z90" i="1" s="1"/>
  <c r="AA86" i="1"/>
  <c r="Z86" i="1" s="1"/>
  <c r="AA112" i="1"/>
  <c r="Z112" i="1" s="1"/>
  <c r="AA50" i="1"/>
  <c r="AA52" i="1"/>
  <c r="AA73" i="1"/>
  <c r="AA78" i="1"/>
  <c r="Z78" i="1" s="1"/>
  <c r="AA97" i="1"/>
  <c r="Z97" i="1" s="1"/>
  <c r="AA65" i="1"/>
  <c r="AA74" i="1"/>
  <c r="AA84" i="1"/>
  <c r="Z84" i="1" s="1"/>
  <c r="AA43" i="1"/>
  <c r="AA87" i="1"/>
  <c r="Z87" i="1" s="1"/>
  <c r="AA110" i="1"/>
  <c r="Z110" i="1" s="1"/>
  <c r="AA100" i="1"/>
  <c r="Z100" i="1" s="1"/>
  <c r="AA92" i="1"/>
  <c r="Z92" i="1" s="1"/>
  <c r="AA57" i="1"/>
  <c r="AA62" i="1"/>
  <c r="AA58" i="1"/>
  <c r="AA47" i="1"/>
  <c r="AA56" i="1"/>
  <c r="AA89" i="1"/>
  <c r="Z89" i="1" s="1"/>
  <c r="AA108" i="1"/>
  <c r="Z108" i="1" s="1"/>
  <c r="AA94" i="1"/>
  <c r="Z94" i="1" s="1"/>
  <c r="AA101" i="1"/>
  <c r="Z101" i="1" s="1"/>
  <c r="AA49" i="1"/>
  <c r="AA107" i="1"/>
  <c r="Z107" i="1" s="1"/>
  <c r="AA98" i="1"/>
  <c r="Z98" i="1" s="1"/>
  <c r="AA70" i="1"/>
  <c r="AA88" i="1"/>
  <c r="Z88" i="1" s="1"/>
  <c r="AA85" i="1"/>
  <c r="Z85" i="1" s="1"/>
  <c r="AA95" i="1"/>
  <c r="Z95" i="1" s="1"/>
  <c r="AA75" i="1"/>
  <c r="AA66" i="1"/>
  <c r="AA48" i="1"/>
  <c r="AA109" i="1"/>
  <c r="Z109" i="1" s="1"/>
  <c r="AA77" i="1"/>
  <c r="AA45" i="1"/>
  <c r="AA79" i="1"/>
  <c r="Z79" i="1" s="1"/>
  <c r="AA68" i="1"/>
  <c r="AA82" i="1"/>
  <c r="Z82" i="1" s="1"/>
  <c r="AA72" i="1"/>
  <c r="AA54" i="1"/>
  <c r="AA53" i="1"/>
  <c r="AA59" i="1"/>
  <c r="AA104" i="1"/>
  <c r="Z104" i="1" s="1"/>
  <c r="AA91" i="1"/>
  <c r="Z91" i="1" s="1"/>
  <c r="AA63" i="1"/>
  <c r="AA106" i="1"/>
  <c r="Z106" i="1" s="1"/>
  <c r="AA64" i="1"/>
  <c r="AA44" i="1"/>
  <c r="AA93" i="1"/>
  <c r="Z93" i="1" s="1"/>
  <c r="AA111" i="1"/>
  <c r="Z111" i="1" s="1"/>
  <c r="AA81" i="1"/>
  <c r="Z81" i="1" s="1"/>
  <c r="AA60" i="1"/>
  <c r="AA80" i="1"/>
  <c r="Z80" i="1" s="1"/>
  <c r="AA96" i="1"/>
  <c r="Z96" i="1" s="1"/>
  <c r="AA76" i="1"/>
  <c r="AA99" i="1"/>
  <c r="Z99" i="1" s="1"/>
  <c r="AA3" i="1"/>
  <c r="A3" i="1" s="1"/>
  <c r="A29" i="1" l="1"/>
  <c r="A24" i="1"/>
  <c r="A12" i="1"/>
  <c r="A37" i="1"/>
  <c r="Z28" i="1"/>
  <c r="Z35" i="1"/>
  <c r="A35" i="1"/>
  <c r="A7" i="1"/>
  <c r="Z7" i="1"/>
  <c r="A16" i="1"/>
  <c r="Z16" i="1"/>
  <c r="Z31" i="1"/>
  <c r="A31" i="1"/>
  <c r="A38" i="1"/>
  <c r="Z38" i="1"/>
  <c r="A22" i="1"/>
  <c r="Z22" i="1"/>
  <c r="A17" i="1"/>
  <c r="Z17" i="1"/>
  <c r="Z20" i="1"/>
  <c r="A20" i="1"/>
  <c r="Z34" i="1"/>
  <c r="A34" i="1"/>
  <c r="A21" i="1"/>
  <c r="Z21" i="1"/>
  <c r="Z30" i="1"/>
  <c r="A30" i="1"/>
  <c r="A11" i="1"/>
  <c r="Z11" i="1"/>
  <c r="A39" i="1"/>
  <c r="Z39" i="1"/>
  <c r="A26" i="1"/>
  <c r="Z26" i="1"/>
  <c r="A27" i="1"/>
  <c r="Z27" i="1"/>
  <c r="A32" i="1"/>
  <c r="Z32" i="1"/>
  <c r="A15" i="1"/>
  <c r="Z15" i="1"/>
  <c r="Z13" i="1"/>
  <c r="A13" i="1"/>
  <c r="Z9" i="1"/>
  <c r="A9" i="1"/>
  <c r="Z18" i="1"/>
  <c r="A18" i="1"/>
  <c r="Z33" i="1"/>
  <c r="A33" i="1"/>
  <c r="A19" i="1"/>
  <c r="Z19" i="1"/>
  <c r="Z23" i="1"/>
  <c r="A23" i="1"/>
  <c r="A14" i="1"/>
  <c r="Z14" i="1"/>
  <c r="Z3" i="1"/>
  <c r="A53" i="1"/>
  <c r="Z53" i="1"/>
  <c r="A68" i="1"/>
  <c r="Z68" i="1"/>
  <c r="A59" i="1"/>
  <c r="Z59" i="1"/>
  <c r="Z54" i="1"/>
  <c r="A54" i="1"/>
  <c r="A72" i="1"/>
  <c r="Z72" i="1"/>
  <c r="A66" i="1"/>
  <c r="Z66" i="1"/>
  <c r="A62" i="1"/>
  <c r="Z62" i="1"/>
  <c r="A57" i="1"/>
  <c r="Z57" i="1"/>
  <c r="A74" i="1"/>
  <c r="Z74" i="1"/>
  <c r="A73" i="1"/>
  <c r="Z73" i="1"/>
  <c r="A67" i="1"/>
  <c r="Z67" i="1"/>
  <c r="A45" i="1"/>
  <c r="Z45" i="1"/>
  <c r="A70" i="1"/>
  <c r="Z70" i="1"/>
  <c r="A56" i="1"/>
  <c r="Z56" i="1"/>
  <c r="Z43" i="1"/>
  <c r="A43" i="1"/>
  <c r="A65" i="1"/>
  <c r="Z65" i="1"/>
  <c r="A55" i="1"/>
  <c r="Z55" i="1"/>
  <c r="Z46" i="1"/>
  <c r="A46" i="1"/>
  <c r="A51" i="1"/>
  <c r="Z51" i="1"/>
  <c r="A60" i="1"/>
  <c r="Z60" i="1"/>
  <c r="A44" i="1"/>
  <c r="Z44" i="1"/>
  <c r="A63" i="1"/>
  <c r="Z63" i="1"/>
  <c r="A64" i="1"/>
  <c r="Z64" i="1"/>
  <c r="A40" i="1"/>
  <c r="Z40" i="1"/>
  <c r="Z77" i="1"/>
  <c r="A77" i="1"/>
  <c r="A48" i="1"/>
  <c r="Z48" i="1"/>
  <c r="A75" i="1"/>
  <c r="Z75" i="1"/>
  <c r="A49" i="1"/>
  <c r="Z49" i="1"/>
  <c r="A47" i="1"/>
  <c r="Z47" i="1"/>
  <c r="A50" i="1"/>
  <c r="Z50" i="1"/>
  <c r="Z42" i="1"/>
  <c r="A42" i="1"/>
  <c r="A61" i="1"/>
  <c r="Z61" i="1"/>
  <c r="A76" i="1"/>
  <c r="Z76" i="1"/>
  <c r="Z41" i="1"/>
  <c r="A41" i="1"/>
  <c r="A58" i="1"/>
  <c r="Z58" i="1"/>
  <c r="A52" i="1"/>
  <c r="Z52" i="1"/>
  <c r="A69" i="1"/>
  <c r="Z69" i="1"/>
  <c r="A71" i="1"/>
  <c r="Z71" i="1"/>
</calcChain>
</file>

<file path=xl/sharedStrings.xml><?xml version="1.0" encoding="utf-8"?>
<sst xmlns="http://schemas.openxmlformats.org/spreadsheetml/2006/main" count="241" uniqueCount="120">
  <si>
    <t>Dossier</t>
  </si>
  <si>
    <t>Statut</t>
  </si>
  <si>
    <t>Nom</t>
  </si>
  <si>
    <t>Prénom</t>
  </si>
  <si>
    <t>Email</t>
  </si>
  <si>
    <t>Programme</t>
  </si>
  <si>
    <t>Salle des ventes</t>
  </si>
  <si>
    <t>Numéro de bordereau</t>
  </si>
  <si>
    <t>Nom de l'entreprise</t>
  </si>
  <si>
    <t>Adresse de livraison</t>
  </si>
  <si>
    <t>Code postal</t>
  </si>
  <si>
    <t>Ville</t>
  </si>
  <si>
    <t>Pays</t>
  </si>
  <si>
    <t>Téléphone/Mobile</t>
  </si>
  <si>
    <t>E-mail</t>
  </si>
  <si>
    <t>Instructions particulières pour la livraison</t>
  </si>
  <si>
    <t>Frais de retrait + emballage + expédition</t>
  </si>
  <si>
    <t>Frais d’assurance MBE Save Value</t>
  </si>
  <si>
    <t>Total</t>
  </si>
  <si>
    <t>ID expédition</t>
  </si>
  <si>
    <t>MBES@m
ID client</t>
  </si>
  <si>
    <t>destinataire</t>
  </si>
  <si>
    <t>adresse</t>
  </si>
  <si>
    <t>ville</t>
  </si>
  <si>
    <t>Province</t>
  </si>
  <si>
    <t>code postal</t>
  </si>
  <si>
    <t>destination</t>
  </si>
  <si>
    <t>téléphone</t>
  </si>
  <si>
    <t>Fax</t>
  </si>
  <si>
    <t>e-mail</t>
  </si>
  <si>
    <t>transporteur</t>
  </si>
  <si>
    <t>type marchandise</t>
  </si>
  <si>
    <t>type expédition</t>
  </si>
  <si>
    <t>poids transporteur</t>
  </si>
  <si>
    <t>Poids volumétrique  transporteur</t>
  </si>
  <si>
    <t>poids client</t>
  </si>
  <si>
    <t>Poids Volumétrique Client</t>
  </si>
  <si>
    <t>Hauteur</t>
  </si>
  <si>
    <t>Largeur</t>
  </si>
  <si>
    <t>Longueur</t>
  </si>
  <si>
    <t xml:space="preserve">A l'attention de </t>
  </si>
  <si>
    <t>Bordereau</t>
  </si>
  <si>
    <t>Description marchandise</t>
  </si>
  <si>
    <t>Référence</t>
  </si>
  <si>
    <t>Note</t>
  </si>
  <si>
    <t>Livraison le samedi (vide= NON)</t>
  </si>
  <si>
    <t>Montant de la livraison le samedi</t>
  </si>
  <si>
    <t>Montant COD (contre-remboursement)</t>
  </si>
  <si>
    <t>Type de contre-remboursement par défaut espèces ou "A" pour chèque</t>
  </si>
  <si>
    <t>Valeur Assurée</t>
  </si>
  <si>
    <t>Montant net de l'assurance</t>
  </si>
  <si>
    <t>Tracking Manuel</t>
  </si>
  <si>
    <t>Prix Net de l'expédition</t>
  </si>
  <si>
    <t>Applyfuelsurcharge</t>
  </si>
  <si>
    <t>CONCATENATION</t>
  </si>
  <si>
    <t>Transporteur</t>
  </si>
  <si>
    <t>NOM CLIENT</t>
  </si>
  <si>
    <t>HAUTEUR</t>
  </si>
  <si>
    <t>LONGUEUR</t>
  </si>
  <si>
    <t>LARGEUR</t>
  </si>
  <si>
    <t>POIDS REEL</t>
  </si>
  <si>
    <t>COPIER/COLLER LES NOUVELLES VALEURS D'EXTRACTION EN BRUT (colonne A à V)</t>
  </si>
  <si>
    <t>MAJUSCULE VILLE</t>
  </si>
  <si>
    <t>PARAMETRE INTELLIGENT ( NE PAS SUPPRIMER)</t>
  </si>
  <si>
    <t>NBR DE COLIS (si multi-colis)</t>
  </si>
  <si>
    <t>NUMERO DE BORDEREAU</t>
  </si>
  <si>
    <t>Liste des N° de BORDEREAU</t>
  </si>
  <si>
    <t>INDEX</t>
  </si>
  <si>
    <t>Nombre de MULTICOLIS pour ce bordereau</t>
  </si>
  <si>
    <t>IGOUNET</t>
  </si>
  <si>
    <t>35575, 7518</t>
  </si>
  <si>
    <t>'2021010700172100000080000372</t>
  </si>
  <si>
    <t>Emballer</t>
  </si>
  <si>
    <t>Andrew</t>
  </si>
  <si>
    <t>Moussa</t>
  </si>
  <si>
    <t>Exercice 2021</t>
  </si>
  <si>
    <t>LAV</t>
  </si>
  <si>
    <t>hussien</t>
  </si>
  <si>
    <t>hassan</t>
  </si>
  <si>
    <t xml:space="preserve"> </t>
  </si>
  <si>
    <t>11 rue sainte marguerite 93500 pantin etage 2</t>
  </si>
  <si>
    <t>paris</t>
  </si>
  <si>
    <t>France</t>
  </si>
  <si>
    <t>UPS</t>
  </si>
  <si>
    <t>'2021011108551100000080000271</t>
  </si>
  <si>
    <t>ClientsMail</t>
  </si>
  <si>
    <t>SDV</t>
  </si>
  <si>
    <t>CLARENCE</t>
  </si>
  <si>
    <t>18 RUE PAUL GAUGIN</t>
  </si>
  <si>
    <t>ALBIN</t>
  </si>
  <si>
    <t>'2021011110075100000080000378</t>
  </si>
  <si>
    <t>GOUGEON</t>
  </si>
  <si>
    <t>Christian</t>
  </si>
  <si>
    <t>4 rue jean de la fontaine</t>
  </si>
  <si>
    <t>Fey</t>
  </si>
  <si>
    <t>'2021011513115000000080000271</t>
  </si>
  <si>
    <t>Michael</t>
  </si>
  <si>
    <t>BLATZER</t>
  </si>
  <si>
    <t>5 PLACE DE L EGLISE</t>
  </si>
  <si>
    <t>CAMPEAUX</t>
  </si>
  <si>
    <t>'2021011513115500000080000271</t>
  </si>
  <si>
    <t>JEAN</t>
  </si>
  <si>
    <t>HOCHART</t>
  </si>
  <si>
    <t>8 RUE DU TILLEUL</t>
  </si>
  <si>
    <t>LAHOUSSOYE</t>
  </si>
  <si>
    <t>'2021011815545000000080000391</t>
  </si>
  <si>
    <t>DENTZER</t>
  </si>
  <si>
    <t>Jacques</t>
  </si>
  <si>
    <t>35458, 35529</t>
  </si>
  <si>
    <t>136 Allée René Cassin</t>
  </si>
  <si>
    <t>OLIVET</t>
  </si>
  <si>
    <t>mail</t>
  </si>
  <si>
    <t>tel</t>
  </si>
  <si>
    <t>hussien hassan</t>
  </si>
  <si>
    <t>CLARENCE IGOUNET</t>
  </si>
  <si>
    <t>GOUGEON Christian</t>
  </si>
  <si>
    <t>Michael BLATZER</t>
  </si>
  <si>
    <t>JEAN HOCHART</t>
  </si>
  <si>
    <t>DENTZER Jacques</t>
  </si>
  <si>
    <t>35458,A 35529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</si>
</sst>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rgb="FF000000"/>
      <name val="Calibri"/>
    </font>
    <font>
      <sz val="11"/>
      <color theme="1"/>
      <name val="Calibri"/>
      <family val="2"/>
      <scheme val="minor"/>
    </font>
    <font>
      <sz val="11"/>
      <color theme="1"/>
      <name val="Calibri"/>
      <family val="2"/>
      <scheme val="minor"/>
    </font>
    <font>
      <sz val="8"/>
      <name val="Calibri"/>
      <family val="2"/>
    </font>
    <font>
      <sz val="10"/>
      <color theme="1"/>
      <name val="Ubuntu"/>
      <family val="2"/>
    </font>
    <font>
      <b/>
      <sz val="10"/>
      <color theme="1"/>
      <name val="Ubuntu"/>
      <family val="2"/>
    </font>
    <font>
      <b/>
      <sz val="12"/>
      <color rgb="FFFFFFFF"/>
      <name val="Arial"/>
      <family val="2"/>
    </font>
    <font>
      <sz val="10"/>
      <color rgb="FF000000"/>
      <name val="Arial"/>
      <family val="2"/>
    </font>
    <font>
      <b/>
      <sz val="20"/>
      <color rgb="FFFF0000"/>
      <name val="Calibri"/>
      <family val="2"/>
    </font>
    <font>
      <sz val="20"/>
      <color rgb="FF000000"/>
      <name val="Calibri"/>
      <family val="2"/>
    </font>
    <font>
      <b/>
      <sz val="10"/>
      <color theme="1"/>
      <name val="Calibri"/>
      <family val="2"/>
    </font>
    <font>
      <b/>
      <sz val="10"/>
      <color theme="1"/>
      <name val="Arial"/>
      <family val="2"/>
    </font>
    <font>
      <b/>
      <u/>
      <sz val="20"/>
      <color rgb="FFFF0000"/>
      <name val="Calibri"/>
      <family val="2"/>
    </font>
    <font>
      <b/>
      <sz val="14"/>
      <name val="Calibri"/>
      <family val="2"/>
      <scheme val="minor"/>
    </font>
    <font>
      <b/>
      <sz val="14"/>
      <color rgb="FF000000"/>
      <name val="Calibri"/>
      <family val="2"/>
    </font>
    <font>
      <sz val="11"/>
      <color rgb="FF000000"/>
      <name val="Calibri"/>
      <family val="2"/>
    </font>
    <font>
      <b/>
      <sz val="26"/>
      <color rgb="FFFF0000"/>
      <name val="Calibri"/>
      <family val="2"/>
    </font>
    <font>
      <b/>
      <sz val="11"/>
      <color theme="1"/>
      <name val="Calibri"/>
      <family val="2"/>
      <scheme val="minor"/>
    </font>
    <font>
      <sz val="11"/>
      <color theme="1"/>
      <name val="Calibri"/>
      <family val="2"/>
    </font>
    <font>
      <sz val="20"/>
      <color theme="1"/>
      <name val="Calibri"/>
      <family val="2"/>
    </font>
    <font>
      <sz val="8"/>
      <name val="Calibri"/>
      <family val="2"/>
    </font>
    <font>
      <b/>
      <sz val="18"/>
      <color rgb="FFFF6600"/>
      <name val="Calibri"/>
      <family val="2"/>
    </font>
    <font>
      <sz val="11"/>
      <color rgb="FF141414"/>
      <name val="Inherit"/>
    </font>
    <font>
      <b/>
      <sz val="16"/>
      <color rgb="FFFF6600"/>
      <name val="Calibri"/>
      <family val="2"/>
    </font>
    <font>
      <b/>
      <i/>
      <sz val="18"/>
      <color rgb="FF99CC00"/>
      <name val="Calibri"/>
      <family val="2"/>
    </font>
    <font>
      <b/>
      <sz val="16"/>
      <color rgb="FF99CC00"/>
      <name val="Calibri"/>
      <family val="2"/>
    </font>
  </fonts>
  <fills count="15">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CC0000"/>
        <bgColor indexed="64"/>
      </patternFill>
    </fill>
    <fill>
      <patternFill patternType="solid">
        <fgColor rgb="FFFFFFFF"/>
        <bgColor indexed="64"/>
      </patternFill>
    </fill>
    <fill>
      <patternFill patternType="solid">
        <fgColor theme="0"/>
        <bgColor indexed="64"/>
      </patternFill>
    </fill>
    <fill>
      <patternFill patternType="solid">
        <fgColor theme="0" tint="-0.249977111117893"/>
        <bgColor indexed="64"/>
      </patternFill>
    </fill>
    <fill>
      <patternFill patternType="solid">
        <fgColor theme="6"/>
        <bgColor indexed="64"/>
      </patternFill>
    </fill>
    <fill>
      <patternFill patternType="solid">
        <fgColor theme="8" tint="0.59999389629810485"/>
        <bgColor indexed="64"/>
      </patternFill>
    </fill>
    <fill>
      <patternFill patternType="solid">
        <fgColor rgb="FF00B0F0"/>
        <bgColor indexed="64"/>
      </patternFill>
    </fill>
    <fill>
      <patternFill patternType="solid">
        <fgColor theme="9"/>
        <bgColor indexed="64"/>
      </patternFill>
    </fill>
    <fill>
      <patternFill patternType="solid">
        <fgColor theme="3" tint="0.79998168889431442"/>
        <bgColor indexed="64"/>
      </patternFill>
    </fill>
    <fill>
      <patternFill patternType="solid">
        <fgColor theme="1"/>
        <bgColor indexed="64"/>
      </patternFill>
    </fill>
    <fill>
      <patternFill patternType="solid">
        <fgColor theme="6"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CCCCCC"/>
      </left>
      <right style="medium">
        <color rgb="FF000000"/>
      </right>
      <top style="medium">
        <color rgb="FF000000"/>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cellStyleXfs>
  <cellXfs count="52">
    <xf numFmtId="0" fontId="0" fillId="0" borderId="0" xfId="0" applyAlignment="1">
      <alignment horizontal="center" vertical="center"/>
    </xf>
    <xf numFmtId="0" fontId="0" fillId="0" borderId="0" xfId="0" applyAlignment="1">
      <alignment horizontal="center" vertical="center"/>
    </xf>
    <xf numFmtId="0" fontId="2" fillId="0" borderId="0" xfId="1"/>
    <xf numFmtId="0" fontId="9" fillId="7" borderId="1" xfId="0" applyFont="1" applyFill="1" applyBorder="1" applyAlignment="1">
      <alignment horizontal="center" vertical="center"/>
    </xf>
    <xf numFmtId="0" fontId="10"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0" fillId="0" borderId="1" xfId="0" applyBorder="1" applyAlignment="1">
      <alignment horizontal="center" vertical="center"/>
    </xf>
    <xf numFmtId="0" fontId="6" fillId="4" borderId="4" xfId="0" applyFont="1" applyFill="1" applyBorder="1" applyAlignment="1">
      <alignment horizontal="center" vertical="center" wrapText="1"/>
    </xf>
    <xf numFmtId="0" fontId="7" fillId="0" borderId="1" xfId="0" applyFont="1" applyBorder="1" applyAlignment="1">
      <alignment horizontal="center" wrapText="1"/>
    </xf>
    <xf numFmtId="0" fontId="7" fillId="5" borderId="1" xfId="0" applyFont="1" applyFill="1" applyBorder="1" applyAlignment="1">
      <alignment horizont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4" fillId="0" borderId="1" xfId="0" applyFont="1" applyBorder="1" applyAlignment="1">
      <alignment horizontal="center" vertical="center"/>
    </xf>
    <xf numFmtId="0" fontId="14" fillId="2" borderId="1" xfId="0" applyFont="1" applyFill="1" applyBorder="1" applyAlignment="1">
      <alignment horizontal="center" vertical="center"/>
    </xf>
    <xf numFmtId="0" fontId="14" fillId="3" borderId="1" xfId="0" applyFont="1" applyFill="1" applyBorder="1" applyAlignment="1">
      <alignment horizontal="center" vertical="center"/>
    </xf>
    <xf numFmtId="0" fontId="2" fillId="0" borderId="1" xfId="1" applyBorder="1"/>
    <xf numFmtId="0" fontId="5" fillId="0" borderId="1" xfId="1" applyFont="1" applyBorder="1" applyAlignment="1">
      <alignment horizontal="left"/>
    </xf>
    <xf numFmtId="0" fontId="4" fillId="0" borderId="1" xfId="1" applyFont="1" applyBorder="1"/>
    <xf numFmtId="0" fontId="2" fillId="0" borderId="1" xfId="1" applyBorder="1" applyAlignment="1">
      <alignment horizontal="center" vertical="center"/>
    </xf>
    <xf numFmtId="0" fontId="2" fillId="0" borderId="1" xfId="1" applyBorder="1" applyAlignment="1">
      <alignment horizontal="left" vertical="top"/>
    </xf>
    <xf numFmtId="0" fontId="0" fillId="0" borderId="2" xfId="0" applyBorder="1" applyAlignment="1">
      <alignment horizontal="center" vertical="center"/>
    </xf>
    <xf numFmtId="0" fontId="0" fillId="6" borderId="0" xfId="0" applyFill="1" applyAlignment="1">
      <alignment horizontal="center" vertical="center"/>
    </xf>
    <xf numFmtId="0" fontId="0" fillId="6" borderId="1" xfId="0" applyFill="1" applyBorder="1" applyAlignment="1">
      <alignment horizontal="center" vertical="center"/>
    </xf>
    <xf numFmtId="0" fontId="0" fillId="8" borderId="0" xfId="0" applyFill="1" applyAlignment="1">
      <alignment horizontal="center" vertical="center"/>
    </xf>
    <xf numFmtId="0" fontId="0" fillId="0" borderId="0" xfId="0"/>
    <xf numFmtId="0" fontId="6" fillId="10" borderId="1" xfId="0" applyFont="1" applyFill="1" applyBorder="1" applyAlignment="1">
      <alignment horizontal="center" vertical="center" wrapText="1"/>
    </xf>
    <xf numFmtId="0" fontId="15" fillId="0" borderId="1" xfId="0" applyFont="1" applyBorder="1" applyAlignment="1">
      <alignment horizontal="center" vertical="center"/>
    </xf>
    <xf numFmtId="0" fontId="0" fillId="12" borderId="1" xfId="0" applyFill="1" applyBorder="1" applyAlignment="1">
      <alignment horizontal="center" vertical="center"/>
    </xf>
    <xf numFmtId="0" fontId="0" fillId="11" borderId="1" xfId="0" applyFill="1" applyBorder="1" applyAlignment="1">
      <alignment horizontal="center" vertical="center"/>
    </xf>
    <xf numFmtId="0" fontId="0" fillId="13" borderId="0" xfId="0" applyFill="1" applyAlignment="1">
      <alignment horizontal="center" vertical="center"/>
    </xf>
    <xf numFmtId="0" fontId="18" fillId="13" borderId="0" xfId="0" applyFont="1" applyFill="1" applyAlignment="1">
      <alignment horizontal="center" vertical="center"/>
    </xf>
    <xf numFmtId="0" fontId="9" fillId="6" borderId="1" xfId="0" applyFont="1" applyFill="1" applyBorder="1" applyAlignment="1">
      <alignment horizontal="center" vertical="center"/>
    </xf>
    <xf numFmtId="0" fontId="9" fillId="7" borderId="2" xfId="0" applyFont="1" applyFill="1" applyBorder="1" applyAlignment="1">
      <alignment horizontal="center" vertical="center"/>
    </xf>
    <xf numFmtId="0" fontId="9" fillId="7" borderId="3" xfId="0" applyFont="1" applyFill="1" applyBorder="1" applyAlignment="1">
      <alignment horizontal="center" vertical="center"/>
    </xf>
    <xf numFmtId="0" fontId="0" fillId="0" borderId="3" xfId="0" applyBorder="1" applyAlignment="1">
      <alignment horizontal="center" vertical="center"/>
    </xf>
    <xf numFmtId="0" fontId="9" fillId="6" borderId="0" xfId="0" applyFont="1" applyFill="1" applyBorder="1" applyAlignment="1">
      <alignment horizontal="center" vertical="center"/>
    </xf>
    <xf numFmtId="0" fontId="0" fillId="6" borderId="0" xfId="0" applyFill="1" applyBorder="1" applyAlignment="1">
      <alignment horizontal="center" vertical="center"/>
    </xf>
    <xf numFmtId="0" fontId="0" fillId="14" borderId="1" xfId="0" applyFill="1" applyBorder="1" applyAlignment="1">
      <alignment horizontal="center" vertical="center"/>
    </xf>
    <xf numFmtId="0" fontId="9" fillId="13" borderId="2" xfId="0" applyFont="1" applyFill="1" applyBorder="1" applyAlignment="1">
      <alignment horizontal="center" vertical="center"/>
    </xf>
    <xf numFmtId="0" fontId="0" fillId="13" borderId="2" xfId="0" applyFill="1" applyBorder="1" applyAlignment="1">
      <alignment horizontal="center" vertical="center"/>
    </xf>
    <xf numFmtId="0" fontId="0" fillId="13" borderId="1" xfId="0" applyFill="1" applyBorder="1" applyAlignment="1">
      <alignment horizontal="center" vertical="center"/>
    </xf>
    <xf numFmtId="0" fontId="15" fillId="12" borderId="1" xfId="0" applyFont="1" applyFill="1" applyBorder="1" applyAlignment="1">
      <alignment horizontal="center" vertical="center"/>
    </xf>
    <xf numFmtId="0" fontId="17" fillId="0" borderId="1" xfId="1" applyFont="1" applyBorder="1"/>
    <xf numFmtId="0" fontId="1" fillId="0" borderId="1" xfId="1" applyFont="1" applyBorder="1"/>
    <xf numFmtId="0" fontId="22" fillId="0" borderId="0" xfId="0" applyFont="1" applyAlignment="1">
      <alignment horizontal="left" vertical="center" readingOrder="1"/>
    </xf>
    <xf numFmtId="0" fontId="15" fillId="0" borderId="0" xfId="0" applyFont="1" applyAlignment="1">
      <alignment horizontal="center" vertical="center"/>
    </xf>
    <xf numFmtId="0" fontId="8" fillId="7" borderId="1" xfId="0" applyFont="1" applyFill="1" applyBorder="1" applyAlignment="1">
      <alignment horizontal="center" vertical="center"/>
    </xf>
    <xf numFmtId="0" fontId="12" fillId="8" borderId="2"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3" xfId="0" applyFont="1" applyFill="1" applyBorder="1" applyAlignment="1">
      <alignment horizontal="center" vertical="center"/>
    </xf>
    <xf numFmtId="0" fontId="19" fillId="13" borderId="6" xfId="0" applyFont="1" applyFill="1" applyBorder="1" applyAlignment="1">
      <alignment horizontal="center" vertical="center"/>
    </xf>
    <xf numFmtId="0" fontId="19" fillId="13" borderId="7" xfId="0" applyFont="1" applyFill="1" applyBorder="1" applyAlignment="1">
      <alignment horizontal="center" vertical="center"/>
    </xf>
  </cellXfs>
  <cellStyles count="2">
    <cellStyle name="Normal" xfId="0" builtinId="0"/>
    <cellStyle name="Normal 2" xfId="1" xr:uid="{9AE42BA7-E09D-4C9F-A9C9-611F29E62017}"/>
  </cellStyles>
  <dxfs count="8">
    <dxf>
      <font>
        <color rgb="FF9C0006"/>
      </font>
      <fill>
        <patternFill>
          <bgColor rgb="FFFFC7CE"/>
        </patternFill>
      </fill>
    </dxf>
    <dxf>
      <font>
        <b/>
        <i val="0"/>
        <strike val="0"/>
        <condense val="0"/>
        <extend val="0"/>
        <outline val="0"/>
        <shadow val="0"/>
        <u val="none"/>
        <vertAlign val="baseline"/>
        <sz val="12"/>
        <color rgb="FFFFFFFF"/>
        <name val="Arial"/>
        <family val="2"/>
        <scheme val="none"/>
      </font>
      <fill>
        <patternFill patternType="solid">
          <fgColor indexed="64"/>
          <bgColor rgb="FFCC0000"/>
        </patternFill>
      </fill>
      <alignment horizontal="center" vertical="center" textRotation="0" wrapText="1" indent="0" justifyLastLine="0" shrinkToFit="0" readingOrder="0"/>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161925</xdr:colOff>
          <xdr:row>0</xdr:row>
          <xdr:rowOff>438150</xdr:rowOff>
        </xdr:from>
        <xdr:to>
          <xdr:col>15</xdr:col>
          <xdr:colOff>123825</xdr:colOff>
          <xdr:row>5</xdr:row>
          <xdr:rowOff>57150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99CC00"/>
                  </a:solidFill>
                  <a:latin typeface="Calibri"/>
                  <a:cs typeface="Calibri"/>
                </a:rPr>
                <a:t>Coller les dimensions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590550</xdr:colOff>
          <xdr:row>0</xdr:row>
          <xdr:rowOff>476250</xdr:rowOff>
        </xdr:from>
        <xdr:to>
          <xdr:col>17</xdr:col>
          <xdr:colOff>752475</xdr:colOff>
          <xdr:row>5</xdr:row>
          <xdr:rowOff>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6600"/>
                  </a:solidFill>
                  <a:latin typeface="Calibri"/>
                  <a:cs typeface="Calibri"/>
                </a:rPr>
                <a:t>Vider le tableau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0</xdr:row>
          <xdr:rowOff>38100</xdr:rowOff>
        </xdr:from>
        <xdr:to>
          <xdr:col>0</xdr:col>
          <xdr:colOff>2667000</xdr:colOff>
          <xdr:row>1</xdr:row>
          <xdr:rowOff>419100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FF6600"/>
                  </a:solidFill>
                  <a:latin typeface="Calibri"/>
                  <a:cs typeface="Calibri"/>
                </a:rPr>
                <a:t>Dupliquer les lignes "MULTI-COLIS"</a:t>
              </a:r>
            </a:p>
          </xdr:txBody>
        </xdr:sp>
        <xdr:clientData fPrintsWithSheet="0"/>
      </xdr:twoCellAnchor>
    </mc:Choice>
    <mc:Fallback/>
  </mc:AlternateContent>
  <xdr:twoCellAnchor editAs="absolute">
    <xdr:from>
      <xdr:col>0</xdr:col>
      <xdr:colOff>67078</xdr:colOff>
      <xdr:row>1</xdr:row>
      <xdr:rowOff>396124</xdr:rowOff>
    </xdr:from>
    <xdr:to>
      <xdr:col>0</xdr:col>
      <xdr:colOff>2696514</xdr:colOff>
      <xdr:row>22</xdr:row>
      <xdr:rowOff>5122</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67078" y="885423"/>
          <a:ext cx="2629436" cy="38502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u="sng"/>
            <a:t>Extraire</a:t>
          </a:r>
          <a:r>
            <a:rPr lang="fr-FR" sz="1100" u="sng" baseline="0"/>
            <a:t> les dossiers concernés sur "</a:t>
          </a:r>
          <a:r>
            <a:rPr lang="fr-FR" sz="1100" b="1" u="sng" baseline="0">
              <a:solidFill>
                <a:schemeClr val="accent6"/>
              </a:solidFill>
            </a:rPr>
            <a:t>MyMbeLaRochelle</a:t>
          </a:r>
          <a:r>
            <a:rPr lang="fr-FR" sz="1100" u="sng" baseline="0"/>
            <a:t>" : Ouvrir le fichier d'extraction </a:t>
          </a:r>
        </a:p>
        <a:p>
          <a:r>
            <a:rPr lang="fr-FR" sz="1100" baseline="0"/>
            <a:t>Copier </a:t>
          </a:r>
          <a:r>
            <a:rPr lang="fr-FR" sz="1100" b="1" baseline="0">
              <a:solidFill>
                <a:srgbClr val="FF0000"/>
              </a:solidFill>
            </a:rPr>
            <a:t>EN VALEUR </a:t>
          </a:r>
          <a:r>
            <a:rPr lang="fr-FR" sz="1100" baseline="0"/>
            <a:t>de la COLONNE A &amp; V (à partir du fichier extrait).</a:t>
          </a:r>
        </a:p>
        <a:p>
          <a:r>
            <a:rPr lang="fr-FR" sz="1100" baseline="0"/>
            <a:t>Selectionnez la </a:t>
          </a:r>
          <a:r>
            <a:rPr lang="fr-FR" sz="1100" baseline="0">
              <a:solidFill>
                <a:srgbClr val="FF0000"/>
              </a:solidFill>
            </a:rPr>
            <a:t>CELLULE B3 </a:t>
          </a:r>
          <a:r>
            <a:rPr lang="fr-FR" sz="1100" baseline="0"/>
            <a:t>ET Coller </a:t>
          </a:r>
          <a:r>
            <a:rPr lang="fr-FR" sz="1100" b="1" baseline="0">
              <a:solidFill>
                <a:srgbClr val="FF0000"/>
              </a:solidFill>
              <a:effectLst/>
              <a:latin typeface="+mn-lt"/>
              <a:ea typeface="+mn-ea"/>
              <a:cs typeface="+mn-cs"/>
            </a:rPr>
            <a:t>EN VALEUR </a:t>
          </a:r>
          <a:r>
            <a:rPr lang="fr-FR" sz="1100" b="0" baseline="0">
              <a:solidFill>
                <a:schemeClr val="dk1"/>
              </a:solidFill>
              <a:effectLst/>
              <a:latin typeface="+mn-lt"/>
              <a:ea typeface="+mn-ea"/>
              <a:cs typeface="+mn-cs"/>
            </a:rPr>
            <a:t>la selection.</a:t>
          </a:r>
          <a:endParaRPr lang="fr-FR" sz="1100" baseline="0"/>
        </a:p>
        <a:p>
          <a:endParaRPr lang="fr-FR" sz="1100"/>
        </a:p>
        <a:p>
          <a:r>
            <a:rPr lang="fr-FR" sz="1100" u="sng"/>
            <a:t>Rendez-vous</a:t>
          </a:r>
          <a:r>
            <a:rPr lang="fr-FR" sz="1100" u="sng" baseline="0"/>
            <a:t> dans l'onglet "</a:t>
          </a:r>
          <a:r>
            <a:rPr lang="fr-FR" sz="1100" b="1" u="sng" baseline="0">
              <a:solidFill>
                <a:schemeClr val="accent3"/>
              </a:solidFill>
            </a:rPr>
            <a:t>DIMENSIONS</a:t>
          </a:r>
          <a:r>
            <a:rPr lang="fr-FR" sz="1100" u="sng" baseline="0"/>
            <a:t>" </a:t>
          </a:r>
          <a:r>
            <a:rPr lang="fr-FR" sz="1100" baseline="0"/>
            <a:t>: </a:t>
          </a:r>
        </a:p>
        <a:p>
          <a:r>
            <a:rPr lang="fr-FR" sz="1100" baseline="0"/>
            <a:t>Copier </a:t>
          </a:r>
          <a:r>
            <a:rPr lang="fr-FR" sz="1100" b="1" baseline="0">
              <a:solidFill>
                <a:srgbClr val="FF0000"/>
              </a:solidFill>
            </a:rPr>
            <a:t>EN VALEUR </a:t>
          </a:r>
          <a:r>
            <a:rPr lang="fr-FR" sz="1100" b="0" baseline="0">
              <a:solidFill>
                <a:schemeClr val="tx1"/>
              </a:solidFill>
            </a:rPr>
            <a:t>de la COLONNE A à G (à partir du Drive "DIMENSIONS DES COLIS).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Selectionnez la CELLULE B2 ET Coller </a:t>
          </a:r>
          <a:r>
            <a:rPr lang="fr-FR" sz="1100" b="1" baseline="0">
              <a:solidFill>
                <a:schemeClr val="dk1"/>
              </a:solidFill>
              <a:effectLst/>
              <a:latin typeface="+mn-lt"/>
              <a:ea typeface="+mn-ea"/>
              <a:cs typeface="+mn-cs"/>
            </a:rPr>
            <a:t>EN VALEUR </a:t>
          </a:r>
          <a:r>
            <a:rPr lang="fr-FR" sz="1100" b="0" baseline="0">
              <a:solidFill>
                <a:schemeClr val="dk1"/>
              </a:solidFill>
              <a:effectLst/>
              <a:latin typeface="+mn-lt"/>
              <a:ea typeface="+mn-ea"/>
              <a:cs typeface="+mn-cs"/>
            </a:rPr>
            <a:t>la selection </a:t>
          </a:r>
          <a:endParaRPr lang="fr-FR">
            <a:effectLst/>
          </a:endParaRPr>
        </a:p>
        <a:p>
          <a:endParaRPr lang="fr-FR" sz="1100">
            <a:solidFill>
              <a:schemeClr val="tx1"/>
            </a:solidFill>
          </a:endParaRPr>
        </a:p>
        <a:p>
          <a:r>
            <a:rPr lang="fr-FR" sz="1100" u="sng">
              <a:solidFill>
                <a:schemeClr val="dk1"/>
              </a:solidFill>
              <a:effectLst/>
              <a:latin typeface="+mn-lt"/>
              <a:ea typeface="+mn-ea"/>
              <a:cs typeface="+mn-cs"/>
            </a:rPr>
            <a:t>Rendez-vous</a:t>
          </a:r>
          <a:r>
            <a:rPr lang="fr-FR" sz="1100" u="sng" baseline="0">
              <a:solidFill>
                <a:schemeClr val="dk1"/>
              </a:solidFill>
              <a:effectLst/>
              <a:latin typeface="+mn-lt"/>
              <a:ea typeface="+mn-ea"/>
              <a:cs typeface="+mn-cs"/>
            </a:rPr>
            <a:t> dans l'onglet "</a:t>
          </a:r>
          <a:r>
            <a:rPr lang="fr-FR" sz="1100" b="1" u="sng" baseline="0">
              <a:solidFill>
                <a:schemeClr val="accent6"/>
              </a:solidFill>
              <a:effectLst/>
              <a:latin typeface="+mn-lt"/>
              <a:ea typeface="+mn-ea"/>
              <a:cs typeface="+mn-cs"/>
            </a:rPr>
            <a:t>EXTRACTION</a:t>
          </a:r>
          <a:r>
            <a:rPr lang="fr-FR" sz="1100" u="sng" baseline="0">
              <a:solidFill>
                <a:schemeClr val="dk1"/>
              </a:solidFill>
              <a:effectLst/>
              <a:latin typeface="+mn-lt"/>
              <a:ea typeface="+mn-ea"/>
              <a:cs typeface="+mn-cs"/>
            </a:rPr>
            <a:t>" </a:t>
          </a:r>
          <a:r>
            <a:rPr lang="fr-FR" sz="1100" baseline="0">
              <a:solidFill>
                <a:schemeClr val="dk1"/>
              </a:solidFill>
              <a:effectLst/>
              <a:latin typeface="+mn-lt"/>
              <a:ea typeface="+mn-ea"/>
              <a:cs typeface="+mn-cs"/>
            </a:rPr>
            <a:t>: </a:t>
          </a:r>
          <a:endParaRPr lang="fr-FR">
            <a:effectLst/>
          </a:endParaRPr>
        </a:p>
        <a:p>
          <a:r>
            <a:rPr lang="fr-FR" sz="1100" baseline="0">
              <a:solidFill>
                <a:schemeClr val="dk1"/>
              </a:solidFill>
              <a:effectLst/>
              <a:latin typeface="+mn-lt"/>
              <a:ea typeface="+mn-ea"/>
              <a:cs typeface="+mn-cs"/>
            </a:rPr>
            <a:t>Cliquez sur le bouton "DUPPLIQUER LES LIGNES MULTI-COLIS</a:t>
          </a:r>
          <a:endParaRPr lang="fr-FR">
            <a:effectLst/>
          </a:endParaRPr>
        </a:p>
        <a:p>
          <a:endParaRPr lang="fr-FR" sz="1100">
            <a:solidFill>
              <a:schemeClr val="tx1"/>
            </a:solidFill>
          </a:endParaRPr>
        </a:p>
        <a:p>
          <a:r>
            <a:rPr lang="fr-FR" sz="1100" u="sng">
              <a:solidFill>
                <a:schemeClr val="dk1"/>
              </a:solidFill>
              <a:effectLst/>
              <a:latin typeface="+mn-lt"/>
              <a:ea typeface="+mn-ea"/>
              <a:cs typeface="+mn-cs"/>
            </a:rPr>
            <a:t>Rendez-vous</a:t>
          </a:r>
          <a:r>
            <a:rPr lang="fr-FR" sz="1100" u="sng" baseline="0">
              <a:solidFill>
                <a:schemeClr val="dk1"/>
              </a:solidFill>
              <a:effectLst/>
              <a:latin typeface="+mn-lt"/>
              <a:ea typeface="+mn-ea"/>
              <a:cs typeface="+mn-cs"/>
            </a:rPr>
            <a:t> dans l'onglet "</a:t>
          </a:r>
          <a:r>
            <a:rPr lang="fr-FR" sz="1100" b="1" u="sng" baseline="0">
              <a:solidFill>
                <a:srgbClr val="00B0F0"/>
              </a:solidFill>
              <a:effectLst/>
              <a:latin typeface="+mn-lt"/>
              <a:ea typeface="+mn-ea"/>
              <a:cs typeface="+mn-cs"/>
            </a:rPr>
            <a:t>SHIPMENTS</a:t>
          </a:r>
          <a:r>
            <a:rPr lang="fr-FR" sz="1100" u="sng" baseline="0">
              <a:solidFill>
                <a:schemeClr val="dk1"/>
              </a:solidFill>
              <a:effectLst/>
              <a:latin typeface="+mn-lt"/>
              <a:ea typeface="+mn-ea"/>
              <a:cs typeface="+mn-cs"/>
            </a:rPr>
            <a:t>" </a:t>
          </a:r>
          <a:r>
            <a:rPr lang="fr-FR" sz="1100" baseline="0">
              <a:solidFill>
                <a:schemeClr val="dk1"/>
              </a:solidFill>
              <a:effectLst/>
              <a:latin typeface="+mn-lt"/>
              <a:ea typeface="+mn-ea"/>
              <a:cs typeface="+mn-cs"/>
            </a:rPr>
            <a:t>: </a:t>
          </a:r>
          <a:endParaRPr lang="fr-FR">
            <a:effectLst/>
          </a:endParaRPr>
        </a:p>
        <a:p>
          <a:r>
            <a:rPr lang="fr-FR" sz="1100" baseline="0">
              <a:solidFill>
                <a:schemeClr val="dk1"/>
              </a:solidFill>
              <a:effectLst/>
              <a:latin typeface="+mn-lt"/>
              <a:ea typeface="+mn-ea"/>
              <a:cs typeface="+mn-cs"/>
            </a:rPr>
            <a:t>Cliquez sur le bouton "ACTUALISER LES VALEURS"</a:t>
          </a:r>
          <a:endParaRPr lang="fr-FR">
            <a:effectLst/>
          </a:endParaRPr>
        </a:p>
        <a:p>
          <a:endParaRPr lang="fr-FR" sz="1100">
            <a:solidFill>
              <a:schemeClr val="tx1"/>
            </a:solidFill>
          </a:endParaRPr>
        </a:p>
        <a:p>
          <a:endParaRPr lang="fr-FR" sz="1100"/>
        </a:p>
      </xdr:txBody>
    </xdr:sp>
    <xdr:clientData/>
  </xdr:twoCellAnchor>
  <mc:AlternateContent xmlns:mc="http://schemas.openxmlformats.org/markup-compatibility/2006">
    <mc:Choice xmlns:a14="http://schemas.microsoft.com/office/drawing/2010/main" Requires="a14">
      <xdr:twoCellAnchor editAs="absolute">
        <xdr:from>
          <xdr:col>0</xdr:col>
          <xdr:colOff>361950</xdr:colOff>
          <xdr:row>22</xdr:row>
          <xdr:rowOff>123825</xdr:rowOff>
        </xdr:from>
        <xdr:to>
          <xdr:col>0</xdr:col>
          <xdr:colOff>2438400</xdr:colOff>
          <xdr:row>26</xdr:row>
          <xdr:rowOff>123825</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600" b="1" i="0" u="none" strike="noStrike" baseline="0">
                  <a:solidFill>
                    <a:srgbClr val="FF6600"/>
                  </a:solidFill>
                  <a:latin typeface="Calibri"/>
                  <a:cs typeface="Calibri"/>
                </a:rPr>
                <a:t>Vider le tableau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457200</xdr:colOff>
          <xdr:row>27</xdr:row>
          <xdr:rowOff>85725</xdr:rowOff>
        </xdr:from>
        <xdr:to>
          <xdr:col>0</xdr:col>
          <xdr:colOff>2266950</xdr:colOff>
          <xdr:row>31</xdr:row>
          <xdr:rowOff>171450</xdr:rowOff>
        </xdr:to>
        <xdr:sp macro="" textlink="">
          <xdr:nvSpPr>
            <xdr:cNvPr id="3080" name="Button 8" descr="Coller les valeurs&#10;"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46800" anchor="ctr" upright="1"/>
            <a:lstStyle/>
            <a:p>
              <a:pPr algn="ctr" rtl="0">
                <a:defRPr sz="1000"/>
              </a:pPr>
              <a:r>
                <a:rPr lang="fr-FR" sz="1800" b="1" i="1" u="none" strike="noStrike" baseline="0">
                  <a:solidFill>
                    <a:srgbClr val="99CC00"/>
                  </a:solidFill>
                  <a:latin typeface="Calibri"/>
                  <a:cs typeface="Calibri"/>
                </a:rPr>
                <a:t>COLLER LES VALEURS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142875</xdr:rowOff>
        </xdr:from>
        <xdr:to>
          <xdr:col>0</xdr:col>
          <xdr:colOff>1666875</xdr:colOff>
          <xdr:row>4</xdr:row>
          <xdr:rowOff>142875</xdr:rowOff>
        </xdr:to>
        <xdr:sp macro="" textlink="">
          <xdr:nvSpPr>
            <xdr:cNvPr id="1125" name="Button 101" hidden="1">
              <a:extLst>
                <a:ext uri="{63B3BB69-23CF-44E3-9099-C40C66FF867C}">
                  <a14:compatExt spid="_x0000_s1125"/>
                </a:ext>
                <a:ext uri="{FF2B5EF4-FFF2-40B4-BE49-F238E27FC236}">
                  <a16:creationId xmlns:a16="http://schemas.microsoft.com/office/drawing/2014/main" id="{00000000-0008-0000-0200-00006504000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cs typeface="Calibri"/>
                </a:rPr>
                <a:t>Actualiser les valeurs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KSTATION\Librairie\PLATEFORME%20WEB%20MBE%20AUCTION\GESTION%20DE%20LA%20FACTURATION\MODELE%20IMPORTATION%20EXPEDITION%20SamNe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bobox Values"/>
      <sheetName val="ProForma"/>
      <sheetName val="ErrorList"/>
      <sheetName val="Shipments"/>
      <sheetName val="Mappings"/>
      <sheetName val="Couriers"/>
    </sheetNames>
    <sheetDataSet>
      <sheetData sheetId="0">
        <row r="2">
          <cell r="A2" t="str">
            <v>Açores</v>
          </cell>
        </row>
        <row r="3">
          <cell r="A3" t="str">
            <v>Afghanistan</v>
          </cell>
        </row>
        <row r="4">
          <cell r="A4" t="str">
            <v>Afrique du Sud</v>
          </cell>
        </row>
        <row r="5">
          <cell r="A5" t="str">
            <v>Albanie</v>
          </cell>
        </row>
        <row r="6">
          <cell r="A6" t="str">
            <v xml:space="preserve">Algérie </v>
          </cell>
        </row>
        <row r="7">
          <cell r="A7" t="str">
            <v>Allemagne</v>
          </cell>
        </row>
        <row r="8">
          <cell r="A8" t="str">
            <v>Allemagne (20-38, 40-97)</v>
          </cell>
        </row>
        <row r="9">
          <cell r="A9" t="str">
            <v>Allemagne (Autres Codes Postaux)</v>
          </cell>
        </row>
        <row r="10">
          <cell r="A10" t="str">
            <v>Andorre</v>
          </cell>
        </row>
        <row r="11">
          <cell r="A11" t="str">
            <v>Ang., Eco., P. de Galles</v>
          </cell>
        </row>
        <row r="12">
          <cell r="A12" t="str">
            <v>Ang., Eco., P. de Galles (AL, BN, BR, CB, CM, CO, CR, CT, DA, E, EC, EN, GU, HA, HP, IG, KT, LU, ME, MK, N, NN, NR, NW, OX, PO, RG, RH, RM, SE, SG, SL, SM, SO, SS, SW, TN, TW, UB, W, WC, WD)</v>
          </cell>
        </row>
        <row r="13">
          <cell r="A13" t="str">
            <v>Ang., Eco., P. de Galles (Autres Codes Postaux)</v>
          </cell>
        </row>
        <row r="14">
          <cell r="A14" t="str">
            <v>Angola</v>
          </cell>
        </row>
        <row r="15">
          <cell r="A15" t="str">
            <v>Anguilla</v>
          </cell>
        </row>
        <row r="16">
          <cell r="A16" t="str">
            <v>Antigua-et-Barbuda</v>
          </cell>
        </row>
        <row r="17">
          <cell r="A17" t="str">
            <v>Antilles Néerlandaises</v>
          </cell>
        </row>
        <row r="18">
          <cell r="A18" t="str">
            <v>Arabie Saoudite</v>
          </cell>
        </row>
        <row r="19">
          <cell r="A19" t="str">
            <v>Argentine</v>
          </cell>
        </row>
        <row r="20">
          <cell r="A20" t="str">
            <v>Arménie</v>
          </cell>
        </row>
        <row r="21">
          <cell r="A21" t="str">
            <v>Aruba</v>
          </cell>
        </row>
        <row r="22">
          <cell r="A22" t="str">
            <v>Australie</v>
          </cell>
        </row>
        <row r="23">
          <cell r="A23" t="str">
            <v>Autriche</v>
          </cell>
        </row>
        <row r="24">
          <cell r="A24" t="str">
            <v>Azerbaidjan</v>
          </cell>
        </row>
        <row r="25">
          <cell r="A25" t="str">
            <v>Bahamas</v>
          </cell>
        </row>
        <row r="26">
          <cell r="A26" t="str">
            <v>Bahreïn</v>
          </cell>
        </row>
        <row r="27">
          <cell r="A27" t="str">
            <v>Bangladesh</v>
          </cell>
        </row>
        <row r="28">
          <cell r="A28" t="str">
            <v>Barbade</v>
          </cell>
        </row>
        <row r="29">
          <cell r="A29" t="str">
            <v>Barbuda</v>
          </cell>
        </row>
        <row r="30">
          <cell r="A30" t="str">
            <v>Belgique</v>
          </cell>
        </row>
        <row r="31">
          <cell r="A31" t="str">
            <v>Belgique (Std)</v>
          </cell>
        </row>
        <row r="32">
          <cell r="A32" t="str">
            <v>Belize</v>
          </cell>
        </row>
        <row r="33">
          <cell r="A33" t="str">
            <v>Bénin</v>
          </cell>
        </row>
        <row r="34">
          <cell r="A34" t="str">
            <v>Bermudes</v>
          </cell>
        </row>
        <row r="35">
          <cell r="A35" t="str">
            <v>Bhoutan</v>
          </cell>
        </row>
        <row r="36">
          <cell r="A36" t="str">
            <v>Biélorussie</v>
          </cell>
        </row>
        <row r="37">
          <cell r="A37" t="str">
            <v>Bolivie</v>
          </cell>
        </row>
        <row r="38">
          <cell r="A38" t="str">
            <v>Bonaire (Antilles Néerlandaises)</v>
          </cell>
        </row>
        <row r="39">
          <cell r="A39" t="str">
            <v>Bosnie-Herzégovine</v>
          </cell>
        </row>
        <row r="40">
          <cell r="A40" t="str">
            <v>Botswana</v>
          </cell>
        </row>
        <row r="41">
          <cell r="A41" t="str">
            <v>Brésil</v>
          </cell>
        </row>
        <row r="42">
          <cell r="A42" t="str">
            <v>Brunéi</v>
          </cell>
        </row>
        <row r="43">
          <cell r="A43" t="str">
            <v>Bulgarie</v>
          </cell>
        </row>
        <row r="44">
          <cell r="A44" t="str">
            <v>Burkina Faso</v>
          </cell>
        </row>
        <row r="45">
          <cell r="A45" t="str">
            <v>Burundi</v>
          </cell>
        </row>
        <row r="46">
          <cell r="A46" t="str">
            <v>Caïmans, Iles</v>
          </cell>
        </row>
        <row r="47">
          <cell r="A47" t="str">
            <v>Cambodge</v>
          </cell>
        </row>
        <row r="48">
          <cell r="A48" t="str">
            <v>Cameroun</v>
          </cell>
        </row>
        <row r="49">
          <cell r="A49" t="str">
            <v>Canada</v>
          </cell>
        </row>
        <row r="50">
          <cell r="A50" t="str">
            <v>Canaries, Iles</v>
          </cell>
        </row>
        <row r="51">
          <cell r="A51" t="str">
            <v>Cap-Vert, Iles</v>
          </cell>
        </row>
        <row r="52">
          <cell r="A52" t="str">
            <v>Centrafrique, République</v>
          </cell>
        </row>
        <row r="53">
          <cell r="A53" t="str">
            <v>Ceuta</v>
          </cell>
        </row>
        <row r="54">
          <cell r="A54" t="str">
            <v>Chili</v>
          </cell>
        </row>
        <row r="55">
          <cell r="A55" t="str">
            <v>Chine</v>
          </cell>
        </row>
        <row r="56">
          <cell r="A56" t="str">
            <v>Christmas, Iles</v>
          </cell>
        </row>
        <row r="57">
          <cell r="A57" t="str">
            <v>Chuuk (Etats fédérés de Micronésie)</v>
          </cell>
        </row>
        <row r="58">
          <cell r="A58" t="str">
            <v>Chypre</v>
          </cell>
        </row>
        <row r="59">
          <cell r="A59" t="str">
            <v>Cisjordanie</v>
          </cell>
        </row>
        <row r="60">
          <cell r="A60" t="str">
            <v>Cocos, Iles</v>
          </cell>
        </row>
        <row r="61">
          <cell r="A61" t="str">
            <v>Colombie</v>
          </cell>
        </row>
        <row r="62">
          <cell r="A62" t="str">
            <v>Comores, Iles</v>
          </cell>
        </row>
        <row r="63">
          <cell r="A63" t="str">
            <v>Congo - Brazzaville</v>
          </cell>
        </row>
        <row r="64">
          <cell r="A64" t="str">
            <v>Congo, Dem. Rep.</v>
          </cell>
        </row>
        <row r="65">
          <cell r="A65" t="str">
            <v>Cook, Iles</v>
          </cell>
        </row>
        <row r="66">
          <cell r="A66" t="str">
            <v>Corée du Sud</v>
          </cell>
        </row>
        <row r="67">
          <cell r="A67" t="str">
            <v>Costa Rica</v>
          </cell>
        </row>
        <row r="68">
          <cell r="A68" t="str">
            <v>Côte d'Ivoire</v>
          </cell>
        </row>
        <row r="69">
          <cell r="A69" t="str">
            <v>Croatie</v>
          </cell>
        </row>
        <row r="70">
          <cell r="A70" t="str">
            <v>Cuba</v>
          </cell>
        </row>
        <row r="71">
          <cell r="A71" t="str">
            <v>Curaçao (Antilles Néerlandaises)</v>
          </cell>
        </row>
        <row r="72">
          <cell r="A72" t="str">
            <v>Danemark</v>
          </cell>
        </row>
        <row r="73">
          <cell r="A73" t="str">
            <v>Danemark (Std)</v>
          </cell>
        </row>
        <row r="74">
          <cell r="A74" t="str">
            <v>Djibouti</v>
          </cell>
        </row>
        <row r="75">
          <cell r="A75" t="str">
            <v>Dominique</v>
          </cell>
        </row>
        <row r="76">
          <cell r="A76" t="str">
            <v>Dominique, République</v>
          </cell>
        </row>
        <row r="77">
          <cell r="A77" t="str">
            <v>Ecosse UE</v>
          </cell>
        </row>
        <row r="78">
          <cell r="A78" t="str">
            <v>Egypte</v>
          </cell>
        </row>
        <row r="79">
          <cell r="A79" t="str">
            <v>Emirats Arabes Unis</v>
          </cell>
        </row>
        <row r="80">
          <cell r="A80" t="str">
            <v>Equateur</v>
          </cell>
        </row>
        <row r="81">
          <cell r="A81" t="str">
            <v>Érythrée</v>
          </cell>
        </row>
        <row r="82">
          <cell r="A82" t="str">
            <v>Espagne</v>
          </cell>
        </row>
        <row r="83">
          <cell r="A83" t="str">
            <v>Espagne (01, 08, 17, 20, 22, 25, 26, 31, 39, 43, 48, 50)</v>
          </cell>
        </row>
        <row r="84">
          <cell r="A84" t="str">
            <v>Espagne (Autres Codes Postaux)</v>
          </cell>
        </row>
        <row r="85">
          <cell r="A85" t="str">
            <v>Estonie</v>
          </cell>
        </row>
        <row r="86">
          <cell r="A86" t="str">
            <v>Etats-Unis - Autres Localités</v>
          </cell>
        </row>
        <row r="87">
          <cell r="A87" t="str">
            <v>Etats-Unis - New Jersey</v>
          </cell>
        </row>
        <row r="88">
          <cell r="A88" t="str">
            <v>Etats-Unis - New York</v>
          </cell>
        </row>
        <row r="89">
          <cell r="A89" t="str">
            <v>Ethiopie</v>
          </cell>
        </row>
        <row r="90">
          <cell r="A90" t="str">
            <v>Fidji</v>
          </cell>
        </row>
        <row r="91">
          <cell r="A91" t="str">
            <v>Finlande</v>
          </cell>
        </row>
        <row r="92">
          <cell r="A92" t="str">
            <v>France Zone 1</v>
          </cell>
        </row>
        <row r="93">
          <cell r="A93" t="str">
            <v>France Zone 2</v>
          </cell>
        </row>
        <row r="94">
          <cell r="A94" t="str">
            <v>France Zone 3</v>
          </cell>
        </row>
        <row r="95">
          <cell r="A95" t="str">
            <v>France Zone 4</v>
          </cell>
        </row>
        <row r="96">
          <cell r="A96" t="str">
            <v xml:space="preserve">Gabon </v>
          </cell>
        </row>
        <row r="97">
          <cell r="A97" t="str">
            <v>Gambie</v>
          </cell>
        </row>
        <row r="98">
          <cell r="A98" t="str">
            <v>Gaza</v>
          </cell>
        </row>
        <row r="99">
          <cell r="A99" t="str">
            <v>Georgie</v>
          </cell>
        </row>
        <row r="100">
          <cell r="A100" t="str">
            <v>Ghana</v>
          </cell>
        </row>
        <row r="101">
          <cell r="A101" t="str">
            <v>Gibraltar</v>
          </cell>
        </row>
        <row r="102">
          <cell r="A102" t="str">
            <v>Grèce</v>
          </cell>
        </row>
        <row r="103">
          <cell r="A103" t="str">
            <v>Grenade</v>
          </cell>
        </row>
        <row r="104">
          <cell r="A104" t="str">
            <v>Groënland</v>
          </cell>
        </row>
        <row r="105">
          <cell r="A105" t="str">
            <v>Guadeloupe</v>
          </cell>
        </row>
        <row r="106">
          <cell r="A106" t="str">
            <v>Guam</v>
          </cell>
        </row>
        <row r="107">
          <cell r="A107" t="str">
            <v>Guatemala</v>
          </cell>
        </row>
        <row r="108">
          <cell r="A108" t="str">
            <v>Guinée</v>
          </cell>
        </row>
        <row r="109">
          <cell r="A109" t="str">
            <v>Guinée Bissau</v>
          </cell>
        </row>
        <row r="110">
          <cell r="A110" t="str">
            <v>Guinée Equatoriale</v>
          </cell>
        </row>
        <row r="111">
          <cell r="A111" t="str">
            <v>Guyana</v>
          </cell>
        </row>
        <row r="112">
          <cell r="A112" t="str">
            <v>Guyane Française</v>
          </cell>
        </row>
        <row r="113">
          <cell r="A113" t="str">
            <v>Haïti</v>
          </cell>
        </row>
        <row r="114">
          <cell r="A114" t="str">
            <v>Honduras</v>
          </cell>
        </row>
        <row r="115">
          <cell r="A115" t="str">
            <v>Hong Kong</v>
          </cell>
        </row>
        <row r="116">
          <cell r="A116" t="str">
            <v>Hongrie</v>
          </cell>
        </row>
        <row r="117">
          <cell r="A117" t="str">
            <v>Iles Channel (Guernesey)</v>
          </cell>
        </row>
        <row r="118">
          <cell r="A118" t="str">
            <v>Iles Channel (Jersey)</v>
          </cell>
        </row>
        <row r="119">
          <cell r="A119" t="str">
            <v>Iles Féroé</v>
          </cell>
        </row>
        <row r="120">
          <cell r="A120" t="str">
            <v>Iles Norfolk</v>
          </cell>
        </row>
        <row r="121">
          <cell r="A121" t="str">
            <v>Iles Vierges Américaines</v>
          </cell>
        </row>
        <row r="122">
          <cell r="A122" t="str">
            <v>Iles Vierges Britanniques</v>
          </cell>
        </row>
        <row r="123">
          <cell r="A123" t="str">
            <v>Inde</v>
          </cell>
        </row>
        <row r="124">
          <cell r="A124" t="str">
            <v>Indonésie</v>
          </cell>
        </row>
        <row r="125">
          <cell r="A125" t="str">
            <v>Irak</v>
          </cell>
        </row>
        <row r="126">
          <cell r="A126" t="str">
            <v>Iran</v>
          </cell>
        </row>
        <row r="127">
          <cell r="A127" t="str">
            <v>Irlande du Nord</v>
          </cell>
        </row>
        <row r="128">
          <cell r="A128" t="str">
            <v>Irlande du Nord (Std)</v>
          </cell>
        </row>
        <row r="129">
          <cell r="A129" t="str">
            <v>Irlande, République</v>
          </cell>
        </row>
        <row r="130">
          <cell r="A130" t="str">
            <v>Irlande, République (Std)</v>
          </cell>
        </row>
        <row r="131">
          <cell r="A131" t="str">
            <v>Islande</v>
          </cell>
        </row>
        <row r="132">
          <cell r="A132" t="str">
            <v>Israël</v>
          </cell>
        </row>
        <row r="133">
          <cell r="A133" t="str">
            <v>Italie</v>
          </cell>
        </row>
        <row r="134">
          <cell r="A134" t="str">
            <v>Italie (10, 11, 20, 24, 25, 30, 31, 34-39)</v>
          </cell>
        </row>
        <row r="135">
          <cell r="A135" t="str">
            <v>Italie (Autres Codes Postaux)</v>
          </cell>
        </row>
        <row r="136">
          <cell r="A136" t="str">
            <v>Jamaïque</v>
          </cell>
        </row>
        <row r="137">
          <cell r="A137" t="str">
            <v>Japon</v>
          </cell>
        </row>
        <row r="138">
          <cell r="A138" t="str">
            <v>Jordanie</v>
          </cell>
        </row>
        <row r="139">
          <cell r="A139" t="str">
            <v>Kazakhstan</v>
          </cell>
        </row>
        <row r="140">
          <cell r="A140" t="str">
            <v>Kenya</v>
          </cell>
        </row>
        <row r="141">
          <cell r="A141" t="str">
            <v>Kiribati</v>
          </cell>
        </row>
        <row r="142">
          <cell r="A142" t="str">
            <v>Kosovo</v>
          </cell>
        </row>
        <row r="143">
          <cell r="A143" t="str">
            <v>Kosrae (États fédérés de Micronésie)</v>
          </cell>
        </row>
        <row r="144">
          <cell r="A144" t="str">
            <v>Koweït</v>
          </cell>
        </row>
        <row r="145">
          <cell r="A145" t="str">
            <v>Kyrgyzstan</v>
          </cell>
        </row>
        <row r="146">
          <cell r="A146" t="str">
            <v>Laos</v>
          </cell>
        </row>
        <row r="147">
          <cell r="A147" t="str">
            <v>Lesotho</v>
          </cell>
        </row>
        <row r="148">
          <cell r="A148" t="str">
            <v>Lettonie</v>
          </cell>
        </row>
        <row r="149">
          <cell r="A149" t="str">
            <v>Liban</v>
          </cell>
        </row>
        <row r="150">
          <cell r="A150" t="str">
            <v>Liberia</v>
          </cell>
        </row>
        <row r="151">
          <cell r="A151" t="str">
            <v>Libye</v>
          </cell>
        </row>
        <row r="152">
          <cell r="A152" t="str">
            <v>Liechtenstein</v>
          </cell>
        </row>
        <row r="153">
          <cell r="A153" t="str">
            <v>Lituanie</v>
          </cell>
        </row>
        <row r="154">
          <cell r="A154" t="str">
            <v>Luxembourg</v>
          </cell>
        </row>
        <row r="155">
          <cell r="A155" t="str">
            <v>Luxembourg (Std)</v>
          </cell>
        </row>
        <row r="156">
          <cell r="A156" t="str">
            <v>Macao</v>
          </cell>
        </row>
        <row r="157">
          <cell r="A157" t="str">
            <v>Macédoine</v>
          </cell>
        </row>
        <row r="158">
          <cell r="A158" t="str">
            <v>Madagascar</v>
          </cell>
        </row>
        <row r="159">
          <cell r="A159" t="str">
            <v>Madère, Ile de</v>
          </cell>
        </row>
        <row r="160">
          <cell r="A160" t="str">
            <v>Malaisie</v>
          </cell>
        </row>
        <row r="161">
          <cell r="A161" t="str">
            <v>Malawi</v>
          </cell>
        </row>
        <row r="162">
          <cell r="A162" t="str">
            <v>Maldives</v>
          </cell>
        </row>
        <row r="163">
          <cell r="A163" t="str">
            <v>Mali</v>
          </cell>
        </row>
        <row r="164">
          <cell r="A164" t="str">
            <v>Malte</v>
          </cell>
        </row>
        <row r="165">
          <cell r="A165" t="str">
            <v>Mariannes du Nord, Iles</v>
          </cell>
        </row>
        <row r="166">
          <cell r="A166" t="str">
            <v>Maroc</v>
          </cell>
        </row>
        <row r="167">
          <cell r="A167" t="str">
            <v>Marshall , Iles</v>
          </cell>
        </row>
        <row r="168">
          <cell r="A168" t="str">
            <v>Martinique</v>
          </cell>
        </row>
        <row r="169">
          <cell r="A169" t="str">
            <v>Maurice, Ile</v>
          </cell>
        </row>
        <row r="170">
          <cell r="A170" t="str">
            <v>Mauritanie</v>
          </cell>
        </row>
        <row r="171">
          <cell r="A171" t="str">
            <v>Mayotte</v>
          </cell>
        </row>
        <row r="172">
          <cell r="A172" t="str">
            <v>Melilla</v>
          </cell>
        </row>
        <row r="173">
          <cell r="A173" t="str">
            <v>Mexique</v>
          </cell>
        </row>
        <row r="174">
          <cell r="A174" t="str">
            <v>Micronésie (États fédérés de Micronésie)</v>
          </cell>
        </row>
        <row r="175">
          <cell r="A175" t="str">
            <v>Moldavie</v>
          </cell>
        </row>
        <row r="176">
          <cell r="A176" t="str">
            <v>Mongolie</v>
          </cell>
        </row>
        <row r="177">
          <cell r="A177" t="str">
            <v>Monténégro</v>
          </cell>
        </row>
        <row r="178">
          <cell r="A178" t="str">
            <v>Montserrat</v>
          </cell>
        </row>
        <row r="179">
          <cell r="A179" t="str">
            <v>Mozambique</v>
          </cell>
        </row>
        <row r="180">
          <cell r="A180" t="str">
            <v>Myanmar (ex Birmanie)</v>
          </cell>
        </row>
        <row r="181">
          <cell r="A181" t="str">
            <v>Namibie</v>
          </cell>
        </row>
        <row r="182">
          <cell r="A182" t="str">
            <v>Nauru</v>
          </cell>
        </row>
        <row r="183">
          <cell r="A183" t="str">
            <v>Népal</v>
          </cell>
        </row>
        <row r="184">
          <cell r="A184" t="str">
            <v>Nevis (St. Kitts-et-Nevis)</v>
          </cell>
        </row>
        <row r="185">
          <cell r="A185" t="str">
            <v>Nicaragua</v>
          </cell>
        </row>
        <row r="186">
          <cell r="A186" t="str">
            <v>Niger</v>
          </cell>
        </row>
        <row r="187">
          <cell r="A187" t="str">
            <v>Nigeria</v>
          </cell>
        </row>
        <row r="188">
          <cell r="A188" t="str">
            <v>Niue</v>
          </cell>
        </row>
        <row r="189">
          <cell r="A189" t="str">
            <v>Norvège</v>
          </cell>
        </row>
        <row r="190">
          <cell r="A190" t="str">
            <v>Nouvelle-Calédonie</v>
          </cell>
        </row>
        <row r="191">
          <cell r="A191" t="str">
            <v>Nouvelle-Zélande</v>
          </cell>
        </row>
        <row r="192">
          <cell r="A192" t="str">
            <v>Oman</v>
          </cell>
        </row>
        <row r="193">
          <cell r="A193" t="str">
            <v>Ouganda</v>
          </cell>
        </row>
        <row r="194">
          <cell r="A194" t="str">
            <v>Ouzbékistan</v>
          </cell>
        </row>
        <row r="195">
          <cell r="A195" t="str">
            <v>Pakistan</v>
          </cell>
        </row>
        <row r="196">
          <cell r="A196" t="str">
            <v>Palau</v>
          </cell>
        </row>
        <row r="197">
          <cell r="A197" t="str">
            <v>Palestine</v>
          </cell>
        </row>
        <row r="198">
          <cell r="A198" t="str">
            <v>Panama</v>
          </cell>
        </row>
        <row r="199">
          <cell r="A199" t="str">
            <v>Papouasie Nouvelle-Guinée</v>
          </cell>
        </row>
        <row r="200">
          <cell r="A200" t="str">
            <v>Paraguay</v>
          </cell>
        </row>
        <row r="201">
          <cell r="A201" t="str">
            <v>Pays de Galles</v>
          </cell>
        </row>
        <row r="202">
          <cell r="A202" t="str">
            <v>Pays-Bas</v>
          </cell>
        </row>
        <row r="203">
          <cell r="A203" t="str">
            <v>Pays-Bas (Std)</v>
          </cell>
        </row>
        <row r="204">
          <cell r="A204" t="str">
            <v>Pérou</v>
          </cell>
        </row>
        <row r="205">
          <cell r="A205" t="str">
            <v>Philippines</v>
          </cell>
        </row>
        <row r="206">
          <cell r="A206" t="str">
            <v>Pohnpei (Etats fédérés de Micronésie)</v>
          </cell>
        </row>
        <row r="207">
          <cell r="A207" t="str">
            <v>Pologne</v>
          </cell>
        </row>
        <row r="208">
          <cell r="A208" t="str">
            <v>Polynésie Française</v>
          </cell>
        </row>
        <row r="209">
          <cell r="A209" t="str">
            <v>Porto Rico</v>
          </cell>
        </row>
        <row r="210">
          <cell r="A210" t="str">
            <v>Portugal</v>
          </cell>
        </row>
        <row r="211">
          <cell r="A211" t="str">
            <v>Portugal (Std)</v>
          </cell>
        </row>
        <row r="212">
          <cell r="A212" t="str">
            <v>Qatar</v>
          </cell>
        </row>
        <row r="213">
          <cell r="A213" t="str">
            <v>Réunion, Ile de la</v>
          </cell>
        </row>
        <row r="214">
          <cell r="A214" t="str">
            <v>Rota (Iles Mariannes du Nord)</v>
          </cell>
        </row>
        <row r="215">
          <cell r="A215" t="str">
            <v>Roumanie</v>
          </cell>
        </row>
        <row r="216">
          <cell r="A216" t="str">
            <v>Russie (101000-453999)</v>
          </cell>
        </row>
        <row r="217">
          <cell r="A217" t="str">
            <v>Russie (460000-619999)</v>
          </cell>
        </row>
        <row r="218">
          <cell r="A218" t="str">
            <v>Russie (Autres Localités)</v>
          </cell>
        </row>
        <row r="219">
          <cell r="A219" t="str">
            <v>Rwanda</v>
          </cell>
        </row>
        <row r="220">
          <cell r="A220" t="str">
            <v>Saba (Antilles Néerlandaises)</v>
          </cell>
        </row>
        <row r="221">
          <cell r="A221" t="str">
            <v>Saint-Barthélemy (Guadeloupe)</v>
          </cell>
        </row>
        <row r="222">
          <cell r="A222" t="str">
            <v>Saint-Christophe (St. Kitts-et-Nevis)</v>
          </cell>
        </row>
        <row r="223">
          <cell r="A223" t="str">
            <v>Sainte-Croix (Iles Vierges Américaines)</v>
          </cell>
        </row>
        <row r="224">
          <cell r="A224" t="str">
            <v>Sainte-Lucie</v>
          </cell>
        </row>
        <row r="225">
          <cell r="A225" t="str">
            <v>Saint-Eustache (Antilles Néerlandaises)</v>
          </cell>
        </row>
        <row r="226">
          <cell r="A226" t="str">
            <v>Saint-John (Iles Vierges Américaines)</v>
          </cell>
        </row>
        <row r="227">
          <cell r="A227" t="str">
            <v>Saint-Kitts (St. Kitts-et-Nevis)</v>
          </cell>
        </row>
        <row r="228">
          <cell r="A228" t="str">
            <v>Saint-Maarten (Antilles Néerlandaises)</v>
          </cell>
        </row>
        <row r="229">
          <cell r="A229" t="str">
            <v>Saint-Marin</v>
          </cell>
        </row>
        <row r="230">
          <cell r="A230" t="str">
            <v>Saint-Martin (Guadeloupe)</v>
          </cell>
        </row>
        <row r="231">
          <cell r="A231" t="str">
            <v>Saint-Pierre-et-Miquelon</v>
          </cell>
        </row>
        <row r="232">
          <cell r="A232" t="str">
            <v>Saint-Thomas (Iles Vierges Américaines)</v>
          </cell>
        </row>
        <row r="233">
          <cell r="A233" t="str">
            <v>Saint-Vincent-et-les-Grenadines</v>
          </cell>
        </row>
        <row r="234">
          <cell r="A234" t="str">
            <v>Saipan (Iles Mariannes du Nord)</v>
          </cell>
        </row>
        <row r="235">
          <cell r="A235" t="str">
            <v>Salomon, Iles</v>
          </cell>
        </row>
        <row r="236">
          <cell r="A236" t="str">
            <v>Salvador, El</v>
          </cell>
        </row>
        <row r="237">
          <cell r="A237" t="str">
            <v>Samoa</v>
          </cell>
        </row>
        <row r="238">
          <cell r="A238" t="str">
            <v>Samoa Américaines</v>
          </cell>
        </row>
        <row r="239">
          <cell r="A239" t="str">
            <v>Sao Tomé et Principe</v>
          </cell>
        </row>
        <row r="240">
          <cell r="A240" t="str">
            <v>Sénégal</v>
          </cell>
        </row>
        <row r="241">
          <cell r="A241" t="str">
            <v>Serbie</v>
          </cell>
        </row>
        <row r="242">
          <cell r="A242" t="str">
            <v>Seychelles</v>
          </cell>
        </row>
        <row r="243">
          <cell r="A243" t="str">
            <v>Sierra Leone</v>
          </cell>
        </row>
        <row r="244">
          <cell r="A244" t="str">
            <v>Singapour</v>
          </cell>
        </row>
        <row r="245">
          <cell r="A245" t="str">
            <v>Slovaque, République</v>
          </cell>
        </row>
        <row r="246">
          <cell r="A246" t="str">
            <v>Slovénie</v>
          </cell>
        </row>
        <row r="247">
          <cell r="A247" t="str">
            <v>Somalie</v>
          </cell>
        </row>
        <row r="248">
          <cell r="A248" t="str">
            <v>Soudan</v>
          </cell>
        </row>
        <row r="249">
          <cell r="A249" t="str">
            <v>Sri Lanka</v>
          </cell>
        </row>
        <row r="250">
          <cell r="A250" t="str">
            <v>Suède</v>
          </cell>
        </row>
        <row r="251">
          <cell r="A251" t="str">
            <v>Suisse</v>
          </cell>
        </row>
        <row r="252">
          <cell r="A252" t="str">
            <v>Surinam</v>
          </cell>
        </row>
        <row r="253">
          <cell r="A253" t="str">
            <v>Swaziland</v>
          </cell>
        </row>
        <row r="254">
          <cell r="A254" t="str">
            <v>Syrie</v>
          </cell>
        </row>
        <row r="255">
          <cell r="A255" t="str">
            <v>Tadjikistan</v>
          </cell>
        </row>
        <row r="256">
          <cell r="A256" t="str">
            <v>Tahiti</v>
          </cell>
        </row>
        <row r="257">
          <cell r="A257" t="str">
            <v>Taiwan</v>
          </cell>
        </row>
        <row r="258">
          <cell r="A258" t="str">
            <v>Tanzanie</v>
          </cell>
        </row>
        <row r="259">
          <cell r="A259" t="str">
            <v>Tchad</v>
          </cell>
        </row>
        <row r="260">
          <cell r="A260" t="str">
            <v>Tchèque, République</v>
          </cell>
        </row>
        <row r="261">
          <cell r="A261" t="str">
            <v>Thaïlande</v>
          </cell>
        </row>
        <row r="262">
          <cell r="A262" t="str">
            <v>Timor-Oriental</v>
          </cell>
        </row>
        <row r="263">
          <cell r="A263" t="str">
            <v>Tinian (Iles Mariannes du Nord)</v>
          </cell>
        </row>
        <row r="264">
          <cell r="A264" t="str">
            <v>Togo</v>
          </cell>
        </row>
        <row r="265">
          <cell r="A265" t="str">
            <v>Tonga</v>
          </cell>
        </row>
        <row r="266">
          <cell r="A266" t="str">
            <v>Tortola (Iles Vierges Britanniques)</v>
          </cell>
        </row>
        <row r="267">
          <cell r="A267" t="str">
            <v>Trinité-et-Tobago</v>
          </cell>
        </row>
        <row r="268">
          <cell r="A268" t="str">
            <v>Tunisie</v>
          </cell>
        </row>
        <row r="269">
          <cell r="A269" t="str">
            <v>Turkménistan</v>
          </cell>
        </row>
        <row r="270">
          <cell r="A270" t="str">
            <v>Turks et Caïques, Iles</v>
          </cell>
        </row>
        <row r="271">
          <cell r="A271" t="str">
            <v>Turquie</v>
          </cell>
        </row>
        <row r="272">
          <cell r="A272" t="str">
            <v>Tuvalu</v>
          </cell>
        </row>
        <row r="273">
          <cell r="A273" t="str">
            <v>Ukraine</v>
          </cell>
        </row>
        <row r="274">
          <cell r="A274" t="str">
            <v>Union, Ile (Saint-Vincent-et-les Grenadines)</v>
          </cell>
        </row>
        <row r="275">
          <cell r="A275" t="str">
            <v>Uruguay</v>
          </cell>
        </row>
        <row r="276">
          <cell r="A276" t="str">
            <v>Vanuatu</v>
          </cell>
        </row>
        <row r="277">
          <cell r="A277" t="str">
            <v>Vatican</v>
          </cell>
        </row>
        <row r="278">
          <cell r="A278" t="str">
            <v>Venezuela</v>
          </cell>
        </row>
        <row r="279">
          <cell r="A279" t="str">
            <v>Vietnam</v>
          </cell>
        </row>
        <row r="280">
          <cell r="A280" t="str">
            <v>Virgin Gorda (Iles Vierges Britanniques)</v>
          </cell>
        </row>
        <row r="281">
          <cell r="A281" t="str">
            <v>Wallis-et-Futuna, Iles</v>
          </cell>
        </row>
        <row r="282">
          <cell r="A282" t="str">
            <v>Yap (Etats fédérés de Micronésie)</v>
          </cell>
        </row>
        <row r="283">
          <cell r="A283" t="str">
            <v>Yemen, République du</v>
          </cell>
        </row>
        <row r="284">
          <cell r="A284" t="str">
            <v>Zambie</v>
          </cell>
        </row>
        <row r="285">
          <cell r="A285" t="str">
            <v>Zimbabwe</v>
          </cell>
        </row>
        <row r="319">
          <cell r="A319" t="str">
            <v>Enveloppe</v>
          </cell>
        </row>
        <row r="320">
          <cell r="A320" t="str">
            <v>Documents</v>
          </cell>
        </row>
        <row r="321">
          <cell r="A321" t="str">
            <v>Colis</v>
          </cell>
        </row>
      </sheetData>
      <sheetData sheetId="1"/>
      <sheetData sheetId="2"/>
      <sheetData sheetId="3"/>
      <sheetData sheetId="4"/>
      <sheetData sheetId="5">
        <row r="2">
          <cell r="A2" t="str">
            <v>ChronoPost</v>
          </cell>
        </row>
        <row r="3">
          <cell r="A3" t="str">
            <v>DHL</v>
          </cell>
        </row>
        <row r="4">
          <cell r="A4" t="str">
            <v>FedEx</v>
          </cell>
        </row>
        <row r="5">
          <cell r="A5" t="str">
            <v>UPS</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743655A-99B7-4741-A6BA-A0BCC9E5964A}" name="ListeClients" displayName="ListeClients" ref="B1:B17" totalsRowShown="0" headerRowDxfId="1">
  <autoFilter ref="B1:B17" xr:uid="{5510CC27-F67B-4C4E-BB64-21480C7D86D3}"/>
  <tableColumns count="1">
    <tableColumn id="1" xr3:uid="{4272CD9C-C660-4631-B565-D0FECC3286CE}" name="NUMERO DE BORDEREAU"/>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A9F3D-667B-4C7B-B325-FEAD87193436}">
  <sheetPr codeName="Feuil4">
    <tabColor rgb="FF7030A0"/>
  </sheetPr>
  <dimension ref="A1:V9"/>
  <sheetViews>
    <sheetView workbookViewId="0">
      <selection activeCell="F27" sqref="F27"/>
    </sheetView>
  </sheetViews>
  <sheetFormatPr baseColWidth="10" defaultRowHeight="15"/>
  <cols>
    <col min="1" max="1" width="22.140625" customWidth="1"/>
    <col min="8" max="8" width="27.42578125" customWidth="1"/>
  </cols>
  <sheetData>
    <row r="1" spans="1:22" ht="18.75" customHeight="1">
      <c r="A1" s="41" t="s">
        <v>0</v>
      </c>
      <c r="B1" s="27" t="s">
        <v>1</v>
      </c>
      <c r="C1" s="27" t="s">
        <v>2</v>
      </c>
      <c r="D1" s="27" t="s">
        <v>3</v>
      </c>
      <c r="E1" s="27" t="s">
        <v>4</v>
      </c>
      <c r="F1" s="27" t="s">
        <v>5</v>
      </c>
      <c r="G1" s="27" t="s">
        <v>6</v>
      </c>
      <c r="H1" s="28" t="s">
        <v>7</v>
      </c>
      <c r="I1" s="28" t="s">
        <v>2</v>
      </c>
      <c r="J1" s="28" t="s">
        <v>3</v>
      </c>
      <c r="K1" s="27" t="s">
        <v>8</v>
      </c>
      <c r="L1" s="27" t="s">
        <v>9</v>
      </c>
      <c r="M1" s="27" t="s">
        <v>10</v>
      </c>
      <c r="N1" s="27" t="s">
        <v>11</v>
      </c>
      <c r="O1" s="27" t="s">
        <v>12</v>
      </c>
      <c r="P1" s="27" t="s">
        <v>13</v>
      </c>
      <c r="Q1" s="27" t="s">
        <v>14</v>
      </c>
      <c r="R1" s="27" t="s">
        <v>15</v>
      </c>
      <c r="S1" s="27" t="s">
        <v>16</v>
      </c>
      <c r="T1" s="27" t="s">
        <v>17</v>
      </c>
      <c r="U1" s="27" t="s">
        <v>18</v>
      </c>
      <c r="V1" s="28" t="s">
        <v>55</v>
      </c>
    </row>
    <row r="2" spans="1:22">
      <c r="A2" s="44" t="s">
        <v>71</v>
      </c>
      <c r="B2" s="1" t="s">
        <v>72</v>
      </c>
      <c r="C2" s="1" t="s">
        <v>73</v>
      </c>
      <c r="D2" s="1" t="s">
        <v>74</v>
      </c>
      <c r="E2" s="45" t="s">
        <v>111</v>
      </c>
      <c r="F2" s="1" t="s">
        <v>75</v>
      </c>
      <c r="G2" s="1" t="s">
        <v>76</v>
      </c>
      <c r="H2" s="1">
        <v>35443</v>
      </c>
      <c r="I2" s="1" t="s">
        <v>77</v>
      </c>
      <c r="J2" s="1" t="s">
        <v>78</v>
      </c>
      <c r="K2" s="1" t="s">
        <v>79</v>
      </c>
      <c r="L2" s="1" t="s">
        <v>80</v>
      </c>
      <c r="M2" s="1">
        <v>93500</v>
      </c>
      <c r="N2" s="1" t="s">
        <v>81</v>
      </c>
      <c r="O2" s="1" t="s">
        <v>82</v>
      </c>
      <c r="P2" s="45" t="s">
        <v>112</v>
      </c>
      <c r="Q2" s="1"/>
      <c r="R2" s="1"/>
      <c r="S2" s="1">
        <v>62.85</v>
      </c>
      <c r="T2" s="1">
        <v>0</v>
      </c>
      <c r="U2" s="1">
        <v>62.85</v>
      </c>
      <c r="V2" s="1" t="s">
        <v>83</v>
      </c>
    </row>
    <row r="3" spans="1:22">
      <c r="A3" s="44" t="s">
        <v>84</v>
      </c>
      <c r="B3" s="1" t="s">
        <v>72</v>
      </c>
      <c r="C3" s="1" t="s">
        <v>85</v>
      </c>
      <c r="D3" s="1" t="s">
        <v>86</v>
      </c>
      <c r="E3" s="45" t="s">
        <v>111</v>
      </c>
      <c r="F3" s="1" t="s">
        <v>75</v>
      </c>
      <c r="G3" s="1" t="s">
        <v>76</v>
      </c>
      <c r="H3" s="1" t="s">
        <v>70</v>
      </c>
      <c r="I3" s="1" t="s">
        <v>87</v>
      </c>
      <c r="J3" s="1" t="s">
        <v>69</v>
      </c>
      <c r="K3" s="1" t="s">
        <v>79</v>
      </c>
      <c r="L3" s="1" t="s">
        <v>88</v>
      </c>
      <c r="M3" s="1">
        <v>81000</v>
      </c>
      <c r="N3" s="1" t="s">
        <v>89</v>
      </c>
      <c r="O3" s="1" t="s">
        <v>82</v>
      </c>
      <c r="P3" s="45" t="s">
        <v>112</v>
      </c>
      <c r="Q3" s="1"/>
      <c r="R3" s="1" t="s">
        <v>79</v>
      </c>
      <c r="S3" s="1">
        <v>69.739999999999995</v>
      </c>
      <c r="T3" s="1">
        <v>0</v>
      </c>
      <c r="U3" s="1" t="s">
        <v>79</v>
      </c>
      <c r="V3" s="1" t="s">
        <v>83</v>
      </c>
    </row>
    <row r="4" spans="1:22">
      <c r="A4" s="44" t="s">
        <v>90</v>
      </c>
      <c r="B4" s="1" t="s">
        <v>72</v>
      </c>
      <c r="C4" s="1" t="s">
        <v>91</v>
      </c>
      <c r="D4" s="1" t="s">
        <v>92</v>
      </c>
      <c r="E4" s="45" t="s">
        <v>111</v>
      </c>
      <c r="F4" s="1" t="s">
        <v>75</v>
      </c>
      <c r="G4" s="1" t="s">
        <v>76</v>
      </c>
      <c r="H4" s="1">
        <v>35581</v>
      </c>
      <c r="I4" s="1" t="s">
        <v>91</v>
      </c>
      <c r="J4" s="1" t="s">
        <v>92</v>
      </c>
      <c r="K4" s="1" t="s">
        <v>79</v>
      </c>
      <c r="L4" s="1" t="s">
        <v>93</v>
      </c>
      <c r="M4" s="1">
        <v>57420</v>
      </c>
      <c r="N4" s="1" t="s">
        <v>94</v>
      </c>
      <c r="O4" s="1" t="s">
        <v>82</v>
      </c>
      <c r="P4" s="45" t="s">
        <v>112</v>
      </c>
      <c r="Q4" s="1"/>
      <c r="R4" s="1" t="s">
        <v>79</v>
      </c>
      <c r="S4" s="1">
        <v>50.74</v>
      </c>
      <c r="T4" s="1">
        <v>0</v>
      </c>
      <c r="U4" s="1">
        <v>50.74</v>
      </c>
      <c r="V4" s="1" t="s">
        <v>83</v>
      </c>
    </row>
    <row r="5" spans="1:22">
      <c r="A5" s="44" t="s">
        <v>90</v>
      </c>
      <c r="B5" s="1" t="s">
        <v>72</v>
      </c>
      <c r="C5" s="1" t="s">
        <v>91</v>
      </c>
      <c r="D5" s="1" t="s">
        <v>92</v>
      </c>
      <c r="E5" s="45" t="s">
        <v>111</v>
      </c>
      <c r="F5" s="1" t="s">
        <v>75</v>
      </c>
      <c r="G5" s="1" t="s">
        <v>76</v>
      </c>
      <c r="H5" s="1">
        <v>35581</v>
      </c>
      <c r="I5" s="1" t="s">
        <v>91</v>
      </c>
      <c r="J5" s="1" t="s">
        <v>92</v>
      </c>
      <c r="K5" s="1" t="s">
        <v>79</v>
      </c>
      <c r="L5" s="1" t="s">
        <v>93</v>
      </c>
      <c r="M5" s="1">
        <v>57420</v>
      </c>
      <c r="N5" s="1" t="s">
        <v>94</v>
      </c>
      <c r="O5" s="1" t="s">
        <v>82</v>
      </c>
      <c r="P5" s="45" t="s">
        <v>112</v>
      </c>
      <c r="Q5" s="1"/>
      <c r="R5" s="1" t="s">
        <v>79</v>
      </c>
      <c r="S5" s="1">
        <v>50.74</v>
      </c>
      <c r="T5" s="1">
        <v>0</v>
      </c>
      <c r="U5" s="1">
        <v>50.74</v>
      </c>
      <c r="V5" s="1" t="s">
        <v>83</v>
      </c>
    </row>
    <row r="6" spans="1:22">
      <c r="A6" s="44" t="s">
        <v>95</v>
      </c>
      <c r="B6" s="1" t="s">
        <v>72</v>
      </c>
      <c r="C6" s="1" t="s">
        <v>85</v>
      </c>
      <c r="D6" s="1" t="s">
        <v>86</v>
      </c>
      <c r="E6" s="45" t="s">
        <v>111</v>
      </c>
      <c r="F6" s="1" t="s">
        <v>75</v>
      </c>
      <c r="G6" s="1" t="s">
        <v>76</v>
      </c>
      <c r="H6" s="1">
        <v>35551</v>
      </c>
      <c r="I6" s="1" t="s">
        <v>96</v>
      </c>
      <c r="J6" s="1" t="s">
        <v>97</v>
      </c>
      <c r="K6" s="1" t="s">
        <v>79</v>
      </c>
      <c r="L6" s="1" t="s">
        <v>98</v>
      </c>
      <c r="M6" s="1">
        <v>60220</v>
      </c>
      <c r="N6" s="1" t="s">
        <v>99</v>
      </c>
      <c r="O6" s="1" t="s">
        <v>79</v>
      </c>
      <c r="P6" s="45" t="s">
        <v>112</v>
      </c>
      <c r="Q6" s="1"/>
      <c r="R6" s="1" t="s">
        <v>79</v>
      </c>
      <c r="S6" s="1">
        <v>27.69</v>
      </c>
      <c r="T6" s="1">
        <v>0</v>
      </c>
      <c r="U6" s="1" t="s">
        <v>79</v>
      </c>
      <c r="V6" s="1" t="s">
        <v>83</v>
      </c>
    </row>
    <row r="7" spans="1:22">
      <c r="A7" s="44" t="s">
        <v>100</v>
      </c>
      <c r="B7" s="1" t="s">
        <v>72</v>
      </c>
      <c r="C7" s="1" t="s">
        <v>85</v>
      </c>
      <c r="D7" s="1" t="s">
        <v>86</v>
      </c>
      <c r="E7" s="45" t="s">
        <v>111</v>
      </c>
      <c r="F7" s="1" t="s">
        <v>75</v>
      </c>
      <c r="G7" s="1" t="s">
        <v>76</v>
      </c>
      <c r="H7" s="1">
        <v>35563</v>
      </c>
      <c r="I7" s="1" t="s">
        <v>101</v>
      </c>
      <c r="J7" s="1" t="s">
        <v>102</v>
      </c>
      <c r="K7" s="1" t="s">
        <v>79</v>
      </c>
      <c r="L7" s="1" t="s">
        <v>103</v>
      </c>
      <c r="M7" s="1">
        <v>80800</v>
      </c>
      <c r="N7" s="1" t="s">
        <v>104</v>
      </c>
      <c r="O7" s="1" t="s">
        <v>79</v>
      </c>
      <c r="P7" s="45" t="s">
        <v>112</v>
      </c>
      <c r="Q7" s="1"/>
      <c r="R7" s="1" t="s">
        <v>79</v>
      </c>
      <c r="S7" s="1">
        <v>101.48</v>
      </c>
      <c r="T7" s="1">
        <v>0</v>
      </c>
      <c r="U7" s="1" t="s">
        <v>79</v>
      </c>
      <c r="V7" s="1" t="s">
        <v>83</v>
      </c>
    </row>
    <row r="8" spans="1:22">
      <c r="A8" s="44" t="s">
        <v>105</v>
      </c>
      <c r="B8" s="1" t="s">
        <v>72</v>
      </c>
      <c r="C8" s="1" t="s">
        <v>106</v>
      </c>
      <c r="D8" s="1" t="s">
        <v>107</v>
      </c>
      <c r="E8" s="45" t="s">
        <v>111</v>
      </c>
      <c r="F8" s="1" t="s">
        <v>75</v>
      </c>
      <c r="G8" s="1" t="s">
        <v>76</v>
      </c>
      <c r="H8" s="1" t="s">
        <v>108</v>
      </c>
      <c r="I8" s="1" t="s">
        <v>106</v>
      </c>
      <c r="J8" s="1" t="s">
        <v>107</v>
      </c>
      <c r="K8" s="1" t="s">
        <v>79</v>
      </c>
      <c r="L8" s="1" t="s">
        <v>109</v>
      </c>
      <c r="M8" s="1">
        <v>45160</v>
      </c>
      <c r="N8" s="1" t="s">
        <v>110</v>
      </c>
      <c r="O8" s="1" t="s">
        <v>82</v>
      </c>
      <c r="P8" s="45" t="s">
        <v>112</v>
      </c>
      <c r="Q8" s="1"/>
      <c r="R8" s="1" t="s">
        <v>79</v>
      </c>
      <c r="S8" s="1">
        <v>69.739999999999995</v>
      </c>
      <c r="T8" s="1">
        <v>0</v>
      </c>
      <c r="U8" s="1">
        <v>69.739999999999995</v>
      </c>
      <c r="V8" s="1" t="s">
        <v>83</v>
      </c>
    </row>
    <row r="9" spans="1:22">
      <c r="A9" s="44" t="s">
        <v>105</v>
      </c>
      <c r="B9" s="1" t="s">
        <v>72</v>
      </c>
      <c r="C9" s="1" t="s">
        <v>106</v>
      </c>
      <c r="D9" s="1" t="s">
        <v>107</v>
      </c>
      <c r="E9" s="45" t="s">
        <v>111</v>
      </c>
      <c r="F9" s="1" t="s">
        <v>75</v>
      </c>
      <c r="G9" s="1" t="s">
        <v>76</v>
      </c>
      <c r="H9" s="1" t="s">
        <v>119</v>
      </c>
      <c r="I9" s="1" t="s">
        <v>106</v>
      </c>
      <c r="J9" s="1" t="s">
        <v>107</v>
      </c>
      <c r="K9" s="1" t="s">
        <v>79</v>
      </c>
      <c r="L9" s="1" t="s">
        <v>109</v>
      </c>
      <c r="M9" s="1">
        <v>45160</v>
      </c>
      <c r="N9" s="1" t="s">
        <v>110</v>
      </c>
      <c r="O9" s="1" t="s">
        <v>82</v>
      </c>
      <c r="P9" s="45" t="s">
        <v>112</v>
      </c>
      <c r="Q9" s="1"/>
      <c r="R9" s="1" t="s">
        <v>79</v>
      </c>
      <c r="S9" s="1">
        <v>69.739999999999995</v>
      </c>
      <c r="T9" s="1">
        <v>0</v>
      </c>
      <c r="U9" s="1">
        <v>69.739999999999995</v>
      </c>
      <c r="V9" s="1" t="s">
        <v>83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F7B52-2C17-4E1B-A182-4F75170D44C5}">
  <sheetPr codeName="Feuil3">
    <tabColor theme="6"/>
  </sheetPr>
  <dimension ref="A1:K58"/>
  <sheetViews>
    <sheetView topLeftCell="B1" zoomScale="84" zoomScaleNormal="84" workbookViewId="0">
      <selection activeCell="C13" sqref="C13"/>
    </sheetView>
  </sheetViews>
  <sheetFormatPr baseColWidth="10" defaultRowHeight="15"/>
  <cols>
    <col min="1" max="1" width="11.42578125" style="1" hidden="1" customWidth="1"/>
    <col min="2" max="2" width="28" customWidth="1"/>
    <col min="3" max="3" width="19.42578125" customWidth="1"/>
    <col min="4" max="4" width="21" customWidth="1"/>
    <col min="5" max="5" width="20.140625" customWidth="1"/>
    <col min="6" max="6" width="15.28515625" customWidth="1"/>
    <col min="7" max="7" width="20.28515625" customWidth="1"/>
    <col min="10" max="10" width="17.28515625" style="1" customWidth="1"/>
    <col min="11" max="11" width="21.5703125" style="1" customWidth="1"/>
  </cols>
  <sheetData>
    <row r="1" spans="1:11" s="1" customFormat="1" ht="50.25" customHeight="1">
      <c r="A1" s="7" t="s">
        <v>67</v>
      </c>
      <c r="B1" s="7" t="s">
        <v>65</v>
      </c>
      <c r="C1" s="7" t="s">
        <v>56</v>
      </c>
      <c r="D1" s="7" t="s">
        <v>57</v>
      </c>
      <c r="E1" s="7" t="s">
        <v>58</v>
      </c>
      <c r="F1" s="7" t="s">
        <v>59</v>
      </c>
      <c r="G1" s="7" t="s">
        <v>60</v>
      </c>
      <c r="J1" s="25" t="s">
        <v>66</v>
      </c>
      <c r="K1" s="25" t="s">
        <v>68</v>
      </c>
    </row>
    <row r="2" spans="1:11">
      <c r="A2" s="1">
        <f>IF(COUNTIF($B$1:B1,B2)&gt;0,"",MAX($A$1:A1)+1)</f>
        <v>1</v>
      </c>
      <c r="B2" s="1">
        <v>35443</v>
      </c>
      <c r="C2" s="8" t="s">
        <v>113</v>
      </c>
      <c r="D2" s="8">
        <v>50</v>
      </c>
      <c r="E2" s="8">
        <v>41</v>
      </c>
      <c r="F2" s="8">
        <v>42</v>
      </c>
      <c r="G2" s="8">
        <v>5.45</v>
      </c>
      <c r="J2" s="6">
        <f>VLOOKUP(ROWS($J$2:J2),$A:$B,2,FALSE)</f>
        <v>35443</v>
      </c>
      <c r="K2" s="6">
        <f t="shared" ref="K2:K33" si="0">+COUNTIF(B:B,J2)</f>
        <v>1</v>
      </c>
    </row>
    <row r="3" spans="1:11" ht="25.5">
      <c r="A3" s="1">
        <f>IF(COUNTIF($B$1:B2,B3)&gt;0,"",MAX($A$1:A2)+1)</f>
        <v>2</v>
      </c>
      <c r="B3" s="1" t="s">
        <v>70</v>
      </c>
      <c r="C3" s="8" t="s">
        <v>114</v>
      </c>
      <c r="D3" s="8">
        <v>51</v>
      </c>
      <c r="E3" s="8">
        <v>41</v>
      </c>
      <c r="F3" s="8">
        <v>42</v>
      </c>
      <c r="G3" s="8">
        <v>4.8</v>
      </c>
      <c r="J3" s="6" t="str">
        <f>VLOOKUP(ROWS($J$2:J3),$A:$B,2,FALSE)</f>
        <v>35575, 7518</v>
      </c>
      <c r="K3" s="6">
        <f t="shared" si="0"/>
        <v>1</v>
      </c>
    </row>
    <row r="4" spans="1:11">
      <c r="A4" s="1">
        <f>IF(COUNTIF($B$1:B3,B4)&gt;0,"",MAX($A$1:A3)+1)</f>
        <v>3</v>
      </c>
      <c r="B4" s="1">
        <v>35581</v>
      </c>
      <c r="C4" s="26" t="s">
        <v>115</v>
      </c>
      <c r="D4" s="6">
        <v>72</v>
      </c>
      <c r="E4" s="6">
        <v>7</v>
      </c>
      <c r="F4" s="6">
        <v>2</v>
      </c>
      <c r="G4" s="6">
        <v>7</v>
      </c>
      <c r="J4" s="6">
        <f>VLOOKUP(ROWS($J$2:J4),$A:$B,2,FALSE)</f>
        <v>35581</v>
      </c>
      <c r="K4" s="6">
        <f t="shared" si="0"/>
        <v>2</v>
      </c>
    </row>
    <row r="5" spans="1:11">
      <c r="A5" s="1" t="str">
        <f>IF(COUNTIF($B$1:B4,B5)&gt;0,"",MAX($A$1:A4)+1)</f>
        <v/>
      </c>
      <c r="B5" s="1">
        <v>35581</v>
      </c>
      <c r="C5" s="26" t="s">
        <v>115</v>
      </c>
      <c r="D5" s="6">
        <v>9</v>
      </c>
      <c r="E5" s="6">
        <v>17</v>
      </c>
      <c r="F5" s="6">
        <v>18</v>
      </c>
      <c r="G5" s="6">
        <v>40</v>
      </c>
      <c r="J5" s="6">
        <f>VLOOKUP(ROWS($J$2:J5),$A:$B,2,FALSE)</f>
        <v>35551</v>
      </c>
      <c r="K5" s="6">
        <f t="shared" si="0"/>
        <v>1</v>
      </c>
    </row>
    <row r="6" spans="1:11">
      <c r="A6" s="1">
        <f>IF(COUNTIF($B$1:B5,B6)&gt;0,"",MAX($A$1:A5)+1)</f>
        <v>4</v>
      </c>
      <c r="B6" s="1">
        <v>35551</v>
      </c>
      <c r="C6" s="6" t="s">
        <v>116</v>
      </c>
      <c r="D6" s="6">
        <v>5</v>
      </c>
      <c r="E6" s="6">
        <v>15</v>
      </c>
      <c r="F6" s="6">
        <v>19</v>
      </c>
      <c r="G6" s="6">
        <v>10</v>
      </c>
      <c r="J6" s="6">
        <f>VLOOKUP(ROWS($J$2:J6),$A:$B,2,FALSE)</f>
        <v>35563</v>
      </c>
      <c r="K6" s="6">
        <f t="shared" si="0"/>
        <v>1</v>
      </c>
    </row>
    <row r="7" spans="1:11">
      <c r="A7" s="1">
        <f>IF(COUNTIF($B$1:B6,B7)&gt;0,"",MAX($A$1:A6)+1)</f>
        <v>5</v>
      </c>
      <c r="B7" s="1">
        <v>35563</v>
      </c>
      <c r="C7" s="26" t="s">
        <v>117</v>
      </c>
      <c r="D7" s="6">
        <v>45</v>
      </c>
      <c r="E7" s="6">
        <v>16</v>
      </c>
      <c r="F7" s="6">
        <v>12</v>
      </c>
      <c r="G7" s="6">
        <v>33</v>
      </c>
      <c r="J7" s="6" t="str">
        <f>VLOOKUP(ROWS($J$2:J7),$A:$B,2,FALSE)</f>
        <v>35458, 35529</v>
      </c>
      <c r="K7" s="6">
        <f t="shared" si="0"/>
        <v>2</v>
      </c>
    </row>
    <row r="8" spans="1:11">
      <c r="A8" s="1">
        <f>IF(COUNTIF($B$1:B7,B8)&gt;0,"",MAX($A$1:A7)+1)</f>
        <v>6</v>
      </c>
      <c r="B8" s="1" t="s">
        <v>108</v>
      </c>
      <c r="C8" s="6" t="s">
        <v>118</v>
      </c>
      <c r="D8" s="6">
        <v>67</v>
      </c>
      <c r="E8" s="6">
        <v>14</v>
      </c>
      <c r="F8" s="6">
        <v>10</v>
      </c>
      <c r="G8" s="6">
        <v>15</v>
      </c>
      <c r="J8" s="6">
        <f>VLOOKUP(ROWS($J$2:J8),$A:$B,2,FALSE)</f>
        <v>0</v>
      </c>
      <c r="K8" s="6">
        <f t="shared" si="0"/>
        <v>0</v>
      </c>
    </row>
    <row r="9" spans="1:11">
      <c r="A9" s="1" t="str">
        <f>IF(COUNTIF($B$1:B8,B9)&gt;0,"",MAX($A$1:A8)+1)</f>
        <v/>
      </c>
      <c r="B9" s="1" t="s">
        <v>108</v>
      </c>
      <c r="C9" s="6" t="s">
        <v>118</v>
      </c>
      <c r="D9" s="6">
        <v>54</v>
      </c>
      <c r="E9" s="6">
        <v>17</v>
      </c>
      <c r="F9" s="6">
        <v>10</v>
      </c>
      <c r="G9" s="6">
        <v>13</v>
      </c>
      <c r="J9" s="6">
        <f>VLOOKUP(ROWS($J$2:J9),$A:$B,2,FALSE)</f>
        <v>0</v>
      </c>
      <c r="K9" s="6">
        <f t="shared" si="0"/>
        <v>0</v>
      </c>
    </row>
    <row r="10" spans="1:11">
      <c r="A10" s="1">
        <f>IF(COUNTIF($B$1:B9,B10)&gt;0,"",MAX($A$1:A9)+1)</f>
        <v>7</v>
      </c>
      <c r="B10" s="24"/>
      <c r="C10" s="6"/>
      <c r="D10" s="6"/>
      <c r="E10" s="6"/>
      <c r="F10" s="6"/>
      <c r="G10" s="6"/>
      <c r="J10" s="6">
        <f>VLOOKUP(ROWS($J$2:J10),$A:$B,2,FALSE)</f>
        <v>0</v>
      </c>
      <c r="K10" s="6">
        <f t="shared" si="0"/>
        <v>0</v>
      </c>
    </row>
    <row r="11" spans="1:11">
      <c r="A11" s="1">
        <f>IF(COUNTIF($B$1:B10,B11)&gt;0,"",MAX($A$1:A10)+1)</f>
        <v>8</v>
      </c>
      <c r="B11" s="24"/>
      <c r="C11" s="6"/>
      <c r="D11" s="6"/>
      <c r="E11" s="6"/>
      <c r="F11" s="6"/>
      <c r="G11" s="6"/>
      <c r="J11" s="6">
        <f>VLOOKUP(ROWS($J$2:J11),$A:$B,2,FALSE)</f>
        <v>0</v>
      </c>
      <c r="K11" s="6">
        <f t="shared" si="0"/>
        <v>0</v>
      </c>
    </row>
    <row r="12" spans="1:11">
      <c r="A12" s="1">
        <f>IF(COUNTIF($B$1:B11,B12)&gt;0,"",MAX($A$1:A11)+1)</f>
        <v>9</v>
      </c>
      <c r="B12" s="24"/>
      <c r="C12" s="8"/>
      <c r="D12" s="8"/>
      <c r="E12" s="8"/>
      <c r="F12" s="8"/>
      <c r="G12" s="8"/>
      <c r="J12" s="6">
        <f>VLOOKUP(ROWS($J$2:J12),$A:$B,2,FALSE)</f>
        <v>0</v>
      </c>
      <c r="K12" s="6">
        <f t="shared" si="0"/>
        <v>0</v>
      </c>
    </row>
    <row r="13" spans="1:11">
      <c r="A13" s="1">
        <f>IF(COUNTIF($B$1:B12,B13)&gt;0,"",MAX($A$1:A12)+1)</f>
        <v>10</v>
      </c>
      <c r="B13" s="24"/>
      <c r="C13" s="8"/>
      <c r="D13" s="8"/>
      <c r="E13" s="8"/>
      <c r="F13" s="8"/>
      <c r="G13" s="8"/>
      <c r="J13" s="6">
        <f>VLOOKUP(ROWS($J$2:J13),$A:$B,2,FALSE)</f>
        <v>0</v>
      </c>
      <c r="K13" s="6">
        <f t="shared" si="0"/>
        <v>0</v>
      </c>
    </row>
    <row r="14" spans="1:11">
      <c r="A14" s="1">
        <f>IF(COUNTIF($B$1:B13,B14)&gt;0,"",MAX($A$1:A13)+1)</f>
        <v>11</v>
      </c>
      <c r="B14" s="24"/>
      <c r="C14" s="8"/>
      <c r="D14" s="8"/>
      <c r="E14" s="8"/>
      <c r="F14" s="8"/>
      <c r="G14" s="8"/>
      <c r="J14" s="6">
        <f>VLOOKUP(ROWS($J$2:J14),$A:$B,2,FALSE)</f>
        <v>0</v>
      </c>
      <c r="K14" s="6">
        <f t="shared" si="0"/>
        <v>0</v>
      </c>
    </row>
    <row r="15" spans="1:11">
      <c r="A15" s="1">
        <f>IF(COUNTIF($B$1:B14,B15)&gt;0,"",MAX($A$1:A14)+1)</f>
        <v>12</v>
      </c>
      <c r="B15" s="24"/>
      <c r="C15" s="8"/>
      <c r="D15" s="8"/>
      <c r="E15" s="8"/>
      <c r="F15" s="8"/>
      <c r="G15" s="8"/>
      <c r="J15" s="6">
        <f>VLOOKUP(ROWS($J$2:J15),$A:$B,2,FALSE)</f>
        <v>0</v>
      </c>
      <c r="K15" s="6">
        <f t="shared" si="0"/>
        <v>0</v>
      </c>
    </row>
    <row r="16" spans="1:11">
      <c r="A16" s="1">
        <f>IF(COUNTIF($B$1:B15,B16)&gt;0,"",MAX($A$1:A15)+1)</f>
        <v>13</v>
      </c>
      <c r="B16" s="24"/>
      <c r="C16" s="8"/>
      <c r="D16" s="8"/>
      <c r="E16" s="8"/>
      <c r="F16" s="8"/>
      <c r="G16" s="8"/>
      <c r="J16" s="6">
        <f>VLOOKUP(ROWS($J$2:J16),$A:$B,2,FALSE)</f>
        <v>0</v>
      </c>
      <c r="K16" s="6">
        <f t="shared" si="0"/>
        <v>0</v>
      </c>
    </row>
    <row r="17" spans="1:11">
      <c r="A17" s="1">
        <f>IF(COUNTIF($B$1:B16,B17)&gt;0,"",MAX($A$1:A16)+1)</f>
        <v>14</v>
      </c>
      <c r="B17" s="24"/>
      <c r="C17" s="8"/>
      <c r="D17" s="8"/>
      <c r="E17" s="8"/>
      <c r="F17" s="8"/>
      <c r="G17" s="8"/>
      <c r="J17" s="6">
        <f>VLOOKUP(ROWS($J$2:J17),$A:$B,2,FALSE)</f>
        <v>0</v>
      </c>
      <c r="K17" s="6">
        <f t="shared" si="0"/>
        <v>0</v>
      </c>
    </row>
    <row r="18" spans="1:11">
      <c r="A18" s="1">
        <f>IF(COUNTIF($B$1:B17,B18)&gt;0,"",MAX($A$1:A17)+1)</f>
        <v>15</v>
      </c>
      <c r="B18" s="8"/>
      <c r="C18" s="8"/>
      <c r="D18" s="8"/>
      <c r="E18" s="8"/>
      <c r="F18" s="8"/>
      <c r="G18" s="8"/>
      <c r="J18" s="6">
        <f>VLOOKUP(ROWS($J$2:J18),$A:$B,2,FALSE)</f>
        <v>0</v>
      </c>
      <c r="K18" s="6">
        <f t="shared" si="0"/>
        <v>0</v>
      </c>
    </row>
    <row r="19" spans="1:11">
      <c r="A19" s="1">
        <f>IF(COUNTIF($B$1:B18,B19)&gt;0,"",MAX($A$1:A18)+1)</f>
        <v>16</v>
      </c>
      <c r="B19" s="8"/>
      <c r="C19" s="8"/>
      <c r="D19" s="8"/>
      <c r="E19" s="8"/>
      <c r="F19" s="8"/>
      <c r="G19" s="8"/>
      <c r="J19" s="6">
        <f>VLOOKUP(ROWS($J$2:J19),$A:$B,2,FALSE)</f>
        <v>0</v>
      </c>
      <c r="K19" s="6">
        <f t="shared" si="0"/>
        <v>0</v>
      </c>
    </row>
    <row r="20" spans="1:11">
      <c r="A20" s="1">
        <f>IF(COUNTIF($B$1:B19,B20)&gt;0,"",MAX($A$1:A19)+1)</f>
        <v>17</v>
      </c>
      <c r="B20" s="8"/>
      <c r="C20" s="8"/>
      <c r="D20" s="8"/>
      <c r="E20" s="8"/>
      <c r="F20" s="8"/>
      <c r="G20" s="8"/>
      <c r="J20" s="6">
        <f>VLOOKUP(ROWS($J$2:J20),$A:$B,2,FALSE)</f>
        <v>0</v>
      </c>
      <c r="K20" s="6">
        <f t="shared" si="0"/>
        <v>0</v>
      </c>
    </row>
    <row r="21" spans="1:11">
      <c r="A21" s="1">
        <f>IF(COUNTIF($B$1:B20,B21)&gt;0,"",MAX($A$1:A20)+1)</f>
        <v>18</v>
      </c>
      <c r="B21" s="8"/>
      <c r="C21" s="8"/>
      <c r="D21" s="8"/>
      <c r="E21" s="8"/>
      <c r="F21" s="8"/>
      <c r="G21" s="8"/>
      <c r="J21" s="6">
        <f>VLOOKUP(ROWS($J$2:J21),$A:$B,2,FALSE)</f>
        <v>0</v>
      </c>
      <c r="K21" s="6">
        <f t="shared" si="0"/>
        <v>0</v>
      </c>
    </row>
    <row r="22" spans="1:11">
      <c r="A22" s="1">
        <f>IF(COUNTIF($B$1:B21,B22)&gt;0,"",MAX($A$1:A21)+1)</f>
        <v>19</v>
      </c>
      <c r="B22" s="8"/>
      <c r="C22" s="8"/>
      <c r="D22" s="8"/>
      <c r="E22" s="8"/>
      <c r="F22" s="8"/>
      <c r="G22" s="8"/>
      <c r="J22" s="6">
        <f>VLOOKUP(ROWS($J$2:J22),$A:$B,2,FALSE)</f>
        <v>0</v>
      </c>
      <c r="K22" s="6">
        <f t="shared" si="0"/>
        <v>0</v>
      </c>
    </row>
    <row r="23" spans="1:11">
      <c r="A23" s="1">
        <f>IF(COUNTIF($B$1:B22,B23)&gt;0,"",MAX($A$1:A22)+1)</f>
        <v>20</v>
      </c>
      <c r="B23" s="8"/>
      <c r="C23" s="8"/>
      <c r="D23" s="8"/>
      <c r="E23" s="8"/>
      <c r="F23" s="8"/>
      <c r="G23" s="8"/>
      <c r="J23" s="6">
        <f>VLOOKUP(ROWS($J$2:J23),$A:$B,2,FALSE)</f>
        <v>0</v>
      </c>
      <c r="K23" s="6">
        <f t="shared" si="0"/>
        <v>0</v>
      </c>
    </row>
    <row r="24" spans="1:11">
      <c r="A24" s="1">
        <f>IF(COUNTIF($B$1:B23,B24)&gt;0,"",MAX($A$1:A23)+1)</f>
        <v>21</v>
      </c>
      <c r="B24" s="8"/>
      <c r="C24" s="8"/>
      <c r="D24" s="8"/>
      <c r="E24" s="8"/>
      <c r="F24" s="8"/>
      <c r="G24" s="8"/>
      <c r="J24" s="6">
        <f>VLOOKUP(ROWS($J$2:J24),$A:$B,2,FALSE)</f>
        <v>0</v>
      </c>
      <c r="K24" s="6">
        <f t="shared" si="0"/>
        <v>0</v>
      </c>
    </row>
    <row r="25" spans="1:11">
      <c r="A25" s="1">
        <f>IF(COUNTIF($B$1:B24,B25)&gt;0,"",MAX($A$1:A24)+1)</f>
        <v>22</v>
      </c>
      <c r="B25" s="8"/>
      <c r="C25" s="8"/>
      <c r="D25" s="8"/>
      <c r="E25" s="8"/>
      <c r="F25" s="8"/>
      <c r="G25" s="8"/>
      <c r="J25" s="6">
        <f>VLOOKUP(ROWS($J$2:J25),$A:$B,2,FALSE)</f>
        <v>0</v>
      </c>
      <c r="K25" s="6">
        <f t="shared" si="0"/>
        <v>0</v>
      </c>
    </row>
    <row r="26" spans="1:11">
      <c r="A26" s="1">
        <f>IF(COUNTIF($B$1:B25,B26)&gt;0,"",MAX($A$1:A25)+1)</f>
        <v>23</v>
      </c>
      <c r="B26" s="8"/>
      <c r="C26" s="8"/>
      <c r="D26" s="9"/>
      <c r="E26" s="8"/>
      <c r="F26" s="8"/>
      <c r="G26" s="8"/>
      <c r="J26" s="6">
        <f>VLOOKUP(ROWS($J$2:J26),$A:$B,2,FALSE)</f>
        <v>0</v>
      </c>
      <c r="K26" s="6">
        <f t="shared" si="0"/>
        <v>0</v>
      </c>
    </row>
    <row r="27" spans="1:11">
      <c r="A27" s="1">
        <f>IF(COUNTIF($B$1:B26,B27)&gt;0,"",MAX($A$1:A26)+1)</f>
        <v>24</v>
      </c>
      <c r="B27" s="8"/>
      <c r="C27" s="8"/>
      <c r="D27" s="8"/>
      <c r="E27" s="8"/>
      <c r="F27" s="8"/>
      <c r="G27" s="8"/>
      <c r="J27" s="6">
        <f>VLOOKUP(ROWS($J$2:J27),$A:$B,2,FALSE)</f>
        <v>0</v>
      </c>
      <c r="K27" s="6">
        <f t="shared" si="0"/>
        <v>0</v>
      </c>
    </row>
    <row r="28" spans="1:11">
      <c r="A28" s="1">
        <f>IF(COUNTIF($B$1:B27,B28)&gt;0,"",MAX($A$1:A27)+1)</f>
        <v>25</v>
      </c>
      <c r="B28" s="8"/>
      <c r="C28" s="8"/>
      <c r="D28" s="8"/>
      <c r="E28" s="8"/>
      <c r="F28" s="8"/>
      <c r="G28" s="8"/>
      <c r="J28" s="6">
        <f>VLOOKUP(ROWS($J$2:J28),$A:$B,2,FALSE)</f>
        <v>0</v>
      </c>
      <c r="K28" s="6">
        <f t="shared" si="0"/>
        <v>0</v>
      </c>
    </row>
    <row r="29" spans="1:11">
      <c r="A29" s="1">
        <f>IF(COUNTIF($B$1:B28,B29)&gt;0,"",MAX($A$1:A28)+1)</f>
        <v>26</v>
      </c>
      <c r="B29" s="8"/>
      <c r="C29" s="8"/>
      <c r="D29" s="8"/>
      <c r="E29" s="8"/>
      <c r="F29" s="8"/>
      <c r="G29" s="8"/>
      <c r="J29" s="6">
        <f>VLOOKUP(ROWS($J$2:J29),$A:$B,2,FALSE)</f>
        <v>0</v>
      </c>
      <c r="K29" s="6">
        <f t="shared" si="0"/>
        <v>0</v>
      </c>
    </row>
    <row r="30" spans="1:11">
      <c r="A30" s="1">
        <f>IF(COUNTIF($B$1:B29,B30)&gt;0,"",MAX($A$1:A29)+1)</f>
        <v>27</v>
      </c>
      <c r="B30" s="8"/>
      <c r="C30" s="8"/>
      <c r="D30" s="8"/>
      <c r="E30" s="8"/>
      <c r="F30" s="8"/>
      <c r="G30" s="8"/>
      <c r="J30" s="6">
        <f>VLOOKUP(ROWS($J$2:J30),$A:$B,2,FALSE)</f>
        <v>0</v>
      </c>
      <c r="K30" s="6">
        <f t="shared" si="0"/>
        <v>0</v>
      </c>
    </row>
    <row r="31" spans="1:11">
      <c r="A31" s="1">
        <f>IF(COUNTIF($B$1:B30,B31)&gt;0,"",MAX($A$1:A30)+1)</f>
        <v>28</v>
      </c>
      <c r="B31" s="8"/>
      <c r="C31" s="8"/>
      <c r="D31" s="8"/>
      <c r="E31" s="8"/>
      <c r="F31" s="8"/>
      <c r="G31" s="8"/>
      <c r="J31" s="6">
        <f>VLOOKUP(ROWS($J$2:J31),$A:$B,2,FALSE)</f>
        <v>0</v>
      </c>
      <c r="K31" s="6">
        <f t="shared" si="0"/>
        <v>0</v>
      </c>
    </row>
    <row r="32" spans="1:11">
      <c r="A32" s="1">
        <f>IF(COUNTIF($B$1:B31,B32)&gt;0,"",MAX($A$1:A31)+1)</f>
        <v>29</v>
      </c>
      <c r="B32" s="8"/>
      <c r="C32" s="8"/>
      <c r="D32" s="8"/>
      <c r="E32" s="8"/>
      <c r="F32" s="8"/>
      <c r="G32" s="8"/>
      <c r="J32" s="6">
        <f>VLOOKUP(ROWS($J$2:J32),$A:$B,2,FALSE)</f>
        <v>0</v>
      </c>
      <c r="K32" s="6">
        <f t="shared" si="0"/>
        <v>0</v>
      </c>
    </row>
    <row r="33" spans="1:11">
      <c r="A33" s="1">
        <f>IF(COUNTIF($B$1:B32,B33)&gt;0,"",MAX($A$1:A32)+1)</f>
        <v>30</v>
      </c>
      <c r="B33" s="8"/>
      <c r="C33" s="8"/>
      <c r="D33" s="8"/>
      <c r="E33" s="8"/>
      <c r="F33" s="8"/>
      <c r="G33" s="8"/>
      <c r="J33" s="6">
        <f>VLOOKUP(ROWS($J$2:J33),$A:$B,2,FALSE)</f>
        <v>0</v>
      </c>
      <c r="K33" s="6">
        <f t="shared" si="0"/>
        <v>0</v>
      </c>
    </row>
    <row r="34" spans="1:11">
      <c r="A34" s="1">
        <f>IF(COUNTIF($B$1:B33,B34)&gt;0,"",MAX($A$1:A33)+1)</f>
        <v>31</v>
      </c>
      <c r="B34" s="8"/>
      <c r="C34" s="8"/>
      <c r="D34" s="8"/>
      <c r="E34" s="8"/>
      <c r="F34" s="8"/>
      <c r="G34" s="8"/>
      <c r="J34" s="6">
        <f>VLOOKUP(ROWS($J$2:J34),$A:$B,2,FALSE)</f>
        <v>0</v>
      </c>
      <c r="K34" s="6">
        <f t="shared" ref="K34:K58" si="1">+COUNTIF(B:B,J34)</f>
        <v>0</v>
      </c>
    </row>
    <row r="35" spans="1:11">
      <c r="A35" s="1">
        <f>IF(COUNTIF($B$1:B34,B35)&gt;0,"",MAX($A$1:A34)+1)</f>
        <v>32</v>
      </c>
      <c r="B35" s="8"/>
      <c r="C35" s="8"/>
      <c r="D35" s="8"/>
      <c r="E35" s="8"/>
      <c r="F35" s="8"/>
      <c r="G35" s="8"/>
      <c r="J35" s="6">
        <f>VLOOKUP(ROWS($J$2:J35),$A:$B,2,FALSE)</f>
        <v>0</v>
      </c>
      <c r="K35" s="6">
        <f t="shared" si="1"/>
        <v>0</v>
      </c>
    </row>
    <row r="36" spans="1:11">
      <c r="A36" s="1">
        <f>IF(COUNTIF($B$1:B35,B36)&gt;0,"",MAX($A$1:A35)+1)</f>
        <v>33</v>
      </c>
      <c r="B36" s="8"/>
      <c r="C36" s="8"/>
      <c r="D36" s="8"/>
      <c r="E36" s="8"/>
      <c r="F36" s="8"/>
      <c r="G36" s="8"/>
      <c r="J36" s="6">
        <f>VLOOKUP(ROWS($J$2:J36),$A:$B,2,FALSE)</f>
        <v>0</v>
      </c>
      <c r="K36" s="6">
        <f t="shared" si="1"/>
        <v>0</v>
      </c>
    </row>
    <row r="37" spans="1:11">
      <c r="A37" s="1">
        <f>IF(COUNTIF($B$1:B36,B37)&gt;0,"",MAX($A$1:A36)+1)</f>
        <v>34</v>
      </c>
      <c r="B37" s="8"/>
      <c r="C37" s="8"/>
      <c r="D37" s="8"/>
      <c r="E37" s="8"/>
      <c r="F37" s="8"/>
      <c r="G37" s="8"/>
      <c r="J37" s="6">
        <f>VLOOKUP(ROWS($J$2:J37),$A:$B,2,FALSE)</f>
        <v>0</v>
      </c>
      <c r="K37" s="6">
        <f t="shared" si="1"/>
        <v>0</v>
      </c>
    </row>
    <row r="38" spans="1:11">
      <c r="A38" s="1">
        <f>IF(COUNTIF($B$1:B37,B38)&gt;0,"",MAX($A$1:A37)+1)</f>
        <v>35</v>
      </c>
      <c r="B38" s="8"/>
      <c r="C38" s="8"/>
      <c r="D38" s="8"/>
      <c r="E38" s="8"/>
      <c r="F38" s="8"/>
      <c r="G38" s="8"/>
      <c r="J38" s="6">
        <f>VLOOKUP(ROWS($J$2:J38),$A:$B,2,FALSE)</f>
        <v>0</v>
      </c>
      <c r="K38" s="6">
        <f t="shared" si="1"/>
        <v>0</v>
      </c>
    </row>
    <row r="39" spans="1:11">
      <c r="A39" s="1">
        <f>IF(COUNTIF($B$1:B38,B39)&gt;0,"",MAX($A$1:A38)+1)</f>
        <v>36</v>
      </c>
      <c r="B39" s="8"/>
      <c r="C39" s="8"/>
      <c r="D39" s="8"/>
      <c r="E39" s="8"/>
      <c r="F39" s="8"/>
      <c r="G39" s="8"/>
      <c r="J39" s="6">
        <f>VLOOKUP(ROWS($J$2:J39),$A:$B,2,FALSE)</f>
        <v>0</v>
      </c>
      <c r="K39" s="6">
        <f t="shared" si="1"/>
        <v>0</v>
      </c>
    </row>
    <row r="40" spans="1:11">
      <c r="A40" s="1">
        <f>IF(COUNTIF($B$1:B39,B40)&gt;0,"",MAX($A$1:A39)+1)</f>
        <v>37</v>
      </c>
      <c r="B40" s="8"/>
      <c r="C40" s="8"/>
      <c r="D40" s="8"/>
      <c r="E40" s="8"/>
      <c r="F40" s="8"/>
      <c r="G40" s="8"/>
      <c r="J40" s="6">
        <f>VLOOKUP(ROWS($J$2:J40),$A:$B,2,FALSE)</f>
        <v>0</v>
      </c>
      <c r="K40" s="6">
        <f t="shared" si="1"/>
        <v>0</v>
      </c>
    </row>
    <row r="41" spans="1:11">
      <c r="A41" s="1">
        <f>IF(COUNTIF($B$1:B40,B41)&gt;0,"",MAX($A$1:A40)+1)</f>
        <v>38</v>
      </c>
      <c r="B41" s="8"/>
      <c r="C41" s="8"/>
      <c r="D41" s="8"/>
      <c r="E41" s="8"/>
      <c r="F41" s="8"/>
      <c r="G41" s="8"/>
      <c r="J41" s="6">
        <f>VLOOKUP(ROWS($J$2:J41),$A:$B,2,FALSE)</f>
        <v>0</v>
      </c>
      <c r="K41" s="6">
        <f t="shared" si="1"/>
        <v>0</v>
      </c>
    </row>
    <row r="42" spans="1:11">
      <c r="A42" s="1">
        <f>IF(COUNTIF($B$1:B41,B42)&gt;0,"",MAX($A$1:A41)+1)</f>
        <v>39</v>
      </c>
      <c r="B42" s="8"/>
      <c r="C42" s="8"/>
      <c r="D42" s="8"/>
      <c r="E42" s="8"/>
      <c r="F42" s="8"/>
      <c r="G42" s="8"/>
      <c r="J42" s="6">
        <f>VLOOKUP(ROWS($J$2:J42),$A:$B,2,FALSE)</f>
        <v>0</v>
      </c>
      <c r="K42" s="6">
        <f t="shared" si="1"/>
        <v>0</v>
      </c>
    </row>
    <row r="43" spans="1:11">
      <c r="A43" s="1">
        <f>IF(COUNTIF($B$1:B42,B43)&gt;0,"",MAX($A$1:A42)+1)</f>
        <v>40</v>
      </c>
      <c r="B43" s="8"/>
      <c r="C43" s="8"/>
      <c r="D43" s="8"/>
      <c r="E43" s="8"/>
      <c r="F43" s="8"/>
      <c r="G43" s="8"/>
      <c r="J43" s="6">
        <f>VLOOKUP(ROWS($J$2:J43),$A:$B,2,FALSE)</f>
        <v>0</v>
      </c>
      <c r="K43" s="6">
        <f t="shared" si="1"/>
        <v>0</v>
      </c>
    </row>
    <row r="44" spans="1:11">
      <c r="A44" s="1">
        <f>IF(COUNTIF($B$1:B43,B44)&gt;0,"",MAX($A$1:A43)+1)</f>
        <v>41</v>
      </c>
      <c r="B44" s="8"/>
      <c r="C44" s="8"/>
      <c r="D44" s="8"/>
      <c r="E44" s="8"/>
      <c r="F44" s="8"/>
      <c r="G44" s="8"/>
      <c r="J44" s="6">
        <f>VLOOKUP(ROWS($J$2:J44),$A:$B,2,FALSE)</f>
        <v>0</v>
      </c>
      <c r="K44" s="6">
        <f t="shared" si="1"/>
        <v>0</v>
      </c>
    </row>
    <row r="45" spans="1:11">
      <c r="A45" s="1">
        <f>IF(COUNTIF($B$1:B44,B45)&gt;0,"",MAX($A$1:A44)+1)</f>
        <v>42</v>
      </c>
      <c r="B45" s="8"/>
      <c r="C45" s="8"/>
      <c r="D45" s="8"/>
      <c r="E45" s="8"/>
      <c r="F45" s="8"/>
      <c r="G45" s="8"/>
      <c r="J45" s="6">
        <f>VLOOKUP(ROWS($J$2:J45),$A:$B,2,FALSE)</f>
        <v>0</v>
      </c>
      <c r="K45" s="6">
        <f t="shared" si="1"/>
        <v>0</v>
      </c>
    </row>
    <row r="46" spans="1:11">
      <c r="A46" s="1">
        <f>IF(COUNTIF($B$1:B45,B46)&gt;0,"",MAX($A$1:A45)+1)</f>
        <v>43</v>
      </c>
      <c r="B46" s="8"/>
      <c r="C46" s="8"/>
      <c r="D46" s="8"/>
      <c r="E46" s="8"/>
      <c r="F46" s="8"/>
      <c r="G46" s="8"/>
      <c r="J46" s="6">
        <f>VLOOKUP(ROWS($J$2:J46),$A:$B,2,FALSE)</f>
        <v>0</v>
      </c>
      <c r="K46" s="6">
        <f t="shared" si="1"/>
        <v>0</v>
      </c>
    </row>
    <row r="47" spans="1:11">
      <c r="A47" s="1">
        <f>IF(COUNTIF($B$1:B46,B47)&gt;0,"",MAX($A$1:A46)+1)</f>
        <v>44</v>
      </c>
      <c r="B47" s="8"/>
      <c r="C47" s="8"/>
      <c r="D47" s="8"/>
      <c r="E47" s="8"/>
      <c r="F47" s="8"/>
      <c r="G47" s="8"/>
      <c r="J47" s="6">
        <f>VLOOKUP(ROWS($J$2:J47),$A:$B,2,FALSE)</f>
        <v>0</v>
      </c>
      <c r="K47" s="6">
        <f t="shared" si="1"/>
        <v>0</v>
      </c>
    </row>
    <row r="48" spans="1:11">
      <c r="A48" s="1">
        <f>IF(COUNTIF($B$1:B47,B48)&gt;0,"",MAX($A$1:A47)+1)</f>
        <v>45</v>
      </c>
      <c r="B48" s="8"/>
      <c r="C48" s="8"/>
      <c r="D48" s="8"/>
      <c r="E48" s="8"/>
      <c r="F48" s="8"/>
      <c r="G48" s="8"/>
      <c r="J48" s="6">
        <f>VLOOKUP(ROWS($J$2:J48),$A:$B,2,FALSE)</f>
        <v>0</v>
      </c>
      <c r="K48" s="6">
        <f t="shared" si="1"/>
        <v>0</v>
      </c>
    </row>
    <row r="49" spans="1:11">
      <c r="A49" s="1">
        <f>IF(COUNTIF($B$1:B48,B49)&gt;0,"",MAX($A$1:A48)+1)</f>
        <v>46</v>
      </c>
      <c r="B49" s="8"/>
      <c r="C49" s="8"/>
      <c r="D49" s="8"/>
      <c r="E49" s="8"/>
      <c r="F49" s="8"/>
      <c r="G49" s="8"/>
      <c r="J49" s="6">
        <f>VLOOKUP(ROWS($J$2:J49),$A:$B,2,FALSE)</f>
        <v>0</v>
      </c>
      <c r="K49" s="6">
        <f t="shared" si="1"/>
        <v>0</v>
      </c>
    </row>
    <row r="50" spans="1:11">
      <c r="A50" s="1">
        <f>IF(COUNTIF($B$1:B49,B50)&gt;0,"",MAX($A$1:A49)+1)</f>
        <v>47</v>
      </c>
      <c r="B50" s="8"/>
      <c r="C50" s="8"/>
      <c r="D50" s="8"/>
      <c r="E50" s="8"/>
      <c r="F50" s="8"/>
      <c r="G50" s="8"/>
      <c r="J50" s="6">
        <f>VLOOKUP(ROWS($J$2:J50),$A:$B,2,FALSE)</f>
        <v>0</v>
      </c>
      <c r="K50" s="6">
        <f t="shared" si="1"/>
        <v>0</v>
      </c>
    </row>
    <row r="51" spans="1:11">
      <c r="A51" s="1">
        <f>IF(COUNTIF($B$1:B50,B51)&gt;0,"",MAX($A$1:A50)+1)</f>
        <v>48</v>
      </c>
      <c r="B51" s="8"/>
      <c r="C51" s="8"/>
      <c r="D51" s="8"/>
      <c r="E51" s="8"/>
      <c r="F51" s="8"/>
      <c r="G51" s="8"/>
      <c r="J51" s="6">
        <f>VLOOKUP(ROWS($J$2:J51),$A:$B,2,FALSE)</f>
        <v>0</v>
      </c>
      <c r="K51" s="6">
        <f t="shared" si="1"/>
        <v>0</v>
      </c>
    </row>
    <row r="52" spans="1:11">
      <c r="A52" s="1">
        <f>IF(COUNTIF($B$1:B51,B52)&gt;0,"",MAX($A$1:A51)+1)</f>
        <v>49</v>
      </c>
      <c r="B52" s="8"/>
      <c r="C52" s="8"/>
      <c r="D52" s="8"/>
      <c r="E52" s="8"/>
      <c r="F52" s="8"/>
      <c r="G52" s="8"/>
      <c r="J52" s="6">
        <f>VLOOKUP(ROWS($J$2:J52),$A:$B,2,FALSE)</f>
        <v>0</v>
      </c>
      <c r="K52" s="6">
        <f t="shared" si="1"/>
        <v>0</v>
      </c>
    </row>
    <row r="53" spans="1:11">
      <c r="A53" s="1">
        <f>IF(COUNTIF($B$1:B52,B53)&gt;0,"",MAX($A$1:A52)+1)</f>
        <v>50</v>
      </c>
      <c r="B53" s="8"/>
      <c r="C53" s="8"/>
      <c r="D53" s="8"/>
      <c r="E53" s="8"/>
      <c r="F53" s="8"/>
      <c r="G53" s="8"/>
      <c r="J53" s="6">
        <f>VLOOKUP(ROWS($J$2:J53),$A:$B,2,FALSE)</f>
        <v>0</v>
      </c>
      <c r="K53" s="6">
        <f t="shared" si="1"/>
        <v>0</v>
      </c>
    </row>
    <row r="54" spans="1:11">
      <c r="A54" s="1">
        <f>IF(COUNTIF($B$1:B53,B54)&gt;0,"",MAX($A$1:A53)+1)</f>
        <v>51</v>
      </c>
      <c r="B54" s="8"/>
      <c r="C54" s="8"/>
      <c r="D54" s="8"/>
      <c r="E54" s="8"/>
      <c r="F54" s="8"/>
      <c r="G54" s="8"/>
      <c r="J54" s="6">
        <f>VLOOKUP(ROWS($J$2:J54),$A:$B,2,FALSE)</f>
        <v>0</v>
      </c>
      <c r="K54" s="6">
        <f t="shared" si="1"/>
        <v>0</v>
      </c>
    </row>
    <row r="55" spans="1:11">
      <c r="A55" s="1">
        <f>IF(COUNTIF($B$1:B54,B55)&gt;0,"",MAX($A$1:A54)+1)</f>
        <v>52</v>
      </c>
      <c r="B55" s="8"/>
      <c r="C55" s="8"/>
      <c r="D55" s="8"/>
      <c r="E55" s="8"/>
      <c r="F55" s="8"/>
      <c r="G55" s="8"/>
      <c r="J55" s="6">
        <f>VLOOKUP(ROWS($J$2:J55),$A:$B,2,FALSE)</f>
        <v>0</v>
      </c>
      <c r="K55" s="6">
        <f t="shared" si="1"/>
        <v>0</v>
      </c>
    </row>
    <row r="56" spans="1:11">
      <c r="A56" s="1">
        <f>IF(COUNTIF($B$1:B55,B56)&gt;0,"",MAX($A$1:A55)+1)</f>
        <v>53</v>
      </c>
      <c r="B56" s="8"/>
      <c r="C56" s="8"/>
      <c r="D56" s="8"/>
      <c r="E56" s="8"/>
      <c r="F56" s="8"/>
      <c r="G56" s="8"/>
      <c r="J56" s="6">
        <f>VLOOKUP(ROWS($J$2:J56),$A:$B,2,FALSE)</f>
        <v>0</v>
      </c>
      <c r="K56" s="6">
        <f t="shared" si="1"/>
        <v>0</v>
      </c>
    </row>
    <row r="57" spans="1:11">
      <c r="A57" s="1">
        <f>IF(COUNTIF($B$1:B56,B57)&gt;0,"",MAX($A$1:A56)+1)</f>
        <v>54</v>
      </c>
      <c r="B57" s="8"/>
      <c r="C57" s="8"/>
      <c r="D57" s="8"/>
      <c r="E57" s="8"/>
      <c r="F57" s="8"/>
      <c r="G57" s="8"/>
      <c r="J57" s="6" t="e">
        <f>VLOOKUP(ROWS($J$2:J57),$A:$B,2,FALSE)</f>
        <v>#N/A</v>
      </c>
      <c r="K57" s="6">
        <f t="shared" si="1"/>
        <v>0</v>
      </c>
    </row>
    <row r="58" spans="1:11">
      <c r="A58" s="1">
        <f>IF(COUNTIF($B$1:B57,B58)&gt;0,"",MAX($A$1:A57)+1)</f>
        <v>55</v>
      </c>
      <c r="B58" s="8"/>
      <c r="C58" s="8"/>
      <c r="D58" s="8"/>
      <c r="E58" s="8"/>
      <c r="F58" s="8"/>
      <c r="G58" s="8"/>
      <c r="J58" s="6" t="e">
        <f>VLOOKUP(ROWS($J$2:J58),$A:$B,2,FALSE)</f>
        <v>#N/A</v>
      </c>
      <c r="K58" s="6">
        <f t="shared" si="1"/>
        <v>0</v>
      </c>
    </row>
  </sheetData>
  <phoneticPr fontId="20" type="noConversion"/>
  <conditionalFormatting sqref="J2:K1048576">
    <cfRule type="cellIs" dxfId="3" priority="6" operator="between">
      <formula>0</formula>
      <formula>10</formula>
    </cfRule>
  </conditionalFormatting>
  <conditionalFormatting sqref="J2:K1048576">
    <cfRule type="cellIs" dxfId="2" priority="5" operator="greaterThan">
      <formula>0</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Coller_DIM">
                <anchor moveWithCells="1" sizeWithCells="1">
                  <from>
                    <xdr:col>12</xdr:col>
                    <xdr:colOff>161925</xdr:colOff>
                    <xdr:row>0</xdr:row>
                    <xdr:rowOff>438150</xdr:rowOff>
                  </from>
                  <to>
                    <xdr:col>15</xdr:col>
                    <xdr:colOff>123825</xdr:colOff>
                    <xdr:row>5</xdr:row>
                    <xdr:rowOff>57150</xdr:rowOff>
                  </to>
                </anchor>
              </controlPr>
            </control>
          </mc:Choice>
        </mc:AlternateContent>
        <mc:AlternateContent xmlns:mc="http://schemas.openxmlformats.org/markup-compatibility/2006">
          <mc:Choice Requires="x14">
            <control shapeId="5122" r:id="rId5" name="Button 2">
              <controlPr defaultSize="0" print="0" autoFill="0" autoPict="0" macro="[0]!Suppr_DIM">
                <anchor moveWithCells="1" sizeWithCells="1">
                  <from>
                    <xdr:col>15</xdr:col>
                    <xdr:colOff>590550</xdr:colOff>
                    <xdr:row>0</xdr:row>
                    <xdr:rowOff>476250</xdr:rowOff>
                  </from>
                  <to>
                    <xdr:col>17</xdr:col>
                    <xdr:colOff>752475</xdr:colOff>
                    <xdr:row>5</xdr:row>
                    <xdr:rowOff>0</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C000"/>
  </sheetPr>
  <dimension ref="A1:TX404"/>
  <sheetViews>
    <sheetView topLeftCell="U1" zoomScale="80" zoomScaleNormal="80" workbookViewId="0">
      <pane ySplit="1" topLeftCell="A2" activePane="bottomLeft" state="frozen"/>
      <selection pane="bottomLeft" activeCell="E33" sqref="E33"/>
    </sheetView>
  </sheetViews>
  <sheetFormatPr baseColWidth="10" defaultColWidth="9.140625" defaultRowHeight="15"/>
  <cols>
    <col min="1" max="1" width="41" style="30" customWidth="1"/>
    <col min="2" max="2" width="33.28515625" customWidth="1"/>
    <col min="3" max="4" width="20" customWidth="1"/>
    <col min="5" max="6" width="40" customWidth="1"/>
    <col min="7" max="7" width="30" customWidth="1"/>
    <col min="8" max="8" width="63.5703125" customWidth="1"/>
    <col min="9" max="18" width="30" customWidth="1"/>
    <col min="19" max="19" width="45.140625" customWidth="1"/>
    <col min="20" max="20" width="46.28515625" customWidth="1"/>
    <col min="21" max="21" width="39.28515625" customWidth="1"/>
    <col min="22" max="22" width="30" customWidth="1"/>
    <col min="23" max="23" width="22.42578125" customWidth="1"/>
    <col min="24" max="24" width="4.85546875" style="29" customWidth="1"/>
    <col min="25" max="25" width="30" style="6" customWidth="1"/>
    <col min="26" max="26" width="16.28515625" customWidth="1"/>
    <col min="27" max="27" width="17.140625" style="1" customWidth="1"/>
    <col min="28" max="28" width="18.85546875" style="6" customWidth="1"/>
    <col min="29" max="29" width="14.140625" style="6" customWidth="1"/>
    <col min="30" max="30" width="13.140625" style="6" customWidth="1"/>
    <col min="31" max="31" width="17.140625" style="6" customWidth="1"/>
    <col min="32" max="32" width="23" style="6" customWidth="1"/>
    <col min="34" max="34" width="9.140625" style="21" hidden="1" customWidth="1"/>
    <col min="35" max="41" width="0" style="21" hidden="1" customWidth="1"/>
    <col min="42" max="42" width="5.85546875" style="21" hidden="1" customWidth="1"/>
    <col min="43" max="45" width="9.140625" style="21" hidden="1" customWidth="1"/>
    <col min="46" max="500" width="0" style="21" hidden="1" customWidth="1"/>
    <col min="501" max="538" width="0" hidden="1" customWidth="1"/>
    <col min="539" max="543" width="9.140625" style="36"/>
  </cols>
  <sheetData>
    <row r="1" spans="1:544" s="3" customFormat="1" ht="26.25">
      <c r="A1" s="50"/>
      <c r="B1" s="46" t="s">
        <v>61</v>
      </c>
      <c r="C1" s="46"/>
      <c r="D1" s="46"/>
      <c r="E1" s="46"/>
      <c r="F1" s="46"/>
      <c r="G1" s="46"/>
      <c r="H1" s="46"/>
      <c r="I1" s="46"/>
      <c r="J1" s="46"/>
      <c r="K1" s="46"/>
      <c r="L1" s="46"/>
      <c r="M1" s="46"/>
      <c r="N1" s="46"/>
      <c r="O1" s="46"/>
      <c r="P1" s="46"/>
      <c r="Q1" s="46"/>
      <c r="R1" s="46"/>
      <c r="S1" s="46"/>
      <c r="T1" s="46"/>
      <c r="U1" s="46"/>
      <c r="V1" s="46"/>
      <c r="W1" s="46"/>
      <c r="X1" s="38"/>
      <c r="Y1" s="47" t="s">
        <v>63</v>
      </c>
      <c r="Z1" s="48"/>
      <c r="AA1" s="48"/>
      <c r="AB1" s="48"/>
      <c r="AC1" s="48"/>
      <c r="AD1" s="48"/>
      <c r="AE1" s="48"/>
      <c r="AF1" s="49"/>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TR1" s="32"/>
      <c r="TS1" s="35"/>
      <c r="TT1" s="35"/>
      <c r="TU1" s="35"/>
      <c r="TV1" s="35"/>
      <c r="TW1" s="35"/>
      <c r="TX1" s="33"/>
    </row>
    <row r="2" spans="1:544" s="6" customFormat="1" ht="37.5" customHeight="1">
      <c r="A2" s="51"/>
      <c r="B2" s="41" t="s">
        <v>0</v>
      </c>
      <c r="C2" s="27" t="s">
        <v>1</v>
      </c>
      <c r="D2" s="27" t="s">
        <v>2</v>
      </c>
      <c r="E2" s="27" t="s">
        <v>3</v>
      </c>
      <c r="F2" s="27" t="s">
        <v>4</v>
      </c>
      <c r="G2" s="27" t="s">
        <v>5</v>
      </c>
      <c r="H2" s="27" t="s">
        <v>6</v>
      </c>
      <c r="I2" s="28" t="s">
        <v>7</v>
      </c>
      <c r="J2" s="28" t="s">
        <v>2</v>
      </c>
      <c r="K2" s="28" t="s">
        <v>3</v>
      </c>
      <c r="L2" s="27" t="s">
        <v>8</v>
      </c>
      <c r="M2" s="27" t="s">
        <v>9</v>
      </c>
      <c r="N2" s="27" t="s">
        <v>10</v>
      </c>
      <c r="O2" s="27" t="s">
        <v>11</v>
      </c>
      <c r="P2" s="27" t="s">
        <v>12</v>
      </c>
      <c r="Q2" s="27" t="s">
        <v>13</v>
      </c>
      <c r="R2" s="27" t="s">
        <v>14</v>
      </c>
      <c r="S2" s="27" t="s">
        <v>15</v>
      </c>
      <c r="T2" s="27" t="s">
        <v>16</v>
      </c>
      <c r="U2" s="27" t="s">
        <v>17</v>
      </c>
      <c r="V2" s="27" t="s">
        <v>18</v>
      </c>
      <c r="W2" s="28" t="s">
        <v>55</v>
      </c>
      <c r="X2" s="39"/>
      <c r="Y2" s="4" t="s">
        <v>62</v>
      </c>
      <c r="Z2" s="5">
        <v>1</v>
      </c>
      <c r="AA2" s="5" t="s">
        <v>64</v>
      </c>
      <c r="AB2" s="5" t="s">
        <v>57</v>
      </c>
      <c r="AC2" s="5" t="s">
        <v>58</v>
      </c>
      <c r="AD2" s="5" t="s">
        <v>59</v>
      </c>
      <c r="AE2" s="5" t="s">
        <v>60</v>
      </c>
      <c r="AF2" s="4" t="s">
        <v>54</v>
      </c>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c r="CI2" s="22"/>
      <c r="CJ2" s="22"/>
      <c r="CK2" s="22"/>
      <c r="CL2" s="22"/>
      <c r="CM2" s="22"/>
      <c r="CN2" s="22"/>
      <c r="CO2" s="22"/>
      <c r="CP2" s="22"/>
      <c r="CQ2" s="22"/>
      <c r="CR2" s="22"/>
      <c r="CS2" s="22"/>
      <c r="CT2" s="22"/>
      <c r="CU2" s="22"/>
      <c r="CV2" s="22"/>
      <c r="CW2" s="22"/>
      <c r="CX2" s="22"/>
      <c r="CY2" s="22"/>
      <c r="CZ2" s="22"/>
      <c r="DA2" s="22"/>
      <c r="DB2" s="22"/>
      <c r="DC2" s="22"/>
      <c r="DD2" s="22"/>
      <c r="DE2" s="22"/>
      <c r="DF2" s="22"/>
      <c r="DG2" s="22"/>
      <c r="DH2" s="22"/>
      <c r="DI2" s="22"/>
      <c r="DJ2" s="22"/>
      <c r="DK2" s="22"/>
      <c r="DL2" s="22"/>
      <c r="DM2" s="22"/>
      <c r="DN2" s="22"/>
      <c r="DO2" s="22"/>
      <c r="DP2" s="22"/>
      <c r="DQ2" s="22"/>
      <c r="DR2" s="22"/>
      <c r="DS2" s="22"/>
      <c r="DT2" s="22"/>
      <c r="DU2" s="22"/>
      <c r="DV2" s="22"/>
      <c r="DW2" s="22"/>
      <c r="DX2" s="22"/>
      <c r="DY2" s="22"/>
      <c r="DZ2" s="22"/>
      <c r="EA2" s="22"/>
      <c r="EB2" s="22"/>
      <c r="EC2" s="22"/>
      <c r="ED2" s="22"/>
      <c r="EE2" s="22"/>
      <c r="EF2" s="22"/>
      <c r="EG2" s="22"/>
      <c r="EH2" s="22"/>
      <c r="EI2" s="22"/>
      <c r="EJ2" s="22"/>
      <c r="EK2" s="22"/>
      <c r="EL2" s="22"/>
      <c r="EM2" s="22"/>
      <c r="EN2" s="22"/>
      <c r="EO2" s="22"/>
      <c r="EP2" s="22"/>
      <c r="EQ2" s="22"/>
      <c r="ER2" s="22"/>
      <c r="ES2" s="22"/>
      <c r="ET2" s="22"/>
      <c r="EU2" s="22"/>
      <c r="EV2" s="22"/>
      <c r="EW2" s="22"/>
      <c r="EX2" s="22"/>
      <c r="EY2" s="22"/>
      <c r="EZ2" s="22"/>
      <c r="FA2" s="22"/>
      <c r="FB2" s="22"/>
      <c r="FC2" s="22"/>
      <c r="FD2" s="22"/>
      <c r="FE2" s="22"/>
      <c r="FF2" s="22"/>
      <c r="FG2" s="22"/>
      <c r="FH2" s="22"/>
      <c r="FI2" s="22"/>
      <c r="FJ2" s="22"/>
      <c r="FK2" s="22"/>
      <c r="FL2" s="22"/>
      <c r="FM2" s="22"/>
      <c r="FN2" s="22"/>
      <c r="FO2" s="22"/>
      <c r="FP2" s="22"/>
      <c r="FQ2" s="22"/>
      <c r="FR2" s="22"/>
      <c r="FS2" s="22"/>
      <c r="FT2" s="22"/>
      <c r="FU2" s="22"/>
      <c r="FV2" s="22"/>
      <c r="FW2" s="22"/>
      <c r="FX2" s="22"/>
      <c r="FY2" s="22"/>
      <c r="FZ2" s="22"/>
      <c r="GA2" s="22"/>
      <c r="GB2" s="22"/>
      <c r="GC2" s="22"/>
      <c r="GD2" s="22"/>
      <c r="GE2" s="22"/>
      <c r="GF2" s="22"/>
      <c r="GG2" s="22"/>
      <c r="GH2" s="22"/>
      <c r="GI2" s="22"/>
      <c r="GJ2" s="22"/>
      <c r="GK2" s="22"/>
      <c r="GL2" s="22"/>
      <c r="GM2" s="22"/>
      <c r="GN2" s="22"/>
      <c r="GO2" s="22"/>
      <c r="GP2" s="22"/>
      <c r="GQ2" s="22"/>
      <c r="GR2" s="22"/>
      <c r="GS2" s="22"/>
      <c r="GT2" s="22"/>
      <c r="GU2" s="22"/>
      <c r="GV2" s="22"/>
      <c r="GW2" s="22"/>
      <c r="GX2" s="22"/>
      <c r="GY2" s="22"/>
      <c r="GZ2" s="22"/>
      <c r="HA2" s="22"/>
      <c r="HB2" s="22"/>
      <c r="HC2" s="22"/>
      <c r="HD2" s="22"/>
      <c r="HE2" s="22"/>
      <c r="HF2" s="22"/>
      <c r="HG2" s="22"/>
      <c r="HH2" s="22"/>
      <c r="HI2" s="22"/>
      <c r="HJ2" s="22"/>
      <c r="HK2" s="22"/>
      <c r="HL2" s="22"/>
      <c r="HM2" s="22"/>
      <c r="HN2" s="22"/>
      <c r="HO2" s="22"/>
      <c r="HP2" s="22"/>
      <c r="HQ2" s="22"/>
      <c r="HR2" s="22"/>
      <c r="HS2" s="22"/>
      <c r="HT2" s="22"/>
      <c r="HU2" s="22"/>
      <c r="HV2" s="22"/>
      <c r="HW2" s="22"/>
      <c r="HX2" s="22"/>
      <c r="HY2" s="22"/>
      <c r="HZ2" s="22"/>
      <c r="IA2" s="22"/>
      <c r="IB2" s="22"/>
      <c r="IC2" s="22"/>
      <c r="ID2" s="22"/>
      <c r="IE2" s="22"/>
      <c r="IF2" s="22"/>
      <c r="IG2" s="22"/>
      <c r="IH2" s="22"/>
      <c r="II2" s="22"/>
      <c r="IJ2" s="22"/>
      <c r="IK2" s="22"/>
      <c r="IL2" s="22"/>
      <c r="IM2" s="22"/>
      <c r="IN2" s="22"/>
      <c r="IO2" s="22"/>
      <c r="IP2" s="22"/>
      <c r="IQ2" s="22"/>
      <c r="IR2" s="22"/>
      <c r="IS2" s="22"/>
      <c r="IT2" s="22"/>
      <c r="IU2" s="22"/>
      <c r="IV2" s="22"/>
      <c r="IW2" s="22"/>
      <c r="IX2" s="22"/>
      <c r="IY2" s="22"/>
      <c r="IZ2" s="22"/>
      <c r="JA2" s="22"/>
      <c r="JB2" s="22"/>
      <c r="JC2" s="22"/>
      <c r="JD2" s="22"/>
      <c r="JE2" s="22"/>
      <c r="JF2" s="22"/>
      <c r="JG2" s="22"/>
      <c r="JH2" s="22"/>
      <c r="JI2" s="22"/>
      <c r="JJ2" s="22"/>
      <c r="JK2" s="22"/>
      <c r="JL2" s="22"/>
      <c r="JM2" s="22"/>
      <c r="JN2" s="22"/>
      <c r="JO2" s="22"/>
      <c r="JP2" s="22"/>
      <c r="JQ2" s="22"/>
      <c r="JR2" s="22"/>
      <c r="JS2" s="22"/>
      <c r="JT2" s="22"/>
      <c r="JU2" s="22"/>
      <c r="JV2" s="22"/>
      <c r="JW2" s="22"/>
      <c r="JX2" s="22"/>
      <c r="JY2" s="22"/>
      <c r="JZ2" s="22"/>
      <c r="KA2" s="22"/>
      <c r="KB2" s="22"/>
      <c r="KC2" s="22"/>
      <c r="KD2" s="22"/>
      <c r="KE2" s="22"/>
      <c r="KF2" s="22"/>
      <c r="KG2" s="22"/>
      <c r="KH2" s="22"/>
      <c r="KI2" s="22"/>
      <c r="KJ2" s="22"/>
      <c r="KK2" s="22"/>
      <c r="KL2" s="22"/>
      <c r="KM2" s="22"/>
      <c r="KN2" s="22"/>
      <c r="KO2" s="22"/>
      <c r="KP2" s="22"/>
      <c r="KQ2" s="22"/>
      <c r="KR2" s="22"/>
      <c r="KS2" s="22"/>
      <c r="KT2" s="22"/>
      <c r="KU2" s="22"/>
      <c r="KV2" s="22"/>
      <c r="KW2" s="22"/>
      <c r="KX2" s="22"/>
      <c r="KY2" s="22"/>
      <c r="KZ2" s="22"/>
      <c r="LA2" s="22"/>
      <c r="LB2" s="22"/>
      <c r="LC2" s="22"/>
      <c r="LD2" s="22"/>
      <c r="LE2" s="22"/>
      <c r="LF2" s="22"/>
      <c r="LG2" s="22"/>
      <c r="LH2" s="22"/>
      <c r="LI2" s="22"/>
      <c r="LJ2" s="22"/>
      <c r="LK2" s="22"/>
      <c r="LL2" s="22"/>
      <c r="LM2" s="22"/>
      <c r="LN2" s="22"/>
      <c r="LO2" s="22"/>
      <c r="LP2" s="22"/>
      <c r="LQ2" s="22"/>
      <c r="LR2" s="22"/>
      <c r="LS2" s="22"/>
      <c r="LT2" s="22"/>
      <c r="LU2" s="22"/>
      <c r="LV2" s="22"/>
      <c r="LW2" s="22"/>
      <c r="LX2" s="22"/>
      <c r="LY2" s="22"/>
      <c r="LZ2" s="22"/>
      <c r="MA2" s="22"/>
      <c r="MB2" s="22"/>
      <c r="MC2" s="22"/>
      <c r="MD2" s="22"/>
      <c r="ME2" s="22"/>
      <c r="MF2" s="22"/>
      <c r="MG2" s="22"/>
      <c r="MH2" s="22"/>
      <c r="MI2" s="22"/>
      <c r="MJ2" s="22"/>
      <c r="MK2" s="22"/>
      <c r="ML2" s="22"/>
      <c r="MM2" s="22"/>
      <c r="MN2" s="22"/>
      <c r="MO2" s="22"/>
      <c r="MP2" s="22"/>
      <c r="MQ2" s="22"/>
      <c r="MR2" s="22"/>
      <c r="MS2" s="22"/>
      <c r="MT2" s="22"/>
      <c r="MU2" s="22"/>
      <c r="MV2" s="22"/>
      <c r="MW2" s="22"/>
      <c r="MX2" s="22"/>
      <c r="MY2" s="22"/>
      <c r="MZ2" s="22"/>
      <c r="NA2" s="22"/>
      <c r="NB2" s="22"/>
      <c r="NC2" s="22"/>
      <c r="ND2" s="22"/>
      <c r="NE2" s="22"/>
      <c r="NF2" s="22"/>
      <c r="NG2" s="22"/>
      <c r="NH2" s="22"/>
      <c r="NI2" s="22"/>
      <c r="NJ2" s="22"/>
      <c r="NK2" s="22"/>
      <c r="NL2" s="22"/>
      <c r="NM2" s="22"/>
      <c r="NN2" s="22"/>
      <c r="NO2" s="22"/>
      <c r="NP2" s="22"/>
      <c r="NQ2" s="22"/>
      <c r="NR2" s="22"/>
      <c r="NS2" s="22"/>
      <c r="NT2" s="22"/>
      <c r="NU2" s="22"/>
      <c r="NV2" s="22"/>
      <c r="NW2" s="22"/>
      <c r="NX2" s="22"/>
      <c r="NY2" s="22"/>
      <c r="NZ2" s="22"/>
      <c r="OA2" s="22"/>
      <c r="OB2" s="22"/>
      <c r="OC2" s="22"/>
      <c r="OD2" s="22"/>
      <c r="OE2" s="22"/>
      <c r="OF2" s="22"/>
      <c r="OG2" s="22"/>
      <c r="OH2" s="22"/>
      <c r="OI2" s="22"/>
      <c r="OJ2" s="22"/>
      <c r="OK2" s="22"/>
      <c r="OL2" s="22"/>
      <c r="OM2" s="22"/>
      <c r="ON2" s="22"/>
      <c r="OO2" s="22"/>
      <c r="OP2" s="22"/>
      <c r="OQ2" s="22"/>
      <c r="OR2" s="22"/>
      <c r="OS2" s="22"/>
      <c r="OT2" s="22"/>
      <c r="OU2" s="22"/>
      <c r="OV2" s="22"/>
      <c r="OW2" s="22"/>
      <c r="OX2" s="22"/>
      <c r="OY2" s="22"/>
      <c r="OZ2" s="22"/>
      <c r="PA2" s="22"/>
      <c r="PB2" s="22"/>
      <c r="PC2" s="22"/>
      <c r="PD2" s="22"/>
      <c r="PE2" s="22"/>
      <c r="PF2" s="22"/>
      <c r="PG2" s="22"/>
      <c r="PH2" s="22"/>
      <c r="PI2" s="22"/>
      <c r="PJ2" s="22"/>
      <c r="PK2" s="22"/>
      <c r="PL2" s="22"/>
      <c r="PM2" s="22"/>
      <c r="PN2" s="22"/>
      <c r="PO2" s="22"/>
      <c r="PP2" s="22"/>
      <c r="PQ2" s="22"/>
      <c r="PR2" s="22"/>
      <c r="PS2" s="22"/>
      <c r="PT2" s="22"/>
      <c r="PU2" s="22"/>
      <c r="PV2" s="22"/>
      <c r="PW2" s="22"/>
      <c r="PX2" s="22"/>
      <c r="PY2" s="22"/>
      <c r="PZ2" s="22"/>
      <c r="QA2" s="22"/>
      <c r="QB2" s="22"/>
      <c r="QC2" s="22"/>
      <c r="QD2" s="22"/>
      <c r="QE2" s="22"/>
      <c r="QF2" s="22"/>
      <c r="QG2" s="22"/>
      <c r="QH2" s="22"/>
      <c r="QI2" s="22"/>
      <c r="QJ2" s="22"/>
      <c r="QK2" s="22"/>
      <c r="QL2" s="22"/>
      <c r="QM2" s="22"/>
      <c r="QN2" s="22"/>
      <c r="QO2" s="22"/>
      <c r="QP2" s="22"/>
      <c r="QQ2" s="22"/>
      <c r="QR2" s="22"/>
      <c r="QS2" s="22"/>
      <c r="QT2" s="22"/>
      <c r="QU2" s="22"/>
      <c r="QV2" s="22"/>
      <c r="QW2" s="22"/>
      <c r="QX2" s="22"/>
      <c r="QY2" s="22"/>
      <c r="QZ2" s="22"/>
      <c r="RA2" s="22"/>
      <c r="RB2" s="22"/>
      <c r="RC2" s="22"/>
      <c r="RD2" s="22"/>
      <c r="RE2" s="22"/>
      <c r="RF2" s="22"/>
      <c r="RG2" s="22"/>
      <c r="RH2" s="22"/>
      <c r="RI2" s="22"/>
      <c r="RJ2" s="22"/>
      <c r="RK2" s="22"/>
      <c r="RL2" s="22"/>
      <c r="RM2" s="22"/>
      <c r="RN2" s="22"/>
      <c r="RO2" s="22"/>
      <c r="RP2" s="22"/>
      <c r="RQ2" s="22"/>
      <c r="RR2" s="22"/>
      <c r="RS2" s="22"/>
      <c r="RT2" s="22"/>
      <c r="RU2" s="22"/>
      <c r="RV2" s="22"/>
      <c r="RW2" s="22"/>
      <c r="RX2" s="22"/>
      <c r="RY2" s="22"/>
      <c r="RZ2" s="22"/>
      <c r="SA2" s="22"/>
      <c r="SB2" s="22"/>
      <c r="SC2" s="22"/>
      <c r="SD2" s="22"/>
      <c r="SE2" s="22"/>
      <c r="SF2" s="22"/>
      <c r="TR2" s="20"/>
      <c r="TS2" s="36"/>
      <c r="TT2" s="36"/>
      <c r="TU2" s="36"/>
      <c r="TV2" s="36"/>
      <c r="TW2" s="36"/>
      <c r="TX2" s="34"/>
    </row>
    <row r="3" spans="1:544" s="23" customFormat="1">
      <c r="A3" s="30">
        <f>AA3</f>
        <v>0</v>
      </c>
      <c r="B3" s="44"/>
      <c r="C3" s="1"/>
      <c r="D3" s="1"/>
      <c r="E3" s="1"/>
      <c r="F3" s="45"/>
      <c r="G3" s="1"/>
      <c r="H3" s="1"/>
      <c r="I3" s="1"/>
      <c r="J3" s="1"/>
      <c r="K3" s="1"/>
      <c r="L3" s="1"/>
      <c r="M3" s="1"/>
      <c r="N3" s="1"/>
      <c r="O3" s="1"/>
      <c r="P3" s="1"/>
      <c r="Q3" s="45"/>
      <c r="R3" s="1"/>
      <c r="S3" s="1"/>
      <c r="T3" s="1"/>
      <c r="U3" s="1"/>
      <c r="V3" s="1"/>
      <c r="W3" s="1"/>
      <c r="X3" s="40"/>
      <c r="Y3" s="22" t="str">
        <f t="shared" ref="Y3" si="0">UPPER(O3)</f>
        <v/>
      </c>
      <c r="Z3" s="22">
        <f>AA3-$Z$2</f>
        <v>-1</v>
      </c>
      <c r="AA3" s="22">
        <f>VLOOKUP('Extraction '!I3,DIMENSIONS!J:K,2,FALSE)</f>
        <v>0</v>
      </c>
      <c r="AB3" s="22" t="e">
        <f>VLOOKUP($I3,DIMENSIONS!$B$2:$G$58,3,FALSE)</f>
        <v>#N/A</v>
      </c>
      <c r="AC3" s="22" t="e">
        <f>VLOOKUP($I3,DIMENSIONS!$B$2:$G$58,4,FALSE)</f>
        <v>#N/A</v>
      </c>
      <c r="AD3" s="22" t="e">
        <f>VLOOKUP($I3,DIMENSIONS!$B$2:$G$58,5,FALSE)</f>
        <v>#N/A</v>
      </c>
      <c r="AE3" s="22" t="e">
        <f>VLOOKUP($I3,DIMENSIONS!$B$2:$G$58,6,FALSE)</f>
        <v>#N/A</v>
      </c>
      <c r="AF3" s="22" t="str">
        <f t="shared" ref="AF3" si="1">CONCATENATE(J3," ",K3)</f>
        <v xml:space="preserve"> </v>
      </c>
      <c r="AG3" s="21">
        <f>IF(I3=I2,I3+1,0)</f>
        <v>0</v>
      </c>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c r="EB3" s="21"/>
      <c r="EC3" s="21"/>
      <c r="ED3" s="21"/>
      <c r="EE3" s="21"/>
      <c r="EF3" s="21"/>
      <c r="EG3" s="21"/>
      <c r="EH3" s="21"/>
      <c r="EI3" s="21"/>
      <c r="EJ3" s="21"/>
      <c r="EK3" s="21"/>
      <c r="EL3" s="21"/>
      <c r="EM3" s="21"/>
      <c r="EN3" s="21"/>
      <c r="EO3" s="21"/>
      <c r="EP3" s="21"/>
      <c r="EQ3" s="21"/>
      <c r="ER3" s="21"/>
      <c r="ES3" s="21"/>
      <c r="ET3" s="21"/>
      <c r="EU3" s="21"/>
      <c r="EV3" s="21"/>
      <c r="EW3" s="21"/>
      <c r="EX3" s="21"/>
      <c r="EY3" s="21"/>
      <c r="EZ3" s="21"/>
      <c r="FA3" s="21"/>
      <c r="FB3" s="21"/>
      <c r="FC3" s="21"/>
      <c r="FD3" s="21"/>
      <c r="FE3" s="21"/>
      <c r="FF3" s="21"/>
      <c r="FG3" s="21"/>
      <c r="FH3" s="21"/>
      <c r="FI3" s="21"/>
      <c r="FJ3" s="21"/>
      <c r="FK3" s="21"/>
      <c r="FL3" s="21"/>
      <c r="FM3" s="21"/>
      <c r="FN3" s="21"/>
      <c r="FO3" s="21"/>
      <c r="FP3" s="21"/>
      <c r="FQ3" s="21"/>
      <c r="FR3" s="21"/>
      <c r="FS3" s="21"/>
      <c r="FT3" s="21"/>
      <c r="FU3" s="21"/>
      <c r="FV3" s="21"/>
      <c r="FW3" s="21"/>
      <c r="FX3" s="21"/>
      <c r="FY3" s="21"/>
      <c r="FZ3" s="21"/>
      <c r="GA3" s="21"/>
      <c r="GB3" s="21"/>
      <c r="GC3" s="21"/>
      <c r="GD3" s="21"/>
      <c r="GE3" s="21"/>
      <c r="GF3" s="21"/>
      <c r="GG3" s="21"/>
      <c r="GH3" s="21"/>
      <c r="GI3" s="21"/>
      <c r="GJ3" s="21"/>
      <c r="GK3" s="21"/>
      <c r="GL3" s="21"/>
      <c r="GM3" s="21"/>
      <c r="GN3" s="21"/>
      <c r="GO3" s="21"/>
      <c r="GP3" s="21"/>
      <c r="GQ3" s="21"/>
      <c r="GR3" s="21"/>
      <c r="GS3" s="21"/>
      <c r="GT3" s="21"/>
      <c r="GU3" s="21"/>
      <c r="GV3" s="21"/>
      <c r="GW3" s="21"/>
      <c r="GX3" s="21"/>
      <c r="GY3" s="21"/>
      <c r="GZ3" s="21"/>
      <c r="HA3" s="21"/>
      <c r="HB3" s="21"/>
      <c r="HC3" s="21"/>
      <c r="HD3" s="21"/>
      <c r="HE3" s="21"/>
      <c r="HF3" s="21"/>
      <c r="HG3" s="21"/>
      <c r="HH3" s="21"/>
      <c r="HI3" s="21"/>
      <c r="HJ3" s="21"/>
      <c r="HK3" s="21"/>
      <c r="HL3" s="21"/>
      <c r="HM3" s="21"/>
      <c r="HN3" s="21"/>
      <c r="HO3" s="21"/>
      <c r="HP3" s="21"/>
      <c r="HQ3" s="21"/>
      <c r="HR3" s="21"/>
      <c r="HS3" s="21"/>
      <c r="HT3" s="21"/>
      <c r="HU3" s="21"/>
      <c r="HV3" s="21"/>
      <c r="HW3" s="21"/>
      <c r="HX3" s="21"/>
      <c r="HY3" s="21"/>
      <c r="HZ3" s="21"/>
      <c r="IA3" s="21"/>
      <c r="IB3" s="21"/>
      <c r="IC3" s="21"/>
      <c r="ID3" s="21"/>
      <c r="IE3" s="21"/>
      <c r="IF3" s="21"/>
      <c r="IG3" s="21"/>
      <c r="IH3" s="21"/>
      <c r="II3" s="21"/>
      <c r="IJ3" s="21"/>
      <c r="IK3" s="21"/>
      <c r="IL3" s="21"/>
      <c r="IM3" s="21"/>
      <c r="IN3" s="21"/>
      <c r="IO3" s="21"/>
      <c r="IP3" s="21"/>
      <c r="IQ3" s="21"/>
      <c r="IR3" s="21"/>
      <c r="IS3" s="21"/>
      <c r="IT3" s="21"/>
      <c r="IU3" s="21"/>
      <c r="IV3" s="21"/>
      <c r="IW3" s="21"/>
      <c r="IX3" s="21"/>
      <c r="IY3" s="21"/>
      <c r="IZ3" s="21"/>
      <c r="JA3" s="21"/>
      <c r="JB3" s="21"/>
      <c r="JC3" s="21"/>
      <c r="JD3" s="21"/>
      <c r="JE3" s="21"/>
      <c r="JF3" s="21"/>
      <c r="JG3" s="21"/>
      <c r="JH3" s="21"/>
      <c r="JI3" s="21"/>
      <c r="JJ3" s="21"/>
      <c r="JK3" s="21"/>
      <c r="JL3" s="21"/>
      <c r="JM3" s="21"/>
      <c r="JN3" s="21"/>
      <c r="JO3" s="21"/>
      <c r="JP3" s="21"/>
      <c r="JQ3" s="21"/>
      <c r="JR3" s="21"/>
      <c r="JS3" s="21"/>
      <c r="JT3" s="21"/>
      <c r="JU3" s="21"/>
      <c r="JV3" s="21"/>
      <c r="JW3" s="21"/>
      <c r="JX3" s="21"/>
      <c r="JY3" s="21"/>
      <c r="JZ3" s="21"/>
      <c r="KA3" s="21"/>
      <c r="KB3" s="21"/>
      <c r="KC3" s="21"/>
      <c r="KD3" s="21"/>
      <c r="KE3" s="21"/>
      <c r="KF3" s="21"/>
      <c r="KG3" s="21"/>
      <c r="KH3" s="21"/>
      <c r="KI3" s="21"/>
      <c r="KJ3" s="21"/>
      <c r="KK3" s="21"/>
      <c r="KL3" s="21"/>
      <c r="KM3" s="21"/>
      <c r="KN3" s="21"/>
      <c r="KO3" s="21"/>
      <c r="KP3" s="21"/>
      <c r="KQ3" s="21"/>
      <c r="KR3" s="21"/>
      <c r="KS3" s="21"/>
      <c r="KT3" s="21"/>
      <c r="KU3" s="21"/>
      <c r="KV3" s="21"/>
      <c r="KW3" s="21"/>
      <c r="KX3" s="21"/>
      <c r="KY3" s="21"/>
      <c r="KZ3" s="21"/>
      <c r="LA3" s="21"/>
      <c r="LB3" s="21"/>
      <c r="LC3" s="21"/>
      <c r="LD3" s="21"/>
      <c r="LE3" s="21"/>
      <c r="LF3" s="21"/>
      <c r="LG3" s="21"/>
      <c r="LH3" s="21"/>
      <c r="LI3" s="21"/>
      <c r="LJ3" s="21"/>
      <c r="LK3" s="21"/>
      <c r="LL3" s="21"/>
      <c r="LM3" s="21"/>
      <c r="LN3" s="21"/>
      <c r="LO3" s="21"/>
      <c r="LP3" s="21"/>
      <c r="LQ3" s="21"/>
      <c r="LR3" s="21"/>
      <c r="LS3" s="21"/>
      <c r="LT3" s="21"/>
      <c r="LU3" s="21"/>
      <c r="LV3" s="21"/>
      <c r="LW3" s="21"/>
      <c r="LX3" s="21"/>
      <c r="LY3" s="21"/>
      <c r="LZ3" s="21"/>
      <c r="MA3" s="21"/>
      <c r="MB3" s="21"/>
      <c r="MC3" s="21"/>
      <c r="MD3" s="21"/>
      <c r="ME3" s="21"/>
      <c r="MF3" s="21"/>
      <c r="MG3" s="21"/>
      <c r="MH3" s="21"/>
      <c r="MI3" s="21"/>
      <c r="MJ3" s="21"/>
      <c r="MK3" s="21"/>
      <c r="ML3" s="21"/>
      <c r="MM3" s="21"/>
      <c r="MN3" s="21"/>
      <c r="MO3" s="21"/>
      <c r="MP3" s="21"/>
      <c r="MQ3" s="21"/>
      <c r="MR3" s="21"/>
      <c r="MS3" s="21"/>
      <c r="MT3" s="21"/>
      <c r="MU3" s="21"/>
      <c r="MV3" s="21"/>
      <c r="MW3" s="21"/>
      <c r="MX3" s="21"/>
      <c r="MY3" s="21"/>
      <c r="MZ3" s="21"/>
      <c r="NA3" s="21"/>
      <c r="NB3" s="21"/>
      <c r="NC3" s="21"/>
      <c r="ND3" s="21"/>
      <c r="NE3" s="21"/>
      <c r="NF3" s="21"/>
      <c r="NG3" s="21"/>
      <c r="NH3" s="21"/>
      <c r="NI3" s="21"/>
      <c r="NJ3" s="21"/>
      <c r="NK3" s="21"/>
      <c r="NL3" s="21"/>
      <c r="NM3" s="21"/>
      <c r="NN3" s="21"/>
      <c r="NO3" s="21"/>
      <c r="NP3" s="21"/>
      <c r="NQ3" s="21"/>
      <c r="NR3" s="21"/>
      <c r="NS3" s="21"/>
      <c r="NT3" s="21"/>
      <c r="NU3" s="21"/>
      <c r="NV3" s="21"/>
      <c r="NW3" s="21"/>
      <c r="NX3" s="21"/>
      <c r="NY3" s="21"/>
      <c r="NZ3" s="21"/>
      <c r="OA3" s="21"/>
      <c r="OB3" s="21"/>
      <c r="OC3" s="21"/>
      <c r="OD3" s="21"/>
      <c r="OE3" s="21"/>
      <c r="OF3" s="21"/>
      <c r="OG3" s="21"/>
      <c r="OH3" s="21"/>
      <c r="OI3" s="21"/>
      <c r="OJ3" s="21"/>
      <c r="OK3" s="21"/>
      <c r="OL3" s="21"/>
      <c r="OM3" s="21"/>
      <c r="ON3" s="21"/>
      <c r="OO3" s="21"/>
      <c r="OP3" s="21"/>
      <c r="OQ3" s="21"/>
      <c r="OR3" s="21"/>
      <c r="OS3" s="21"/>
      <c r="OT3" s="21"/>
      <c r="OU3" s="21"/>
      <c r="OV3" s="21"/>
      <c r="OW3" s="21"/>
      <c r="OX3" s="21"/>
      <c r="OY3" s="21"/>
      <c r="OZ3" s="21"/>
      <c r="PA3" s="21"/>
      <c r="PB3" s="21"/>
      <c r="PC3" s="21"/>
      <c r="PD3" s="21"/>
      <c r="PE3" s="21"/>
      <c r="PF3" s="21"/>
      <c r="PG3" s="21"/>
      <c r="PH3" s="21"/>
      <c r="PI3" s="21"/>
      <c r="PJ3" s="21"/>
      <c r="PK3" s="21"/>
      <c r="PL3" s="21"/>
      <c r="PM3" s="21"/>
      <c r="PN3" s="21"/>
      <c r="PO3" s="21"/>
      <c r="PP3" s="21"/>
      <c r="PQ3" s="21"/>
      <c r="PR3" s="21"/>
      <c r="PS3" s="21"/>
      <c r="PT3" s="21"/>
      <c r="PU3" s="21"/>
      <c r="PV3" s="21"/>
      <c r="PW3" s="21"/>
      <c r="PX3" s="21"/>
      <c r="PY3" s="21"/>
      <c r="PZ3" s="21"/>
      <c r="QA3" s="21"/>
      <c r="QB3" s="21"/>
      <c r="QC3" s="21"/>
      <c r="QD3" s="21"/>
      <c r="QE3" s="21"/>
      <c r="QF3" s="21"/>
      <c r="QG3" s="21"/>
      <c r="QH3" s="21"/>
      <c r="QI3" s="21"/>
      <c r="QJ3" s="21"/>
      <c r="QK3" s="21"/>
      <c r="QL3" s="21"/>
      <c r="QM3" s="21"/>
      <c r="QN3" s="21"/>
      <c r="QO3" s="21"/>
      <c r="QP3" s="21"/>
      <c r="QQ3" s="21"/>
      <c r="QR3" s="21"/>
      <c r="QS3" s="21"/>
      <c r="QT3" s="21"/>
      <c r="QU3" s="21"/>
      <c r="QV3" s="21"/>
      <c r="QW3" s="21"/>
      <c r="QX3" s="21"/>
      <c r="QY3" s="21"/>
      <c r="QZ3" s="21"/>
      <c r="RA3" s="21"/>
      <c r="RB3" s="21"/>
      <c r="RC3" s="21"/>
      <c r="RD3" s="21"/>
      <c r="RE3" s="21"/>
      <c r="RF3" s="21"/>
      <c r="RG3" s="21"/>
      <c r="RH3" s="21"/>
      <c r="RI3" s="21"/>
      <c r="RJ3" s="21"/>
      <c r="RK3" s="21"/>
      <c r="RL3" s="21"/>
      <c r="RM3" s="21"/>
      <c r="RN3" s="21"/>
      <c r="RO3" s="21"/>
      <c r="RP3" s="21"/>
      <c r="RQ3" s="21"/>
      <c r="RR3" s="21"/>
      <c r="RS3" s="21"/>
      <c r="RT3" s="21"/>
      <c r="RU3" s="21"/>
      <c r="RV3" s="21"/>
      <c r="RW3" s="21"/>
      <c r="RX3" s="21"/>
      <c r="RY3" s="21"/>
      <c r="RZ3" s="21"/>
      <c r="SA3" s="21"/>
      <c r="SB3" s="21"/>
      <c r="SC3" s="21"/>
      <c r="SD3" s="21"/>
      <c r="SE3" s="21"/>
      <c r="SF3" s="21"/>
      <c r="TS3" s="36"/>
      <c r="TT3" s="36"/>
      <c r="TU3" s="36"/>
      <c r="TV3" s="36"/>
      <c r="TW3" s="36"/>
    </row>
    <row r="4" spans="1:544" s="23" customFormat="1">
      <c r="A4" s="30">
        <f>AA4</f>
        <v>0</v>
      </c>
      <c r="B4" s="44"/>
      <c r="C4" s="1"/>
      <c r="D4" s="1"/>
      <c r="E4" s="1"/>
      <c r="F4" s="45"/>
      <c r="G4" s="1"/>
      <c r="H4" s="1"/>
      <c r="I4" s="1"/>
      <c r="J4" s="1"/>
      <c r="K4" s="1"/>
      <c r="L4" s="1"/>
      <c r="M4" s="1"/>
      <c r="N4" s="1"/>
      <c r="O4" s="1"/>
      <c r="P4" s="1"/>
      <c r="Q4" s="45"/>
      <c r="R4" s="1"/>
      <c r="S4" s="1"/>
      <c r="T4" s="1"/>
      <c r="U4" s="1"/>
      <c r="V4" s="1"/>
      <c r="W4" s="1"/>
      <c r="X4" s="40"/>
      <c r="Y4" s="22" t="str">
        <f t="shared" ref="Y4" si="2">UPPER(O4)</f>
        <v/>
      </c>
      <c r="Z4" s="22">
        <f>AA4-$Z$2</f>
        <v>-1</v>
      </c>
      <c r="AA4" s="22">
        <f>VLOOKUP('Extraction '!I4,DIMENSIONS!J:K,2,FALSE)</f>
        <v>0</v>
      </c>
      <c r="AB4" s="22" t="e">
        <f>VLOOKUP($I4,DIMENSIONS!$B$2:$G$58,3,FALSE)</f>
        <v>#N/A</v>
      </c>
      <c r="AC4" s="22" t="e">
        <f>VLOOKUP($I4,DIMENSIONS!$B$2:$G$58,4,FALSE)</f>
        <v>#N/A</v>
      </c>
      <c r="AD4" s="22" t="e">
        <f>VLOOKUP($I4,DIMENSIONS!$B$2:$G$58,5,FALSE)</f>
        <v>#N/A</v>
      </c>
      <c r="AE4" s="22" t="e">
        <f>VLOOKUP($I4,DIMENSIONS!$B$2:$G$58,6,FALSE)</f>
        <v>#N/A</v>
      </c>
      <c r="AF4" s="22" t="str">
        <f t="shared" ref="AF4" si="3">CONCATENATE(J4," ",K4)</f>
        <v xml:space="preserve"> </v>
      </c>
      <c r="AG4" s="21">
        <f t="shared" ref="AG4:AG5" si="4">IF(I4=I3,I4+1,0)</f>
        <v>1</v>
      </c>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c r="EB4" s="21"/>
      <c r="EC4" s="21"/>
      <c r="ED4" s="21"/>
      <c r="EE4" s="21"/>
      <c r="EF4" s="21"/>
      <c r="EG4" s="21"/>
      <c r="EH4" s="21"/>
      <c r="EI4" s="21"/>
      <c r="EJ4" s="21"/>
      <c r="EK4" s="21"/>
      <c r="EL4" s="21"/>
      <c r="EM4" s="21"/>
      <c r="EN4" s="21"/>
      <c r="EO4" s="21"/>
      <c r="EP4" s="21"/>
      <c r="EQ4" s="21"/>
      <c r="ER4" s="21"/>
      <c r="ES4" s="21"/>
      <c r="ET4" s="21"/>
      <c r="EU4" s="21"/>
      <c r="EV4" s="21"/>
      <c r="EW4" s="21"/>
      <c r="EX4" s="21"/>
      <c r="EY4" s="21"/>
      <c r="EZ4" s="21"/>
      <c r="FA4" s="21"/>
      <c r="FB4" s="21"/>
      <c r="FC4" s="21"/>
      <c r="FD4" s="21"/>
      <c r="FE4" s="21"/>
      <c r="FF4" s="21"/>
      <c r="FG4" s="21"/>
      <c r="FH4" s="21"/>
      <c r="FI4" s="21"/>
      <c r="FJ4" s="21"/>
      <c r="FK4" s="21"/>
      <c r="FL4" s="21"/>
      <c r="FM4" s="21"/>
      <c r="FN4" s="21"/>
      <c r="FO4" s="21"/>
      <c r="FP4" s="21"/>
      <c r="FQ4" s="21"/>
      <c r="FR4" s="21"/>
      <c r="FS4" s="21"/>
      <c r="FT4" s="21"/>
      <c r="FU4" s="21"/>
      <c r="FV4" s="21"/>
      <c r="FW4" s="21"/>
      <c r="FX4" s="21"/>
      <c r="FY4" s="21"/>
      <c r="FZ4" s="21"/>
      <c r="GA4" s="21"/>
      <c r="GB4" s="21"/>
      <c r="GC4" s="21"/>
      <c r="GD4" s="21"/>
      <c r="GE4" s="21"/>
      <c r="GF4" s="21"/>
      <c r="GG4" s="21"/>
      <c r="GH4" s="21"/>
      <c r="GI4" s="21"/>
      <c r="GJ4" s="21"/>
      <c r="GK4" s="21"/>
      <c r="GL4" s="21"/>
      <c r="GM4" s="21"/>
      <c r="GN4" s="21"/>
      <c r="GO4" s="21"/>
      <c r="GP4" s="21"/>
      <c r="GQ4" s="21"/>
      <c r="GR4" s="21"/>
      <c r="GS4" s="21"/>
      <c r="GT4" s="21"/>
      <c r="GU4" s="21"/>
      <c r="GV4" s="21"/>
      <c r="GW4" s="21"/>
      <c r="GX4" s="21"/>
      <c r="GY4" s="21"/>
      <c r="GZ4" s="21"/>
      <c r="HA4" s="21"/>
      <c r="HB4" s="21"/>
      <c r="HC4" s="21"/>
      <c r="HD4" s="21"/>
      <c r="HE4" s="21"/>
      <c r="HF4" s="21"/>
      <c r="HG4" s="21"/>
      <c r="HH4" s="21"/>
      <c r="HI4" s="21"/>
      <c r="HJ4" s="21"/>
      <c r="HK4" s="21"/>
      <c r="HL4" s="21"/>
      <c r="HM4" s="21"/>
      <c r="HN4" s="21"/>
      <c r="HO4" s="21"/>
      <c r="HP4" s="21"/>
      <c r="HQ4" s="21"/>
      <c r="HR4" s="21"/>
      <c r="HS4" s="21"/>
      <c r="HT4" s="21"/>
      <c r="HU4" s="21"/>
      <c r="HV4" s="21"/>
      <c r="HW4" s="21"/>
      <c r="HX4" s="21"/>
      <c r="HY4" s="21"/>
      <c r="HZ4" s="21"/>
      <c r="IA4" s="21"/>
      <c r="IB4" s="21"/>
      <c r="IC4" s="21"/>
      <c r="ID4" s="21"/>
      <c r="IE4" s="21"/>
      <c r="IF4" s="21"/>
      <c r="IG4" s="21"/>
      <c r="IH4" s="21"/>
      <c r="II4" s="21"/>
      <c r="IJ4" s="21"/>
      <c r="IK4" s="21"/>
      <c r="IL4" s="21"/>
      <c r="IM4" s="21"/>
      <c r="IN4" s="21"/>
      <c r="IO4" s="21"/>
      <c r="IP4" s="21"/>
      <c r="IQ4" s="21"/>
      <c r="IR4" s="21"/>
      <c r="IS4" s="21"/>
      <c r="IT4" s="21"/>
      <c r="IU4" s="21"/>
      <c r="IV4" s="21"/>
      <c r="IW4" s="21"/>
      <c r="IX4" s="21"/>
      <c r="IY4" s="21"/>
      <c r="IZ4" s="21"/>
      <c r="JA4" s="21"/>
      <c r="JB4" s="21"/>
      <c r="JC4" s="21"/>
      <c r="JD4" s="21"/>
      <c r="JE4" s="21"/>
      <c r="JF4" s="21"/>
      <c r="JG4" s="21"/>
      <c r="JH4" s="21"/>
      <c r="JI4" s="21"/>
      <c r="JJ4" s="21"/>
      <c r="JK4" s="21"/>
      <c r="JL4" s="21"/>
      <c r="JM4" s="21"/>
      <c r="JN4" s="21"/>
      <c r="JO4" s="21"/>
      <c r="JP4" s="21"/>
      <c r="JQ4" s="21"/>
      <c r="JR4" s="21"/>
      <c r="JS4" s="21"/>
      <c r="JT4" s="21"/>
      <c r="JU4" s="21"/>
      <c r="JV4" s="21"/>
      <c r="JW4" s="21"/>
      <c r="JX4" s="21"/>
      <c r="JY4" s="21"/>
      <c r="JZ4" s="21"/>
      <c r="KA4" s="21"/>
      <c r="KB4" s="21"/>
      <c r="KC4" s="21"/>
      <c r="KD4" s="21"/>
      <c r="KE4" s="21"/>
      <c r="KF4" s="21"/>
      <c r="KG4" s="21"/>
      <c r="KH4" s="21"/>
      <c r="KI4" s="21"/>
      <c r="KJ4" s="21"/>
      <c r="KK4" s="21"/>
      <c r="KL4" s="21"/>
      <c r="KM4" s="21"/>
      <c r="KN4" s="21"/>
      <c r="KO4" s="21"/>
      <c r="KP4" s="21"/>
      <c r="KQ4" s="21"/>
      <c r="KR4" s="21"/>
      <c r="KS4" s="21"/>
      <c r="KT4" s="21"/>
      <c r="KU4" s="21"/>
      <c r="KV4" s="21"/>
      <c r="KW4" s="21"/>
      <c r="KX4" s="21"/>
      <c r="KY4" s="21"/>
      <c r="KZ4" s="21"/>
      <c r="LA4" s="21"/>
      <c r="LB4" s="21"/>
      <c r="LC4" s="21"/>
      <c r="LD4" s="21"/>
      <c r="LE4" s="21"/>
      <c r="LF4" s="21"/>
      <c r="LG4" s="21"/>
      <c r="LH4" s="21"/>
      <c r="LI4" s="21"/>
      <c r="LJ4" s="21"/>
      <c r="LK4" s="21"/>
      <c r="LL4" s="21"/>
      <c r="LM4" s="21"/>
      <c r="LN4" s="21"/>
      <c r="LO4" s="21"/>
      <c r="LP4" s="21"/>
      <c r="LQ4" s="21"/>
      <c r="LR4" s="21"/>
      <c r="LS4" s="21"/>
      <c r="LT4" s="21"/>
      <c r="LU4" s="21"/>
      <c r="LV4" s="21"/>
      <c r="LW4" s="21"/>
      <c r="LX4" s="21"/>
      <c r="LY4" s="21"/>
      <c r="LZ4" s="21"/>
      <c r="MA4" s="21"/>
      <c r="MB4" s="21"/>
      <c r="MC4" s="21"/>
      <c r="MD4" s="21"/>
      <c r="ME4" s="21"/>
      <c r="MF4" s="21"/>
      <c r="MG4" s="21"/>
      <c r="MH4" s="21"/>
      <c r="MI4" s="21"/>
      <c r="MJ4" s="21"/>
      <c r="MK4" s="21"/>
      <c r="ML4" s="21"/>
      <c r="MM4" s="21"/>
      <c r="MN4" s="21"/>
      <c r="MO4" s="21"/>
      <c r="MP4" s="21"/>
      <c r="MQ4" s="21"/>
      <c r="MR4" s="21"/>
      <c r="MS4" s="21"/>
      <c r="MT4" s="21"/>
      <c r="MU4" s="21"/>
      <c r="MV4" s="21"/>
      <c r="MW4" s="21"/>
      <c r="MX4" s="21"/>
      <c r="MY4" s="21"/>
      <c r="MZ4" s="21"/>
      <c r="NA4" s="21"/>
      <c r="NB4" s="21"/>
      <c r="NC4" s="21"/>
      <c r="ND4" s="21"/>
      <c r="NE4" s="21"/>
      <c r="NF4" s="21"/>
      <c r="NG4" s="21"/>
      <c r="NH4" s="21"/>
      <c r="NI4" s="21"/>
      <c r="NJ4" s="21"/>
      <c r="NK4" s="21"/>
      <c r="NL4" s="21"/>
      <c r="NM4" s="21"/>
      <c r="NN4" s="21"/>
      <c r="NO4" s="21"/>
      <c r="NP4" s="21"/>
      <c r="NQ4" s="21"/>
      <c r="NR4" s="21"/>
      <c r="NS4" s="21"/>
      <c r="NT4" s="21"/>
      <c r="NU4" s="21"/>
      <c r="NV4" s="21"/>
      <c r="NW4" s="21"/>
      <c r="NX4" s="21"/>
      <c r="NY4" s="21"/>
      <c r="NZ4" s="21"/>
      <c r="OA4" s="21"/>
      <c r="OB4" s="21"/>
      <c r="OC4" s="21"/>
      <c r="OD4" s="21"/>
      <c r="OE4" s="21"/>
      <c r="OF4" s="21"/>
      <c r="OG4" s="21"/>
      <c r="OH4" s="21"/>
      <c r="OI4" s="21"/>
      <c r="OJ4" s="21"/>
      <c r="OK4" s="21"/>
      <c r="OL4" s="21"/>
      <c r="OM4" s="21"/>
      <c r="ON4" s="21"/>
      <c r="OO4" s="21"/>
      <c r="OP4" s="21"/>
      <c r="OQ4" s="21"/>
      <c r="OR4" s="21"/>
      <c r="OS4" s="21"/>
      <c r="OT4" s="21"/>
      <c r="OU4" s="21"/>
      <c r="OV4" s="21"/>
      <c r="OW4" s="21"/>
      <c r="OX4" s="21"/>
      <c r="OY4" s="21"/>
      <c r="OZ4" s="21"/>
      <c r="PA4" s="21"/>
      <c r="PB4" s="21"/>
      <c r="PC4" s="21"/>
      <c r="PD4" s="21"/>
      <c r="PE4" s="21"/>
      <c r="PF4" s="21"/>
      <c r="PG4" s="21"/>
      <c r="PH4" s="21"/>
      <c r="PI4" s="21"/>
      <c r="PJ4" s="21"/>
      <c r="PK4" s="21"/>
      <c r="PL4" s="21"/>
      <c r="PM4" s="21"/>
      <c r="PN4" s="21"/>
      <c r="PO4" s="21"/>
      <c r="PP4" s="21"/>
      <c r="PQ4" s="21"/>
      <c r="PR4" s="21"/>
      <c r="PS4" s="21"/>
      <c r="PT4" s="21"/>
      <c r="PU4" s="21"/>
      <c r="PV4" s="21"/>
      <c r="PW4" s="21"/>
      <c r="PX4" s="21"/>
      <c r="PY4" s="21"/>
      <c r="PZ4" s="21"/>
      <c r="QA4" s="21"/>
      <c r="QB4" s="21"/>
      <c r="QC4" s="21"/>
      <c r="QD4" s="21"/>
      <c r="QE4" s="21"/>
      <c r="QF4" s="21"/>
      <c r="QG4" s="21"/>
      <c r="QH4" s="21"/>
      <c r="QI4" s="21"/>
      <c r="QJ4" s="21"/>
      <c r="QK4" s="21"/>
      <c r="QL4" s="21"/>
      <c r="QM4" s="21"/>
      <c r="QN4" s="21"/>
      <c r="QO4" s="21"/>
      <c r="QP4" s="21"/>
      <c r="QQ4" s="21"/>
      <c r="QR4" s="21"/>
      <c r="QS4" s="21"/>
      <c r="QT4" s="21"/>
      <c r="QU4" s="21"/>
      <c r="QV4" s="21"/>
      <c r="QW4" s="21"/>
      <c r="QX4" s="21"/>
      <c r="QY4" s="21"/>
      <c r="QZ4" s="21"/>
      <c r="RA4" s="21"/>
      <c r="RB4" s="21"/>
      <c r="RC4" s="21"/>
      <c r="RD4" s="21"/>
      <c r="RE4" s="21"/>
      <c r="RF4" s="21"/>
      <c r="RG4" s="21"/>
      <c r="RH4" s="21"/>
      <c r="RI4" s="21"/>
      <c r="RJ4" s="21"/>
      <c r="RK4" s="21"/>
      <c r="RL4" s="21"/>
      <c r="RM4" s="21"/>
      <c r="RN4" s="21"/>
      <c r="RO4" s="21"/>
      <c r="RP4" s="21"/>
      <c r="RQ4" s="21"/>
      <c r="RR4" s="21"/>
      <c r="RS4" s="21"/>
      <c r="RT4" s="21"/>
      <c r="RU4" s="21"/>
      <c r="RV4" s="21"/>
      <c r="RW4" s="21"/>
      <c r="RX4" s="21"/>
      <c r="RY4" s="21"/>
      <c r="RZ4" s="21"/>
      <c r="SA4" s="21"/>
      <c r="SB4" s="21"/>
      <c r="SC4" s="21"/>
      <c r="SD4" s="21"/>
      <c r="SE4" s="21"/>
      <c r="SF4" s="21"/>
      <c r="TS4" s="36"/>
      <c r="TT4" s="36"/>
      <c r="TU4" s="36"/>
      <c r="TV4" s="36"/>
      <c r="TW4" s="36"/>
    </row>
    <row r="5" spans="1:544" s="23" customFormat="1">
      <c r="A5" s="30">
        <f>AA5</f>
        <v>0</v>
      </c>
      <c r="B5" s="44"/>
      <c r="C5" s="1"/>
      <c r="D5" s="1"/>
      <c r="E5" s="1"/>
      <c r="F5" s="45"/>
      <c r="G5" s="1"/>
      <c r="H5" s="1"/>
      <c r="I5" s="1"/>
      <c r="J5" s="1"/>
      <c r="K5" s="1"/>
      <c r="L5" s="1"/>
      <c r="M5" s="1"/>
      <c r="N5" s="1"/>
      <c r="O5" s="1"/>
      <c r="P5" s="1"/>
      <c r="Q5" s="45"/>
      <c r="R5" s="1"/>
      <c r="S5" s="1"/>
      <c r="T5" s="1"/>
      <c r="U5" s="1"/>
      <c r="V5" s="1"/>
      <c r="W5" s="1"/>
      <c r="X5" s="40"/>
      <c r="Y5" s="22" t="str">
        <f t="shared" ref="Y5" si="5">UPPER(O5)</f>
        <v/>
      </c>
      <c r="Z5" s="22">
        <f>AA5-$Z$2</f>
        <v>-1</v>
      </c>
      <c r="AA5" s="22">
        <f>VLOOKUP('Extraction '!I5,DIMENSIONS!J:K,2,FALSE)</f>
        <v>0</v>
      </c>
      <c r="AB5" s="22" t="e">
        <f>VLOOKUP($I5,DIMENSIONS!$B$2:$G$58,3,FALSE)</f>
        <v>#N/A</v>
      </c>
      <c r="AC5" s="22" t="e">
        <f>VLOOKUP($I5,DIMENSIONS!$B$2:$G$58,4,FALSE)</f>
        <v>#N/A</v>
      </c>
      <c r="AD5" s="22" t="e">
        <f>VLOOKUP($I5,DIMENSIONS!$B$2:$G$58,5,FALSE)</f>
        <v>#N/A</v>
      </c>
      <c r="AE5" s="22" t="e">
        <f>VLOOKUP($I5,DIMENSIONS!$B$2:$G$58,6,FALSE)</f>
        <v>#N/A</v>
      </c>
      <c r="AF5" s="22" t="str">
        <f t="shared" ref="AF5" si="6">CONCATENATE(J5," ",K5)</f>
        <v xml:space="preserve"> </v>
      </c>
      <c r="AG5" s="21">
        <f t="shared" si="4"/>
        <v>1</v>
      </c>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c r="EB5" s="21"/>
      <c r="EC5" s="21"/>
      <c r="ED5" s="21"/>
      <c r="EE5" s="21"/>
      <c r="EF5" s="21"/>
      <c r="EG5" s="21"/>
      <c r="EH5" s="21"/>
      <c r="EI5" s="21"/>
      <c r="EJ5" s="21"/>
      <c r="EK5" s="21"/>
      <c r="EL5" s="21"/>
      <c r="EM5" s="21"/>
      <c r="EN5" s="21"/>
      <c r="EO5" s="21"/>
      <c r="EP5" s="21"/>
      <c r="EQ5" s="21"/>
      <c r="ER5" s="21"/>
      <c r="ES5" s="21"/>
      <c r="ET5" s="21"/>
      <c r="EU5" s="21"/>
      <c r="EV5" s="21"/>
      <c r="EW5" s="21"/>
      <c r="EX5" s="21"/>
      <c r="EY5" s="21"/>
      <c r="EZ5" s="21"/>
      <c r="FA5" s="21"/>
      <c r="FB5" s="21"/>
      <c r="FC5" s="21"/>
      <c r="FD5" s="21"/>
      <c r="FE5" s="21"/>
      <c r="FF5" s="21"/>
      <c r="FG5" s="21"/>
      <c r="FH5" s="21"/>
      <c r="FI5" s="21"/>
      <c r="FJ5" s="21"/>
      <c r="FK5" s="21"/>
      <c r="FL5" s="21"/>
      <c r="FM5" s="21"/>
      <c r="FN5" s="21"/>
      <c r="FO5" s="21"/>
      <c r="FP5" s="21"/>
      <c r="FQ5" s="21"/>
      <c r="FR5" s="21"/>
      <c r="FS5" s="21"/>
      <c r="FT5" s="21"/>
      <c r="FU5" s="21"/>
      <c r="FV5" s="21"/>
      <c r="FW5" s="21"/>
      <c r="FX5" s="21"/>
      <c r="FY5" s="21"/>
      <c r="FZ5" s="21"/>
      <c r="GA5" s="21"/>
      <c r="GB5" s="21"/>
      <c r="GC5" s="21"/>
      <c r="GD5" s="21"/>
      <c r="GE5" s="21"/>
      <c r="GF5" s="21"/>
      <c r="GG5" s="21"/>
      <c r="GH5" s="21"/>
      <c r="GI5" s="21"/>
      <c r="GJ5" s="21"/>
      <c r="GK5" s="21"/>
      <c r="GL5" s="21"/>
      <c r="GM5" s="21"/>
      <c r="GN5" s="21"/>
      <c r="GO5" s="21"/>
      <c r="GP5" s="21"/>
      <c r="GQ5" s="21"/>
      <c r="GR5" s="21"/>
      <c r="GS5" s="21"/>
      <c r="GT5" s="21"/>
      <c r="GU5" s="21"/>
      <c r="GV5" s="21"/>
      <c r="GW5" s="21"/>
      <c r="GX5" s="21"/>
      <c r="GY5" s="21"/>
      <c r="GZ5" s="21"/>
      <c r="HA5" s="21"/>
      <c r="HB5" s="21"/>
      <c r="HC5" s="21"/>
      <c r="HD5" s="21"/>
      <c r="HE5" s="21"/>
      <c r="HF5" s="21"/>
      <c r="HG5" s="21"/>
      <c r="HH5" s="21"/>
      <c r="HI5" s="21"/>
      <c r="HJ5" s="21"/>
      <c r="HK5" s="21"/>
      <c r="HL5" s="21"/>
      <c r="HM5" s="21"/>
      <c r="HN5" s="21"/>
      <c r="HO5" s="21"/>
      <c r="HP5" s="21"/>
      <c r="HQ5" s="21"/>
      <c r="HR5" s="21"/>
      <c r="HS5" s="21"/>
      <c r="HT5" s="21"/>
      <c r="HU5" s="21"/>
      <c r="HV5" s="21"/>
      <c r="HW5" s="21"/>
      <c r="HX5" s="21"/>
      <c r="HY5" s="21"/>
      <c r="HZ5" s="21"/>
      <c r="IA5" s="21"/>
      <c r="IB5" s="21"/>
      <c r="IC5" s="21"/>
      <c r="ID5" s="21"/>
      <c r="IE5" s="21"/>
      <c r="IF5" s="21"/>
      <c r="IG5" s="21"/>
      <c r="IH5" s="21"/>
      <c r="II5" s="21"/>
      <c r="IJ5" s="21"/>
      <c r="IK5" s="21"/>
      <c r="IL5" s="21"/>
      <c r="IM5" s="21"/>
      <c r="IN5" s="21"/>
      <c r="IO5" s="21"/>
      <c r="IP5" s="21"/>
      <c r="IQ5" s="21"/>
      <c r="IR5" s="21"/>
      <c r="IS5" s="21"/>
      <c r="IT5" s="21"/>
      <c r="IU5" s="21"/>
      <c r="IV5" s="21"/>
      <c r="IW5" s="21"/>
      <c r="IX5" s="21"/>
      <c r="IY5" s="21"/>
      <c r="IZ5" s="21"/>
      <c r="JA5" s="21"/>
      <c r="JB5" s="21"/>
      <c r="JC5" s="21"/>
      <c r="JD5" s="21"/>
      <c r="JE5" s="21"/>
      <c r="JF5" s="21"/>
      <c r="JG5" s="21"/>
      <c r="JH5" s="21"/>
      <c r="JI5" s="21"/>
      <c r="JJ5" s="21"/>
      <c r="JK5" s="21"/>
      <c r="JL5" s="21"/>
      <c r="JM5" s="21"/>
      <c r="JN5" s="21"/>
      <c r="JO5" s="21"/>
      <c r="JP5" s="21"/>
      <c r="JQ5" s="21"/>
      <c r="JR5" s="21"/>
      <c r="JS5" s="21"/>
      <c r="JT5" s="21"/>
      <c r="JU5" s="21"/>
      <c r="JV5" s="21"/>
      <c r="JW5" s="21"/>
      <c r="JX5" s="21"/>
      <c r="JY5" s="21"/>
      <c r="JZ5" s="21"/>
      <c r="KA5" s="21"/>
      <c r="KB5" s="21"/>
      <c r="KC5" s="21"/>
      <c r="KD5" s="21"/>
      <c r="KE5" s="21"/>
      <c r="KF5" s="21"/>
      <c r="KG5" s="21"/>
      <c r="KH5" s="21"/>
      <c r="KI5" s="21"/>
      <c r="KJ5" s="21"/>
      <c r="KK5" s="21"/>
      <c r="KL5" s="21"/>
      <c r="KM5" s="21"/>
      <c r="KN5" s="21"/>
      <c r="KO5" s="21"/>
      <c r="KP5" s="21"/>
      <c r="KQ5" s="21"/>
      <c r="KR5" s="21"/>
      <c r="KS5" s="21"/>
      <c r="KT5" s="21"/>
      <c r="KU5" s="21"/>
      <c r="KV5" s="21"/>
      <c r="KW5" s="21"/>
      <c r="KX5" s="21"/>
      <c r="KY5" s="21"/>
      <c r="KZ5" s="21"/>
      <c r="LA5" s="21"/>
      <c r="LB5" s="21"/>
      <c r="LC5" s="21"/>
      <c r="LD5" s="21"/>
      <c r="LE5" s="21"/>
      <c r="LF5" s="21"/>
      <c r="LG5" s="21"/>
      <c r="LH5" s="21"/>
      <c r="LI5" s="21"/>
      <c r="LJ5" s="21"/>
      <c r="LK5" s="21"/>
      <c r="LL5" s="21"/>
      <c r="LM5" s="21"/>
      <c r="LN5" s="21"/>
      <c r="LO5" s="21"/>
      <c r="LP5" s="21"/>
      <c r="LQ5" s="21"/>
      <c r="LR5" s="21"/>
      <c r="LS5" s="21"/>
      <c r="LT5" s="21"/>
      <c r="LU5" s="21"/>
      <c r="LV5" s="21"/>
      <c r="LW5" s="21"/>
      <c r="LX5" s="21"/>
      <c r="LY5" s="21"/>
      <c r="LZ5" s="21"/>
      <c r="MA5" s="21"/>
      <c r="MB5" s="21"/>
      <c r="MC5" s="21"/>
      <c r="MD5" s="21"/>
      <c r="ME5" s="21"/>
      <c r="MF5" s="21"/>
      <c r="MG5" s="21"/>
      <c r="MH5" s="21"/>
      <c r="MI5" s="21"/>
      <c r="MJ5" s="21"/>
      <c r="MK5" s="21"/>
      <c r="ML5" s="21"/>
      <c r="MM5" s="21"/>
      <c r="MN5" s="21"/>
      <c r="MO5" s="21"/>
      <c r="MP5" s="21"/>
      <c r="MQ5" s="21"/>
      <c r="MR5" s="21"/>
      <c r="MS5" s="21"/>
      <c r="MT5" s="21"/>
      <c r="MU5" s="21"/>
      <c r="MV5" s="21"/>
      <c r="MW5" s="21"/>
      <c r="MX5" s="21"/>
      <c r="MY5" s="21"/>
      <c r="MZ5" s="21"/>
      <c r="NA5" s="21"/>
      <c r="NB5" s="21"/>
      <c r="NC5" s="21"/>
      <c r="ND5" s="21"/>
      <c r="NE5" s="21"/>
      <c r="NF5" s="21"/>
      <c r="NG5" s="21"/>
      <c r="NH5" s="21"/>
      <c r="NI5" s="21"/>
      <c r="NJ5" s="21"/>
      <c r="NK5" s="21"/>
      <c r="NL5" s="21"/>
      <c r="NM5" s="21"/>
      <c r="NN5" s="21"/>
      <c r="NO5" s="21"/>
      <c r="NP5" s="21"/>
      <c r="NQ5" s="21"/>
      <c r="NR5" s="21"/>
      <c r="NS5" s="21"/>
      <c r="NT5" s="21"/>
      <c r="NU5" s="21"/>
      <c r="NV5" s="21"/>
      <c r="NW5" s="21"/>
      <c r="NX5" s="21"/>
      <c r="NY5" s="21"/>
      <c r="NZ5" s="21"/>
      <c r="OA5" s="21"/>
      <c r="OB5" s="21"/>
      <c r="OC5" s="21"/>
      <c r="OD5" s="21"/>
      <c r="OE5" s="21"/>
      <c r="OF5" s="21"/>
      <c r="OG5" s="21"/>
      <c r="OH5" s="21"/>
      <c r="OI5" s="21"/>
      <c r="OJ5" s="21"/>
      <c r="OK5" s="21"/>
      <c r="OL5" s="21"/>
      <c r="OM5" s="21"/>
      <c r="ON5" s="21"/>
      <c r="OO5" s="21"/>
      <c r="OP5" s="21"/>
      <c r="OQ5" s="21"/>
      <c r="OR5" s="21"/>
      <c r="OS5" s="21"/>
      <c r="OT5" s="21"/>
      <c r="OU5" s="21"/>
      <c r="OV5" s="21"/>
      <c r="OW5" s="21"/>
      <c r="OX5" s="21"/>
      <c r="OY5" s="21"/>
      <c r="OZ5" s="21"/>
      <c r="PA5" s="21"/>
      <c r="PB5" s="21"/>
      <c r="PC5" s="21"/>
      <c r="PD5" s="21"/>
      <c r="PE5" s="21"/>
      <c r="PF5" s="21"/>
      <c r="PG5" s="21"/>
      <c r="PH5" s="21"/>
      <c r="PI5" s="21"/>
      <c r="PJ5" s="21"/>
      <c r="PK5" s="21"/>
      <c r="PL5" s="21"/>
      <c r="PM5" s="21"/>
      <c r="PN5" s="21"/>
      <c r="PO5" s="21"/>
      <c r="PP5" s="21"/>
      <c r="PQ5" s="21"/>
      <c r="PR5" s="21"/>
      <c r="PS5" s="21"/>
      <c r="PT5" s="21"/>
      <c r="PU5" s="21"/>
      <c r="PV5" s="21"/>
      <c r="PW5" s="21"/>
      <c r="PX5" s="21"/>
      <c r="PY5" s="21"/>
      <c r="PZ5" s="21"/>
      <c r="QA5" s="21"/>
      <c r="QB5" s="21"/>
      <c r="QC5" s="21"/>
      <c r="QD5" s="21"/>
      <c r="QE5" s="21"/>
      <c r="QF5" s="21"/>
      <c r="QG5" s="21"/>
      <c r="QH5" s="21"/>
      <c r="QI5" s="21"/>
      <c r="QJ5" s="21"/>
      <c r="QK5" s="21"/>
      <c r="QL5" s="21"/>
      <c r="QM5" s="21"/>
      <c r="QN5" s="21"/>
      <c r="QO5" s="21"/>
      <c r="QP5" s="21"/>
      <c r="QQ5" s="21"/>
      <c r="QR5" s="21"/>
      <c r="QS5" s="21"/>
      <c r="QT5" s="21"/>
      <c r="QU5" s="21"/>
      <c r="QV5" s="21"/>
      <c r="QW5" s="21"/>
      <c r="QX5" s="21"/>
      <c r="QY5" s="21"/>
      <c r="QZ5" s="21"/>
      <c r="RA5" s="21"/>
      <c r="RB5" s="21"/>
      <c r="RC5" s="21"/>
      <c r="RD5" s="21"/>
      <c r="RE5" s="21"/>
      <c r="RF5" s="21"/>
      <c r="RG5" s="21"/>
      <c r="RH5" s="21"/>
      <c r="RI5" s="21"/>
      <c r="RJ5" s="21"/>
      <c r="RK5" s="21"/>
      <c r="RL5" s="21"/>
      <c r="RM5" s="21"/>
      <c r="RN5" s="21"/>
      <c r="RO5" s="21"/>
      <c r="RP5" s="21"/>
      <c r="RQ5" s="21"/>
      <c r="RR5" s="21"/>
      <c r="RS5" s="21"/>
      <c r="RT5" s="21"/>
      <c r="RU5" s="21"/>
      <c r="RV5" s="21"/>
      <c r="RW5" s="21"/>
      <c r="RX5" s="21"/>
      <c r="RY5" s="21"/>
      <c r="RZ5" s="21"/>
      <c r="SA5" s="21"/>
      <c r="SB5" s="21"/>
      <c r="SC5" s="21"/>
      <c r="SD5" s="21"/>
      <c r="SE5" s="21"/>
      <c r="SF5" s="21"/>
      <c r="TS5" s="36"/>
      <c r="TT5" s="36"/>
      <c r="TU5" s="36"/>
      <c r="TV5" s="36"/>
      <c r="TW5" s="36"/>
    </row>
    <row r="6" spans="1:544" s="23" customFormat="1">
      <c r="A6" s="30">
        <f>AA6</f>
        <v>0</v>
      </c>
      <c r="B6" s="44"/>
      <c r="C6" s="1"/>
      <c r="D6" s="1"/>
      <c r="E6" s="1"/>
      <c r="F6" s="45"/>
      <c r="G6" s="1"/>
      <c r="H6" s="1"/>
      <c r="I6" s="1"/>
      <c r="J6" s="1"/>
      <c r="K6" s="1"/>
      <c r="L6" s="1"/>
      <c r="M6" s="1"/>
      <c r="N6" s="1"/>
      <c r="O6" s="1"/>
      <c r="P6" s="1"/>
      <c r="Q6" s="45"/>
      <c r="R6" s="1"/>
      <c r="S6" s="1"/>
      <c r="T6" s="1"/>
      <c r="U6" s="1"/>
      <c r="V6" s="1"/>
      <c r="W6" s="1"/>
      <c r="X6" s="40"/>
      <c r="Y6" s="22" t="str">
        <f t="shared" ref="Y6" si="7">UPPER(O6)</f>
        <v/>
      </c>
      <c r="Z6" s="22">
        <f>AA6-$Z$2</f>
        <v>-1</v>
      </c>
      <c r="AA6" s="22">
        <f>VLOOKUP('Extraction '!I6,DIMENSIONS!J:K,2,FALSE)</f>
        <v>0</v>
      </c>
      <c r="AB6" s="22" t="e">
        <f>VLOOKUP($I6,DIMENSIONS!$B$2:$G$58,3,FALSE)</f>
        <v>#N/A</v>
      </c>
      <c r="AC6" s="22" t="e">
        <f>VLOOKUP($I6,DIMENSIONS!$B$2:$G$58,4,FALSE)</f>
        <v>#N/A</v>
      </c>
      <c r="AD6" s="22" t="e">
        <f>VLOOKUP($I6,DIMENSIONS!$B$2:$G$58,5,FALSE)</f>
        <v>#N/A</v>
      </c>
      <c r="AE6" s="22" t="e">
        <f>VLOOKUP($I6,DIMENSIONS!$B$2:$G$58,6,FALSE)</f>
        <v>#N/A</v>
      </c>
      <c r="AF6" s="22" t="str">
        <f t="shared" ref="AF6" si="8">CONCATENATE(J6," ",K6)</f>
        <v xml:space="preserve"> </v>
      </c>
      <c r="AG6" s="21">
        <f t="shared" ref="AG6" si="9">IF(I6=I5,I6+1,0)</f>
        <v>1</v>
      </c>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c r="BV6" s="21"/>
      <c r="BW6" s="21"/>
      <c r="BX6" s="21"/>
      <c r="BY6" s="21"/>
      <c r="BZ6" s="21"/>
      <c r="CA6" s="21"/>
      <c r="CB6" s="21"/>
      <c r="CC6" s="21"/>
      <c r="CD6" s="21"/>
      <c r="CE6" s="21"/>
      <c r="CF6" s="21"/>
      <c r="CG6" s="21"/>
      <c r="CH6" s="21"/>
      <c r="CI6" s="21"/>
      <c r="CJ6" s="21"/>
      <c r="CK6" s="21"/>
      <c r="CL6" s="21"/>
      <c r="CM6" s="21"/>
      <c r="CN6" s="21"/>
      <c r="CO6" s="21"/>
      <c r="CP6" s="21"/>
      <c r="CQ6" s="21"/>
      <c r="CR6" s="21"/>
      <c r="CS6" s="21"/>
      <c r="CT6" s="21"/>
      <c r="CU6" s="21"/>
      <c r="CV6" s="21"/>
      <c r="CW6" s="2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c r="EB6" s="21"/>
      <c r="EC6" s="21"/>
      <c r="ED6" s="21"/>
      <c r="EE6" s="21"/>
      <c r="EF6" s="21"/>
      <c r="EG6" s="21"/>
      <c r="EH6" s="21"/>
      <c r="EI6" s="21"/>
      <c r="EJ6" s="21"/>
      <c r="EK6" s="21"/>
      <c r="EL6" s="21"/>
      <c r="EM6" s="21"/>
      <c r="EN6" s="21"/>
      <c r="EO6" s="21"/>
      <c r="EP6" s="21"/>
      <c r="EQ6" s="21"/>
      <c r="ER6" s="21"/>
      <c r="ES6" s="21"/>
      <c r="ET6" s="21"/>
      <c r="EU6" s="21"/>
      <c r="EV6" s="21"/>
      <c r="EW6" s="21"/>
      <c r="EX6" s="21"/>
      <c r="EY6" s="21"/>
      <c r="EZ6" s="21"/>
      <c r="FA6" s="21"/>
      <c r="FB6" s="21"/>
      <c r="FC6" s="21"/>
      <c r="FD6" s="21"/>
      <c r="FE6" s="21"/>
      <c r="FF6" s="21"/>
      <c r="FG6" s="21"/>
      <c r="FH6" s="21"/>
      <c r="FI6" s="21"/>
      <c r="FJ6" s="21"/>
      <c r="FK6" s="21"/>
      <c r="FL6" s="21"/>
      <c r="FM6" s="21"/>
      <c r="FN6" s="21"/>
      <c r="FO6" s="21"/>
      <c r="FP6" s="21"/>
      <c r="FQ6" s="21"/>
      <c r="FR6" s="21"/>
      <c r="FS6" s="21"/>
      <c r="FT6" s="21"/>
      <c r="FU6" s="21"/>
      <c r="FV6" s="21"/>
      <c r="FW6" s="21"/>
      <c r="FX6" s="21"/>
      <c r="FY6" s="21"/>
      <c r="FZ6" s="21"/>
      <c r="GA6" s="21"/>
      <c r="GB6" s="21"/>
      <c r="GC6" s="21"/>
      <c r="GD6" s="21"/>
      <c r="GE6" s="21"/>
      <c r="GF6" s="21"/>
      <c r="GG6" s="21"/>
      <c r="GH6" s="21"/>
      <c r="GI6" s="21"/>
      <c r="GJ6" s="21"/>
      <c r="GK6" s="21"/>
      <c r="GL6" s="21"/>
      <c r="GM6" s="21"/>
      <c r="GN6" s="21"/>
      <c r="GO6" s="21"/>
      <c r="GP6" s="21"/>
      <c r="GQ6" s="21"/>
      <c r="GR6" s="21"/>
      <c r="GS6" s="21"/>
      <c r="GT6" s="21"/>
      <c r="GU6" s="21"/>
      <c r="GV6" s="21"/>
      <c r="GW6" s="21"/>
      <c r="GX6" s="21"/>
      <c r="GY6" s="21"/>
      <c r="GZ6" s="21"/>
      <c r="HA6" s="21"/>
      <c r="HB6" s="21"/>
      <c r="HC6" s="21"/>
      <c r="HD6" s="21"/>
      <c r="HE6" s="21"/>
      <c r="HF6" s="21"/>
      <c r="HG6" s="21"/>
      <c r="HH6" s="21"/>
      <c r="HI6" s="21"/>
      <c r="HJ6" s="21"/>
      <c r="HK6" s="21"/>
      <c r="HL6" s="21"/>
      <c r="HM6" s="21"/>
      <c r="HN6" s="21"/>
      <c r="HO6" s="21"/>
      <c r="HP6" s="21"/>
      <c r="HQ6" s="21"/>
      <c r="HR6" s="21"/>
      <c r="HS6" s="21"/>
      <c r="HT6" s="21"/>
      <c r="HU6" s="21"/>
      <c r="HV6" s="21"/>
      <c r="HW6" s="21"/>
      <c r="HX6" s="21"/>
      <c r="HY6" s="21"/>
      <c r="HZ6" s="21"/>
      <c r="IA6" s="21"/>
      <c r="IB6" s="21"/>
      <c r="IC6" s="21"/>
      <c r="ID6" s="21"/>
      <c r="IE6" s="21"/>
      <c r="IF6" s="21"/>
      <c r="IG6" s="21"/>
      <c r="IH6" s="21"/>
      <c r="II6" s="21"/>
      <c r="IJ6" s="21"/>
      <c r="IK6" s="21"/>
      <c r="IL6" s="21"/>
      <c r="IM6" s="21"/>
      <c r="IN6" s="21"/>
      <c r="IO6" s="21"/>
      <c r="IP6" s="21"/>
      <c r="IQ6" s="21"/>
      <c r="IR6" s="21"/>
      <c r="IS6" s="21"/>
      <c r="IT6" s="21"/>
      <c r="IU6" s="21"/>
      <c r="IV6" s="21"/>
      <c r="IW6" s="21"/>
      <c r="IX6" s="21"/>
      <c r="IY6" s="21"/>
      <c r="IZ6" s="21"/>
      <c r="JA6" s="21"/>
      <c r="JB6" s="21"/>
      <c r="JC6" s="21"/>
      <c r="JD6" s="21"/>
      <c r="JE6" s="21"/>
      <c r="JF6" s="21"/>
      <c r="JG6" s="21"/>
      <c r="JH6" s="21"/>
      <c r="JI6" s="21"/>
      <c r="JJ6" s="21"/>
      <c r="JK6" s="21"/>
      <c r="JL6" s="21"/>
      <c r="JM6" s="21"/>
      <c r="JN6" s="21"/>
      <c r="JO6" s="21"/>
      <c r="JP6" s="21"/>
      <c r="JQ6" s="21"/>
      <c r="JR6" s="21"/>
      <c r="JS6" s="21"/>
      <c r="JT6" s="21"/>
      <c r="JU6" s="21"/>
      <c r="JV6" s="21"/>
      <c r="JW6" s="21"/>
      <c r="JX6" s="21"/>
      <c r="JY6" s="21"/>
      <c r="JZ6" s="21"/>
      <c r="KA6" s="21"/>
      <c r="KB6" s="21"/>
      <c r="KC6" s="21"/>
      <c r="KD6" s="21"/>
      <c r="KE6" s="21"/>
      <c r="KF6" s="21"/>
      <c r="KG6" s="21"/>
      <c r="KH6" s="21"/>
      <c r="KI6" s="21"/>
      <c r="KJ6" s="21"/>
      <c r="KK6" s="21"/>
      <c r="KL6" s="21"/>
      <c r="KM6" s="21"/>
      <c r="KN6" s="21"/>
      <c r="KO6" s="21"/>
      <c r="KP6" s="21"/>
      <c r="KQ6" s="21"/>
      <c r="KR6" s="21"/>
      <c r="KS6" s="21"/>
      <c r="KT6" s="21"/>
      <c r="KU6" s="21"/>
      <c r="KV6" s="21"/>
      <c r="KW6" s="21"/>
      <c r="KX6" s="21"/>
      <c r="KY6" s="21"/>
      <c r="KZ6" s="21"/>
      <c r="LA6" s="21"/>
      <c r="LB6" s="21"/>
      <c r="LC6" s="21"/>
      <c r="LD6" s="21"/>
      <c r="LE6" s="21"/>
      <c r="LF6" s="21"/>
      <c r="LG6" s="21"/>
      <c r="LH6" s="21"/>
      <c r="LI6" s="21"/>
      <c r="LJ6" s="21"/>
      <c r="LK6" s="21"/>
      <c r="LL6" s="21"/>
      <c r="LM6" s="21"/>
      <c r="LN6" s="21"/>
      <c r="LO6" s="21"/>
      <c r="LP6" s="21"/>
      <c r="LQ6" s="21"/>
      <c r="LR6" s="21"/>
      <c r="LS6" s="21"/>
      <c r="LT6" s="21"/>
      <c r="LU6" s="21"/>
      <c r="LV6" s="21"/>
      <c r="LW6" s="21"/>
      <c r="LX6" s="21"/>
      <c r="LY6" s="21"/>
      <c r="LZ6" s="21"/>
      <c r="MA6" s="21"/>
      <c r="MB6" s="21"/>
      <c r="MC6" s="21"/>
      <c r="MD6" s="21"/>
      <c r="ME6" s="21"/>
      <c r="MF6" s="21"/>
      <c r="MG6" s="21"/>
      <c r="MH6" s="21"/>
      <c r="MI6" s="21"/>
      <c r="MJ6" s="21"/>
      <c r="MK6" s="21"/>
      <c r="ML6" s="21"/>
      <c r="MM6" s="21"/>
      <c r="MN6" s="21"/>
      <c r="MO6" s="21"/>
      <c r="MP6" s="21"/>
      <c r="MQ6" s="21"/>
      <c r="MR6" s="21"/>
      <c r="MS6" s="21"/>
      <c r="MT6" s="21"/>
      <c r="MU6" s="21"/>
      <c r="MV6" s="21"/>
      <c r="MW6" s="21"/>
      <c r="MX6" s="21"/>
      <c r="MY6" s="21"/>
      <c r="MZ6" s="21"/>
      <c r="NA6" s="21"/>
      <c r="NB6" s="21"/>
      <c r="NC6" s="21"/>
      <c r="ND6" s="21"/>
      <c r="NE6" s="21"/>
      <c r="NF6" s="21"/>
      <c r="NG6" s="21"/>
      <c r="NH6" s="21"/>
      <c r="NI6" s="21"/>
      <c r="NJ6" s="21"/>
      <c r="NK6" s="21"/>
      <c r="NL6" s="21"/>
      <c r="NM6" s="21"/>
      <c r="NN6" s="21"/>
      <c r="NO6" s="21"/>
      <c r="NP6" s="21"/>
      <c r="NQ6" s="21"/>
      <c r="NR6" s="21"/>
      <c r="NS6" s="21"/>
      <c r="NT6" s="21"/>
      <c r="NU6" s="21"/>
      <c r="NV6" s="21"/>
      <c r="NW6" s="21"/>
      <c r="NX6" s="21"/>
      <c r="NY6" s="21"/>
      <c r="NZ6" s="21"/>
      <c r="OA6" s="21"/>
      <c r="OB6" s="21"/>
      <c r="OC6" s="21"/>
      <c r="OD6" s="21"/>
      <c r="OE6" s="21"/>
      <c r="OF6" s="21"/>
      <c r="OG6" s="21"/>
      <c r="OH6" s="21"/>
      <c r="OI6" s="21"/>
      <c r="OJ6" s="21"/>
      <c r="OK6" s="21"/>
      <c r="OL6" s="21"/>
      <c r="OM6" s="21"/>
      <c r="ON6" s="21"/>
      <c r="OO6" s="21"/>
      <c r="OP6" s="21"/>
      <c r="OQ6" s="21"/>
      <c r="OR6" s="21"/>
      <c r="OS6" s="21"/>
      <c r="OT6" s="21"/>
      <c r="OU6" s="21"/>
      <c r="OV6" s="21"/>
      <c r="OW6" s="21"/>
      <c r="OX6" s="21"/>
      <c r="OY6" s="21"/>
      <c r="OZ6" s="21"/>
      <c r="PA6" s="21"/>
      <c r="PB6" s="21"/>
      <c r="PC6" s="21"/>
      <c r="PD6" s="21"/>
      <c r="PE6" s="21"/>
      <c r="PF6" s="21"/>
      <c r="PG6" s="21"/>
      <c r="PH6" s="21"/>
      <c r="PI6" s="21"/>
      <c r="PJ6" s="21"/>
      <c r="PK6" s="21"/>
      <c r="PL6" s="21"/>
      <c r="PM6" s="21"/>
      <c r="PN6" s="21"/>
      <c r="PO6" s="21"/>
      <c r="PP6" s="21"/>
      <c r="PQ6" s="21"/>
      <c r="PR6" s="21"/>
      <c r="PS6" s="21"/>
      <c r="PT6" s="21"/>
      <c r="PU6" s="21"/>
      <c r="PV6" s="21"/>
      <c r="PW6" s="21"/>
      <c r="PX6" s="21"/>
      <c r="PY6" s="21"/>
      <c r="PZ6" s="21"/>
      <c r="QA6" s="21"/>
      <c r="QB6" s="21"/>
      <c r="QC6" s="21"/>
      <c r="QD6" s="21"/>
      <c r="QE6" s="21"/>
      <c r="QF6" s="21"/>
      <c r="QG6" s="21"/>
      <c r="QH6" s="21"/>
      <c r="QI6" s="21"/>
      <c r="QJ6" s="21"/>
      <c r="QK6" s="21"/>
      <c r="QL6" s="21"/>
      <c r="QM6" s="21"/>
      <c r="QN6" s="21"/>
      <c r="QO6" s="21"/>
      <c r="QP6" s="21"/>
      <c r="QQ6" s="21"/>
      <c r="QR6" s="21"/>
      <c r="QS6" s="21"/>
      <c r="QT6" s="21"/>
      <c r="QU6" s="21"/>
      <c r="QV6" s="21"/>
      <c r="QW6" s="21"/>
      <c r="QX6" s="21"/>
      <c r="QY6" s="21"/>
      <c r="QZ6" s="21"/>
      <c r="RA6" s="21"/>
      <c r="RB6" s="21"/>
      <c r="RC6" s="21"/>
      <c r="RD6" s="21"/>
      <c r="RE6" s="21"/>
      <c r="RF6" s="21"/>
      <c r="RG6" s="21"/>
      <c r="RH6" s="21"/>
      <c r="RI6" s="21"/>
      <c r="RJ6" s="21"/>
      <c r="RK6" s="21"/>
      <c r="RL6" s="21"/>
      <c r="RM6" s="21"/>
      <c r="RN6" s="21"/>
      <c r="RO6" s="21"/>
      <c r="RP6" s="21"/>
      <c r="RQ6" s="21"/>
      <c r="RR6" s="21"/>
      <c r="RS6" s="21"/>
      <c r="RT6" s="21"/>
      <c r="RU6" s="21"/>
      <c r="RV6" s="21"/>
      <c r="RW6" s="21"/>
      <c r="RX6" s="21"/>
      <c r="RY6" s="21"/>
      <c r="RZ6" s="21"/>
      <c r="SA6" s="21"/>
      <c r="SB6" s="21"/>
      <c r="SC6" s="21"/>
      <c r="SD6" s="21"/>
      <c r="SE6" s="21"/>
      <c r="SF6" s="21"/>
      <c r="TS6" s="36"/>
      <c r="TT6" s="36"/>
      <c r="TU6" s="36"/>
      <c r="TV6" s="36"/>
      <c r="TW6" s="36"/>
    </row>
    <row r="7" spans="1:544" s="23" customFormat="1">
      <c r="A7" s="30">
        <f t="shared" ref="A7:A9" si="10">AA7</f>
        <v>0</v>
      </c>
      <c r="B7" s="44"/>
      <c r="C7" s="1"/>
      <c r="D7" s="1"/>
      <c r="E7" s="1"/>
      <c r="F7" s="45"/>
      <c r="G7" s="1"/>
      <c r="H7" s="1"/>
      <c r="I7" s="1"/>
      <c r="J7" s="1"/>
      <c r="K7" s="1"/>
      <c r="L7" s="1"/>
      <c r="M7" s="1"/>
      <c r="N7" s="1"/>
      <c r="O7" s="1"/>
      <c r="P7" s="1"/>
      <c r="Q7" s="45"/>
      <c r="R7" s="1"/>
      <c r="S7" s="1"/>
      <c r="T7" s="1"/>
      <c r="U7" s="1"/>
      <c r="V7" s="1"/>
      <c r="W7" s="1"/>
      <c r="X7" s="40"/>
      <c r="Y7" s="22" t="str">
        <f t="shared" ref="Y7:Y9" si="11">UPPER(O7)</f>
        <v/>
      </c>
      <c r="Z7" s="22">
        <f t="shared" ref="Z7:Z9" si="12">AA7-$Z$2</f>
        <v>-1</v>
      </c>
      <c r="AA7" s="22">
        <f>VLOOKUP('Extraction '!I7,DIMENSIONS!J:K,2,FALSE)</f>
        <v>0</v>
      </c>
      <c r="AB7" s="22" t="e">
        <f>VLOOKUP($I7,DIMENSIONS!$B$2:$G$58,3,FALSE)</f>
        <v>#N/A</v>
      </c>
      <c r="AC7" s="22" t="e">
        <f>VLOOKUP($I7,DIMENSIONS!$B$2:$G$58,4,FALSE)</f>
        <v>#N/A</v>
      </c>
      <c r="AD7" s="22" t="e">
        <f>VLOOKUP($I7,DIMENSIONS!$B$2:$G$58,5,FALSE)</f>
        <v>#N/A</v>
      </c>
      <c r="AE7" s="22" t="e">
        <f>VLOOKUP($I7,DIMENSIONS!$B$2:$G$58,6,FALSE)</f>
        <v>#N/A</v>
      </c>
      <c r="AF7" s="22" t="str">
        <f t="shared" ref="AF7:AF9" si="13">CONCATENATE(J7," ",K7)</f>
        <v xml:space="preserve"> </v>
      </c>
      <c r="AG7" s="21" t="e">
        <f>IF(I7=#REF!,I7,0)</f>
        <v>#REF!</v>
      </c>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c r="IW7" s="21"/>
      <c r="IX7" s="21"/>
      <c r="IY7" s="21"/>
      <c r="IZ7" s="21"/>
      <c r="JA7" s="21"/>
      <c r="JB7" s="21"/>
      <c r="JC7" s="21"/>
      <c r="JD7" s="21"/>
      <c r="JE7" s="21"/>
      <c r="JF7" s="21"/>
      <c r="JG7" s="21"/>
      <c r="JH7" s="21"/>
      <c r="JI7" s="21"/>
      <c r="JJ7" s="21"/>
      <c r="JK7" s="21"/>
      <c r="JL7" s="21"/>
      <c r="JM7" s="21"/>
      <c r="JN7" s="21"/>
      <c r="JO7" s="21"/>
      <c r="JP7" s="21"/>
      <c r="JQ7" s="21"/>
      <c r="JR7" s="21"/>
      <c r="JS7" s="21"/>
      <c r="JT7" s="21"/>
      <c r="JU7" s="21"/>
      <c r="JV7" s="21"/>
      <c r="JW7" s="21"/>
      <c r="JX7" s="21"/>
      <c r="JY7" s="21"/>
      <c r="JZ7" s="21"/>
      <c r="KA7" s="21"/>
      <c r="KB7" s="21"/>
      <c r="KC7" s="21"/>
      <c r="KD7" s="21"/>
      <c r="KE7" s="21"/>
      <c r="KF7" s="21"/>
      <c r="KG7" s="21"/>
      <c r="KH7" s="21"/>
      <c r="KI7" s="21"/>
      <c r="KJ7" s="21"/>
      <c r="KK7" s="21"/>
      <c r="KL7" s="21"/>
      <c r="KM7" s="21"/>
      <c r="KN7" s="21"/>
      <c r="KO7" s="21"/>
      <c r="KP7" s="21"/>
      <c r="KQ7" s="21"/>
      <c r="KR7" s="21"/>
      <c r="KS7" s="21"/>
      <c r="KT7" s="21"/>
      <c r="KU7" s="21"/>
      <c r="KV7" s="21"/>
      <c r="KW7" s="21"/>
      <c r="KX7" s="21"/>
      <c r="KY7" s="21"/>
      <c r="KZ7" s="21"/>
      <c r="LA7" s="21"/>
      <c r="LB7" s="21"/>
      <c r="LC7" s="21"/>
      <c r="LD7" s="21"/>
      <c r="LE7" s="21"/>
      <c r="LF7" s="21"/>
      <c r="LG7" s="21"/>
      <c r="LH7" s="21"/>
      <c r="LI7" s="21"/>
      <c r="LJ7" s="21"/>
      <c r="LK7" s="21"/>
      <c r="LL7" s="21"/>
      <c r="LM7" s="21"/>
      <c r="LN7" s="21"/>
      <c r="LO7" s="21"/>
      <c r="LP7" s="21"/>
      <c r="LQ7" s="21"/>
      <c r="LR7" s="21"/>
      <c r="LS7" s="21"/>
      <c r="LT7" s="21"/>
      <c r="LU7" s="21"/>
      <c r="LV7" s="21"/>
      <c r="LW7" s="21"/>
      <c r="LX7" s="21"/>
      <c r="LY7" s="21"/>
      <c r="LZ7" s="21"/>
      <c r="MA7" s="21"/>
      <c r="MB7" s="21"/>
      <c r="MC7" s="21"/>
      <c r="MD7" s="21"/>
      <c r="ME7" s="21"/>
      <c r="MF7" s="21"/>
      <c r="MG7" s="21"/>
      <c r="MH7" s="21"/>
      <c r="MI7" s="21"/>
      <c r="MJ7" s="21"/>
      <c r="MK7" s="21"/>
      <c r="ML7" s="21"/>
      <c r="MM7" s="21"/>
      <c r="MN7" s="21"/>
      <c r="MO7" s="21"/>
      <c r="MP7" s="21"/>
      <c r="MQ7" s="21"/>
      <c r="MR7" s="21"/>
      <c r="MS7" s="21"/>
      <c r="MT7" s="21"/>
      <c r="MU7" s="21"/>
      <c r="MV7" s="21"/>
      <c r="MW7" s="21"/>
      <c r="MX7" s="21"/>
      <c r="MY7" s="21"/>
      <c r="MZ7" s="21"/>
      <c r="NA7" s="21"/>
      <c r="NB7" s="21"/>
      <c r="NC7" s="21"/>
      <c r="ND7" s="21"/>
      <c r="NE7" s="21"/>
      <c r="NF7" s="21"/>
      <c r="NG7" s="21"/>
      <c r="NH7" s="21"/>
      <c r="NI7" s="21"/>
      <c r="NJ7" s="21"/>
      <c r="NK7" s="21"/>
      <c r="NL7" s="21"/>
      <c r="NM7" s="21"/>
      <c r="NN7" s="21"/>
      <c r="NO7" s="21"/>
      <c r="NP7" s="21"/>
      <c r="NQ7" s="21"/>
      <c r="NR7" s="21"/>
      <c r="NS7" s="21"/>
      <c r="NT7" s="21"/>
      <c r="NU7" s="21"/>
      <c r="NV7" s="21"/>
      <c r="NW7" s="21"/>
      <c r="NX7" s="21"/>
      <c r="NY7" s="21"/>
      <c r="NZ7" s="21"/>
      <c r="OA7" s="21"/>
      <c r="OB7" s="21"/>
      <c r="OC7" s="21"/>
      <c r="OD7" s="21"/>
      <c r="OE7" s="21"/>
      <c r="OF7" s="21"/>
      <c r="OG7" s="21"/>
      <c r="OH7" s="21"/>
      <c r="OI7" s="21"/>
      <c r="OJ7" s="21"/>
      <c r="OK7" s="21"/>
      <c r="OL7" s="21"/>
      <c r="OM7" s="21"/>
      <c r="ON7" s="21"/>
      <c r="OO7" s="21"/>
      <c r="OP7" s="21"/>
      <c r="OQ7" s="21"/>
      <c r="OR7" s="21"/>
      <c r="OS7" s="21"/>
      <c r="OT7" s="21"/>
      <c r="OU7" s="21"/>
      <c r="OV7" s="21"/>
      <c r="OW7" s="21"/>
      <c r="OX7" s="21"/>
      <c r="OY7" s="21"/>
      <c r="OZ7" s="21"/>
      <c r="PA7" s="21"/>
      <c r="PB7" s="21"/>
      <c r="PC7" s="21"/>
      <c r="PD7" s="21"/>
      <c r="PE7" s="21"/>
      <c r="PF7" s="21"/>
      <c r="PG7" s="21"/>
      <c r="PH7" s="21"/>
      <c r="PI7" s="21"/>
      <c r="PJ7" s="21"/>
      <c r="PK7" s="21"/>
      <c r="PL7" s="21"/>
      <c r="PM7" s="21"/>
      <c r="PN7" s="21"/>
      <c r="PO7" s="21"/>
      <c r="PP7" s="21"/>
      <c r="PQ7" s="21"/>
      <c r="PR7" s="21"/>
      <c r="PS7" s="21"/>
      <c r="PT7" s="21"/>
      <c r="PU7" s="21"/>
      <c r="PV7" s="21"/>
      <c r="PW7" s="21"/>
      <c r="PX7" s="21"/>
      <c r="PY7" s="21"/>
      <c r="PZ7" s="21"/>
      <c r="QA7" s="21"/>
      <c r="QB7" s="21"/>
      <c r="QC7" s="21"/>
      <c r="QD7" s="21"/>
      <c r="QE7" s="21"/>
      <c r="QF7" s="21"/>
      <c r="QG7" s="21"/>
      <c r="QH7" s="21"/>
      <c r="QI7" s="21"/>
      <c r="QJ7" s="21"/>
      <c r="QK7" s="21"/>
      <c r="QL7" s="21"/>
      <c r="QM7" s="21"/>
      <c r="QN7" s="21"/>
      <c r="QO7" s="21"/>
      <c r="QP7" s="21"/>
      <c r="QQ7" s="21"/>
      <c r="QR7" s="21"/>
      <c r="QS7" s="21"/>
      <c r="QT7" s="21"/>
      <c r="QU7" s="21"/>
      <c r="QV7" s="21"/>
      <c r="QW7" s="21"/>
      <c r="QX7" s="21"/>
      <c r="QY7" s="21"/>
      <c r="QZ7" s="21"/>
      <c r="RA7" s="21"/>
      <c r="RB7" s="21"/>
      <c r="RC7" s="21"/>
      <c r="RD7" s="21"/>
      <c r="RE7" s="21"/>
      <c r="RF7" s="21"/>
      <c r="RG7" s="21"/>
      <c r="RH7" s="21"/>
      <c r="RI7" s="21"/>
      <c r="RJ7" s="21"/>
      <c r="RK7" s="21"/>
      <c r="RL7" s="21"/>
      <c r="RM7" s="21"/>
      <c r="RN7" s="21"/>
      <c r="RO7" s="21"/>
      <c r="RP7" s="21"/>
      <c r="RQ7" s="21"/>
      <c r="RR7" s="21"/>
      <c r="RS7" s="21"/>
      <c r="RT7" s="21"/>
      <c r="RU7" s="21"/>
      <c r="RV7" s="21"/>
      <c r="RW7" s="21"/>
      <c r="RX7" s="21"/>
      <c r="RY7" s="21"/>
      <c r="RZ7" s="21"/>
      <c r="SA7" s="21"/>
      <c r="SB7" s="21"/>
      <c r="SC7" s="21"/>
      <c r="SD7" s="21"/>
      <c r="SE7" s="21"/>
      <c r="SF7" s="21"/>
      <c r="TS7" s="36"/>
      <c r="TT7" s="36"/>
      <c r="TU7" s="36"/>
      <c r="TV7" s="36"/>
      <c r="TW7" s="36"/>
    </row>
    <row r="8" spans="1:544" s="23" customFormat="1">
      <c r="A8" s="30">
        <f t="shared" ref="A8" si="14">AA8</f>
        <v>0</v>
      </c>
      <c r="B8" s="44"/>
      <c r="C8" s="1"/>
      <c r="D8" s="1"/>
      <c r="E8" s="1"/>
      <c r="F8" s="45"/>
      <c r="G8" s="1"/>
      <c r="H8" s="1"/>
      <c r="I8" s="1"/>
      <c r="J8" s="1"/>
      <c r="K8" s="1"/>
      <c r="L8" s="1"/>
      <c r="M8" s="1"/>
      <c r="N8" s="1"/>
      <c r="O8" s="1"/>
      <c r="P8" s="1"/>
      <c r="Q8" s="45"/>
      <c r="R8" s="1"/>
      <c r="S8" s="1"/>
      <c r="T8" s="1"/>
      <c r="U8" s="1"/>
      <c r="V8" s="1"/>
      <c r="W8" s="1"/>
      <c r="X8" s="40"/>
      <c r="Y8" s="22" t="str">
        <f t="shared" ref="Y8" si="15">UPPER(O8)</f>
        <v/>
      </c>
      <c r="Z8" s="22">
        <f t="shared" si="12"/>
        <v>-1</v>
      </c>
      <c r="AA8" s="22">
        <f>VLOOKUP('Extraction '!I8,DIMENSIONS!J:K,2,FALSE)</f>
        <v>0</v>
      </c>
      <c r="AB8" s="22" t="e">
        <f>VLOOKUP($I8,DIMENSIONS!$B$2:$G$58,3,FALSE)</f>
        <v>#N/A</v>
      </c>
      <c r="AC8" s="22" t="e">
        <f>VLOOKUP($I8,DIMENSIONS!$B$2:$G$58,4,FALSE)</f>
        <v>#N/A</v>
      </c>
      <c r="AD8" s="22" t="e">
        <f>VLOOKUP($I8,DIMENSIONS!$B$2:$G$58,5,FALSE)</f>
        <v>#N/A</v>
      </c>
      <c r="AE8" s="22" t="e">
        <f>VLOOKUP($I8,DIMENSIONS!$B$2:$G$58,6,FALSE)</f>
        <v>#N/A</v>
      </c>
      <c r="AF8" s="22" t="str">
        <f t="shared" ref="AF8" si="16">CONCATENATE(J8," ",K8)</f>
        <v xml:space="preserve"> </v>
      </c>
      <c r="AG8" s="21">
        <f t="shared" ref="AG8" si="17">IF(I8=I7,I8,0)</f>
        <v>0</v>
      </c>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c r="EB8" s="21"/>
      <c r="EC8" s="21"/>
      <c r="ED8" s="21"/>
      <c r="EE8" s="21"/>
      <c r="EF8" s="21"/>
      <c r="EG8" s="21"/>
      <c r="EH8" s="21"/>
      <c r="EI8" s="21"/>
      <c r="EJ8" s="21"/>
      <c r="EK8" s="21"/>
      <c r="EL8" s="21"/>
      <c r="EM8" s="21"/>
      <c r="EN8" s="21"/>
      <c r="EO8" s="21"/>
      <c r="EP8" s="21"/>
      <c r="EQ8" s="21"/>
      <c r="ER8" s="21"/>
      <c r="ES8" s="21"/>
      <c r="ET8" s="21"/>
      <c r="EU8" s="21"/>
      <c r="EV8" s="21"/>
      <c r="EW8" s="21"/>
      <c r="EX8" s="21"/>
      <c r="EY8" s="21"/>
      <c r="EZ8" s="21"/>
      <c r="FA8" s="21"/>
      <c r="FB8" s="21"/>
      <c r="FC8" s="21"/>
      <c r="FD8" s="21"/>
      <c r="FE8" s="21"/>
      <c r="FF8" s="21"/>
      <c r="FG8" s="21"/>
      <c r="FH8" s="21"/>
      <c r="FI8" s="21"/>
      <c r="FJ8" s="21"/>
      <c r="FK8" s="21"/>
      <c r="FL8" s="21"/>
      <c r="FM8" s="21"/>
      <c r="FN8" s="21"/>
      <c r="FO8" s="21"/>
      <c r="FP8" s="21"/>
      <c r="FQ8" s="21"/>
      <c r="FR8" s="21"/>
      <c r="FS8" s="21"/>
      <c r="FT8" s="21"/>
      <c r="FU8" s="21"/>
      <c r="FV8" s="21"/>
      <c r="FW8" s="21"/>
      <c r="FX8" s="21"/>
      <c r="FY8" s="21"/>
      <c r="FZ8" s="21"/>
      <c r="GA8" s="21"/>
      <c r="GB8" s="21"/>
      <c r="GC8" s="21"/>
      <c r="GD8" s="21"/>
      <c r="GE8" s="21"/>
      <c r="GF8" s="21"/>
      <c r="GG8" s="21"/>
      <c r="GH8" s="21"/>
      <c r="GI8" s="21"/>
      <c r="GJ8" s="21"/>
      <c r="GK8" s="21"/>
      <c r="GL8" s="21"/>
      <c r="GM8" s="21"/>
      <c r="GN8" s="21"/>
      <c r="GO8" s="21"/>
      <c r="GP8" s="21"/>
      <c r="GQ8" s="21"/>
      <c r="GR8" s="21"/>
      <c r="GS8" s="21"/>
      <c r="GT8" s="21"/>
      <c r="GU8" s="21"/>
      <c r="GV8" s="21"/>
      <c r="GW8" s="21"/>
      <c r="GX8" s="21"/>
      <c r="GY8" s="21"/>
      <c r="GZ8" s="21"/>
      <c r="HA8" s="21"/>
      <c r="HB8" s="21"/>
      <c r="HC8" s="21"/>
      <c r="HD8" s="21"/>
      <c r="HE8" s="21"/>
      <c r="HF8" s="21"/>
      <c r="HG8" s="21"/>
      <c r="HH8" s="21"/>
      <c r="HI8" s="21"/>
      <c r="HJ8" s="21"/>
      <c r="HK8" s="21"/>
      <c r="HL8" s="21"/>
      <c r="HM8" s="21"/>
      <c r="HN8" s="21"/>
      <c r="HO8" s="21"/>
      <c r="HP8" s="21"/>
      <c r="HQ8" s="21"/>
      <c r="HR8" s="21"/>
      <c r="HS8" s="21"/>
      <c r="HT8" s="21"/>
      <c r="HU8" s="21"/>
      <c r="HV8" s="21"/>
      <c r="HW8" s="21"/>
      <c r="HX8" s="21"/>
      <c r="HY8" s="21"/>
      <c r="HZ8" s="21"/>
      <c r="IA8" s="21"/>
      <c r="IB8" s="21"/>
      <c r="IC8" s="21"/>
      <c r="ID8" s="21"/>
      <c r="IE8" s="21"/>
      <c r="IF8" s="21"/>
      <c r="IG8" s="21"/>
      <c r="IH8" s="21"/>
      <c r="II8" s="21"/>
      <c r="IJ8" s="21"/>
      <c r="IK8" s="21"/>
      <c r="IL8" s="21"/>
      <c r="IM8" s="21"/>
      <c r="IN8" s="21"/>
      <c r="IO8" s="21"/>
      <c r="IP8" s="21"/>
      <c r="IQ8" s="21"/>
      <c r="IR8" s="21"/>
      <c r="IS8" s="21"/>
      <c r="IT8" s="21"/>
      <c r="IU8" s="21"/>
      <c r="IV8" s="21"/>
      <c r="IW8" s="21"/>
      <c r="IX8" s="21"/>
      <c r="IY8" s="21"/>
      <c r="IZ8" s="21"/>
      <c r="JA8" s="21"/>
      <c r="JB8" s="21"/>
      <c r="JC8" s="21"/>
      <c r="JD8" s="21"/>
      <c r="JE8" s="21"/>
      <c r="JF8" s="21"/>
      <c r="JG8" s="21"/>
      <c r="JH8" s="21"/>
      <c r="JI8" s="21"/>
      <c r="JJ8" s="21"/>
      <c r="JK8" s="21"/>
      <c r="JL8" s="21"/>
      <c r="JM8" s="21"/>
      <c r="JN8" s="21"/>
      <c r="JO8" s="21"/>
      <c r="JP8" s="21"/>
      <c r="JQ8" s="21"/>
      <c r="JR8" s="21"/>
      <c r="JS8" s="21"/>
      <c r="JT8" s="21"/>
      <c r="JU8" s="21"/>
      <c r="JV8" s="21"/>
      <c r="JW8" s="21"/>
      <c r="JX8" s="21"/>
      <c r="JY8" s="21"/>
      <c r="JZ8" s="21"/>
      <c r="KA8" s="21"/>
      <c r="KB8" s="21"/>
      <c r="KC8" s="21"/>
      <c r="KD8" s="21"/>
      <c r="KE8" s="21"/>
      <c r="KF8" s="21"/>
      <c r="KG8" s="21"/>
      <c r="KH8" s="21"/>
      <c r="KI8" s="21"/>
      <c r="KJ8" s="21"/>
      <c r="KK8" s="21"/>
      <c r="KL8" s="21"/>
      <c r="KM8" s="21"/>
      <c r="KN8" s="21"/>
      <c r="KO8" s="21"/>
      <c r="KP8" s="21"/>
      <c r="KQ8" s="21"/>
      <c r="KR8" s="21"/>
      <c r="KS8" s="21"/>
      <c r="KT8" s="21"/>
      <c r="KU8" s="21"/>
      <c r="KV8" s="21"/>
      <c r="KW8" s="21"/>
      <c r="KX8" s="21"/>
      <c r="KY8" s="21"/>
      <c r="KZ8" s="21"/>
      <c r="LA8" s="21"/>
      <c r="LB8" s="21"/>
      <c r="LC8" s="21"/>
      <c r="LD8" s="21"/>
      <c r="LE8" s="21"/>
      <c r="LF8" s="21"/>
      <c r="LG8" s="21"/>
      <c r="LH8" s="21"/>
      <c r="LI8" s="21"/>
      <c r="LJ8" s="21"/>
      <c r="LK8" s="21"/>
      <c r="LL8" s="21"/>
      <c r="LM8" s="21"/>
      <c r="LN8" s="21"/>
      <c r="LO8" s="21"/>
      <c r="LP8" s="21"/>
      <c r="LQ8" s="21"/>
      <c r="LR8" s="21"/>
      <c r="LS8" s="21"/>
      <c r="LT8" s="21"/>
      <c r="LU8" s="21"/>
      <c r="LV8" s="21"/>
      <c r="LW8" s="21"/>
      <c r="LX8" s="21"/>
      <c r="LY8" s="21"/>
      <c r="LZ8" s="21"/>
      <c r="MA8" s="21"/>
      <c r="MB8" s="21"/>
      <c r="MC8" s="21"/>
      <c r="MD8" s="21"/>
      <c r="ME8" s="21"/>
      <c r="MF8" s="21"/>
      <c r="MG8" s="21"/>
      <c r="MH8" s="21"/>
      <c r="MI8" s="21"/>
      <c r="MJ8" s="21"/>
      <c r="MK8" s="21"/>
      <c r="ML8" s="21"/>
      <c r="MM8" s="21"/>
      <c r="MN8" s="21"/>
      <c r="MO8" s="21"/>
      <c r="MP8" s="21"/>
      <c r="MQ8" s="21"/>
      <c r="MR8" s="21"/>
      <c r="MS8" s="21"/>
      <c r="MT8" s="21"/>
      <c r="MU8" s="21"/>
      <c r="MV8" s="21"/>
      <c r="MW8" s="21"/>
      <c r="MX8" s="21"/>
      <c r="MY8" s="21"/>
      <c r="MZ8" s="21"/>
      <c r="NA8" s="21"/>
      <c r="NB8" s="21"/>
      <c r="NC8" s="21"/>
      <c r="ND8" s="21"/>
      <c r="NE8" s="21"/>
      <c r="NF8" s="21"/>
      <c r="NG8" s="21"/>
      <c r="NH8" s="21"/>
      <c r="NI8" s="21"/>
      <c r="NJ8" s="21"/>
      <c r="NK8" s="21"/>
      <c r="NL8" s="21"/>
      <c r="NM8" s="21"/>
      <c r="NN8" s="21"/>
      <c r="NO8" s="21"/>
      <c r="NP8" s="21"/>
      <c r="NQ8" s="21"/>
      <c r="NR8" s="21"/>
      <c r="NS8" s="21"/>
      <c r="NT8" s="21"/>
      <c r="NU8" s="21"/>
      <c r="NV8" s="21"/>
      <c r="NW8" s="21"/>
      <c r="NX8" s="21"/>
      <c r="NY8" s="21"/>
      <c r="NZ8" s="21"/>
      <c r="OA8" s="21"/>
      <c r="OB8" s="21"/>
      <c r="OC8" s="21"/>
      <c r="OD8" s="21"/>
      <c r="OE8" s="21"/>
      <c r="OF8" s="21"/>
      <c r="OG8" s="21"/>
      <c r="OH8" s="21"/>
      <c r="OI8" s="21"/>
      <c r="OJ8" s="21"/>
      <c r="OK8" s="21"/>
      <c r="OL8" s="21"/>
      <c r="OM8" s="21"/>
      <c r="ON8" s="21"/>
      <c r="OO8" s="21"/>
      <c r="OP8" s="21"/>
      <c r="OQ8" s="21"/>
      <c r="OR8" s="21"/>
      <c r="OS8" s="21"/>
      <c r="OT8" s="21"/>
      <c r="OU8" s="21"/>
      <c r="OV8" s="21"/>
      <c r="OW8" s="21"/>
      <c r="OX8" s="21"/>
      <c r="OY8" s="21"/>
      <c r="OZ8" s="21"/>
      <c r="PA8" s="21"/>
      <c r="PB8" s="21"/>
      <c r="PC8" s="21"/>
      <c r="PD8" s="21"/>
      <c r="PE8" s="21"/>
      <c r="PF8" s="21"/>
      <c r="PG8" s="21"/>
      <c r="PH8" s="21"/>
      <c r="PI8" s="21"/>
      <c r="PJ8" s="21"/>
      <c r="PK8" s="21"/>
      <c r="PL8" s="21"/>
      <c r="PM8" s="21"/>
      <c r="PN8" s="21"/>
      <c r="PO8" s="21"/>
      <c r="PP8" s="21"/>
      <c r="PQ8" s="21"/>
      <c r="PR8" s="21"/>
      <c r="PS8" s="21"/>
      <c r="PT8" s="21"/>
      <c r="PU8" s="21"/>
      <c r="PV8" s="21"/>
      <c r="PW8" s="21"/>
      <c r="PX8" s="21"/>
      <c r="PY8" s="21"/>
      <c r="PZ8" s="21"/>
      <c r="QA8" s="21"/>
      <c r="QB8" s="21"/>
      <c r="QC8" s="21"/>
      <c r="QD8" s="21"/>
      <c r="QE8" s="21"/>
      <c r="QF8" s="21"/>
      <c r="QG8" s="21"/>
      <c r="QH8" s="21"/>
      <c r="QI8" s="21"/>
      <c r="QJ8" s="21"/>
      <c r="QK8" s="21"/>
      <c r="QL8" s="21"/>
      <c r="QM8" s="21"/>
      <c r="QN8" s="21"/>
      <c r="QO8" s="21"/>
      <c r="QP8" s="21"/>
      <c r="QQ8" s="21"/>
      <c r="QR8" s="21"/>
      <c r="QS8" s="21"/>
      <c r="QT8" s="21"/>
      <c r="QU8" s="21"/>
      <c r="QV8" s="21"/>
      <c r="QW8" s="21"/>
      <c r="QX8" s="21"/>
      <c r="QY8" s="21"/>
      <c r="QZ8" s="21"/>
      <c r="RA8" s="21"/>
      <c r="RB8" s="21"/>
      <c r="RC8" s="21"/>
      <c r="RD8" s="21"/>
      <c r="RE8" s="21"/>
      <c r="RF8" s="21"/>
      <c r="RG8" s="21"/>
      <c r="RH8" s="21"/>
      <c r="RI8" s="21"/>
      <c r="RJ8" s="21"/>
      <c r="RK8" s="21"/>
      <c r="RL8" s="21"/>
      <c r="RM8" s="21"/>
      <c r="RN8" s="21"/>
      <c r="RO8" s="21"/>
      <c r="RP8" s="21"/>
      <c r="RQ8" s="21"/>
      <c r="RR8" s="21"/>
      <c r="RS8" s="21"/>
      <c r="RT8" s="21"/>
      <c r="RU8" s="21"/>
      <c r="RV8" s="21"/>
      <c r="RW8" s="21"/>
      <c r="RX8" s="21"/>
      <c r="RY8" s="21"/>
      <c r="RZ8" s="21"/>
      <c r="SA8" s="21"/>
      <c r="SB8" s="21"/>
      <c r="SC8" s="21"/>
      <c r="SD8" s="21"/>
      <c r="SE8" s="21"/>
      <c r="SF8" s="21"/>
      <c r="TS8" s="36"/>
      <c r="TT8" s="36"/>
      <c r="TU8" s="36"/>
      <c r="TV8" s="36"/>
      <c r="TW8" s="36"/>
    </row>
    <row r="9" spans="1:544" s="23" customFormat="1">
      <c r="A9" s="30">
        <f t="shared" si="10"/>
        <v>0</v>
      </c>
      <c r="B9" s="44"/>
      <c r="C9" s="1"/>
      <c r="D9" s="1"/>
      <c r="E9" s="1"/>
      <c r="F9" s="45"/>
      <c r="G9" s="1"/>
      <c r="H9" s="1"/>
      <c r="I9" s="1"/>
      <c r="J9" s="1"/>
      <c r="K9" s="1"/>
      <c r="L9" s="1"/>
      <c r="M9" s="1"/>
      <c r="N9" s="1"/>
      <c r="O9" s="1"/>
      <c r="P9" s="1"/>
      <c r="Q9" s="45"/>
      <c r="R9" s="1"/>
      <c r="S9" s="1"/>
      <c r="T9" s="1"/>
      <c r="U9" s="1"/>
      <c r="V9" s="1"/>
      <c r="W9" s="1"/>
      <c r="X9" s="40"/>
      <c r="Y9" s="22" t="str">
        <f t="shared" si="11"/>
        <v/>
      </c>
      <c r="Z9" s="22">
        <f t="shared" si="12"/>
        <v>-1</v>
      </c>
      <c r="AA9" s="22">
        <f>VLOOKUP('Extraction '!I9,DIMENSIONS!J:K,2,FALSE)</f>
        <v>0</v>
      </c>
      <c r="AB9" s="22" t="e">
        <f>VLOOKUP($I9,DIMENSIONS!$B$2:$G$58,3,FALSE)</f>
        <v>#N/A</v>
      </c>
      <c r="AC9" s="22" t="e">
        <f>VLOOKUP($I9,DIMENSIONS!$B$2:$G$58,4,FALSE)</f>
        <v>#N/A</v>
      </c>
      <c r="AD9" s="22" t="e">
        <f>VLOOKUP($I9,DIMENSIONS!$B$2:$G$58,5,FALSE)</f>
        <v>#N/A</v>
      </c>
      <c r="AE9" s="22" t="e">
        <f>VLOOKUP($I9,DIMENSIONS!$B$2:$G$58,6,FALSE)</f>
        <v>#N/A</v>
      </c>
      <c r="AF9" s="22" t="str">
        <f t="shared" si="13"/>
        <v xml:space="preserve"> </v>
      </c>
      <c r="AG9" s="21" t="e">
        <f>VLOOKUP($I9,DIMENSIONS!$B$2:$H$58,8,FALSE)</f>
        <v>#N/A</v>
      </c>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c r="FL9" s="21"/>
      <c r="FM9" s="21"/>
      <c r="FN9" s="21"/>
      <c r="FO9" s="21"/>
      <c r="FP9" s="21"/>
      <c r="FQ9" s="21"/>
      <c r="FR9" s="21"/>
      <c r="FS9" s="21"/>
      <c r="FT9" s="21"/>
      <c r="FU9" s="21"/>
      <c r="FV9" s="21"/>
      <c r="FW9" s="21"/>
      <c r="FX9" s="21"/>
      <c r="FY9" s="21"/>
      <c r="FZ9" s="21"/>
      <c r="GA9" s="21"/>
      <c r="GB9" s="21"/>
      <c r="GC9" s="21"/>
      <c r="GD9" s="21"/>
      <c r="GE9" s="21"/>
      <c r="GF9" s="21"/>
      <c r="GG9" s="21"/>
      <c r="GH9" s="21"/>
      <c r="GI9" s="21"/>
      <c r="GJ9" s="21"/>
      <c r="GK9" s="21"/>
      <c r="GL9" s="21"/>
      <c r="GM9" s="21"/>
      <c r="GN9" s="21"/>
      <c r="GO9" s="21"/>
      <c r="GP9" s="21"/>
      <c r="GQ9" s="21"/>
      <c r="GR9" s="21"/>
      <c r="GS9" s="21"/>
      <c r="GT9" s="21"/>
      <c r="GU9" s="21"/>
      <c r="GV9" s="21"/>
      <c r="GW9" s="21"/>
      <c r="GX9" s="21"/>
      <c r="GY9" s="21"/>
      <c r="GZ9" s="21"/>
      <c r="HA9" s="21"/>
      <c r="HB9" s="21"/>
      <c r="HC9" s="21"/>
      <c r="HD9" s="21"/>
      <c r="HE9" s="21"/>
      <c r="HF9" s="21"/>
      <c r="HG9" s="21"/>
      <c r="HH9" s="21"/>
      <c r="HI9" s="21"/>
      <c r="HJ9" s="21"/>
      <c r="HK9" s="21"/>
      <c r="HL9" s="21"/>
      <c r="HM9" s="21"/>
      <c r="HN9" s="21"/>
      <c r="HO9" s="21"/>
      <c r="HP9" s="21"/>
      <c r="HQ9" s="21"/>
      <c r="HR9" s="21"/>
      <c r="HS9" s="21"/>
      <c r="HT9" s="21"/>
      <c r="HU9" s="21"/>
      <c r="HV9" s="21"/>
      <c r="HW9" s="21"/>
      <c r="HX9" s="21"/>
      <c r="HY9" s="21"/>
      <c r="HZ9" s="21"/>
      <c r="IA9" s="21"/>
      <c r="IB9" s="21"/>
      <c r="IC9" s="21"/>
      <c r="ID9" s="21"/>
      <c r="IE9" s="21"/>
      <c r="IF9" s="21"/>
      <c r="IG9" s="21"/>
      <c r="IH9" s="21"/>
      <c r="II9" s="21"/>
      <c r="IJ9" s="21"/>
      <c r="IK9" s="21"/>
      <c r="IL9" s="21"/>
      <c r="IM9" s="21"/>
      <c r="IN9" s="21"/>
      <c r="IO9" s="21"/>
      <c r="IP9" s="21"/>
      <c r="IQ9" s="21"/>
      <c r="IR9" s="21"/>
      <c r="IS9" s="21"/>
      <c r="IT9" s="21"/>
      <c r="IU9" s="21"/>
      <c r="IV9" s="21"/>
      <c r="IW9" s="21"/>
      <c r="IX9" s="21"/>
      <c r="IY9" s="21"/>
      <c r="IZ9" s="21"/>
      <c r="JA9" s="21"/>
      <c r="JB9" s="21"/>
      <c r="JC9" s="21"/>
      <c r="JD9" s="21"/>
      <c r="JE9" s="21"/>
      <c r="JF9" s="21"/>
      <c r="JG9" s="21"/>
      <c r="JH9" s="21"/>
      <c r="JI9" s="21"/>
      <c r="JJ9" s="21"/>
      <c r="JK9" s="21"/>
      <c r="JL9" s="21"/>
      <c r="JM9" s="21"/>
      <c r="JN9" s="21"/>
      <c r="JO9" s="21"/>
      <c r="JP9" s="21"/>
      <c r="JQ9" s="21"/>
      <c r="JR9" s="21"/>
      <c r="JS9" s="21"/>
      <c r="JT9" s="21"/>
      <c r="JU9" s="21"/>
      <c r="JV9" s="21"/>
      <c r="JW9" s="21"/>
      <c r="JX9" s="21"/>
      <c r="JY9" s="21"/>
      <c r="JZ9" s="21"/>
      <c r="KA9" s="21"/>
      <c r="KB9" s="21"/>
      <c r="KC9" s="21"/>
      <c r="KD9" s="21"/>
      <c r="KE9" s="21"/>
      <c r="KF9" s="21"/>
      <c r="KG9" s="21"/>
      <c r="KH9" s="21"/>
      <c r="KI9" s="21"/>
      <c r="KJ9" s="21"/>
      <c r="KK9" s="21"/>
      <c r="KL9" s="21"/>
      <c r="KM9" s="21"/>
      <c r="KN9" s="21"/>
      <c r="KO9" s="21"/>
      <c r="KP9" s="21"/>
      <c r="KQ9" s="21"/>
      <c r="KR9" s="21"/>
      <c r="KS9" s="21"/>
      <c r="KT9" s="21"/>
      <c r="KU9" s="21"/>
      <c r="KV9" s="21"/>
      <c r="KW9" s="21"/>
      <c r="KX9" s="21"/>
      <c r="KY9" s="21"/>
      <c r="KZ9" s="21"/>
      <c r="LA9" s="21"/>
      <c r="LB9" s="21"/>
      <c r="LC9" s="21"/>
      <c r="LD9" s="21"/>
      <c r="LE9" s="21"/>
      <c r="LF9" s="21"/>
      <c r="LG9" s="21"/>
      <c r="LH9" s="21"/>
      <c r="LI9" s="21"/>
      <c r="LJ9" s="21"/>
      <c r="LK9" s="21"/>
      <c r="LL9" s="21"/>
      <c r="LM9" s="21"/>
      <c r="LN9" s="21"/>
      <c r="LO9" s="21"/>
      <c r="LP9" s="21"/>
      <c r="LQ9" s="21"/>
      <c r="LR9" s="21"/>
      <c r="LS9" s="21"/>
      <c r="LT9" s="21"/>
      <c r="LU9" s="21"/>
      <c r="LV9" s="21"/>
      <c r="LW9" s="21"/>
      <c r="LX9" s="21"/>
      <c r="LY9" s="21"/>
      <c r="LZ9" s="21"/>
      <c r="MA9" s="21"/>
      <c r="MB9" s="21"/>
      <c r="MC9" s="21"/>
      <c r="MD9" s="21"/>
      <c r="ME9" s="21"/>
      <c r="MF9" s="21"/>
      <c r="MG9" s="21"/>
      <c r="MH9" s="21"/>
      <c r="MI9" s="21"/>
      <c r="MJ9" s="21"/>
      <c r="MK9" s="21"/>
      <c r="ML9" s="21"/>
      <c r="MM9" s="21"/>
      <c r="MN9" s="21"/>
      <c r="MO9" s="21"/>
      <c r="MP9" s="21"/>
      <c r="MQ9" s="21"/>
      <c r="MR9" s="21"/>
      <c r="MS9" s="21"/>
      <c r="MT9" s="21"/>
      <c r="MU9" s="21"/>
      <c r="MV9" s="21"/>
      <c r="MW9" s="21"/>
      <c r="MX9" s="21"/>
      <c r="MY9" s="21"/>
      <c r="MZ9" s="21"/>
      <c r="NA9" s="21"/>
      <c r="NB9" s="21"/>
      <c r="NC9" s="21"/>
      <c r="ND9" s="21"/>
      <c r="NE9" s="21"/>
      <c r="NF9" s="21"/>
      <c r="NG9" s="21"/>
      <c r="NH9" s="21"/>
      <c r="NI9" s="21"/>
      <c r="NJ9" s="21"/>
      <c r="NK9" s="21"/>
      <c r="NL9" s="21"/>
      <c r="NM9" s="21"/>
      <c r="NN9" s="21"/>
      <c r="NO9" s="21"/>
      <c r="NP9" s="21"/>
      <c r="NQ9" s="21"/>
      <c r="NR9" s="21"/>
      <c r="NS9" s="21"/>
      <c r="NT9" s="21"/>
      <c r="NU9" s="21"/>
      <c r="NV9" s="21"/>
      <c r="NW9" s="21"/>
      <c r="NX9" s="21"/>
      <c r="NY9" s="21"/>
      <c r="NZ9" s="21"/>
      <c r="OA9" s="21"/>
      <c r="OB9" s="21"/>
      <c r="OC9" s="21"/>
      <c r="OD9" s="21"/>
      <c r="OE9" s="21"/>
      <c r="OF9" s="21"/>
      <c r="OG9" s="21"/>
      <c r="OH9" s="21"/>
      <c r="OI9" s="21"/>
      <c r="OJ9" s="21"/>
      <c r="OK9" s="21"/>
      <c r="OL9" s="21"/>
      <c r="OM9" s="21"/>
      <c r="ON9" s="21"/>
      <c r="OO9" s="21"/>
      <c r="OP9" s="21"/>
      <c r="OQ9" s="21"/>
      <c r="OR9" s="21"/>
      <c r="OS9" s="21"/>
      <c r="OT9" s="21"/>
      <c r="OU9" s="21"/>
      <c r="OV9" s="21"/>
      <c r="OW9" s="21"/>
      <c r="OX9" s="21"/>
      <c r="OY9" s="21"/>
      <c r="OZ9" s="21"/>
      <c r="PA9" s="21"/>
      <c r="PB9" s="21"/>
      <c r="PC9" s="21"/>
      <c r="PD9" s="21"/>
      <c r="PE9" s="21"/>
      <c r="PF9" s="21"/>
      <c r="PG9" s="21"/>
      <c r="PH9" s="21"/>
      <c r="PI9" s="21"/>
      <c r="PJ9" s="21"/>
      <c r="PK9" s="21"/>
      <c r="PL9" s="21"/>
      <c r="PM9" s="21"/>
      <c r="PN9" s="21"/>
      <c r="PO9" s="21"/>
      <c r="PP9" s="21"/>
      <c r="PQ9" s="21"/>
      <c r="PR9" s="21"/>
      <c r="PS9" s="21"/>
      <c r="PT9" s="21"/>
      <c r="PU9" s="21"/>
      <c r="PV9" s="21"/>
      <c r="PW9" s="21"/>
      <c r="PX9" s="21"/>
      <c r="PY9" s="21"/>
      <c r="PZ9" s="21"/>
      <c r="QA9" s="21"/>
      <c r="QB9" s="21"/>
      <c r="QC9" s="21"/>
      <c r="QD9" s="21"/>
      <c r="QE9" s="21"/>
      <c r="QF9" s="21"/>
      <c r="QG9" s="21"/>
      <c r="QH9" s="21"/>
      <c r="QI9" s="21"/>
      <c r="QJ9" s="21"/>
      <c r="QK9" s="21"/>
      <c r="QL9" s="21"/>
      <c r="QM9" s="21"/>
      <c r="QN9" s="21"/>
      <c r="QO9" s="21"/>
      <c r="QP9" s="21"/>
      <c r="QQ9" s="21"/>
      <c r="QR9" s="21"/>
      <c r="QS9" s="21"/>
      <c r="QT9" s="21"/>
      <c r="QU9" s="21"/>
      <c r="QV9" s="21"/>
      <c r="QW9" s="21"/>
      <c r="QX9" s="21"/>
      <c r="QY9" s="21"/>
      <c r="QZ9" s="21"/>
      <c r="RA9" s="21"/>
      <c r="RB9" s="21"/>
      <c r="RC9" s="21"/>
      <c r="RD9" s="21"/>
      <c r="RE9" s="21"/>
      <c r="RF9" s="21"/>
      <c r="RG9" s="21"/>
      <c r="RH9" s="21"/>
      <c r="RI9" s="21"/>
      <c r="RJ9" s="21"/>
      <c r="RK9" s="21"/>
      <c r="RL9" s="21"/>
      <c r="RM9" s="21"/>
      <c r="RN9" s="21"/>
      <c r="RO9" s="21"/>
      <c r="RP9" s="21"/>
      <c r="RQ9" s="21"/>
      <c r="RR9" s="21"/>
      <c r="RS9" s="21"/>
      <c r="RT9" s="21"/>
      <c r="RU9" s="21"/>
      <c r="RV9" s="21"/>
      <c r="RW9" s="21"/>
      <c r="RX9" s="21"/>
      <c r="RY9" s="21"/>
      <c r="RZ9" s="21"/>
      <c r="SA9" s="21"/>
      <c r="SB9" s="21"/>
      <c r="SC9" s="21"/>
      <c r="SD9" s="21"/>
      <c r="SE9" s="21"/>
      <c r="SF9" s="21"/>
      <c r="TS9" s="36"/>
      <c r="TT9" s="36"/>
      <c r="TU9" s="36"/>
      <c r="TV9" s="36"/>
      <c r="TW9" s="36"/>
    </row>
    <row r="10" spans="1:544" s="23" customFormat="1">
      <c r="A10" s="30">
        <f t="shared" ref="A10" si="18">AA10</f>
        <v>0</v>
      </c>
      <c r="B10" s="44"/>
      <c r="C10" s="1"/>
      <c r="D10" s="1"/>
      <c r="E10" s="1"/>
      <c r="F10" s="45"/>
      <c r="G10" s="1"/>
      <c r="H10" s="1"/>
      <c r="I10" s="1"/>
      <c r="J10" s="1"/>
      <c r="K10" s="1"/>
      <c r="L10" s="1"/>
      <c r="M10" s="1"/>
      <c r="N10" s="1"/>
      <c r="O10" s="1"/>
      <c r="P10" s="1"/>
      <c r="Q10" s="45"/>
      <c r="R10" s="1"/>
      <c r="S10" s="1"/>
      <c r="T10" s="1"/>
      <c r="U10" s="1"/>
      <c r="V10" s="1"/>
      <c r="W10" s="1"/>
      <c r="X10" s="40"/>
      <c r="Y10" s="22" t="str">
        <f t="shared" ref="Y10" si="19">UPPER(O10)</f>
        <v/>
      </c>
      <c r="Z10" s="22">
        <f t="shared" ref="Z10" si="20">AA10-$Z$2</f>
        <v>-1</v>
      </c>
      <c r="AA10" s="22">
        <f>VLOOKUP('Extraction '!I10,DIMENSIONS!J:K,2,FALSE)</f>
        <v>0</v>
      </c>
      <c r="AB10" s="22" t="e">
        <f>VLOOKUP($I10,DIMENSIONS!$B$2:$G$58,3,FALSE)</f>
        <v>#N/A</v>
      </c>
      <c r="AC10" s="22" t="e">
        <f>VLOOKUP($I10,DIMENSIONS!$B$2:$G$58,4,FALSE)</f>
        <v>#N/A</v>
      </c>
      <c r="AD10" s="22" t="e">
        <f>VLOOKUP($I10,DIMENSIONS!$B$2:$G$58,5,FALSE)</f>
        <v>#N/A</v>
      </c>
      <c r="AE10" s="22" t="e">
        <f>VLOOKUP($I10,DIMENSIONS!$B$2:$G$58,6,FALSE)</f>
        <v>#N/A</v>
      </c>
      <c r="AF10" s="22" t="str">
        <f t="shared" ref="AF10" si="21">CONCATENATE(J10," ",K10)</f>
        <v xml:space="preserve"> </v>
      </c>
      <c r="AG10" s="21" t="e">
        <f>VLOOKUP($I10,DIMENSIONS!$B$2:$H$58,8,FALSE)</f>
        <v>#N/A</v>
      </c>
      <c r="AH10" s="21"/>
      <c r="AI10" s="21"/>
      <c r="AJ10" s="21"/>
      <c r="AK10" s="21"/>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1"/>
      <c r="BJ10" s="21"/>
      <c r="BK10" s="21"/>
      <c r="BL10" s="21"/>
      <c r="BM10" s="21"/>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c r="IO10" s="21"/>
      <c r="IP10" s="21"/>
      <c r="IQ10" s="21"/>
      <c r="IR10" s="21"/>
      <c r="IS10" s="21"/>
      <c r="IT10" s="21"/>
      <c r="IU10" s="21"/>
      <c r="IV10" s="21"/>
      <c r="IW10" s="21"/>
      <c r="IX10" s="21"/>
      <c r="IY10" s="21"/>
      <c r="IZ10" s="21"/>
      <c r="JA10" s="21"/>
      <c r="JB10" s="21"/>
      <c r="JC10" s="21"/>
      <c r="JD10" s="21"/>
      <c r="JE10" s="21"/>
      <c r="JF10" s="21"/>
      <c r="JG10" s="21"/>
      <c r="JH10" s="21"/>
      <c r="JI10" s="21"/>
      <c r="JJ10" s="21"/>
      <c r="JK10" s="21"/>
      <c r="JL10" s="21"/>
      <c r="JM10" s="21"/>
      <c r="JN10" s="21"/>
      <c r="JO10" s="21"/>
      <c r="JP10" s="21"/>
      <c r="JQ10" s="21"/>
      <c r="JR10" s="21"/>
      <c r="JS10" s="21"/>
      <c r="JT10" s="21"/>
      <c r="JU10" s="21"/>
      <c r="JV10" s="21"/>
      <c r="JW10" s="21"/>
      <c r="JX10" s="21"/>
      <c r="JY10" s="21"/>
      <c r="JZ10" s="21"/>
      <c r="KA10" s="21"/>
      <c r="KB10" s="21"/>
      <c r="KC10" s="21"/>
      <c r="KD10" s="21"/>
      <c r="KE10" s="21"/>
      <c r="KF10" s="21"/>
      <c r="KG10" s="21"/>
      <c r="KH10" s="21"/>
      <c r="KI10" s="21"/>
      <c r="KJ10" s="21"/>
      <c r="KK10" s="21"/>
      <c r="KL10" s="21"/>
      <c r="KM10" s="21"/>
      <c r="KN10" s="21"/>
      <c r="KO10" s="21"/>
      <c r="KP10" s="21"/>
      <c r="KQ10" s="21"/>
      <c r="KR10" s="21"/>
      <c r="KS10" s="21"/>
      <c r="KT10" s="21"/>
      <c r="KU10" s="21"/>
      <c r="KV10" s="21"/>
      <c r="KW10" s="21"/>
      <c r="KX10" s="21"/>
      <c r="KY10" s="21"/>
      <c r="KZ10" s="21"/>
      <c r="LA10" s="21"/>
      <c r="LB10" s="21"/>
      <c r="LC10" s="21"/>
      <c r="LD10" s="21"/>
      <c r="LE10" s="21"/>
      <c r="LF10" s="21"/>
      <c r="LG10" s="21"/>
      <c r="LH10" s="21"/>
      <c r="LI10" s="21"/>
      <c r="LJ10" s="21"/>
      <c r="LK10" s="21"/>
      <c r="LL10" s="21"/>
      <c r="LM10" s="21"/>
      <c r="LN10" s="21"/>
      <c r="LO10" s="21"/>
      <c r="LP10" s="21"/>
      <c r="LQ10" s="21"/>
      <c r="LR10" s="21"/>
      <c r="LS10" s="21"/>
      <c r="LT10" s="21"/>
      <c r="LU10" s="21"/>
      <c r="LV10" s="21"/>
      <c r="LW10" s="21"/>
      <c r="LX10" s="21"/>
      <c r="LY10" s="21"/>
      <c r="LZ10" s="21"/>
      <c r="MA10" s="21"/>
      <c r="MB10" s="21"/>
      <c r="MC10" s="21"/>
      <c r="MD10" s="21"/>
      <c r="ME10" s="21"/>
      <c r="MF10" s="21"/>
      <c r="MG10" s="21"/>
      <c r="MH10" s="21"/>
      <c r="MI10" s="21"/>
      <c r="MJ10" s="21"/>
      <c r="MK10" s="21"/>
      <c r="ML10" s="21"/>
      <c r="MM10" s="21"/>
      <c r="MN10" s="21"/>
      <c r="MO10" s="21"/>
      <c r="MP10" s="21"/>
      <c r="MQ10" s="21"/>
      <c r="MR10" s="21"/>
      <c r="MS10" s="21"/>
      <c r="MT10" s="21"/>
      <c r="MU10" s="21"/>
      <c r="MV10" s="21"/>
      <c r="MW10" s="21"/>
      <c r="MX10" s="21"/>
      <c r="MY10" s="21"/>
      <c r="MZ10" s="21"/>
      <c r="NA10" s="21"/>
      <c r="NB10" s="21"/>
      <c r="NC10" s="21"/>
      <c r="ND10" s="21"/>
      <c r="NE10" s="21"/>
      <c r="NF10" s="21"/>
      <c r="NG10" s="21"/>
      <c r="NH10" s="21"/>
      <c r="NI10" s="21"/>
      <c r="NJ10" s="21"/>
      <c r="NK10" s="21"/>
      <c r="NL10" s="21"/>
      <c r="NM10" s="21"/>
      <c r="NN10" s="21"/>
      <c r="NO10" s="21"/>
      <c r="NP10" s="21"/>
      <c r="NQ10" s="21"/>
      <c r="NR10" s="21"/>
      <c r="NS10" s="21"/>
      <c r="NT10" s="21"/>
      <c r="NU10" s="21"/>
      <c r="NV10" s="21"/>
      <c r="NW10" s="21"/>
      <c r="NX10" s="21"/>
      <c r="NY10" s="21"/>
      <c r="NZ10" s="21"/>
      <c r="OA10" s="21"/>
      <c r="OB10" s="21"/>
      <c r="OC10" s="21"/>
      <c r="OD10" s="21"/>
      <c r="OE10" s="21"/>
      <c r="OF10" s="21"/>
      <c r="OG10" s="21"/>
      <c r="OH10" s="21"/>
      <c r="OI10" s="21"/>
      <c r="OJ10" s="21"/>
      <c r="OK10" s="21"/>
      <c r="OL10" s="21"/>
      <c r="OM10" s="21"/>
      <c r="ON10" s="21"/>
      <c r="OO10" s="21"/>
      <c r="OP10" s="21"/>
      <c r="OQ10" s="21"/>
      <c r="OR10" s="21"/>
      <c r="OS10" s="21"/>
      <c r="OT10" s="21"/>
      <c r="OU10" s="21"/>
      <c r="OV10" s="21"/>
      <c r="OW10" s="21"/>
      <c r="OX10" s="21"/>
      <c r="OY10" s="21"/>
      <c r="OZ10" s="21"/>
      <c r="PA10" s="21"/>
      <c r="PB10" s="21"/>
      <c r="PC10" s="21"/>
      <c r="PD10" s="21"/>
      <c r="PE10" s="21"/>
      <c r="PF10" s="21"/>
      <c r="PG10" s="21"/>
      <c r="PH10" s="21"/>
      <c r="PI10" s="21"/>
      <c r="PJ10" s="21"/>
      <c r="PK10" s="21"/>
      <c r="PL10" s="21"/>
      <c r="PM10" s="21"/>
      <c r="PN10" s="21"/>
      <c r="PO10" s="21"/>
      <c r="PP10" s="21"/>
      <c r="PQ10" s="21"/>
      <c r="PR10" s="21"/>
      <c r="PS10" s="21"/>
      <c r="PT10" s="21"/>
      <c r="PU10" s="21"/>
      <c r="PV10" s="21"/>
      <c r="PW10" s="21"/>
      <c r="PX10" s="21"/>
      <c r="PY10" s="21"/>
      <c r="PZ10" s="21"/>
      <c r="QA10" s="21"/>
      <c r="QB10" s="21"/>
      <c r="QC10" s="21"/>
      <c r="QD10" s="21"/>
      <c r="QE10" s="21"/>
      <c r="QF10" s="21"/>
      <c r="QG10" s="21"/>
      <c r="QH10" s="21"/>
      <c r="QI10" s="21"/>
      <c r="QJ10" s="21"/>
      <c r="QK10" s="21"/>
      <c r="QL10" s="21"/>
      <c r="QM10" s="21"/>
      <c r="QN10" s="21"/>
      <c r="QO10" s="21"/>
      <c r="QP10" s="21"/>
      <c r="QQ10" s="21"/>
      <c r="QR10" s="21"/>
      <c r="QS10" s="21"/>
      <c r="QT10" s="21"/>
      <c r="QU10" s="21"/>
      <c r="QV10" s="21"/>
      <c r="QW10" s="21"/>
      <c r="QX10" s="21"/>
      <c r="QY10" s="21"/>
      <c r="QZ10" s="21"/>
      <c r="RA10" s="21"/>
      <c r="RB10" s="21"/>
      <c r="RC10" s="21"/>
      <c r="RD10" s="21"/>
      <c r="RE10" s="21"/>
      <c r="RF10" s="21"/>
      <c r="RG10" s="21"/>
      <c r="RH10" s="21"/>
      <c r="RI10" s="21"/>
      <c r="RJ10" s="21"/>
      <c r="RK10" s="21"/>
      <c r="RL10" s="21"/>
      <c r="RM10" s="21"/>
      <c r="RN10" s="21"/>
      <c r="RO10" s="21"/>
      <c r="RP10" s="21"/>
      <c r="RQ10" s="21"/>
      <c r="RR10" s="21"/>
      <c r="RS10" s="21"/>
      <c r="RT10" s="21"/>
      <c r="RU10" s="21"/>
      <c r="RV10" s="21"/>
      <c r="RW10" s="21"/>
      <c r="RX10" s="21"/>
      <c r="RY10" s="21"/>
      <c r="RZ10" s="21"/>
      <c r="SA10" s="21"/>
      <c r="SB10" s="21"/>
      <c r="SC10" s="21"/>
      <c r="SD10" s="21"/>
      <c r="SE10" s="21"/>
      <c r="SF10" s="21"/>
      <c r="TS10" s="36"/>
      <c r="TT10" s="36"/>
      <c r="TU10" s="36"/>
      <c r="TV10" s="36"/>
      <c r="TW10" s="36"/>
    </row>
    <row r="11" spans="1:544" s="23" customFormat="1">
      <c r="A11" s="30">
        <f t="shared" ref="A11:A15" si="22">AA11</f>
        <v>0</v>
      </c>
      <c r="B11" s="44"/>
      <c r="C11" s="1"/>
      <c r="D11" s="1"/>
      <c r="E11" s="1"/>
      <c r="F11" s="1"/>
      <c r="G11" s="1"/>
      <c r="H11" s="1"/>
      <c r="I11" s="1"/>
      <c r="J11" s="1"/>
      <c r="K11" s="1"/>
      <c r="L11" s="1"/>
      <c r="M11" s="1"/>
      <c r="N11" s="1"/>
      <c r="O11" s="1"/>
      <c r="P11" s="1"/>
      <c r="Q11" s="1"/>
      <c r="R11" s="1"/>
      <c r="S11" s="1"/>
      <c r="T11" s="1"/>
      <c r="U11" s="1"/>
      <c r="V11" s="1"/>
      <c r="W11" s="1"/>
      <c r="X11" s="40"/>
      <c r="Y11" s="22" t="str">
        <f t="shared" ref="Y11:Y15" si="23">UPPER(O11)</f>
        <v/>
      </c>
      <c r="Z11" s="22">
        <f t="shared" ref="Z11:Z18" si="24">AA11-$Z$2</f>
        <v>-1</v>
      </c>
      <c r="AA11" s="22">
        <f>VLOOKUP('Extraction '!I11,DIMENSIONS!J:K,2,FALSE)</f>
        <v>0</v>
      </c>
      <c r="AB11" s="22" t="e">
        <f>VLOOKUP($I11,DIMENSIONS!$B$2:$G$58,3,FALSE)</f>
        <v>#N/A</v>
      </c>
      <c r="AC11" s="22" t="e">
        <f>VLOOKUP($I11,DIMENSIONS!$B$2:$G$58,4,FALSE)</f>
        <v>#N/A</v>
      </c>
      <c r="AD11" s="22" t="e">
        <f>VLOOKUP($I11,DIMENSIONS!$B$2:$G$58,5,FALSE)</f>
        <v>#N/A</v>
      </c>
      <c r="AE11" s="22" t="e">
        <f>VLOOKUP($I11,DIMENSIONS!$B$2:$G$58,6,FALSE)</f>
        <v>#N/A</v>
      </c>
      <c r="AF11" s="22" t="str">
        <f t="shared" ref="AF11:AF15" si="25">CONCATENATE(J11," ",K11)</f>
        <v xml:space="preserve"> </v>
      </c>
      <c r="AG11" s="21" t="e">
        <f>VLOOKUP($I11,DIMENSIONS!$B$2:$H$58,8,FALSE)</f>
        <v>#N/A</v>
      </c>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c r="FL11" s="21"/>
      <c r="FM11" s="21"/>
      <c r="FN11" s="21"/>
      <c r="FO11" s="21"/>
      <c r="FP11" s="21"/>
      <c r="FQ11" s="21"/>
      <c r="FR11" s="21"/>
      <c r="FS11" s="21"/>
      <c r="FT11" s="21"/>
      <c r="FU11" s="21"/>
      <c r="FV11" s="21"/>
      <c r="FW11" s="21"/>
      <c r="FX11" s="21"/>
      <c r="FY11" s="21"/>
      <c r="FZ11" s="21"/>
      <c r="GA11" s="21"/>
      <c r="GB11" s="21"/>
      <c r="GC11" s="21"/>
      <c r="GD11" s="21"/>
      <c r="GE11" s="21"/>
      <c r="GF11" s="21"/>
      <c r="GG11" s="21"/>
      <c r="GH11" s="21"/>
      <c r="GI11" s="21"/>
      <c r="GJ11" s="21"/>
      <c r="GK11" s="21"/>
      <c r="GL11" s="21"/>
      <c r="GM11" s="21"/>
      <c r="GN11" s="21"/>
      <c r="GO11" s="21"/>
      <c r="GP11" s="21"/>
      <c r="GQ11" s="21"/>
      <c r="GR11" s="21"/>
      <c r="GS11" s="21"/>
      <c r="GT11" s="21"/>
      <c r="GU11" s="21"/>
      <c r="GV11" s="21"/>
      <c r="GW11" s="21"/>
      <c r="GX11" s="21"/>
      <c r="GY11" s="21"/>
      <c r="GZ11" s="21"/>
      <c r="HA11" s="21"/>
      <c r="HB11" s="21"/>
      <c r="HC11" s="21"/>
      <c r="HD11" s="21"/>
      <c r="HE11" s="21"/>
      <c r="HF11" s="21"/>
      <c r="HG11" s="21"/>
      <c r="HH11" s="21"/>
      <c r="HI11" s="21"/>
      <c r="HJ11" s="21"/>
      <c r="HK11" s="21"/>
      <c r="HL11" s="21"/>
      <c r="HM11" s="21"/>
      <c r="HN11" s="21"/>
      <c r="HO11" s="21"/>
      <c r="HP11" s="21"/>
      <c r="HQ11" s="21"/>
      <c r="HR11" s="21"/>
      <c r="HS11" s="21"/>
      <c r="HT11" s="21"/>
      <c r="HU11" s="21"/>
      <c r="HV11" s="21"/>
      <c r="HW11" s="21"/>
      <c r="HX11" s="21"/>
      <c r="HY11" s="21"/>
      <c r="HZ11" s="21"/>
      <c r="IA11" s="21"/>
      <c r="IB11" s="21"/>
      <c r="IC11" s="21"/>
      <c r="ID11" s="21"/>
      <c r="IE11" s="21"/>
      <c r="IF11" s="21"/>
      <c r="IG11" s="21"/>
      <c r="IH11" s="21"/>
      <c r="II11" s="21"/>
      <c r="IJ11" s="21"/>
      <c r="IK11" s="21"/>
      <c r="IL11" s="21"/>
      <c r="IM11" s="21"/>
      <c r="IN11" s="21"/>
      <c r="IO11" s="21"/>
      <c r="IP11" s="21"/>
      <c r="IQ11" s="21"/>
      <c r="IR11" s="21"/>
      <c r="IS11" s="21"/>
      <c r="IT11" s="21"/>
      <c r="IU11" s="21"/>
      <c r="IV11" s="21"/>
      <c r="IW11" s="21"/>
      <c r="IX11" s="21"/>
      <c r="IY11" s="21"/>
      <c r="IZ11" s="21"/>
      <c r="JA11" s="21"/>
      <c r="JB11" s="21"/>
      <c r="JC11" s="21"/>
      <c r="JD11" s="21"/>
      <c r="JE11" s="21"/>
      <c r="JF11" s="21"/>
      <c r="JG11" s="21"/>
      <c r="JH11" s="21"/>
      <c r="JI11" s="21"/>
      <c r="JJ11" s="21"/>
      <c r="JK11" s="21"/>
      <c r="JL11" s="21"/>
      <c r="JM11" s="21"/>
      <c r="JN11" s="21"/>
      <c r="JO11" s="21"/>
      <c r="JP11" s="21"/>
      <c r="JQ11" s="21"/>
      <c r="JR11" s="21"/>
      <c r="JS11" s="21"/>
      <c r="JT11" s="21"/>
      <c r="JU11" s="21"/>
      <c r="JV11" s="21"/>
      <c r="JW11" s="21"/>
      <c r="JX11" s="21"/>
      <c r="JY11" s="21"/>
      <c r="JZ11" s="21"/>
      <c r="KA11" s="21"/>
      <c r="KB11" s="21"/>
      <c r="KC11" s="21"/>
      <c r="KD11" s="21"/>
      <c r="KE11" s="21"/>
      <c r="KF11" s="21"/>
      <c r="KG11" s="21"/>
      <c r="KH11" s="21"/>
      <c r="KI11" s="21"/>
      <c r="KJ11" s="21"/>
      <c r="KK11" s="21"/>
      <c r="KL11" s="21"/>
      <c r="KM11" s="21"/>
      <c r="KN11" s="21"/>
      <c r="KO11" s="21"/>
      <c r="KP11" s="21"/>
      <c r="KQ11" s="21"/>
      <c r="KR11" s="21"/>
      <c r="KS11" s="21"/>
      <c r="KT11" s="21"/>
      <c r="KU11" s="21"/>
      <c r="KV11" s="21"/>
      <c r="KW11" s="21"/>
      <c r="KX11" s="21"/>
      <c r="KY11" s="21"/>
      <c r="KZ11" s="21"/>
      <c r="LA11" s="21"/>
      <c r="LB11" s="21"/>
      <c r="LC11" s="21"/>
      <c r="LD11" s="21"/>
      <c r="LE11" s="21"/>
      <c r="LF11" s="21"/>
      <c r="LG11" s="21"/>
      <c r="LH11" s="21"/>
      <c r="LI11" s="21"/>
      <c r="LJ11" s="21"/>
      <c r="LK11" s="21"/>
      <c r="LL11" s="21"/>
      <c r="LM11" s="21"/>
      <c r="LN11" s="21"/>
      <c r="LO11" s="21"/>
      <c r="LP11" s="21"/>
      <c r="LQ11" s="21"/>
      <c r="LR11" s="21"/>
      <c r="LS11" s="21"/>
      <c r="LT11" s="21"/>
      <c r="LU11" s="21"/>
      <c r="LV11" s="21"/>
      <c r="LW11" s="21"/>
      <c r="LX11" s="21"/>
      <c r="LY11" s="21"/>
      <c r="LZ11" s="21"/>
      <c r="MA11" s="21"/>
      <c r="MB11" s="21"/>
      <c r="MC11" s="21"/>
      <c r="MD11" s="21"/>
      <c r="ME11" s="21"/>
      <c r="MF11" s="21"/>
      <c r="MG11" s="21"/>
      <c r="MH11" s="21"/>
      <c r="MI11" s="21"/>
      <c r="MJ11" s="21"/>
      <c r="MK11" s="21"/>
      <c r="ML11" s="21"/>
      <c r="MM11" s="21"/>
      <c r="MN11" s="21"/>
      <c r="MO11" s="21"/>
      <c r="MP11" s="21"/>
      <c r="MQ11" s="21"/>
      <c r="MR11" s="21"/>
      <c r="MS11" s="21"/>
      <c r="MT11" s="21"/>
      <c r="MU11" s="21"/>
      <c r="MV11" s="21"/>
      <c r="MW11" s="21"/>
      <c r="MX11" s="21"/>
      <c r="MY11" s="21"/>
      <c r="MZ11" s="21"/>
      <c r="NA11" s="21"/>
      <c r="NB11" s="21"/>
      <c r="NC11" s="21"/>
      <c r="ND11" s="21"/>
      <c r="NE11" s="21"/>
      <c r="NF11" s="21"/>
      <c r="NG11" s="21"/>
      <c r="NH11" s="21"/>
      <c r="NI11" s="21"/>
      <c r="NJ11" s="21"/>
      <c r="NK11" s="21"/>
      <c r="NL11" s="21"/>
      <c r="NM11" s="21"/>
      <c r="NN11" s="21"/>
      <c r="NO11" s="21"/>
      <c r="NP11" s="21"/>
      <c r="NQ11" s="21"/>
      <c r="NR11" s="21"/>
      <c r="NS11" s="21"/>
      <c r="NT11" s="21"/>
      <c r="NU11" s="21"/>
      <c r="NV11" s="21"/>
      <c r="NW11" s="21"/>
      <c r="NX11" s="21"/>
      <c r="NY11" s="21"/>
      <c r="NZ11" s="21"/>
      <c r="OA11" s="21"/>
      <c r="OB11" s="21"/>
      <c r="OC11" s="21"/>
      <c r="OD11" s="21"/>
      <c r="OE11" s="21"/>
      <c r="OF11" s="21"/>
      <c r="OG11" s="21"/>
      <c r="OH11" s="21"/>
      <c r="OI11" s="21"/>
      <c r="OJ11" s="21"/>
      <c r="OK11" s="21"/>
      <c r="OL11" s="21"/>
      <c r="OM11" s="21"/>
      <c r="ON11" s="21"/>
      <c r="OO11" s="21"/>
      <c r="OP11" s="21"/>
      <c r="OQ11" s="21"/>
      <c r="OR11" s="21"/>
      <c r="OS11" s="21"/>
      <c r="OT11" s="21"/>
      <c r="OU11" s="21"/>
      <c r="OV11" s="21"/>
      <c r="OW11" s="21"/>
      <c r="OX11" s="21"/>
      <c r="OY11" s="21"/>
      <c r="OZ11" s="21"/>
      <c r="PA11" s="21"/>
      <c r="PB11" s="21"/>
      <c r="PC11" s="21"/>
      <c r="PD11" s="21"/>
      <c r="PE11" s="21"/>
      <c r="PF11" s="21"/>
      <c r="PG11" s="21"/>
      <c r="PH11" s="21"/>
      <c r="PI11" s="21"/>
      <c r="PJ11" s="21"/>
      <c r="PK11" s="21"/>
      <c r="PL11" s="21"/>
      <c r="PM11" s="21"/>
      <c r="PN11" s="21"/>
      <c r="PO11" s="21"/>
      <c r="PP11" s="21"/>
      <c r="PQ11" s="21"/>
      <c r="PR11" s="21"/>
      <c r="PS11" s="21"/>
      <c r="PT11" s="21"/>
      <c r="PU11" s="21"/>
      <c r="PV11" s="21"/>
      <c r="PW11" s="21"/>
      <c r="PX11" s="21"/>
      <c r="PY11" s="21"/>
      <c r="PZ11" s="21"/>
      <c r="QA11" s="21"/>
      <c r="QB11" s="21"/>
      <c r="QC11" s="21"/>
      <c r="QD11" s="21"/>
      <c r="QE11" s="21"/>
      <c r="QF11" s="21"/>
      <c r="QG11" s="21"/>
      <c r="QH11" s="21"/>
      <c r="QI11" s="21"/>
      <c r="QJ11" s="21"/>
      <c r="QK11" s="21"/>
      <c r="QL11" s="21"/>
      <c r="QM11" s="21"/>
      <c r="QN11" s="21"/>
      <c r="QO11" s="21"/>
      <c r="QP11" s="21"/>
      <c r="QQ11" s="21"/>
      <c r="QR11" s="21"/>
      <c r="QS11" s="21"/>
      <c r="QT11" s="21"/>
      <c r="QU11" s="21"/>
      <c r="QV11" s="21"/>
      <c r="QW11" s="21"/>
      <c r="QX11" s="21"/>
      <c r="QY11" s="21"/>
      <c r="QZ11" s="21"/>
      <c r="RA11" s="21"/>
      <c r="RB11" s="21"/>
      <c r="RC11" s="21"/>
      <c r="RD11" s="21"/>
      <c r="RE11" s="21"/>
      <c r="RF11" s="21"/>
      <c r="RG11" s="21"/>
      <c r="RH11" s="21"/>
      <c r="RI11" s="21"/>
      <c r="RJ11" s="21"/>
      <c r="RK11" s="21"/>
      <c r="RL11" s="21"/>
      <c r="RM11" s="21"/>
      <c r="RN11" s="21"/>
      <c r="RO11" s="21"/>
      <c r="RP11" s="21"/>
      <c r="RQ11" s="21"/>
      <c r="RR11" s="21"/>
      <c r="RS11" s="21"/>
      <c r="RT11" s="21"/>
      <c r="RU11" s="21"/>
      <c r="RV11" s="21"/>
      <c r="RW11" s="21"/>
      <c r="RX11" s="21"/>
      <c r="RY11" s="21"/>
      <c r="RZ11" s="21"/>
      <c r="SA11" s="21"/>
      <c r="SB11" s="21"/>
      <c r="SC11" s="21"/>
      <c r="SD11" s="21"/>
      <c r="SE11" s="21"/>
      <c r="SF11" s="21"/>
      <c r="TS11" s="36"/>
      <c r="TT11" s="36"/>
      <c r="TU11" s="36"/>
      <c r="TV11" s="36"/>
      <c r="TW11" s="36"/>
    </row>
    <row r="12" spans="1:544" s="23" customFormat="1">
      <c r="A12" s="30">
        <f t="shared" ref="A12:A14" si="26">AA12</f>
        <v>0</v>
      </c>
      <c r="B12" s="44"/>
      <c r="C12" s="1"/>
      <c r="D12" s="1"/>
      <c r="E12" s="1"/>
      <c r="F12" s="1"/>
      <c r="G12" s="1"/>
      <c r="H12" s="1"/>
      <c r="I12" s="1"/>
      <c r="J12" s="1"/>
      <c r="K12" s="1"/>
      <c r="L12" s="1"/>
      <c r="M12" s="1"/>
      <c r="N12" s="1"/>
      <c r="O12" s="1"/>
      <c r="P12" s="1"/>
      <c r="Q12" s="1"/>
      <c r="R12" s="1"/>
      <c r="S12" s="1"/>
      <c r="T12" s="1"/>
      <c r="U12" s="1"/>
      <c r="V12" s="1"/>
      <c r="W12" s="1"/>
      <c r="X12" s="40"/>
      <c r="Y12" s="22" t="str">
        <f t="shared" ref="Y12:Y14" si="27">UPPER(O12)</f>
        <v/>
      </c>
      <c r="Z12" s="22">
        <f t="shared" si="24"/>
        <v>-1</v>
      </c>
      <c r="AA12" s="22">
        <f>VLOOKUP('Extraction '!I12,DIMENSIONS!J:K,2,FALSE)</f>
        <v>0</v>
      </c>
      <c r="AB12" s="22" t="e">
        <f>VLOOKUP($I12,DIMENSIONS!$B$2:$G$58,3,FALSE)</f>
        <v>#N/A</v>
      </c>
      <c r="AC12" s="22" t="e">
        <f>VLOOKUP($I12,DIMENSIONS!$B$2:$G$58,4,FALSE)</f>
        <v>#N/A</v>
      </c>
      <c r="AD12" s="22" t="e">
        <f>VLOOKUP($I12,DIMENSIONS!$B$2:$G$58,5,FALSE)</f>
        <v>#N/A</v>
      </c>
      <c r="AE12" s="22" t="e">
        <f>VLOOKUP($I12,DIMENSIONS!$B$2:$G$58,6,FALSE)</f>
        <v>#N/A</v>
      </c>
      <c r="AF12" s="22" t="str">
        <f t="shared" ref="AF12:AF14" si="28">CONCATENATE(J12," ",K12)</f>
        <v xml:space="preserve"> </v>
      </c>
      <c r="AG12" s="21" t="e">
        <f>VLOOKUP($I12,DIMENSIONS!$B$2:$H$58,8,FALSE)</f>
        <v>#N/A</v>
      </c>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c r="EB12" s="21"/>
      <c r="EC12" s="21"/>
      <c r="ED12" s="21"/>
      <c r="EE12" s="21"/>
      <c r="EF12" s="21"/>
      <c r="EG12" s="21"/>
      <c r="EH12" s="21"/>
      <c r="EI12" s="21"/>
      <c r="EJ12" s="21"/>
      <c r="EK12" s="21"/>
      <c r="EL12" s="21"/>
      <c r="EM12" s="21"/>
      <c r="EN12" s="21"/>
      <c r="EO12" s="21"/>
      <c r="EP12" s="21"/>
      <c r="EQ12" s="21"/>
      <c r="ER12" s="21"/>
      <c r="ES12" s="21"/>
      <c r="ET12" s="21"/>
      <c r="EU12" s="21"/>
      <c r="EV12" s="21"/>
      <c r="EW12" s="21"/>
      <c r="EX12" s="21"/>
      <c r="EY12" s="21"/>
      <c r="EZ12" s="21"/>
      <c r="FA12" s="21"/>
      <c r="FB12" s="21"/>
      <c r="FC12" s="21"/>
      <c r="FD12" s="21"/>
      <c r="FE12" s="21"/>
      <c r="FF12" s="21"/>
      <c r="FG12" s="21"/>
      <c r="FH12" s="21"/>
      <c r="FI12" s="21"/>
      <c r="FJ12" s="21"/>
      <c r="FK12" s="21"/>
      <c r="FL12" s="21"/>
      <c r="FM12" s="21"/>
      <c r="FN12" s="21"/>
      <c r="FO12" s="21"/>
      <c r="FP12" s="21"/>
      <c r="FQ12" s="21"/>
      <c r="FR12" s="21"/>
      <c r="FS12" s="21"/>
      <c r="FT12" s="21"/>
      <c r="FU12" s="21"/>
      <c r="FV12" s="21"/>
      <c r="FW12" s="21"/>
      <c r="FX12" s="21"/>
      <c r="FY12" s="21"/>
      <c r="FZ12" s="21"/>
      <c r="GA12" s="21"/>
      <c r="GB12" s="21"/>
      <c r="GC12" s="21"/>
      <c r="GD12" s="21"/>
      <c r="GE12" s="21"/>
      <c r="GF12" s="21"/>
      <c r="GG12" s="21"/>
      <c r="GH12" s="21"/>
      <c r="GI12" s="21"/>
      <c r="GJ12" s="21"/>
      <c r="GK12" s="21"/>
      <c r="GL12" s="21"/>
      <c r="GM12" s="21"/>
      <c r="GN12" s="21"/>
      <c r="GO12" s="21"/>
      <c r="GP12" s="21"/>
      <c r="GQ12" s="21"/>
      <c r="GR12" s="21"/>
      <c r="GS12" s="21"/>
      <c r="GT12" s="21"/>
      <c r="GU12" s="21"/>
      <c r="GV12" s="21"/>
      <c r="GW12" s="21"/>
      <c r="GX12" s="21"/>
      <c r="GY12" s="21"/>
      <c r="GZ12" s="21"/>
      <c r="HA12" s="21"/>
      <c r="HB12" s="21"/>
      <c r="HC12" s="21"/>
      <c r="HD12" s="21"/>
      <c r="HE12" s="21"/>
      <c r="HF12" s="21"/>
      <c r="HG12" s="21"/>
      <c r="HH12" s="21"/>
      <c r="HI12" s="21"/>
      <c r="HJ12" s="21"/>
      <c r="HK12" s="21"/>
      <c r="HL12" s="21"/>
      <c r="HM12" s="21"/>
      <c r="HN12" s="21"/>
      <c r="HO12" s="21"/>
      <c r="HP12" s="21"/>
      <c r="HQ12" s="21"/>
      <c r="HR12" s="21"/>
      <c r="HS12" s="21"/>
      <c r="HT12" s="21"/>
      <c r="HU12" s="21"/>
      <c r="HV12" s="21"/>
      <c r="HW12" s="21"/>
      <c r="HX12" s="21"/>
      <c r="HY12" s="21"/>
      <c r="HZ12" s="21"/>
      <c r="IA12" s="21"/>
      <c r="IB12" s="21"/>
      <c r="IC12" s="21"/>
      <c r="ID12" s="21"/>
      <c r="IE12" s="21"/>
      <c r="IF12" s="21"/>
      <c r="IG12" s="21"/>
      <c r="IH12" s="21"/>
      <c r="II12" s="21"/>
      <c r="IJ12" s="21"/>
      <c r="IK12" s="21"/>
      <c r="IL12" s="21"/>
      <c r="IM12" s="21"/>
      <c r="IN12" s="21"/>
      <c r="IO12" s="21"/>
      <c r="IP12" s="21"/>
      <c r="IQ12" s="21"/>
      <c r="IR12" s="21"/>
      <c r="IS12" s="21"/>
      <c r="IT12" s="21"/>
      <c r="IU12" s="21"/>
      <c r="IV12" s="21"/>
      <c r="IW12" s="21"/>
      <c r="IX12" s="21"/>
      <c r="IY12" s="21"/>
      <c r="IZ12" s="21"/>
      <c r="JA12" s="21"/>
      <c r="JB12" s="21"/>
      <c r="JC12" s="21"/>
      <c r="JD12" s="21"/>
      <c r="JE12" s="21"/>
      <c r="JF12" s="21"/>
      <c r="JG12" s="21"/>
      <c r="JH12" s="21"/>
      <c r="JI12" s="21"/>
      <c r="JJ12" s="21"/>
      <c r="JK12" s="21"/>
      <c r="JL12" s="21"/>
      <c r="JM12" s="21"/>
      <c r="JN12" s="21"/>
      <c r="JO12" s="21"/>
      <c r="JP12" s="21"/>
      <c r="JQ12" s="21"/>
      <c r="JR12" s="21"/>
      <c r="JS12" s="21"/>
      <c r="JT12" s="21"/>
      <c r="JU12" s="21"/>
      <c r="JV12" s="21"/>
      <c r="JW12" s="21"/>
      <c r="JX12" s="21"/>
      <c r="JY12" s="21"/>
      <c r="JZ12" s="21"/>
      <c r="KA12" s="21"/>
      <c r="KB12" s="21"/>
      <c r="KC12" s="21"/>
      <c r="KD12" s="21"/>
      <c r="KE12" s="21"/>
      <c r="KF12" s="21"/>
      <c r="KG12" s="21"/>
      <c r="KH12" s="21"/>
      <c r="KI12" s="21"/>
      <c r="KJ12" s="21"/>
      <c r="KK12" s="21"/>
      <c r="KL12" s="21"/>
      <c r="KM12" s="21"/>
      <c r="KN12" s="21"/>
      <c r="KO12" s="21"/>
      <c r="KP12" s="21"/>
      <c r="KQ12" s="21"/>
      <c r="KR12" s="21"/>
      <c r="KS12" s="21"/>
      <c r="KT12" s="21"/>
      <c r="KU12" s="21"/>
      <c r="KV12" s="21"/>
      <c r="KW12" s="21"/>
      <c r="KX12" s="21"/>
      <c r="KY12" s="21"/>
      <c r="KZ12" s="21"/>
      <c r="LA12" s="21"/>
      <c r="LB12" s="21"/>
      <c r="LC12" s="21"/>
      <c r="LD12" s="21"/>
      <c r="LE12" s="21"/>
      <c r="LF12" s="21"/>
      <c r="LG12" s="21"/>
      <c r="LH12" s="21"/>
      <c r="LI12" s="21"/>
      <c r="LJ12" s="21"/>
      <c r="LK12" s="21"/>
      <c r="LL12" s="21"/>
      <c r="LM12" s="21"/>
      <c r="LN12" s="21"/>
      <c r="LO12" s="21"/>
      <c r="LP12" s="21"/>
      <c r="LQ12" s="21"/>
      <c r="LR12" s="21"/>
      <c r="LS12" s="21"/>
      <c r="LT12" s="21"/>
      <c r="LU12" s="21"/>
      <c r="LV12" s="21"/>
      <c r="LW12" s="21"/>
      <c r="LX12" s="21"/>
      <c r="LY12" s="21"/>
      <c r="LZ12" s="21"/>
      <c r="MA12" s="21"/>
      <c r="MB12" s="21"/>
      <c r="MC12" s="21"/>
      <c r="MD12" s="21"/>
      <c r="ME12" s="21"/>
      <c r="MF12" s="21"/>
      <c r="MG12" s="21"/>
      <c r="MH12" s="21"/>
      <c r="MI12" s="21"/>
      <c r="MJ12" s="21"/>
      <c r="MK12" s="21"/>
      <c r="ML12" s="21"/>
      <c r="MM12" s="21"/>
      <c r="MN12" s="21"/>
      <c r="MO12" s="21"/>
      <c r="MP12" s="21"/>
      <c r="MQ12" s="21"/>
      <c r="MR12" s="21"/>
      <c r="MS12" s="21"/>
      <c r="MT12" s="21"/>
      <c r="MU12" s="21"/>
      <c r="MV12" s="21"/>
      <c r="MW12" s="21"/>
      <c r="MX12" s="21"/>
      <c r="MY12" s="21"/>
      <c r="MZ12" s="21"/>
      <c r="NA12" s="21"/>
      <c r="NB12" s="21"/>
      <c r="NC12" s="21"/>
      <c r="ND12" s="21"/>
      <c r="NE12" s="21"/>
      <c r="NF12" s="21"/>
      <c r="NG12" s="21"/>
      <c r="NH12" s="21"/>
      <c r="NI12" s="21"/>
      <c r="NJ12" s="21"/>
      <c r="NK12" s="21"/>
      <c r="NL12" s="21"/>
      <c r="NM12" s="21"/>
      <c r="NN12" s="21"/>
      <c r="NO12" s="21"/>
      <c r="NP12" s="21"/>
      <c r="NQ12" s="21"/>
      <c r="NR12" s="21"/>
      <c r="NS12" s="21"/>
      <c r="NT12" s="21"/>
      <c r="NU12" s="21"/>
      <c r="NV12" s="21"/>
      <c r="NW12" s="21"/>
      <c r="NX12" s="21"/>
      <c r="NY12" s="21"/>
      <c r="NZ12" s="21"/>
      <c r="OA12" s="21"/>
      <c r="OB12" s="21"/>
      <c r="OC12" s="21"/>
      <c r="OD12" s="21"/>
      <c r="OE12" s="21"/>
      <c r="OF12" s="21"/>
      <c r="OG12" s="21"/>
      <c r="OH12" s="21"/>
      <c r="OI12" s="21"/>
      <c r="OJ12" s="21"/>
      <c r="OK12" s="21"/>
      <c r="OL12" s="21"/>
      <c r="OM12" s="21"/>
      <c r="ON12" s="21"/>
      <c r="OO12" s="21"/>
      <c r="OP12" s="21"/>
      <c r="OQ12" s="21"/>
      <c r="OR12" s="21"/>
      <c r="OS12" s="21"/>
      <c r="OT12" s="21"/>
      <c r="OU12" s="21"/>
      <c r="OV12" s="21"/>
      <c r="OW12" s="21"/>
      <c r="OX12" s="21"/>
      <c r="OY12" s="21"/>
      <c r="OZ12" s="21"/>
      <c r="PA12" s="21"/>
      <c r="PB12" s="21"/>
      <c r="PC12" s="21"/>
      <c r="PD12" s="21"/>
      <c r="PE12" s="21"/>
      <c r="PF12" s="21"/>
      <c r="PG12" s="21"/>
      <c r="PH12" s="21"/>
      <c r="PI12" s="21"/>
      <c r="PJ12" s="21"/>
      <c r="PK12" s="21"/>
      <c r="PL12" s="21"/>
      <c r="PM12" s="21"/>
      <c r="PN12" s="21"/>
      <c r="PO12" s="21"/>
      <c r="PP12" s="21"/>
      <c r="PQ12" s="21"/>
      <c r="PR12" s="21"/>
      <c r="PS12" s="21"/>
      <c r="PT12" s="21"/>
      <c r="PU12" s="21"/>
      <c r="PV12" s="21"/>
      <c r="PW12" s="21"/>
      <c r="PX12" s="21"/>
      <c r="PY12" s="21"/>
      <c r="PZ12" s="21"/>
      <c r="QA12" s="21"/>
      <c r="QB12" s="21"/>
      <c r="QC12" s="21"/>
      <c r="QD12" s="21"/>
      <c r="QE12" s="21"/>
      <c r="QF12" s="21"/>
      <c r="QG12" s="21"/>
      <c r="QH12" s="21"/>
      <c r="QI12" s="21"/>
      <c r="QJ12" s="21"/>
      <c r="QK12" s="21"/>
      <c r="QL12" s="21"/>
      <c r="QM12" s="21"/>
      <c r="QN12" s="21"/>
      <c r="QO12" s="21"/>
      <c r="QP12" s="21"/>
      <c r="QQ12" s="21"/>
      <c r="QR12" s="21"/>
      <c r="QS12" s="21"/>
      <c r="QT12" s="21"/>
      <c r="QU12" s="21"/>
      <c r="QV12" s="21"/>
      <c r="QW12" s="21"/>
      <c r="QX12" s="21"/>
      <c r="QY12" s="21"/>
      <c r="QZ12" s="21"/>
      <c r="RA12" s="21"/>
      <c r="RB12" s="21"/>
      <c r="RC12" s="21"/>
      <c r="RD12" s="21"/>
      <c r="RE12" s="21"/>
      <c r="RF12" s="21"/>
      <c r="RG12" s="21"/>
      <c r="RH12" s="21"/>
      <c r="RI12" s="21"/>
      <c r="RJ12" s="21"/>
      <c r="RK12" s="21"/>
      <c r="RL12" s="21"/>
      <c r="RM12" s="21"/>
      <c r="RN12" s="21"/>
      <c r="RO12" s="21"/>
      <c r="RP12" s="21"/>
      <c r="RQ12" s="21"/>
      <c r="RR12" s="21"/>
      <c r="RS12" s="21"/>
      <c r="RT12" s="21"/>
      <c r="RU12" s="21"/>
      <c r="RV12" s="21"/>
      <c r="RW12" s="21"/>
      <c r="RX12" s="21"/>
      <c r="RY12" s="21"/>
      <c r="RZ12" s="21"/>
      <c r="SA12" s="21"/>
      <c r="SB12" s="21"/>
      <c r="SC12" s="21"/>
      <c r="SD12" s="21"/>
      <c r="SE12" s="21"/>
      <c r="SF12" s="21"/>
      <c r="TS12" s="36"/>
      <c r="TT12" s="36"/>
      <c r="TU12" s="36"/>
      <c r="TV12" s="36"/>
      <c r="TW12" s="36"/>
    </row>
    <row r="13" spans="1:544" s="23" customFormat="1">
      <c r="A13" s="30">
        <f t="shared" si="26"/>
        <v>0</v>
      </c>
      <c r="B13" s="44"/>
      <c r="C13" s="1"/>
      <c r="D13" s="1"/>
      <c r="E13" s="1"/>
      <c r="F13" s="1"/>
      <c r="G13" s="1"/>
      <c r="H13" s="1"/>
      <c r="I13" s="1"/>
      <c r="J13" s="1"/>
      <c r="K13" s="1"/>
      <c r="L13" s="1"/>
      <c r="M13" s="1"/>
      <c r="N13" s="1"/>
      <c r="O13" s="1"/>
      <c r="P13" s="1"/>
      <c r="Q13" s="1"/>
      <c r="R13" s="1"/>
      <c r="S13" s="1"/>
      <c r="T13" s="1"/>
      <c r="U13" s="1"/>
      <c r="V13" s="1"/>
      <c r="W13" s="1"/>
      <c r="X13" s="40"/>
      <c r="Y13" s="22" t="str">
        <f t="shared" si="27"/>
        <v/>
      </c>
      <c r="Z13" s="22">
        <f t="shared" si="24"/>
        <v>-1</v>
      </c>
      <c r="AA13" s="22">
        <f>VLOOKUP('Extraction '!I13,DIMENSIONS!J:K,2,FALSE)</f>
        <v>0</v>
      </c>
      <c r="AB13" s="22" t="e">
        <f>VLOOKUP($I13,DIMENSIONS!$B$2:$G$58,3,FALSE)</f>
        <v>#N/A</v>
      </c>
      <c r="AC13" s="22" t="e">
        <f>VLOOKUP($I13,DIMENSIONS!$B$2:$G$58,4,FALSE)</f>
        <v>#N/A</v>
      </c>
      <c r="AD13" s="22" t="e">
        <f>VLOOKUP($I13,DIMENSIONS!$B$2:$G$58,5,FALSE)</f>
        <v>#N/A</v>
      </c>
      <c r="AE13" s="22" t="e">
        <f>VLOOKUP($I13,DIMENSIONS!$B$2:$G$58,6,FALSE)</f>
        <v>#N/A</v>
      </c>
      <c r="AF13" s="22" t="str">
        <f t="shared" si="28"/>
        <v xml:space="preserve"> </v>
      </c>
      <c r="AG13" s="21" t="e">
        <f>VLOOKUP($I13,DIMENSIONS!$B$2:$H$58,8,FALSE)</f>
        <v>#N/A</v>
      </c>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c r="PS13" s="21"/>
      <c r="PT13" s="21"/>
      <c r="PU13" s="21"/>
      <c r="PV13" s="21"/>
      <c r="PW13" s="21"/>
      <c r="PX13" s="21"/>
      <c r="PY13" s="21"/>
      <c r="PZ13" s="21"/>
      <c r="QA13" s="21"/>
      <c r="QB13" s="21"/>
      <c r="QC13" s="21"/>
      <c r="QD13" s="21"/>
      <c r="QE13" s="21"/>
      <c r="QF13" s="21"/>
      <c r="QG13" s="21"/>
      <c r="QH13" s="21"/>
      <c r="QI13" s="21"/>
      <c r="QJ13" s="21"/>
      <c r="QK13" s="21"/>
      <c r="QL13" s="21"/>
      <c r="QM13" s="21"/>
      <c r="QN13" s="21"/>
      <c r="QO13" s="21"/>
      <c r="QP13" s="21"/>
      <c r="QQ13" s="21"/>
      <c r="QR13" s="21"/>
      <c r="QS13" s="21"/>
      <c r="QT13" s="21"/>
      <c r="QU13" s="21"/>
      <c r="QV13" s="21"/>
      <c r="QW13" s="21"/>
      <c r="QX13" s="21"/>
      <c r="QY13" s="21"/>
      <c r="QZ13" s="21"/>
      <c r="RA13" s="21"/>
      <c r="RB13" s="21"/>
      <c r="RC13" s="21"/>
      <c r="RD13" s="21"/>
      <c r="RE13" s="21"/>
      <c r="RF13" s="21"/>
      <c r="RG13" s="21"/>
      <c r="RH13" s="21"/>
      <c r="RI13" s="21"/>
      <c r="RJ13" s="21"/>
      <c r="RK13" s="21"/>
      <c r="RL13" s="21"/>
      <c r="RM13" s="21"/>
      <c r="RN13" s="21"/>
      <c r="RO13" s="21"/>
      <c r="RP13" s="21"/>
      <c r="RQ13" s="21"/>
      <c r="RR13" s="21"/>
      <c r="RS13" s="21"/>
      <c r="RT13" s="21"/>
      <c r="RU13" s="21"/>
      <c r="RV13" s="21"/>
      <c r="RW13" s="21"/>
      <c r="RX13" s="21"/>
      <c r="RY13" s="21"/>
      <c r="RZ13" s="21"/>
      <c r="SA13" s="21"/>
      <c r="SB13" s="21"/>
      <c r="SC13" s="21"/>
      <c r="SD13" s="21"/>
      <c r="SE13" s="21"/>
      <c r="SF13" s="21"/>
      <c r="TS13" s="36"/>
      <c r="TT13" s="36"/>
      <c r="TU13" s="36"/>
      <c r="TV13" s="36"/>
      <c r="TW13" s="36"/>
    </row>
    <row r="14" spans="1:544" s="23" customFormat="1">
      <c r="A14" s="30">
        <f t="shared" si="26"/>
        <v>0</v>
      </c>
      <c r="B14" s="44"/>
      <c r="C14" s="1"/>
      <c r="D14" s="1"/>
      <c r="E14" s="1"/>
      <c r="F14" s="1"/>
      <c r="G14" s="1"/>
      <c r="H14" s="1"/>
      <c r="I14" s="1"/>
      <c r="J14" s="1"/>
      <c r="K14" s="1"/>
      <c r="L14" s="1"/>
      <c r="M14" s="1"/>
      <c r="N14" s="1"/>
      <c r="O14" s="1"/>
      <c r="P14" s="1"/>
      <c r="Q14" s="1"/>
      <c r="R14" s="1"/>
      <c r="S14" s="1"/>
      <c r="T14" s="1"/>
      <c r="U14" s="1"/>
      <c r="V14" s="1"/>
      <c r="W14" s="1"/>
      <c r="X14" s="40"/>
      <c r="Y14" s="22" t="str">
        <f t="shared" si="27"/>
        <v/>
      </c>
      <c r="Z14" s="22">
        <f t="shared" si="24"/>
        <v>-1</v>
      </c>
      <c r="AA14" s="22">
        <f>VLOOKUP('Extraction '!I14,DIMENSIONS!J:K,2,FALSE)</f>
        <v>0</v>
      </c>
      <c r="AB14" s="22" t="e">
        <f>VLOOKUP($I14,DIMENSIONS!$B$2:$G$58,3,FALSE)</f>
        <v>#N/A</v>
      </c>
      <c r="AC14" s="22" t="e">
        <f>VLOOKUP($I14,DIMENSIONS!$B$2:$G$58,4,FALSE)</f>
        <v>#N/A</v>
      </c>
      <c r="AD14" s="22" t="e">
        <f>VLOOKUP($I14,DIMENSIONS!$B$2:$G$58,5,FALSE)</f>
        <v>#N/A</v>
      </c>
      <c r="AE14" s="22" t="e">
        <f>VLOOKUP($I14,DIMENSIONS!$B$2:$G$58,6,FALSE)</f>
        <v>#N/A</v>
      </c>
      <c r="AF14" s="22" t="str">
        <f t="shared" si="28"/>
        <v xml:space="preserve"> </v>
      </c>
      <c r="AG14" s="21" t="e">
        <f>VLOOKUP($I14,DIMENSIONS!$B$2:$H$58,8,FALSE)</f>
        <v>#N/A</v>
      </c>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TS14" s="36"/>
      <c r="TT14" s="36"/>
      <c r="TU14" s="36"/>
      <c r="TV14" s="36"/>
      <c r="TW14" s="36"/>
    </row>
    <row r="15" spans="1:544" s="23" customFormat="1">
      <c r="A15" s="30">
        <f t="shared" si="22"/>
        <v>0</v>
      </c>
      <c r="B15" s="44"/>
      <c r="C15" s="1"/>
      <c r="D15" s="1"/>
      <c r="E15" s="1"/>
      <c r="F15" s="1"/>
      <c r="G15" s="1"/>
      <c r="H15" s="1"/>
      <c r="I15" s="1"/>
      <c r="J15" s="1"/>
      <c r="K15" s="1"/>
      <c r="L15" s="1"/>
      <c r="M15" s="1"/>
      <c r="N15" s="1"/>
      <c r="O15" s="1"/>
      <c r="P15" s="1"/>
      <c r="Q15" s="1"/>
      <c r="R15" s="1"/>
      <c r="S15" s="1"/>
      <c r="T15" s="1"/>
      <c r="U15" s="1"/>
      <c r="V15" s="1"/>
      <c r="W15" s="1"/>
      <c r="X15" s="40"/>
      <c r="Y15" s="22" t="str">
        <f t="shared" si="23"/>
        <v/>
      </c>
      <c r="Z15" s="22">
        <f t="shared" si="24"/>
        <v>-1</v>
      </c>
      <c r="AA15" s="22">
        <f>VLOOKUP('Extraction '!I15,DIMENSIONS!J:K,2,FALSE)</f>
        <v>0</v>
      </c>
      <c r="AB15" s="22" t="e">
        <f>VLOOKUP($I15,DIMENSIONS!$B$2:$G$58,3,FALSE)</f>
        <v>#N/A</v>
      </c>
      <c r="AC15" s="22" t="e">
        <f>VLOOKUP($I15,DIMENSIONS!$B$2:$G$58,4,FALSE)</f>
        <v>#N/A</v>
      </c>
      <c r="AD15" s="22" t="e">
        <f>VLOOKUP($I15,DIMENSIONS!$B$2:$G$58,5,FALSE)</f>
        <v>#N/A</v>
      </c>
      <c r="AE15" s="22" t="e">
        <f>VLOOKUP($I15,DIMENSIONS!$B$2:$G$58,6,FALSE)</f>
        <v>#N/A</v>
      </c>
      <c r="AF15" s="22" t="str">
        <f t="shared" si="25"/>
        <v xml:space="preserve"> </v>
      </c>
      <c r="AG15" s="21" t="e">
        <f>VLOOKUP($I15,DIMENSIONS!$B$2:$H$58,8,FALSE)</f>
        <v>#N/A</v>
      </c>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TS15" s="36"/>
      <c r="TT15" s="36"/>
      <c r="TU15" s="36"/>
      <c r="TV15" s="36"/>
      <c r="TW15" s="36"/>
    </row>
    <row r="16" spans="1:544" s="23" customFormat="1">
      <c r="A16" s="30">
        <f t="shared" ref="A16:A18" si="29">AA16</f>
        <v>0</v>
      </c>
      <c r="B16" s="44"/>
      <c r="C16" s="1"/>
      <c r="D16" s="1"/>
      <c r="E16" s="1"/>
      <c r="F16" s="1"/>
      <c r="G16" s="1"/>
      <c r="H16" s="1"/>
      <c r="I16" s="1"/>
      <c r="J16" s="1"/>
      <c r="K16" s="1"/>
      <c r="L16" s="1"/>
      <c r="M16" s="1"/>
      <c r="N16" s="1"/>
      <c r="O16" s="1"/>
      <c r="P16" s="1"/>
      <c r="Q16" s="1"/>
      <c r="R16" s="1"/>
      <c r="S16" s="1"/>
      <c r="T16" s="1"/>
      <c r="U16" s="1"/>
      <c r="V16" s="1"/>
      <c r="W16" s="1"/>
      <c r="X16" s="40"/>
      <c r="Y16" s="22" t="str">
        <f t="shared" ref="Y16:Y18" si="30">UPPER(O16)</f>
        <v/>
      </c>
      <c r="Z16" s="22">
        <f t="shared" si="24"/>
        <v>-1</v>
      </c>
      <c r="AA16" s="22">
        <f>VLOOKUP('Extraction '!I16,DIMENSIONS!J:K,2,FALSE)</f>
        <v>0</v>
      </c>
      <c r="AB16" s="22" t="e">
        <f>VLOOKUP($I16,DIMENSIONS!$B$2:$G$58,3,FALSE)</f>
        <v>#N/A</v>
      </c>
      <c r="AC16" s="22" t="e">
        <f>VLOOKUP($I16,DIMENSIONS!$B$2:$G$58,4,FALSE)</f>
        <v>#N/A</v>
      </c>
      <c r="AD16" s="22" t="e">
        <f>VLOOKUP($I16,DIMENSIONS!$B$2:$G$58,5,FALSE)</f>
        <v>#N/A</v>
      </c>
      <c r="AE16" s="22" t="e">
        <f>VLOOKUP($I16,DIMENSIONS!$B$2:$G$58,6,FALSE)</f>
        <v>#N/A</v>
      </c>
      <c r="AF16" s="22" t="str">
        <f t="shared" ref="AF16:AF18" si="31">CONCATENATE(J16," ",K16)</f>
        <v xml:space="preserve"> </v>
      </c>
      <c r="AG16" s="21" t="e">
        <f>VLOOKUP($I16,DIMENSIONS!$B$2:$H$58,8,FALSE)</f>
        <v>#N/A</v>
      </c>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TS16" s="36"/>
      <c r="TT16" s="36"/>
      <c r="TU16" s="36"/>
      <c r="TV16" s="36"/>
      <c r="TW16" s="36"/>
    </row>
    <row r="17" spans="1:543" s="23" customFormat="1">
      <c r="A17" s="30">
        <f t="shared" si="29"/>
        <v>0</v>
      </c>
      <c r="B17" s="44"/>
      <c r="C17" s="1"/>
      <c r="D17" s="1"/>
      <c r="E17" s="1"/>
      <c r="F17" s="1"/>
      <c r="G17" s="1"/>
      <c r="H17" s="1"/>
      <c r="I17" s="1"/>
      <c r="J17" s="1"/>
      <c r="K17" s="1"/>
      <c r="L17" s="1"/>
      <c r="M17" s="1"/>
      <c r="N17" s="1"/>
      <c r="O17" s="1"/>
      <c r="P17" s="1"/>
      <c r="Q17" s="1"/>
      <c r="R17" s="1"/>
      <c r="S17" s="1"/>
      <c r="T17" s="1"/>
      <c r="U17" s="1"/>
      <c r="V17" s="1"/>
      <c r="W17" s="1"/>
      <c r="X17" s="40"/>
      <c r="Y17" s="22" t="str">
        <f t="shared" si="30"/>
        <v/>
      </c>
      <c r="Z17" s="22">
        <f t="shared" si="24"/>
        <v>-1</v>
      </c>
      <c r="AA17" s="22">
        <f>VLOOKUP('Extraction '!I17,DIMENSIONS!J:K,2,FALSE)</f>
        <v>0</v>
      </c>
      <c r="AB17" s="22" t="e">
        <f>VLOOKUP($I17,DIMENSIONS!$B$2:$G$58,3,FALSE)</f>
        <v>#N/A</v>
      </c>
      <c r="AC17" s="22" t="e">
        <f>VLOOKUP($I17,DIMENSIONS!$B$2:$G$58,4,FALSE)</f>
        <v>#N/A</v>
      </c>
      <c r="AD17" s="22" t="e">
        <f>VLOOKUP($I17,DIMENSIONS!$B$2:$G$58,5,FALSE)</f>
        <v>#N/A</v>
      </c>
      <c r="AE17" s="22" t="e">
        <f>VLOOKUP($I17,DIMENSIONS!$B$2:$G$58,6,FALSE)</f>
        <v>#N/A</v>
      </c>
      <c r="AF17" s="22" t="str">
        <f t="shared" si="31"/>
        <v xml:space="preserve"> </v>
      </c>
      <c r="AG17" s="21" t="e">
        <f>VLOOKUP($I17,DIMENSIONS!$B$2:$H$58,8,FALSE)</f>
        <v>#N/A</v>
      </c>
      <c r="AH17" s="21"/>
      <c r="AI17" s="21"/>
      <c r="AJ17" s="21"/>
      <c r="AK17" s="21"/>
      <c r="AL17" s="21"/>
      <c r="AM17" s="21"/>
      <c r="AN17" s="21"/>
      <c r="AO17" s="21"/>
      <c r="AP17" s="21"/>
      <c r="AQ17" s="21"/>
      <c r="AR17" s="21"/>
      <c r="AS17" s="21"/>
      <c r="AT17" s="21"/>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c r="CT17" s="21"/>
      <c r="CU17" s="21"/>
      <c r="CV17" s="21"/>
      <c r="CW17" s="2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c r="EB17" s="21"/>
      <c r="EC17" s="21"/>
      <c r="ED17" s="21"/>
      <c r="EE17" s="21"/>
      <c r="EF17" s="21"/>
      <c r="EG17" s="21"/>
      <c r="EH17" s="21"/>
      <c r="EI17" s="21"/>
      <c r="EJ17" s="21"/>
      <c r="EK17" s="21"/>
      <c r="EL17" s="21"/>
      <c r="EM17" s="21"/>
      <c r="EN17" s="21"/>
      <c r="EO17" s="21"/>
      <c r="EP17" s="21"/>
      <c r="EQ17" s="21"/>
      <c r="ER17" s="21"/>
      <c r="ES17" s="21"/>
      <c r="ET17" s="21"/>
      <c r="EU17" s="21"/>
      <c r="EV17" s="21"/>
      <c r="EW17" s="21"/>
      <c r="EX17" s="21"/>
      <c r="EY17" s="21"/>
      <c r="EZ17" s="21"/>
      <c r="FA17" s="21"/>
      <c r="FB17" s="21"/>
      <c r="FC17" s="21"/>
      <c r="FD17" s="21"/>
      <c r="FE17" s="21"/>
      <c r="FF17" s="21"/>
      <c r="FG17" s="21"/>
      <c r="FH17" s="21"/>
      <c r="FI17" s="21"/>
      <c r="FJ17" s="21"/>
      <c r="FK17" s="21"/>
      <c r="FL17" s="21"/>
      <c r="FM17" s="21"/>
      <c r="FN17" s="21"/>
      <c r="FO17" s="21"/>
      <c r="FP17" s="21"/>
      <c r="FQ17" s="21"/>
      <c r="FR17" s="21"/>
      <c r="FS17" s="21"/>
      <c r="FT17" s="21"/>
      <c r="FU17" s="21"/>
      <c r="FV17" s="21"/>
      <c r="FW17" s="21"/>
      <c r="FX17" s="21"/>
      <c r="FY17" s="21"/>
      <c r="FZ17" s="21"/>
      <c r="GA17" s="21"/>
      <c r="GB17" s="21"/>
      <c r="GC17" s="21"/>
      <c r="GD17" s="21"/>
      <c r="GE17" s="21"/>
      <c r="GF17" s="21"/>
      <c r="GG17" s="21"/>
      <c r="GH17" s="21"/>
      <c r="GI17" s="21"/>
      <c r="GJ17" s="21"/>
      <c r="GK17" s="21"/>
      <c r="GL17" s="21"/>
      <c r="GM17" s="21"/>
      <c r="GN17" s="21"/>
      <c r="GO17" s="21"/>
      <c r="GP17" s="21"/>
      <c r="GQ17" s="21"/>
      <c r="GR17" s="21"/>
      <c r="GS17" s="21"/>
      <c r="GT17" s="21"/>
      <c r="GU17" s="21"/>
      <c r="GV17" s="21"/>
      <c r="GW17" s="21"/>
      <c r="GX17" s="21"/>
      <c r="GY17" s="21"/>
      <c r="GZ17" s="21"/>
      <c r="HA17" s="21"/>
      <c r="HB17" s="21"/>
      <c r="HC17" s="21"/>
      <c r="HD17" s="21"/>
      <c r="HE17" s="21"/>
      <c r="HF17" s="21"/>
      <c r="HG17" s="21"/>
      <c r="HH17" s="21"/>
      <c r="HI17" s="21"/>
      <c r="HJ17" s="21"/>
      <c r="HK17" s="21"/>
      <c r="HL17" s="21"/>
      <c r="HM17" s="21"/>
      <c r="HN17" s="21"/>
      <c r="HO17" s="21"/>
      <c r="HP17" s="21"/>
      <c r="HQ17" s="21"/>
      <c r="HR17" s="21"/>
      <c r="HS17" s="21"/>
      <c r="HT17" s="21"/>
      <c r="HU17" s="21"/>
      <c r="HV17" s="21"/>
      <c r="HW17" s="21"/>
      <c r="HX17" s="21"/>
      <c r="HY17" s="21"/>
      <c r="HZ17" s="21"/>
      <c r="IA17" s="21"/>
      <c r="IB17" s="21"/>
      <c r="IC17" s="21"/>
      <c r="ID17" s="21"/>
      <c r="IE17" s="21"/>
      <c r="IF17" s="21"/>
      <c r="IG17" s="21"/>
      <c r="IH17" s="21"/>
      <c r="II17" s="21"/>
      <c r="IJ17" s="21"/>
      <c r="IK17" s="21"/>
      <c r="IL17" s="21"/>
      <c r="IM17" s="21"/>
      <c r="IN17" s="21"/>
      <c r="IO17" s="21"/>
      <c r="IP17" s="21"/>
      <c r="IQ17" s="21"/>
      <c r="IR17" s="21"/>
      <c r="IS17" s="21"/>
      <c r="IT17" s="21"/>
      <c r="IU17" s="21"/>
      <c r="IV17" s="21"/>
      <c r="IW17" s="21"/>
      <c r="IX17" s="21"/>
      <c r="IY17" s="21"/>
      <c r="IZ17" s="21"/>
      <c r="JA17" s="21"/>
      <c r="JB17" s="21"/>
      <c r="JC17" s="21"/>
      <c r="JD17" s="21"/>
      <c r="JE17" s="21"/>
      <c r="JF17" s="21"/>
      <c r="JG17" s="21"/>
      <c r="JH17" s="21"/>
      <c r="JI17" s="21"/>
      <c r="JJ17" s="21"/>
      <c r="JK17" s="21"/>
      <c r="JL17" s="21"/>
      <c r="JM17" s="21"/>
      <c r="JN17" s="21"/>
      <c r="JO17" s="21"/>
      <c r="JP17" s="21"/>
      <c r="JQ17" s="21"/>
      <c r="JR17" s="21"/>
      <c r="JS17" s="21"/>
      <c r="JT17" s="21"/>
      <c r="JU17" s="21"/>
      <c r="JV17" s="21"/>
      <c r="JW17" s="21"/>
      <c r="JX17" s="21"/>
      <c r="JY17" s="21"/>
      <c r="JZ17" s="21"/>
      <c r="KA17" s="21"/>
      <c r="KB17" s="21"/>
      <c r="KC17" s="21"/>
      <c r="KD17" s="21"/>
      <c r="KE17" s="21"/>
      <c r="KF17" s="21"/>
      <c r="KG17" s="21"/>
      <c r="KH17" s="21"/>
      <c r="KI17" s="21"/>
      <c r="KJ17" s="21"/>
      <c r="KK17" s="21"/>
      <c r="KL17" s="21"/>
      <c r="KM17" s="21"/>
      <c r="KN17" s="21"/>
      <c r="KO17" s="21"/>
      <c r="KP17" s="21"/>
      <c r="KQ17" s="21"/>
      <c r="KR17" s="21"/>
      <c r="KS17" s="21"/>
      <c r="KT17" s="21"/>
      <c r="KU17" s="21"/>
      <c r="KV17" s="21"/>
      <c r="KW17" s="21"/>
      <c r="KX17" s="21"/>
      <c r="KY17" s="21"/>
      <c r="KZ17" s="21"/>
      <c r="LA17" s="21"/>
      <c r="LB17" s="21"/>
      <c r="LC17" s="21"/>
      <c r="LD17" s="21"/>
      <c r="LE17" s="21"/>
      <c r="LF17" s="21"/>
      <c r="LG17" s="21"/>
      <c r="LH17" s="21"/>
      <c r="LI17" s="21"/>
      <c r="LJ17" s="21"/>
      <c r="LK17" s="21"/>
      <c r="LL17" s="21"/>
      <c r="LM17" s="21"/>
      <c r="LN17" s="21"/>
      <c r="LO17" s="21"/>
      <c r="LP17" s="21"/>
      <c r="LQ17" s="21"/>
      <c r="LR17" s="21"/>
      <c r="LS17" s="21"/>
      <c r="LT17" s="21"/>
      <c r="LU17" s="21"/>
      <c r="LV17" s="21"/>
      <c r="LW17" s="21"/>
      <c r="LX17" s="21"/>
      <c r="LY17" s="21"/>
      <c r="LZ17" s="21"/>
      <c r="MA17" s="21"/>
      <c r="MB17" s="21"/>
      <c r="MC17" s="21"/>
      <c r="MD17" s="21"/>
      <c r="ME17" s="21"/>
      <c r="MF17" s="21"/>
      <c r="MG17" s="21"/>
      <c r="MH17" s="21"/>
      <c r="MI17" s="21"/>
      <c r="MJ17" s="21"/>
      <c r="MK17" s="21"/>
      <c r="ML17" s="21"/>
      <c r="MM17" s="21"/>
      <c r="MN17" s="21"/>
      <c r="MO17" s="21"/>
      <c r="MP17" s="21"/>
      <c r="MQ17" s="21"/>
      <c r="MR17" s="21"/>
      <c r="MS17" s="21"/>
      <c r="MT17" s="21"/>
      <c r="MU17" s="21"/>
      <c r="MV17" s="21"/>
      <c r="MW17" s="21"/>
      <c r="MX17" s="21"/>
      <c r="MY17" s="21"/>
      <c r="MZ17" s="21"/>
      <c r="NA17" s="21"/>
      <c r="NB17" s="21"/>
      <c r="NC17" s="21"/>
      <c r="ND17" s="21"/>
      <c r="NE17" s="21"/>
      <c r="NF17" s="21"/>
      <c r="NG17" s="21"/>
      <c r="NH17" s="21"/>
      <c r="NI17" s="21"/>
      <c r="NJ17" s="21"/>
      <c r="NK17" s="21"/>
      <c r="NL17" s="21"/>
      <c r="NM17" s="21"/>
      <c r="NN17" s="21"/>
      <c r="NO17" s="21"/>
      <c r="NP17" s="21"/>
      <c r="NQ17" s="21"/>
      <c r="NR17" s="21"/>
      <c r="NS17" s="21"/>
      <c r="NT17" s="21"/>
      <c r="NU17" s="21"/>
      <c r="NV17" s="21"/>
      <c r="NW17" s="21"/>
      <c r="NX17" s="21"/>
      <c r="NY17" s="21"/>
      <c r="NZ17" s="21"/>
      <c r="OA17" s="21"/>
      <c r="OB17" s="21"/>
      <c r="OC17" s="21"/>
      <c r="OD17" s="21"/>
      <c r="OE17" s="21"/>
      <c r="OF17" s="21"/>
      <c r="OG17" s="21"/>
      <c r="OH17" s="21"/>
      <c r="OI17" s="21"/>
      <c r="OJ17" s="21"/>
      <c r="OK17" s="21"/>
      <c r="OL17" s="21"/>
      <c r="OM17" s="21"/>
      <c r="ON17" s="21"/>
      <c r="OO17" s="21"/>
      <c r="OP17" s="21"/>
      <c r="OQ17" s="21"/>
      <c r="OR17" s="21"/>
      <c r="OS17" s="21"/>
      <c r="OT17" s="21"/>
      <c r="OU17" s="21"/>
      <c r="OV17" s="21"/>
      <c r="OW17" s="21"/>
      <c r="OX17" s="21"/>
      <c r="OY17" s="21"/>
      <c r="OZ17" s="21"/>
      <c r="PA17" s="21"/>
      <c r="PB17" s="21"/>
      <c r="PC17" s="21"/>
      <c r="PD17" s="21"/>
      <c r="PE17" s="21"/>
      <c r="PF17" s="21"/>
      <c r="PG17" s="21"/>
      <c r="PH17" s="21"/>
      <c r="PI17" s="21"/>
      <c r="PJ17" s="21"/>
      <c r="PK17" s="21"/>
      <c r="PL17" s="21"/>
      <c r="PM17" s="21"/>
      <c r="PN17" s="21"/>
      <c r="PO17" s="21"/>
      <c r="PP17" s="21"/>
      <c r="PQ17" s="21"/>
      <c r="PR17" s="21"/>
      <c r="PS17" s="21"/>
      <c r="PT17" s="21"/>
      <c r="PU17" s="21"/>
      <c r="PV17" s="21"/>
      <c r="PW17" s="21"/>
      <c r="PX17" s="21"/>
      <c r="PY17" s="21"/>
      <c r="PZ17" s="21"/>
      <c r="QA17" s="21"/>
      <c r="QB17" s="21"/>
      <c r="QC17" s="21"/>
      <c r="QD17" s="21"/>
      <c r="QE17" s="21"/>
      <c r="QF17" s="21"/>
      <c r="QG17" s="21"/>
      <c r="QH17" s="21"/>
      <c r="QI17" s="21"/>
      <c r="QJ17" s="21"/>
      <c r="QK17" s="21"/>
      <c r="QL17" s="21"/>
      <c r="QM17" s="21"/>
      <c r="QN17" s="21"/>
      <c r="QO17" s="21"/>
      <c r="QP17" s="21"/>
      <c r="QQ17" s="21"/>
      <c r="QR17" s="21"/>
      <c r="QS17" s="21"/>
      <c r="QT17" s="21"/>
      <c r="QU17" s="21"/>
      <c r="QV17" s="21"/>
      <c r="QW17" s="21"/>
      <c r="QX17" s="21"/>
      <c r="QY17" s="21"/>
      <c r="QZ17" s="21"/>
      <c r="RA17" s="21"/>
      <c r="RB17" s="21"/>
      <c r="RC17" s="21"/>
      <c r="RD17" s="21"/>
      <c r="RE17" s="21"/>
      <c r="RF17" s="21"/>
      <c r="RG17" s="21"/>
      <c r="RH17" s="21"/>
      <c r="RI17" s="21"/>
      <c r="RJ17" s="21"/>
      <c r="RK17" s="21"/>
      <c r="RL17" s="21"/>
      <c r="RM17" s="21"/>
      <c r="RN17" s="21"/>
      <c r="RO17" s="21"/>
      <c r="RP17" s="21"/>
      <c r="RQ17" s="21"/>
      <c r="RR17" s="21"/>
      <c r="RS17" s="21"/>
      <c r="RT17" s="21"/>
      <c r="RU17" s="21"/>
      <c r="RV17" s="21"/>
      <c r="RW17" s="21"/>
      <c r="RX17" s="21"/>
      <c r="RY17" s="21"/>
      <c r="RZ17" s="21"/>
      <c r="SA17" s="21"/>
      <c r="SB17" s="21"/>
      <c r="SC17" s="21"/>
      <c r="SD17" s="21"/>
      <c r="SE17" s="21"/>
      <c r="SF17" s="21"/>
      <c r="TS17" s="36"/>
      <c r="TT17" s="36"/>
      <c r="TU17" s="36"/>
      <c r="TV17" s="36"/>
      <c r="TW17" s="36"/>
    </row>
    <row r="18" spans="1:543" s="23" customFormat="1">
      <c r="A18" s="30">
        <f t="shared" si="29"/>
        <v>0</v>
      </c>
      <c r="B18" s="44"/>
      <c r="C18" s="1"/>
      <c r="D18" s="1"/>
      <c r="E18" s="1"/>
      <c r="F18" s="1"/>
      <c r="G18" s="1"/>
      <c r="H18" s="1"/>
      <c r="I18" s="1"/>
      <c r="J18" s="1"/>
      <c r="K18" s="1"/>
      <c r="L18" s="1"/>
      <c r="M18" s="1"/>
      <c r="N18" s="1"/>
      <c r="O18" s="1"/>
      <c r="P18" s="1"/>
      <c r="Q18" s="1"/>
      <c r="R18" s="1"/>
      <c r="S18" s="1"/>
      <c r="T18" s="1"/>
      <c r="U18" s="1"/>
      <c r="V18" s="1"/>
      <c r="W18" s="1"/>
      <c r="X18" s="40"/>
      <c r="Y18" s="22" t="str">
        <f t="shared" si="30"/>
        <v/>
      </c>
      <c r="Z18" s="22">
        <f t="shared" si="24"/>
        <v>-1</v>
      </c>
      <c r="AA18" s="22">
        <f>VLOOKUP('Extraction '!I18,DIMENSIONS!J:K,2,FALSE)</f>
        <v>0</v>
      </c>
      <c r="AB18" s="22" t="e">
        <f>VLOOKUP($I18,DIMENSIONS!$B$2:$G$58,3,FALSE)</f>
        <v>#N/A</v>
      </c>
      <c r="AC18" s="22" t="e">
        <f>VLOOKUP($I18,DIMENSIONS!$B$2:$G$58,4,FALSE)</f>
        <v>#N/A</v>
      </c>
      <c r="AD18" s="22" t="e">
        <f>VLOOKUP($I18,DIMENSIONS!$B$2:$G$58,5,FALSE)</f>
        <v>#N/A</v>
      </c>
      <c r="AE18" s="22" t="e">
        <f>VLOOKUP($I18,DIMENSIONS!$B$2:$G$58,6,FALSE)</f>
        <v>#N/A</v>
      </c>
      <c r="AF18" s="22" t="str">
        <f t="shared" si="31"/>
        <v xml:space="preserve"> </v>
      </c>
      <c r="AG18" s="21" t="e">
        <f>VLOOKUP($I18,DIMENSIONS!$B$2:$H$58,8,FALSE)</f>
        <v>#N/A</v>
      </c>
      <c r="AH18" s="21"/>
      <c r="AI18" s="21"/>
      <c r="AJ18" s="21"/>
      <c r="AK18" s="21"/>
      <c r="AL18" s="21"/>
      <c r="AM18" s="21"/>
      <c r="AN18" s="21"/>
      <c r="AO18" s="21"/>
      <c r="AP18" s="21"/>
      <c r="AQ18" s="21"/>
      <c r="AR18" s="21"/>
      <c r="AS18" s="21"/>
      <c r="AT18" s="21"/>
      <c r="AU18" s="21"/>
      <c r="AV18" s="21"/>
      <c r="AW18" s="21"/>
      <c r="AX18" s="21"/>
      <c r="AY18" s="21"/>
      <c r="AZ18" s="21"/>
      <c r="BA18" s="21"/>
      <c r="BB18" s="21"/>
      <c r="BC18" s="21"/>
      <c r="BD18" s="21"/>
      <c r="BE18" s="21"/>
      <c r="BF18" s="21"/>
      <c r="BG18" s="21"/>
      <c r="BH18" s="21"/>
      <c r="BI18" s="21"/>
      <c r="BJ18" s="21"/>
      <c r="BK18" s="21"/>
      <c r="BL18" s="21"/>
      <c r="BM18" s="21"/>
      <c r="BN18" s="21"/>
      <c r="BO18" s="21"/>
      <c r="BP18" s="21"/>
      <c r="BQ18" s="21"/>
      <c r="BR18" s="21"/>
      <c r="BS18" s="21"/>
      <c r="BT18" s="21"/>
      <c r="BU18" s="21"/>
      <c r="BV18" s="21"/>
      <c r="BW18" s="21"/>
      <c r="BX18" s="21"/>
      <c r="BY18" s="21"/>
      <c r="BZ18" s="21"/>
      <c r="CA18" s="21"/>
      <c r="CB18" s="21"/>
      <c r="CC18" s="21"/>
      <c r="CD18" s="21"/>
      <c r="CE18" s="21"/>
      <c r="CF18" s="21"/>
      <c r="CG18" s="21"/>
      <c r="CH18" s="21"/>
      <c r="CI18" s="21"/>
      <c r="CJ18" s="21"/>
      <c r="CK18" s="21"/>
      <c r="CL18" s="21"/>
      <c r="CM18" s="21"/>
      <c r="CN18" s="21"/>
      <c r="CO18" s="21"/>
      <c r="CP18" s="21"/>
      <c r="CQ18" s="21"/>
      <c r="CR18" s="21"/>
      <c r="CS18" s="21"/>
      <c r="CT18" s="21"/>
      <c r="CU18" s="21"/>
      <c r="CV18" s="21"/>
      <c r="CW18" s="2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c r="EB18" s="21"/>
      <c r="EC18" s="21"/>
      <c r="ED18" s="21"/>
      <c r="EE18" s="21"/>
      <c r="EF18" s="21"/>
      <c r="EG18" s="21"/>
      <c r="EH18" s="21"/>
      <c r="EI18" s="21"/>
      <c r="EJ18" s="21"/>
      <c r="EK18" s="21"/>
      <c r="EL18" s="21"/>
      <c r="EM18" s="21"/>
      <c r="EN18" s="21"/>
      <c r="EO18" s="21"/>
      <c r="EP18" s="21"/>
      <c r="EQ18" s="21"/>
      <c r="ER18" s="21"/>
      <c r="ES18" s="21"/>
      <c r="ET18" s="21"/>
      <c r="EU18" s="21"/>
      <c r="EV18" s="21"/>
      <c r="EW18" s="21"/>
      <c r="EX18" s="21"/>
      <c r="EY18" s="21"/>
      <c r="EZ18" s="21"/>
      <c r="FA18" s="21"/>
      <c r="FB18" s="21"/>
      <c r="FC18" s="21"/>
      <c r="FD18" s="21"/>
      <c r="FE18" s="21"/>
      <c r="FF18" s="21"/>
      <c r="FG18" s="21"/>
      <c r="FH18" s="21"/>
      <c r="FI18" s="21"/>
      <c r="FJ18" s="21"/>
      <c r="FK18" s="21"/>
      <c r="FL18" s="21"/>
      <c r="FM18" s="21"/>
      <c r="FN18" s="21"/>
      <c r="FO18" s="21"/>
      <c r="FP18" s="21"/>
      <c r="FQ18" s="21"/>
      <c r="FR18" s="21"/>
      <c r="FS18" s="21"/>
      <c r="FT18" s="21"/>
      <c r="FU18" s="21"/>
      <c r="FV18" s="21"/>
      <c r="FW18" s="21"/>
      <c r="FX18" s="21"/>
      <c r="FY18" s="21"/>
      <c r="FZ18" s="21"/>
      <c r="GA18" s="21"/>
      <c r="GB18" s="21"/>
      <c r="GC18" s="21"/>
      <c r="GD18" s="21"/>
      <c r="GE18" s="21"/>
      <c r="GF18" s="21"/>
      <c r="GG18" s="21"/>
      <c r="GH18" s="21"/>
      <c r="GI18" s="21"/>
      <c r="GJ18" s="21"/>
      <c r="GK18" s="21"/>
      <c r="GL18" s="21"/>
      <c r="GM18" s="21"/>
      <c r="GN18" s="21"/>
      <c r="GO18" s="21"/>
      <c r="GP18" s="21"/>
      <c r="GQ18" s="21"/>
      <c r="GR18" s="21"/>
      <c r="GS18" s="21"/>
      <c r="GT18" s="21"/>
      <c r="GU18" s="21"/>
      <c r="GV18" s="21"/>
      <c r="GW18" s="21"/>
      <c r="GX18" s="21"/>
      <c r="GY18" s="21"/>
      <c r="GZ18" s="21"/>
      <c r="HA18" s="21"/>
      <c r="HB18" s="21"/>
      <c r="HC18" s="21"/>
      <c r="HD18" s="21"/>
      <c r="HE18" s="21"/>
      <c r="HF18" s="21"/>
      <c r="HG18" s="21"/>
      <c r="HH18" s="21"/>
      <c r="HI18" s="21"/>
      <c r="HJ18" s="21"/>
      <c r="HK18" s="21"/>
      <c r="HL18" s="21"/>
      <c r="HM18" s="21"/>
      <c r="HN18" s="21"/>
      <c r="HO18" s="21"/>
      <c r="HP18" s="21"/>
      <c r="HQ18" s="21"/>
      <c r="HR18" s="21"/>
      <c r="HS18" s="21"/>
      <c r="HT18" s="21"/>
      <c r="HU18" s="21"/>
      <c r="HV18" s="21"/>
      <c r="HW18" s="21"/>
      <c r="HX18" s="21"/>
      <c r="HY18" s="21"/>
      <c r="HZ18" s="21"/>
      <c r="IA18" s="21"/>
      <c r="IB18" s="21"/>
      <c r="IC18" s="21"/>
      <c r="ID18" s="21"/>
      <c r="IE18" s="21"/>
      <c r="IF18" s="21"/>
      <c r="IG18" s="21"/>
      <c r="IH18" s="21"/>
      <c r="II18" s="21"/>
      <c r="IJ18" s="21"/>
      <c r="IK18" s="21"/>
      <c r="IL18" s="21"/>
      <c r="IM18" s="21"/>
      <c r="IN18" s="21"/>
      <c r="IO18" s="21"/>
      <c r="IP18" s="21"/>
      <c r="IQ18" s="21"/>
      <c r="IR18" s="21"/>
      <c r="IS18" s="21"/>
      <c r="IT18" s="21"/>
      <c r="IU18" s="21"/>
      <c r="IV18" s="21"/>
      <c r="IW18" s="21"/>
      <c r="IX18" s="21"/>
      <c r="IY18" s="21"/>
      <c r="IZ18" s="21"/>
      <c r="JA18" s="21"/>
      <c r="JB18" s="21"/>
      <c r="JC18" s="21"/>
      <c r="JD18" s="21"/>
      <c r="JE18" s="21"/>
      <c r="JF18" s="21"/>
      <c r="JG18" s="21"/>
      <c r="JH18" s="21"/>
      <c r="JI18" s="21"/>
      <c r="JJ18" s="21"/>
      <c r="JK18" s="21"/>
      <c r="JL18" s="21"/>
      <c r="JM18" s="21"/>
      <c r="JN18" s="21"/>
      <c r="JO18" s="21"/>
      <c r="JP18" s="21"/>
      <c r="JQ18" s="21"/>
      <c r="JR18" s="21"/>
      <c r="JS18" s="21"/>
      <c r="JT18" s="21"/>
      <c r="JU18" s="21"/>
      <c r="JV18" s="21"/>
      <c r="JW18" s="21"/>
      <c r="JX18" s="21"/>
      <c r="JY18" s="21"/>
      <c r="JZ18" s="21"/>
      <c r="KA18" s="21"/>
      <c r="KB18" s="21"/>
      <c r="KC18" s="21"/>
      <c r="KD18" s="21"/>
      <c r="KE18" s="21"/>
      <c r="KF18" s="21"/>
      <c r="KG18" s="21"/>
      <c r="KH18" s="21"/>
      <c r="KI18" s="21"/>
      <c r="KJ18" s="21"/>
      <c r="KK18" s="21"/>
      <c r="KL18" s="21"/>
      <c r="KM18" s="21"/>
      <c r="KN18" s="21"/>
      <c r="KO18" s="21"/>
      <c r="KP18" s="21"/>
      <c r="KQ18" s="21"/>
      <c r="KR18" s="21"/>
      <c r="KS18" s="21"/>
      <c r="KT18" s="21"/>
      <c r="KU18" s="21"/>
      <c r="KV18" s="21"/>
      <c r="KW18" s="21"/>
      <c r="KX18" s="21"/>
      <c r="KY18" s="21"/>
      <c r="KZ18" s="21"/>
      <c r="LA18" s="21"/>
      <c r="LB18" s="21"/>
      <c r="LC18" s="21"/>
      <c r="LD18" s="21"/>
      <c r="LE18" s="21"/>
      <c r="LF18" s="21"/>
      <c r="LG18" s="21"/>
      <c r="LH18" s="21"/>
      <c r="LI18" s="21"/>
      <c r="LJ18" s="21"/>
      <c r="LK18" s="21"/>
      <c r="LL18" s="21"/>
      <c r="LM18" s="21"/>
      <c r="LN18" s="21"/>
      <c r="LO18" s="21"/>
      <c r="LP18" s="21"/>
      <c r="LQ18" s="21"/>
      <c r="LR18" s="21"/>
      <c r="LS18" s="21"/>
      <c r="LT18" s="21"/>
      <c r="LU18" s="21"/>
      <c r="LV18" s="21"/>
      <c r="LW18" s="21"/>
      <c r="LX18" s="21"/>
      <c r="LY18" s="21"/>
      <c r="LZ18" s="21"/>
      <c r="MA18" s="21"/>
      <c r="MB18" s="21"/>
      <c r="MC18" s="21"/>
      <c r="MD18" s="21"/>
      <c r="ME18" s="21"/>
      <c r="MF18" s="21"/>
      <c r="MG18" s="21"/>
      <c r="MH18" s="21"/>
      <c r="MI18" s="21"/>
      <c r="MJ18" s="21"/>
      <c r="MK18" s="21"/>
      <c r="ML18" s="21"/>
      <c r="MM18" s="21"/>
      <c r="MN18" s="21"/>
      <c r="MO18" s="21"/>
      <c r="MP18" s="21"/>
      <c r="MQ18" s="21"/>
      <c r="MR18" s="21"/>
      <c r="MS18" s="21"/>
      <c r="MT18" s="21"/>
      <c r="MU18" s="21"/>
      <c r="MV18" s="21"/>
      <c r="MW18" s="21"/>
      <c r="MX18" s="21"/>
      <c r="MY18" s="21"/>
      <c r="MZ18" s="21"/>
      <c r="NA18" s="21"/>
      <c r="NB18" s="21"/>
      <c r="NC18" s="21"/>
      <c r="ND18" s="21"/>
      <c r="NE18" s="21"/>
      <c r="NF18" s="21"/>
      <c r="NG18" s="21"/>
      <c r="NH18" s="21"/>
      <c r="NI18" s="21"/>
      <c r="NJ18" s="21"/>
      <c r="NK18" s="21"/>
      <c r="NL18" s="21"/>
      <c r="NM18" s="21"/>
      <c r="NN18" s="21"/>
      <c r="NO18" s="21"/>
      <c r="NP18" s="21"/>
      <c r="NQ18" s="21"/>
      <c r="NR18" s="21"/>
      <c r="NS18" s="21"/>
      <c r="NT18" s="21"/>
      <c r="NU18" s="21"/>
      <c r="NV18" s="21"/>
      <c r="NW18" s="21"/>
      <c r="NX18" s="21"/>
      <c r="NY18" s="21"/>
      <c r="NZ18" s="21"/>
      <c r="OA18" s="21"/>
      <c r="OB18" s="21"/>
      <c r="OC18" s="21"/>
      <c r="OD18" s="21"/>
      <c r="OE18" s="21"/>
      <c r="OF18" s="21"/>
      <c r="OG18" s="21"/>
      <c r="OH18" s="21"/>
      <c r="OI18" s="21"/>
      <c r="OJ18" s="21"/>
      <c r="OK18" s="21"/>
      <c r="OL18" s="21"/>
      <c r="OM18" s="21"/>
      <c r="ON18" s="21"/>
      <c r="OO18" s="21"/>
      <c r="OP18" s="21"/>
      <c r="OQ18" s="21"/>
      <c r="OR18" s="21"/>
      <c r="OS18" s="21"/>
      <c r="OT18" s="21"/>
      <c r="OU18" s="21"/>
      <c r="OV18" s="21"/>
      <c r="OW18" s="21"/>
      <c r="OX18" s="21"/>
      <c r="OY18" s="21"/>
      <c r="OZ18" s="21"/>
      <c r="PA18" s="21"/>
      <c r="PB18" s="21"/>
      <c r="PC18" s="21"/>
      <c r="PD18" s="21"/>
      <c r="PE18" s="21"/>
      <c r="PF18" s="21"/>
      <c r="PG18" s="21"/>
      <c r="PH18" s="21"/>
      <c r="PI18" s="21"/>
      <c r="PJ18" s="21"/>
      <c r="PK18" s="21"/>
      <c r="PL18" s="21"/>
      <c r="PM18" s="21"/>
      <c r="PN18" s="21"/>
      <c r="PO18" s="21"/>
      <c r="PP18" s="21"/>
      <c r="PQ18" s="21"/>
      <c r="PR18" s="21"/>
      <c r="PS18" s="21"/>
      <c r="PT18" s="21"/>
      <c r="PU18" s="21"/>
      <c r="PV18" s="21"/>
      <c r="PW18" s="21"/>
      <c r="PX18" s="21"/>
      <c r="PY18" s="21"/>
      <c r="PZ18" s="21"/>
      <c r="QA18" s="21"/>
      <c r="QB18" s="21"/>
      <c r="QC18" s="21"/>
      <c r="QD18" s="21"/>
      <c r="QE18" s="21"/>
      <c r="QF18" s="21"/>
      <c r="QG18" s="21"/>
      <c r="QH18" s="21"/>
      <c r="QI18" s="21"/>
      <c r="QJ18" s="21"/>
      <c r="QK18" s="21"/>
      <c r="QL18" s="21"/>
      <c r="QM18" s="21"/>
      <c r="QN18" s="21"/>
      <c r="QO18" s="21"/>
      <c r="QP18" s="21"/>
      <c r="QQ18" s="21"/>
      <c r="QR18" s="21"/>
      <c r="QS18" s="21"/>
      <c r="QT18" s="21"/>
      <c r="QU18" s="21"/>
      <c r="QV18" s="21"/>
      <c r="QW18" s="21"/>
      <c r="QX18" s="21"/>
      <c r="QY18" s="21"/>
      <c r="QZ18" s="21"/>
      <c r="RA18" s="21"/>
      <c r="RB18" s="21"/>
      <c r="RC18" s="21"/>
      <c r="RD18" s="21"/>
      <c r="RE18" s="21"/>
      <c r="RF18" s="21"/>
      <c r="RG18" s="21"/>
      <c r="RH18" s="21"/>
      <c r="RI18" s="21"/>
      <c r="RJ18" s="21"/>
      <c r="RK18" s="21"/>
      <c r="RL18" s="21"/>
      <c r="RM18" s="21"/>
      <c r="RN18" s="21"/>
      <c r="RO18" s="21"/>
      <c r="RP18" s="21"/>
      <c r="RQ18" s="21"/>
      <c r="RR18" s="21"/>
      <c r="RS18" s="21"/>
      <c r="RT18" s="21"/>
      <c r="RU18" s="21"/>
      <c r="RV18" s="21"/>
      <c r="RW18" s="21"/>
      <c r="RX18" s="21"/>
      <c r="RY18" s="21"/>
      <c r="RZ18" s="21"/>
      <c r="SA18" s="21"/>
      <c r="SB18" s="21"/>
      <c r="SC18" s="21"/>
      <c r="SD18" s="21"/>
      <c r="SE18" s="21"/>
      <c r="SF18" s="21"/>
      <c r="TS18" s="36"/>
      <c r="TT18" s="36"/>
      <c r="TU18" s="36"/>
      <c r="TV18" s="36"/>
      <c r="TW18" s="36"/>
    </row>
    <row r="19" spans="1:543" s="23" customFormat="1">
      <c r="A19" s="30">
        <f t="shared" ref="A19" si="32">AA19</f>
        <v>0</v>
      </c>
      <c r="B19" s="44"/>
      <c r="C19" s="1"/>
      <c r="D19" s="1"/>
      <c r="E19" s="1"/>
      <c r="F19" s="1"/>
      <c r="G19" s="1"/>
      <c r="H19" s="1"/>
      <c r="I19" s="1"/>
      <c r="J19" s="1"/>
      <c r="K19" s="1"/>
      <c r="L19" s="1"/>
      <c r="M19" s="1"/>
      <c r="N19" s="1"/>
      <c r="O19" s="1"/>
      <c r="P19" s="1"/>
      <c r="Q19" s="1"/>
      <c r="R19" s="1"/>
      <c r="S19" s="1"/>
      <c r="T19" s="1"/>
      <c r="U19" s="1"/>
      <c r="V19" s="1"/>
      <c r="W19" s="1"/>
      <c r="X19" s="40"/>
      <c r="Y19" s="22" t="str">
        <f t="shared" ref="Y19" si="33">UPPER(O19)</f>
        <v/>
      </c>
      <c r="Z19" s="22">
        <f t="shared" ref="Z19:Z39" si="34">AA19-$Z$2</f>
        <v>-1</v>
      </c>
      <c r="AA19" s="22">
        <f>VLOOKUP('Extraction '!I19,DIMENSIONS!J:K,2,FALSE)</f>
        <v>0</v>
      </c>
      <c r="AB19" s="22" t="e">
        <f>VLOOKUP($I19,DIMENSIONS!$B$2:$G$58,3,FALSE)</f>
        <v>#N/A</v>
      </c>
      <c r="AC19" s="22" t="e">
        <f>VLOOKUP($I19,DIMENSIONS!$B$2:$G$58,4,FALSE)</f>
        <v>#N/A</v>
      </c>
      <c r="AD19" s="22" t="e">
        <f>VLOOKUP($I19,DIMENSIONS!$B$2:$G$58,5,FALSE)</f>
        <v>#N/A</v>
      </c>
      <c r="AE19" s="22" t="e">
        <f>VLOOKUP($I19,DIMENSIONS!$B$2:$G$58,6,FALSE)</f>
        <v>#N/A</v>
      </c>
      <c r="AF19" s="22" t="str">
        <f t="shared" ref="AF19" si="35">CONCATENATE(J19," ",K19)</f>
        <v xml:space="preserve"> </v>
      </c>
      <c r="AG19" s="21" t="e">
        <f>VLOOKUP($I19,DIMENSIONS!$B$2:$H$58,8,FALSE)</f>
        <v>#N/A</v>
      </c>
      <c r="AH19" s="21"/>
      <c r="AI19" s="21"/>
      <c r="AJ19" s="21"/>
      <c r="AK19" s="21"/>
      <c r="AL19" s="21"/>
      <c r="AM19" s="21"/>
      <c r="AN19" s="21"/>
      <c r="AO19" s="21"/>
      <c r="AP19" s="21"/>
      <c r="AQ19" s="21"/>
      <c r="AR19" s="21"/>
      <c r="AS19" s="21"/>
      <c r="AT19" s="21"/>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1"/>
      <c r="BX19" s="21"/>
      <c r="BY19" s="21"/>
      <c r="BZ19" s="21"/>
      <c r="CA19" s="21"/>
      <c r="CB19" s="21"/>
      <c r="CC19" s="21"/>
      <c r="CD19" s="21"/>
      <c r="CE19" s="21"/>
      <c r="CF19" s="21"/>
      <c r="CG19" s="21"/>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U19" s="21"/>
      <c r="EV19" s="21"/>
      <c r="EW19" s="21"/>
      <c r="EX19" s="21"/>
      <c r="EY19" s="21"/>
      <c r="EZ19" s="21"/>
      <c r="FA19" s="21"/>
      <c r="FB19" s="21"/>
      <c r="FC19" s="21"/>
      <c r="FD19" s="21"/>
      <c r="FE19" s="21"/>
      <c r="FF19" s="21"/>
      <c r="FG19" s="21"/>
      <c r="FH19" s="21"/>
      <c r="FI19" s="21"/>
      <c r="FJ19" s="21"/>
      <c r="FK19" s="21"/>
      <c r="FL19" s="21"/>
      <c r="FM19" s="21"/>
      <c r="FN19" s="21"/>
      <c r="FO19" s="21"/>
      <c r="FP19" s="21"/>
      <c r="FQ19" s="21"/>
      <c r="FR19" s="21"/>
      <c r="FS19" s="21"/>
      <c r="FT19" s="21"/>
      <c r="FU19" s="21"/>
      <c r="FV19" s="21"/>
      <c r="FW19" s="21"/>
      <c r="FX19" s="21"/>
      <c r="FY19" s="21"/>
      <c r="FZ19" s="21"/>
      <c r="GA19" s="21"/>
      <c r="GB19" s="21"/>
      <c r="GC19" s="21"/>
      <c r="GD19" s="21"/>
      <c r="GE19" s="21"/>
      <c r="GF19" s="21"/>
      <c r="GG19" s="21"/>
      <c r="GH19" s="21"/>
      <c r="GI19" s="21"/>
      <c r="GJ19" s="21"/>
      <c r="GK19" s="21"/>
      <c r="GL19" s="21"/>
      <c r="GM19" s="21"/>
      <c r="GN19" s="21"/>
      <c r="GO19" s="21"/>
      <c r="GP19" s="21"/>
      <c r="GQ19" s="21"/>
      <c r="GR19" s="21"/>
      <c r="GS19" s="21"/>
      <c r="GT19" s="21"/>
      <c r="GU19" s="21"/>
      <c r="GV19" s="21"/>
      <c r="GW19" s="21"/>
      <c r="GX19" s="21"/>
      <c r="GY19" s="21"/>
      <c r="GZ19" s="21"/>
      <c r="HA19" s="21"/>
      <c r="HB19" s="21"/>
      <c r="HC19" s="21"/>
      <c r="HD19" s="21"/>
      <c r="HE19" s="21"/>
      <c r="HF19" s="21"/>
      <c r="HG19" s="21"/>
      <c r="HH19" s="21"/>
      <c r="HI19" s="21"/>
      <c r="HJ19" s="21"/>
      <c r="HK19" s="21"/>
      <c r="HL19" s="21"/>
      <c r="HM19" s="21"/>
      <c r="HN19" s="21"/>
      <c r="HO19" s="21"/>
      <c r="HP19" s="21"/>
      <c r="HQ19" s="21"/>
      <c r="HR19" s="21"/>
      <c r="HS19" s="21"/>
      <c r="HT19" s="21"/>
      <c r="HU19" s="21"/>
      <c r="HV19" s="21"/>
      <c r="HW19" s="21"/>
      <c r="HX19" s="21"/>
      <c r="HY19" s="21"/>
      <c r="HZ19" s="21"/>
      <c r="IA19" s="21"/>
      <c r="IB19" s="21"/>
      <c r="IC19" s="21"/>
      <c r="ID19" s="21"/>
      <c r="IE19" s="21"/>
      <c r="IF19" s="21"/>
      <c r="IG19" s="21"/>
      <c r="IH19" s="21"/>
      <c r="II19" s="21"/>
      <c r="IJ19" s="21"/>
      <c r="IK19" s="21"/>
      <c r="IL19" s="21"/>
      <c r="IM19" s="21"/>
      <c r="IN19" s="21"/>
      <c r="IO19" s="21"/>
      <c r="IP19" s="21"/>
      <c r="IQ19" s="21"/>
      <c r="IR19" s="21"/>
      <c r="IS19" s="21"/>
      <c r="IT19" s="21"/>
      <c r="IU19" s="21"/>
      <c r="IV19" s="21"/>
      <c r="IW19" s="21"/>
      <c r="IX19" s="21"/>
      <c r="IY19" s="21"/>
      <c r="IZ19" s="21"/>
      <c r="JA19" s="21"/>
      <c r="JB19" s="21"/>
      <c r="JC19" s="21"/>
      <c r="JD19" s="21"/>
      <c r="JE19" s="21"/>
      <c r="JF19" s="21"/>
      <c r="JG19" s="21"/>
      <c r="JH19" s="21"/>
      <c r="JI19" s="21"/>
      <c r="JJ19" s="21"/>
      <c r="JK19" s="21"/>
      <c r="JL19" s="21"/>
      <c r="JM19" s="21"/>
      <c r="JN19" s="21"/>
      <c r="JO19" s="21"/>
      <c r="JP19" s="21"/>
      <c r="JQ19" s="21"/>
      <c r="JR19" s="21"/>
      <c r="JS19" s="21"/>
      <c r="JT19" s="21"/>
      <c r="JU19" s="21"/>
      <c r="JV19" s="21"/>
      <c r="JW19" s="21"/>
      <c r="JX19" s="21"/>
      <c r="JY19" s="21"/>
      <c r="JZ19" s="21"/>
      <c r="KA19" s="21"/>
      <c r="KB19" s="21"/>
      <c r="KC19" s="21"/>
      <c r="KD19" s="21"/>
      <c r="KE19" s="21"/>
      <c r="KF19" s="21"/>
      <c r="KG19" s="21"/>
      <c r="KH19" s="21"/>
      <c r="KI19" s="21"/>
      <c r="KJ19" s="21"/>
      <c r="KK19" s="21"/>
      <c r="KL19" s="21"/>
      <c r="KM19" s="21"/>
      <c r="KN19" s="21"/>
      <c r="KO19" s="21"/>
      <c r="KP19" s="21"/>
      <c r="KQ19" s="21"/>
      <c r="KR19" s="21"/>
      <c r="KS19" s="21"/>
      <c r="KT19" s="21"/>
      <c r="KU19" s="21"/>
      <c r="KV19" s="21"/>
      <c r="KW19" s="21"/>
      <c r="KX19" s="21"/>
      <c r="KY19" s="21"/>
      <c r="KZ19" s="21"/>
      <c r="LA19" s="21"/>
      <c r="LB19" s="21"/>
      <c r="LC19" s="21"/>
      <c r="LD19" s="21"/>
      <c r="LE19" s="21"/>
      <c r="LF19" s="21"/>
      <c r="LG19" s="21"/>
      <c r="LH19" s="21"/>
      <c r="LI19" s="21"/>
      <c r="LJ19" s="21"/>
      <c r="LK19" s="21"/>
      <c r="LL19" s="21"/>
      <c r="LM19" s="21"/>
      <c r="LN19" s="21"/>
      <c r="LO19" s="21"/>
      <c r="LP19" s="21"/>
      <c r="LQ19" s="21"/>
      <c r="LR19" s="21"/>
      <c r="LS19" s="21"/>
      <c r="LT19" s="21"/>
      <c r="LU19" s="21"/>
      <c r="LV19" s="21"/>
      <c r="LW19" s="21"/>
      <c r="LX19" s="21"/>
      <c r="LY19" s="21"/>
      <c r="LZ19" s="21"/>
      <c r="MA19" s="21"/>
      <c r="MB19" s="21"/>
      <c r="MC19" s="21"/>
      <c r="MD19" s="21"/>
      <c r="ME19" s="21"/>
      <c r="MF19" s="21"/>
      <c r="MG19" s="21"/>
      <c r="MH19" s="21"/>
      <c r="MI19" s="21"/>
      <c r="MJ19" s="21"/>
      <c r="MK19" s="21"/>
      <c r="ML19" s="21"/>
      <c r="MM19" s="21"/>
      <c r="MN19" s="21"/>
      <c r="MO19" s="21"/>
      <c r="MP19" s="21"/>
      <c r="MQ19" s="21"/>
      <c r="MR19" s="21"/>
      <c r="MS19" s="21"/>
      <c r="MT19" s="21"/>
      <c r="MU19" s="21"/>
      <c r="MV19" s="21"/>
      <c r="MW19" s="21"/>
      <c r="MX19" s="21"/>
      <c r="MY19" s="21"/>
      <c r="MZ19" s="21"/>
      <c r="NA19" s="21"/>
      <c r="NB19" s="21"/>
      <c r="NC19" s="21"/>
      <c r="ND19" s="21"/>
      <c r="NE19" s="21"/>
      <c r="NF19" s="21"/>
      <c r="NG19" s="21"/>
      <c r="NH19" s="21"/>
      <c r="NI19" s="21"/>
      <c r="NJ19" s="21"/>
      <c r="NK19" s="21"/>
      <c r="NL19" s="21"/>
      <c r="NM19" s="21"/>
      <c r="NN19" s="21"/>
      <c r="NO19" s="21"/>
      <c r="NP19" s="21"/>
      <c r="NQ19" s="21"/>
      <c r="NR19" s="21"/>
      <c r="NS19" s="21"/>
      <c r="NT19" s="21"/>
      <c r="NU19" s="21"/>
      <c r="NV19" s="21"/>
      <c r="NW19" s="21"/>
      <c r="NX19" s="21"/>
      <c r="NY19" s="21"/>
      <c r="NZ19" s="21"/>
      <c r="OA19" s="21"/>
      <c r="OB19" s="21"/>
      <c r="OC19" s="21"/>
      <c r="OD19" s="21"/>
      <c r="OE19" s="21"/>
      <c r="OF19" s="21"/>
      <c r="OG19" s="21"/>
      <c r="OH19" s="21"/>
      <c r="OI19" s="21"/>
      <c r="OJ19" s="21"/>
      <c r="OK19" s="21"/>
      <c r="OL19" s="21"/>
      <c r="OM19" s="21"/>
      <c r="ON19" s="21"/>
      <c r="OO19" s="21"/>
      <c r="OP19" s="21"/>
      <c r="OQ19" s="21"/>
      <c r="OR19" s="21"/>
      <c r="OS19" s="21"/>
      <c r="OT19" s="21"/>
      <c r="OU19" s="21"/>
      <c r="OV19" s="21"/>
      <c r="OW19" s="21"/>
      <c r="OX19" s="21"/>
      <c r="OY19" s="21"/>
      <c r="OZ19" s="21"/>
      <c r="PA19" s="21"/>
      <c r="PB19" s="21"/>
      <c r="PC19" s="21"/>
      <c r="PD19" s="21"/>
      <c r="PE19" s="21"/>
      <c r="PF19" s="21"/>
      <c r="PG19" s="21"/>
      <c r="PH19" s="21"/>
      <c r="PI19" s="21"/>
      <c r="PJ19" s="21"/>
      <c r="PK19" s="21"/>
      <c r="PL19" s="21"/>
      <c r="PM19" s="21"/>
      <c r="PN19" s="21"/>
      <c r="PO19" s="21"/>
      <c r="PP19" s="21"/>
      <c r="PQ19" s="21"/>
      <c r="PR19" s="21"/>
      <c r="PS19" s="21"/>
      <c r="PT19" s="21"/>
      <c r="PU19" s="21"/>
      <c r="PV19" s="21"/>
      <c r="PW19" s="21"/>
      <c r="PX19" s="21"/>
      <c r="PY19" s="21"/>
      <c r="PZ19" s="21"/>
      <c r="QA19" s="21"/>
      <c r="QB19" s="21"/>
      <c r="QC19" s="21"/>
      <c r="QD19" s="21"/>
      <c r="QE19" s="21"/>
      <c r="QF19" s="21"/>
      <c r="QG19" s="21"/>
      <c r="QH19" s="21"/>
      <c r="QI19" s="21"/>
      <c r="QJ19" s="21"/>
      <c r="QK19" s="21"/>
      <c r="QL19" s="21"/>
      <c r="QM19" s="21"/>
      <c r="QN19" s="21"/>
      <c r="QO19" s="21"/>
      <c r="QP19" s="21"/>
      <c r="QQ19" s="21"/>
      <c r="QR19" s="21"/>
      <c r="QS19" s="21"/>
      <c r="QT19" s="21"/>
      <c r="QU19" s="21"/>
      <c r="QV19" s="21"/>
      <c r="QW19" s="21"/>
      <c r="QX19" s="21"/>
      <c r="QY19" s="21"/>
      <c r="QZ19" s="21"/>
      <c r="RA19" s="21"/>
      <c r="RB19" s="21"/>
      <c r="RC19" s="21"/>
      <c r="RD19" s="21"/>
      <c r="RE19" s="21"/>
      <c r="RF19" s="21"/>
      <c r="RG19" s="21"/>
      <c r="RH19" s="21"/>
      <c r="RI19" s="21"/>
      <c r="RJ19" s="21"/>
      <c r="RK19" s="21"/>
      <c r="RL19" s="21"/>
      <c r="RM19" s="21"/>
      <c r="RN19" s="21"/>
      <c r="RO19" s="21"/>
      <c r="RP19" s="21"/>
      <c r="RQ19" s="21"/>
      <c r="RR19" s="21"/>
      <c r="RS19" s="21"/>
      <c r="RT19" s="21"/>
      <c r="RU19" s="21"/>
      <c r="RV19" s="21"/>
      <c r="RW19" s="21"/>
      <c r="RX19" s="21"/>
      <c r="RY19" s="21"/>
      <c r="RZ19" s="21"/>
      <c r="SA19" s="21"/>
      <c r="SB19" s="21"/>
      <c r="SC19" s="21"/>
      <c r="SD19" s="21"/>
      <c r="SE19" s="21"/>
      <c r="SF19" s="21"/>
      <c r="TS19" s="36"/>
      <c r="TT19" s="36"/>
      <c r="TU19" s="36"/>
      <c r="TV19" s="36"/>
      <c r="TW19" s="36"/>
    </row>
    <row r="20" spans="1:543" s="23" customFormat="1">
      <c r="A20" s="30">
        <f t="shared" ref="A20" si="36">AA20</f>
        <v>0</v>
      </c>
      <c r="B20" s="44"/>
      <c r="C20" s="1"/>
      <c r="D20" s="1"/>
      <c r="E20" s="1"/>
      <c r="F20" s="1"/>
      <c r="G20" s="1"/>
      <c r="H20" s="1"/>
      <c r="I20" s="1"/>
      <c r="J20" s="1"/>
      <c r="K20" s="1"/>
      <c r="L20" s="1"/>
      <c r="M20" s="1"/>
      <c r="N20" s="1"/>
      <c r="O20" s="1"/>
      <c r="P20" s="1"/>
      <c r="Q20" s="1"/>
      <c r="R20" s="1"/>
      <c r="S20" s="1"/>
      <c r="T20" s="1"/>
      <c r="U20" s="1"/>
      <c r="V20" s="1"/>
      <c r="W20" s="1"/>
      <c r="X20" s="40"/>
      <c r="Y20" s="22" t="str">
        <f t="shared" ref="Y20" si="37">UPPER(O20)</f>
        <v/>
      </c>
      <c r="Z20" s="22">
        <f t="shared" si="34"/>
        <v>-1</v>
      </c>
      <c r="AA20" s="22">
        <f>VLOOKUP('Extraction '!I20,DIMENSIONS!J:K,2,FALSE)</f>
        <v>0</v>
      </c>
      <c r="AB20" s="22" t="e">
        <f>VLOOKUP($I20,DIMENSIONS!$B$2:$G$58,3,FALSE)</f>
        <v>#N/A</v>
      </c>
      <c r="AC20" s="22" t="e">
        <f>VLOOKUP($I20,DIMENSIONS!$B$2:$G$58,4,FALSE)</f>
        <v>#N/A</v>
      </c>
      <c r="AD20" s="22" t="e">
        <f>VLOOKUP($I20,DIMENSIONS!$B$2:$G$58,5,FALSE)</f>
        <v>#N/A</v>
      </c>
      <c r="AE20" s="22" t="e">
        <f>VLOOKUP($I20,DIMENSIONS!$B$2:$G$58,6,FALSE)</f>
        <v>#N/A</v>
      </c>
      <c r="AF20" s="22" t="str">
        <f t="shared" ref="AF20" si="38">CONCATENATE(J20," ",K20)</f>
        <v xml:space="preserve"> </v>
      </c>
      <c r="AG20" s="21" t="e">
        <f>VLOOKUP($I20,DIMENSIONS!$B$2:$H$58,8,FALSE)</f>
        <v>#N/A</v>
      </c>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21"/>
      <c r="BK20" s="21"/>
      <c r="BL20" s="21"/>
      <c r="BM20" s="21"/>
      <c r="BN20" s="21"/>
      <c r="BO20" s="21"/>
      <c r="BP20" s="21"/>
      <c r="BQ20" s="21"/>
      <c r="BR20" s="21"/>
      <c r="BS20" s="21"/>
      <c r="BT20" s="21"/>
      <c r="BU20" s="21"/>
      <c r="BV20" s="21"/>
      <c r="BW20" s="21"/>
      <c r="BX20" s="21"/>
      <c r="BY20" s="21"/>
      <c r="BZ20" s="21"/>
      <c r="CA20" s="21"/>
      <c r="CB20" s="21"/>
      <c r="CC20" s="21"/>
      <c r="CD20" s="21"/>
      <c r="CE20" s="21"/>
      <c r="CF20" s="21"/>
      <c r="CG20" s="21"/>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21"/>
      <c r="FM20" s="21"/>
      <c r="FN20" s="21"/>
      <c r="FO20" s="21"/>
      <c r="FP20" s="21"/>
      <c r="FQ20" s="21"/>
      <c r="FR20" s="21"/>
      <c r="FS20" s="21"/>
      <c r="FT20" s="21"/>
      <c r="FU20" s="21"/>
      <c r="FV20" s="21"/>
      <c r="FW20" s="21"/>
      <c r="FX20" s="21"/>
      <c r="FY20" s="21"/>
      <c r="FZ20" s="21"/>
      <c r="GA20" s="21"/>
      <c r="GB20" s="21"/>
      <c r="GC20" s="21"/>
      <c r="GD20" s="21"/>
      <c r="GE20" s="21"/>
      <c r="GF20" s="21"/>
      <c r="GG20" s="21"/>
      <c r="GH20" s="21"/>
      <c r="GI20" s="21"/>
      <c r="GJ20" s="21"/>
      <c r="GK20" s="21"/>
      <c r="GL20" s="21"/>
      <c r="GM20" s="21"/>
      <c r="GN20" s="21"/>
      <c r="GO20" s="21"/>
      <c r="GP20" s="21"/>
      <c r="GQ20" s="21"/>
      <c r="GR20" s="21"/>
      <c r="GS20" s="21"/>
      <c r="GT20" s="21"/>
      <c r="GU20" s="21"/>
      <c r="GV20" s="21"/>
      <c r="GW20" s="21"/>
      <c r="GX20" s="21"/>
      <c r="GY20" s="21"/>
      <c r="GZ20" s="21"/>
      <c r="HA20" s="21"/>
      <c r="HB20" s="21"/>
      <c r="HC20" s="21"/>
      <c r="HD20" s="21"/>
      <c r="HE20" s="21"/>
      <c r="HF20" s="21"/>
      <c r="HG20" s="21"/>
      <c r="HH20" s="21"/>
      <c r="HI20" s="21"/>
      <c r="HJ20" s="21"/>
      <c r="HK20" s="21"/>
      <c r="HL20" s="21"/>
      <c r="HM20" s="21"/>
      <c r="HN20" s="21"/>
      <c r="HO20" s="21"/>
      <c r="HP20" s="21"/>
      <c r="HQ20" s="21"/>
      <c r="HR20" s="21"/>
      <c r="HS20" s="21"/>
      <c r="HT20" s="21"/>
      <c r="HU20" s="21"/>
      <c r="HV20" s="21"/>
      <c r="HW20" s="21"/>
      <c r="HX20" s="21"/>
      <c r="HY20" s="21"/>
      <c r="HZ20" s="21"/>
      <c r="IA20" s="21"/>
      <c r="IB20" s="21"/>
      <c r="IC20" s="21"/>
      <c r="ID20" s="21"/>
      <c r="IE20" s="21"/>
      <c r="IF20" s="21"/>
      <c r="IG20" s="21"/>
      <c r="IH20" s="21"/>
      <c r="II20" s="21"/>
      <c r="IJ20" s="21"/>
      <c r="IK20" s="21"/>
      <c r="IL20" s="21"/>
      <c r="IM20" s="21"/>
      <c r="IN20" s="21"/>
      <c r="IO20" s="21"/>
      <c r="IP20" s="21"/>
      <c r="IQ20" s="21"/>
      <c r="IR20" s="21"/>
      <c r="IS20" s="21"/>
      <c r="IT20" s="21"/>
      <c r="IU20" s="21"/>
      <c r="IV20" s="21"/>
      <c r="IW20" s="21"/>
      <c r="IX20" s="21"/>
      <c r="IY20" s="21"/>
      <c r="IZ20" s="21"/>
      <c r="JA20" s="21"/>
      <c r="JB20" s="21"/>
      <c r="JC20" s="21"/>
      <c r="JD20" s="21"/>
      <c r="JE20" s="21"/>
      <c r="JF20" s="21"/>
      <c r="JG20" s="21"/>
      <c r="JH20" s="21"/>
      <c r="JI20" s="21"/>
      <c r="JJ20" s="21"/>
      <c r="JK20" s="21"/>
      <c r="JL20" s="21"/>
      <c r="JM20" s="21"/>
      <c r="JN20" s="21"/>
      <c r="JO20" s="21"/>
      <c r="JP20" s="21"/>
      <c r="JQ20" s="21"/>
      <c r="JR20" s="21"/>
      <c r="JS20" s="21"/>
      <c r="JT20" s="21"/>
      <c r="JU20" s="21"/>
      <c r="JV20" s="21"/>
      <c r="JW20" s="21"/>
      <c r="JX20" s="21"/>
      <c r="JY20" s="21"/>
      <c r="JZ20" s="21"/>
      <c r="KA20" s="21"/>
      <c r="KB20" s="21"/>
      <c r="KC20" s="21"/>
      <c r="KD20" s="21"/>
      <c r="KE20" s="21"/>
      <c r="KF20" s="21"/>
      <c r="KG20" s="21"/>
      <c r="KH20" s="21"/>
      <c r="KI20" s="21"/>
      <c r="KJ20" s="21"/>
      <c r="KK20" s="21"/>
      <c r="KL20" s="21"/>
      <c r="KM20" s="21"/>
      <c r="KN20" s="21"/>
      <c r="KO20" s="21"/>
      <c r="KP20" s="21"/>
      <c r="KQ20" s="21"/>
      <c r="KR20" s="21"/>
      <c r="KS20" s="21"/>
      <c r="KT20" s="21"/>
      <c r="KU20" s="21"/>
      <c r="KV20" s="21"/>
      <c r="KW20" s="21"/>
      <c r="KX20" s="21"/>
      <c r="KY20" s="21"/>
      <c r="KZ20" s="21"/>
      <c r="LA20" s="21"/>
      <c r="LB20" s="21"/>
      <c r="LC20" s="21"/>
      <c r="LD20" s="21"/>
      <c r="LE20" s="21"/>
      <c r="LF20" s="21"/>
      <c r="LG20" s="21"/>
      <c r="LH20" s="21"/>
      <c r="LI20" s="21"/>
      <c r="LJ20" s="21"/>
      <c r="LK20" s="21"/>
      <c r="LL20" s="21"/>
      <c r="LM20" s="21"/>
      <c r="LN20" s="21"/>
      <c r="LO20" s="21"/>
      <c r="LP20" s="21"/>
      <c r="LQ20" s="21"/>
      <c r="LR20" s="21"/>
      <c r="LS20" s="21"/>
      <c r="LT20" s="21"/>
      <c r="LU20" s="21"/>
      <c r="LV20" s="21"/>
      <c r="LW20" s="21"/>
      <c r="LX20" s="21"/>
      <c r="LY20" s="21"/>
      <c r="LZ20" s="21"/>
      <c r="MA20" s="21"/>
      <c r="MB20" s="21"/>
      <c r="MC20" s="21"/>
      <c r="MD20" s="21"/>
      <c r="ME20" s="21"/>
      <c r="MF20" s="21"/>
      <c r="MG20" s="21"/>
      <c r="MH20" s="21"/>
      <c r="MI20" s="21"/>
      <c r="MJ20" s="21"/>
      <c r="MK20" s="21"/>
      <c r="ML20" s="21"/>
      <c r="MM20" s="21"/>
      <c r="MN20" s="21"/>
      <c r="MO20" s="21"/>
      <c r="MP20" s="21"/>
      <c r="MQ20" s="21"/>
      <c r="MR20" s="21"/>
      <c r="MS20" s="21"/>
      <c r="MT20" s="21"/>
      <c r="MU20" s="21"/>
      <c r="MV20" s="21"/>
      <c r="MW20" s="21"/>
      <c r="MX20" s="21"/>
      <c r="MY20" s="21"/>
      <c r="MZ20" s="21"/>
      <c r="NA20" s="21"/>
      <c r="NB20" s="21"/>
      <c r="NC20" s="21"/>
      <c r="ND20" s="21"/>
      <c r="NE20" s="21"/>
      <c r="NF20" s="21"/>
      <c r="NG20" s="21"/>
      <c r="NH20" s="21"/>
      <c r="NI20" s="21"/>
      <c r="NJ20" s="21"/>
      <c r="NK20" s="21"/>
      <c r="NL20" s="21"/>
      <c r="NM20" s="21"/>
      <c r="NN20" s="21"/>
      <c r="NO20" s="21"/>
      <c r="NP20" s="21"/>
      <c r="NQ20" s="21"/>
      <c r="NR20" s="21"/>
      <c r="NS20" s="21"/>
      <c r="NT20" s="21"/>
      <c r="NU20" s="21"/>
      <c r="NV20" s="21"/>
      <c r="NW20" s="21"/>
      <c r="NX20" s="21"/>
      <c r="NY20" s="21"/>
      <c r="NZ20" s="21"/>
      <c r="OA20" s="21"/>
      <c r="OB20" s="21"/>
      <c r="OC20" s="21"/>
      <c r="OD20" s="21"/>
      <c r="OE20" s="21"/>
      <c r="OF20" s="21"/>
      <c r="OG20" s="21"/>
      <c r="OH20" s="21"/>
      <c r="OI20" s="21"/>
      <c r="OJ20" s="21"/>
      <c r="OK20" s="21"/>
      <c r="OL20" s="21"/>
      <c r="OM20" s="21"/>
      <c r="ON20" s="21"/>
      <c r="OO20" s="21"/>
      <c r="OP20" s="21"/>
      <c r="OQ20" s="21"/>
      <c r="OR20" s="21"/>
      <c r="OS20" s="21"/>
      <c r="OT20" s="21"/>
      <c r="OU20" s="21"/>
      <c r="OV20" s="21"/>
      <c r="OW20" s="21"/>
      <c r="OX20" s="21"/>
      <c r="OY20" s="21"/>
      <c r="OZ20" s="21"/>
      <c r="PA20" s="21"/>
      <c r="PB20" s="21"/>
      <c r="PC20" s="21"/>
      <c r="PD20" s="21"/>
      <c r="PE20" s="21"/>
      <c r="PF20" s="21"/>
      <c r="PG20" s="21"/>
      <c r="PH20" s="21"/>
      <c r="PI20" s="21"/>
      <c r="PJ20" s="21"/>
      <c r="PK20" s="21"/>
      <c r="PL20" s="21"/>
      <c r="PM20" s="21"/>
      <c r="PN20" s="21"/>
      <c r="PO20" s="21"/>
      <c r="PP20" s="21"/>
      <c r="PQ20" s="21"/>
      <c r="PR20" s="21"/>
      <c r="PS20" s="21"/>
      <c r="PT20" s="21"/>
      <c r="PU20" s="21"/>
      <c r="PV20" s="21"/>
      <c r="PW20" s="21"/>
      <c r="PX20" s="21"/>
      <c r="PY20" s="21"/>
      <c r="PZ20" s="21"/>
      <c r="QA20" s="21"/>
      <c r="QB20" s="21"/>
      <c r="QC20" s="21"/>
      <c r="QD20" s="21"/>
      <c r="QE20" s="21"/>
      <c r="QF20" s="21"/>
      <c r="QG20" s="21"/>
      <c r="QH20" s="21"/>
      <c r="QI20" s="21"/>
      <c r="QJ20" s="21"/>
      <c r="QK20" s="21"/>
      <c r="QL20" s="21"/>
      <c r="QM20" s="21"/>
      <c r="QN20" s="21"/>
      <c r="QO20" s="21"/>
      <c r="QP20" s="21"/>
      <c r="QQ20" s="21"/>
      <c r="QR20" s="21"/>
      <c r="QS20" s="21"/>
      <c r="QT20" s="21"/>
      <c r="QU20" s="21"/>
      <c r="QV20" s="21"/>
      <c r="QW20" s="21"/>
      <c r="QX20" s="21"/>
      <c r="QY20" s="21"/>
      <c r="QZ20" s="21"/>
      <c r="RA20" s="21"/>
      <c r="RB20" s="21"/>
      <c r="RC20" s="21"/>
      <c r="RD20" s="21"/>
      <c r="RE20" s="21"/>
      <c r="RF20" s="21"/>
      <c r="RG20" s="21"/>
      <c r="RH20" s="21"/>
      <c r="RI20" s="21"/>
      <c r="RJ20" s="21"/>
      <c r="RK20" s="21"/>
      <c r="RL20" s="21"/>
      <c r="RM20" s="21"/>
      <c r="RN20" s="21"/>
      <c r="RO20" s="21"/>
      <c r="RP20" s="21"/>
      <c r="RQ20" s="21"/>
      <c r="RR20" s="21"/>
      <c r="RS20" s="21"/>
      <c r="RT20" s="21"/>
      <c r="RU20" s="21"/>
      <c r="RV20" s="21"/>
      <c r="RW20" s="21"/>
      <c r="RX20" s="21"/>
      <c r="RY20" s="21"/>
      <c r="RZ20" s="21"/>
      <c r="SA20" s="21"/>
      <c r="SB20" s="21"/>
      <c r="SC20" s="21"/>
      <c r="SD20" s="21"/>
      <c r="SE20" s="21"/>
      <c r="SF20" s="21"/>
      <c r="TS20" s="36"/>
      <c r="TT20" s="36"/>
      <c r="TU20" s="36"/>
      <c r="TV20" s="36"/>
      <c r="TW20" s="36"/>
    </row>
    <row r="21" spans="1:543" s="23" customFormat="1">
      <c r="A21" s="30">
        <f t="shared" ref="A21:A23" si="39">AA21</f>
        <v>0</v>
      </c>
      <c r="B21" s="44"/>
      <c r="C21" s="1"/>
      <c r="D21" s="1"/>
      <c r="E21" s="1"/>
      <c r="F21" s="1"/>
      <c r="G21" s="1"/>
      <c r="H21" s="1"/>
      <c r="I21" s="1"/>
      <c r="J21" s="1"/>
      <c r="K21" s="1"/>
      <c r="L21" s="1"/>
      <c r="M21" s="1"/>
      <c r="N21" s="1"/>
      <c r="O21" s="1"/>
      <c r="P21" s="1"/>
      <c r="Q21" s="1"/>
      <c r="R21" s="1"/>
      <c r="S21" s="1"/>
      <c r="T21" s="1"/>
      <c r="U21" s="1"/>
      <c r="V21" s="1"/>
      <c r="W21" s="1"/>
      <c r="X21" s="40"/>
      <c r="Y21" s="22" t="str">
        <f t="shared" ref="Y21:Y23" si="40">UPPER(O21)</f>
        <v/>
      </c>
      <c r="Z21" s="22">
        <f t="shared" si="34"/>
        <v>-1</v>
      </c>
      <c r="AA21" s="22">
        <f>VLOOKUP('Extraction '!I21,DIMENSIONS!J:K,2,FALSE)</f>
        <v>0</v>
      </c>
      <c r="AB21" s="22" t="e">
        <f>VLOOKUP($I21,DIMENSIONS!$B$2:$G$58,3,FALSE)</f>
        <v>#N/A</v>
      </c>
      <c r="AC21" s="22" t="e">
        <f>VLOOKUP($I21,DIMENSIONS!$B$2:$G$58,4,FALSE)</f>
        <v>#N/A</v>
      </c>
      <c r="AD21" s="22" t="e">
        <f>VLOOKUP($I21,DIMENSIONS!$B$2:$G$58,5,FALSE)</f>
        <v>#N/A</v>
      </c>
      <c r="AE21" s="22" t="e">
        <f>VLOOKUP($I21,DIMENSIONS!$B$2:$G$58,6,FALSE)</f>
        <v>#N/A</v>
      </c>
      <c r="AF21" s="22" t="str">
        <f t="shared" ref="AF21:AF23" si="41">CONCATENATE(J21," ",K21)</f>
        <v xml:space="preserve"> </v>
      </c>
      <c r="AG21" s="21" t="e">
        <f>VLOOKUP($I21,DIMENSIONS!$B$2:$H$58,8,FALSE)</f>
        <v>#N/A</v>
      </c>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21"/>
      <c r="FM21" s="21"/>
      <c r="FN21" s="21"/>
      <c r="FO21" s="21"/>
      <c r="FP21" s="21"/>
      <c r="FQ21" s="21"/>
      <c r="FR21" s="21"/>
      <c r="FS21" s="21"/>
      <c r="FT21" s="21"/>
      <c r="FU21" s="21"/>
      <c r="FV21" s="21"/>
      <c r="FW21" s="21"/>
      <c r="FX21" s="21"/>
      <c r="FY21" s="21"/>
      <c r="FZ21" s="21"/>
      <c r="GA21" s="21"/>
      <c r="GB21" s="21"/>
      <c r="GC21" s="21"/>
      <c r="GD21" s="21"/>
      <c r="GE21" s="21"/>
      <c r="GF21" s="21"/>
      <c r="GG21" s="21"/>
      <c r="GH21" s="21"/>
      <c r="GI21" s="21"/>
      <c r="GJ21" s="21"/>
      <c r="GK21" s="21"/>
      <c r="GL21" s="21"/>
      <c r="GM21" s="21"/>
      <c r="GN21" s="21"/>
      <c r="GO21" s="21"/>
      <c r="GP21" s="21"/>
      <c r="GQ21" s="21"/>
      <c r="GR21" s="21"/>
      <c r="GS21" s="21"/>
      <c r="GT21" s="21"/>
      <c r="GU21" s="21"/>
      <c r="GV21" s="21"/>
      <c r="GW21" s="21"/>
      <c r="GX21" s="21"/>
      <c r="GY21" s="21"/>
      <c r="GZ21" s="21"/>
      <c r="HA21" s="21"/>
      <c r="HB21" s="21"/>
      <c r="HC21" s="21"/>
      <c r="HD21" s="21"/>
      <c r="HE21" s="21"/>
      <c r="HF21" s="21"/>
      <c r="HG21" s="21"/>
      <c r="HH21" s="21"/>
      <c r="HI21" s="21"/>
      <c r="HJ21" s="21"/>
      <c r="HK21" s="21"/>
      <c r="HL21" s="21"/>
      <c r="HM21" s="21"/>
      <c r="HN21" s="21"/>
      <c r="HO21" s="21"/>
      <c r="HP21" s="21"/>
      <c r="HQ21" s="21"/>
      <c r="HR21" s="21"/>
      <c r="HS21" s="21"/>
      <c r="HT21" s="21"/>
      <c r="HU21" s="21"/>
      <c r="HV21" s="21"/>
      <c r="HW21" s="21"/>
      <c r="HX21" s="21"/>
      <c r="HY21" s="21"/>
      <c r="HZ21" s="21"/>
      <c r="IA21" s="21"/>
      <c r="IB21" s="21"/>
      <c r="IC21" s="21"/>
      <c r="ID21" s="21"/>
      <c r="IE21" s="21"/>
      <c r="IF21" s="21"/>
      <c r="IG21" s="21"/>
      <c r="IH21" s="21"/>
      <c r="II21" s="21"/>
      <c r="IJ21" s="21"/>
      <c r="IK21" s="21"/>
      <c r="IL21" s="21"/>
      <c r="IM21" s="21"/>
      <c r="IN21" s="21"/>
      <c r="IO21" s="21"/>
      <c r="IP21" s="21"/>
      <c r="IQ21" s="21"/>
      <c r="IR21" s="21"/>
      <c r="IS21" s="21"/>
      <c r="IT21" s="21"/>
      <c r="IU21" s="21"/>
      <c r="IV21" s="21"/>
      <c r="IW21" s="21"/>
      <c r="IX21" s="21"/>
      <c r="IY21" s="21"/>
      <c r="IZ21" s="21"/>
      <c r="JA21" s="21"/>
      <c r="JB21" s="21"/>
      <c r="JC21" s="21"/>
      <c r="JD21" s="21"/>
      <c r="JE21" s="21"/>
      <c r="JF21" s="21"/>
      <c r="JG21" s="21"/>
      <c r="JH21" s="21"/>
      <c r="JI21" s="21"/>
      <c r="JJ21" s="21"/>
      <c r="JK21" s="21"/>
      <c r="JL21" s="21"/>
      <c r="JM21" s="21"/>
      <c r="JN21" s="21"/>
      <c r="JO21" s="21"/>
      <c r="JP21" s="21"/>
      <c r="JQ21" s="21"/>
      <c r="JR21" s="21"/>
      <c r="JS21" s="21"/>
      <c r="JT21" s="21"/>
      <c r="JU21" s="21"/>
      <c r="JV21" s="21"/>
      <c r="JW21" s="21"/>
      <c r="JX21" s="21"/>
      <c r="JY21" s="21"/>
      <c r="JZ21" s="21"/>
      <c r="KA21" s="21"/>
      <c r="KB21" s="21"/>
      <c r="KC21" s="21"/>
      <c r="KD21" s="21"/>
      <c r="KE21" s="21"/>
      <c r="KF21" s="21"/>
      <c r="KG21" s="21"/>
      <c r="KH21" s="21"/>
      <c r="KI21" s="21"/>
      <c r="KJ21" s="21"/>
      <c r="KK21" s="21"/>
      <c r="KL21" s="21"/>
      <c r="KM21" s="21"/>
      <c r="KN21" s="21"/>
      <c r="KO21" s="21"/>
      <c r="KP21" s="21"/>
      <c r="KQ21" s="21"/>
      <c r="KR21" s="21"/>
      <c r="KS21" s="21"/>
      <c r="KT21" s="21"/>
      <c r="KU21" s="21"/>
      <c r="KV21" s="21"/>
      <c r="KW21" s="21"/>
      <c r="KX21" s="21"/>
      <c r="KY21" s="21"/>
      <c r="KZ21" s="21"/>
      <c r="LA21" s="21"/>
      <c r="LB21" s="21"/>
      <c r="LC21" s="21"/>
      <c r="LD21" s="21"/>
      <c r="LE21" s="21"/>
      <c r="LF21" s="21"/>
      <c r="LG21" s="21"/>
      <c r="LH21" s="21"/>
      <c r="LI21" s="21"/>
      <c r="LJ21" s="21"/>
      <c r="LK21" s="21"/>
      <c r="LL21" s="21"/>
      <c r="LM21" s="21"/>
      <c r="LN21" s="21"/>
      <c r="LO21" s="21"/>
      <c r="LP21" s="21"/>
      <c r="LQ21" s="21"/>
      <c r="LR21" s="21"/>
      <c r="LS21" s="21"/>
      <c r="LT21" s="21"/>
      <c r="LU21" s="21"/>
      <c r="LV21" s="21"/>
      <c r="LW21" s="21"/>
      <c r="LX21" s="21"/>
      <c r="LY21" s="21"/>
      <c r="LZ21" s="21"/>
      <c r="MA21" s="21"/>
      <c r="MB21" s="21"/>
      <c r="MC21" s="21"/>
      <c r="MD21" s="21"/>
      <c r="ME21" s="21"/>
      <c r="MF21" s="21"/>
      <c r="MG21" s="21"/>
      <c r="MH21" s="21"/>
      <c r="MI21" s="21"/>
      <c r="MJ21" s="21"/>
      <c r="MK21" s="21"/>
      <c r="ML21" s="21"/>
      <c r="MM21" s="21"/>
      <c r="MN21" s="21"/>
      <c r="MO21" s="21"/>
      <c r="MP21" s="21"/>
      <c r="MQ21" s="21"/>
      <c r="MR21" s="21"/>
      <c r="MS21" s="21"/>
      <c r="MT21" s="21"/>
      <c r="MU21" s="21"/>
      <c r="MV21" s="21"/>
      <c r="MW21" s="21"/>
      <c r="MX21" s="21"/>
      <c r="MY21" s="21"/>
      <c r="MZ21" s="21"/>
      <c r="NA21" s="21"/>
      <c r="NB21" s="21"/>
      <c r="NC21" s="21"/>
      <c r="ND21" s="21"/>
      <c r="NE21" s="21"/>
      <c r="NF21" s="21"/>
      <c r="NG21" s="21"/>
      <c r="NH21" s="21"/>
      <c r="NI21" s="21"/>
      <c r="NJ21" s="21"/>
      <c r="NK21" s="21"/>
      <c r="NL21" s="21"/>
      <c r="NM21" s="21"/>
      <c r="NN21" s="21"/>
      <c r="NO21" s="21"/>
      <c r="NP21" s="21"/>
      <c r="NQ21" s="21"/>
      <c r="NR21" s="21"/>
      <c r="NS21" s="21"/>
      <c r="NT21" s="21"/>
      <c r="NU21" s="21"/>
      <c r="NV21" s="21"/>
      <c r="NW21" s="21"/>
      <c r="NX21" s="21"/>
      <c r="NY21" s="21"/>
      <c r="NZ21" s="21"/>
      <c r="OA21" s="21"/>
      <c r="OB21" s="21"/>
      <c r="OC21" s="21"/>
      <c r="OD21" s="21"/>
      <c r="OE21" s="21"/>
      <c r="OF21" s="21"/>
      <c r="OG21" s="21"/>
      <c r="OH21" s="21"/>
      <c r="OI21" s="21"/>
      <c r="OJ21" s="21"/>
      <c r="OK21" s="21"/>
      <c r="OL21" s="21"/>
      <c r="OM21" s="21"/>
      <c r="ON21" s="21"/>
      <c r="OO21" s="21"/>
      <c r="OP21" s="21"/>
      <c r="OQ21" s="21"/>
      <c r="OR21" s="21"/>
      <c r="OS21" s="21"/>
      <c r="OT21" s="21"/>
      <c r="OU21" s="21"/>
      <c r="OV21" s="21"/>
      <c r="OW21" s="21"/>
      <c r="OX21" s="21"/>
      <c r="OY21" s="21"/>
      <c r="OZ21" s="21"/>
      <c r="PA21" s="21"/>
      <c r="PB21" s="21"/>
      <c r="PC21" s="21"/>
      <c r="PD21" s="21"/>
      <c r="PE21" s="21"/>
      <c r="PF21" s="21"/>
      <c r="PG21" s="21"/>
      <c r="PH21" s="21"/>
      <c r="PI21" s="21"/>
      <c r="PJ21" s="21"/>
      <c r="PK21" s="21"/>
      <c r="PL21" s="21"/>
      <c r="PM21" s="21"/>
      <c r="PN21" s="21"/>
      <c r="PO21" s="21"/>
      <c r="PP21" s="21"/>
      <c r="PQ21" s="21"/>
      <c r="PR21" s="21"/>
      <c r="PS21" s="21"/>
      <c r="PT21" s="21"/>
      <c r="PU21" s="21"/>
      <c r="PV21" s="21"/>
      <c r="PW21" s="21"/>
      <c r="PX21" s="21"/>
      <c r="PY21" s="21"/>
      <c r="PZ21" s="21"/>
      <c r="QA21" s="21"/>
      <c r="QB21" s="21"/>
      <c r="QC21" s="21"/>
      <c r="QD21" s="21"/>
      <c r="QE21" s="21"/>
      <c r="QF21" s="21"/>
      <c r="QG21" s="21"/>
      <c r="QH21" s="21"/>
      <c r="QI21" s="21"/>
      <c r="QJ21" s="21"/>
      <c r="QK21" s="21"/>
      <c r="QL21" s="21"/>
      <c r="QM21" s="21"/>
      <c r="QN21" s="21"/>
      <c r="QO21" s="21"/>
      <c r="QP21" s="21"/>
      <c r="QQ21" s="21"/>
      <c r="QR21" s="21"/>
      <c r="QS21" s="21"/>
      <c r="QT21" s="21"/>
      <c r="QU21" s="21"/>
      <c r="QV21" s="21"/>
      <c r="QW21" s="21"/>
      <c r="QX21" s="21"/>
      <c r="QY21" s="21"/>
      <c r="QZ21" s="21"/>
      <c r="RA21" s="21"/>
      <c r="RB21" s="21"/>
      <c r="RC21" s="21"/>
      <c r="RD21" s="21"/>
      <c r="RE21" s="21"/>
      <c r="RF21" s="21"/>
      <c r="RG21" s="21"/>
      <c r="RH21" s="21"/>
      <c r="RI21" s="21"/>
      <c r="RJ21" s="21"/>
      <c r="RK21" s="21"/>
      <c r="RL21" s="21"/>
      <c r="RM21" s="21"/>
      <c r="RN21" s="21"/>
      <c r="RO21" s="21"/>
      <c r="RP21" s="21"/>
      <c r="RQ21" s="21"/>
      <c r="RR21" s="21"/>
      <c r="RS21" s="21"/>
      <c r="RT21" s="21"/>
      <c r="RU21" s="21"/>
      <c r="RV21" s="21"/>
      <c r="RW21" s="21"/>
      <c r="RX21" s="21"/>
      <c r="RY21" s="21"/>
      <c r="RZ21" s="21"/>
      <c r="SA21" s="21"/>
      <c r="SB21" s="21"/>
      <c r="SC21" s="21"/>
      <c r="SD21" s="21"/>
      <c r="SE21" s="21"/>
      <c r="SF21" s="21"/>
      <c r="TS21" s="36"/>
      <c r="TT21" s="36"/>
      <c r="TU21" s="36"/>
      <c r="TV21" s="36"/>
      <c r="TW21" s="36"/>
    </row>
    <row r="22" spans="1:543" s="23" customFormat="1">
      <c r="A22" s="30">
        <f t="shared" si="39"/>
        <v>0</v>
      </c>
      <c r="B22" s="44"/>
      <c r="C22" s="1"/>
      <c r="D22" s="1"/>
      <c r="E22" s="1"/>
      <c r="F22" s="1"/>
      <c r="G22" s="1"/>
      <c r="H22" s="1"/>
      <c r="I22" s="1"/>
      <c r="J22" s="1"/>
      <c r="K22" s="1"/>
      <c r="L22" s="1"/>
      <c r="M22" s="1"/>
      <c r="N22" s="1"/>
      <c r="O22" s="1"/>
      <c r="P22" s="1"/>
      <c r="Q22" s="1"/>
      <c r="R22" s="1"/>
      <c r="S22" s="1"/>
      <c r="T22" s="1"/>
      <c r="U22" s="1"/>
      <c r="V22" s="1"/>
      <c r="W22" s="1"/>
      <c r="X22" s="40"/>
      <c r="Y22" s="22" t="str">
        <f t="shared" si="40"/>
        <v/>
      </c>
      <c r="Z22" s="22">
        <f t="shared" si="34"/>
        <v>-1</v>
      </c>
      <c r="AA22" s="22">
        <f>VLOOKUP('Extraction '!I22,DIMENSIONS!J:K,2,FALSE)</f>
        <v>0</v>
      </c>
      <c r="AB22" s="22" t="e">
        <f>VLOOKUP($I22,DIMENSIONS!$B$2:$G$58,3,FALSE)</f>
        <v>#N/A</v>
      </c>
      <c r="AC22" s="22" t="e">
        <f>VLOOKUP($I22,DIMENSIONS!$B$2:$G$58,4,FALSE)</f>
        <v>#N/A</v>
      </c>
      <c r="AD22" s="22" t="e">
        <f>VLOOKUP($I22,DIMENSIONS!$B$2:$G$58,5,FALSE)</f>
        <v>#N/A</v>
      </c>
      <c r="AE22" s="22" t="e">
        <f>VLOOKUP($I22,DIMENSIONS!$B$2:$G$58,6,FALSE)</f>
        <v>#N/A</v>
      </c>
      <c r="AF22" s="22" t="str">
        <f t="shared" si="41"/>
        <v xml:space="preserve"> </v>
      </c>
      <c r="AG22" s="21" t="e">
        <f>VLOOKUP($I22,DIMENSIONS!$B$2:$H$58,8,FALSE)</f>
        <v>#N/A</v>
      </c>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c r="JF22" s="21"/>
      <c r="JG22" s="21"/>
      <c r="JH22" s="21"/>
      <c r="JI22" s="21"/>
      <c r="JJ22" s="21"/>
      <c r="JK22" s="21"/>
      <c r="JL22" s="21"/>
      <c r="JM22" s="21"/>
      <c r="JN22" s="21"/>
      <c r="JO22" s="21"/>
      <c r="JP22" s="21"/>
      <c r="JQ22" s="21"/>
      <c r="JR22" s="21"/>
      <c r="JS22" s="21"/>
      <c r="JT22" s="21"/>
      <c r="JU22" s="21"/>
      <c r="JV22" s="21"/>
      <c r="JW22" s="21"/>
      <c r="JX22" s="21"/>
      <c r="JY22" s="21"/>
      <c r="JZ22" s="21"/>
      <c r="KA22" s="21"/>
      <c r="KB22" s="21"/>
      <c r="KC22" s="21"/>
      <c r="KD22" s="21"/>
      <c r="KE22" s="21"/>
      <c r="KF22" s="21"/>
      <c r="KG22" s="21"/>
      <c r="KH22" s="21"/>
      <c r="KI22" s="21"/>
      <c r="KJ22" s="21"/>
      <c r="KK22" s="21"/>
      <c r="KL22" s="21"/>
      <c r="KM22" s="21"/>
      <c r="KN22" s="21"/>
      <c r="KO22" s="21"/>
      <c r="KP22" s="21"/>
      <c r="KQ22" s="21"/>
      <c r="KR22" s="21"/>
      <c r="KS22" s="21"/>
      <c r="KT22" s="21"/>
      <c r="KU22" s="21"/>
      <c r="KV22" s="21"/>
      <c r="KW22" s="21"/>
      <c r="KX22" s="21"/>
      <c r="KY22" s="21"/>
      <c r="KZ22" s="21"/>
      <c r="LA22" s="21"/>
      <c r="LB22" s="21"/>
      <c r="LC22" s="21"/>
      <c r="LD22" s="21"/>
      <c r="LE22" s="21"/>
      <c r="LF22" s="21"/>
      <c r="LG22" s="21"/>
      <c r="LH22" s="21"/>
      <c r="LI22" s="21"/>
      <c r="LJ22" s="21"/>
      <c r="LK22" s="21"/>
      <c r="LL22" s="21"/>
      <c r="LM22" s="21"/>
      <c r="LN22" s="21"/>
      <c r="LO22" s="21"/>
      <c r="LP22" s="21"/>
      <c r="LQ22" s="21"/>
      <c r="LR22" s="21"/>
      <c r="LS22" s="21"/>
      <c r="LT22" s="21"/>
      <c r="LU22" s="21"/>
      <c r="LV22" s="21"/>
      <c r="LW22" s="21"/>
      <c r="LX22" s="21"/>
      <c r="LY22" s="21"/>
      <c r="LZ22" s="21"/>
      <c r="MA22" s="21"/>
      <c r="MB22" s="21"/>
      <c r="MC22" s="21"/>
      <c r="MD22" s="21"/>
      <c r="ME22" s="21"/>
      <c r="MF22" s="21"/>
      <c r="MG22" s="21"/>
      <c r="MH22" s="21"/>
      <c r="MI22" s="21"/>
      <c r="MJ22" s="21"/>
      <c r="MK22" s="21"/>
      <c r="ML22" s="21"/>
      <c r="MM22" s="21"/>
      <c r="MN22" s="21"/>
      <c r="MO22" s="21"/>
      <c r="MP22" s="21"/>
      <c r="MQ22" s="21"/>
      <c r="MR22" s="21"/>
      <c r="MS22" s="21"/>
      <c r="MT22" s="21"/>
      <c r="MU22" s="21"/>
      <c r="MV22" s="21"/>
      <c r="MW22" s="21"/>
      <c r="MX22" s="21"/>
      <c r="MY22" s="21"/>
      <c r="MZ22" s="21"/>
      <c r="NA22" s="21"/>
      <c r="NB22" s="21"/>
      <c r="NC22" s="21"/>
      <c r="ND22" s="21"/>
      <c r="NE22" s="21"/>
      <c r="NF22" s="21"/>
      <c r="NG22" s="21"/>
      <c r="NH22" s="21"/>
      <c r="NI22" s="21"/>
      <c r="NJ22" s="21"/>
      <c r="NK22" s="21"/>
      <c r="NL22" s="21"/>
      <c r="NM22" s="21"/>
      <c r="NN22" s="21"/>
      <c r="NO22" s="21"/>
      <c r="NP22" s="21"/>
      <c r="NQ22" s="21"/>
      <c r="NR22" s="21"/>
      <c r="NS22" s="21"/>
      <c r="NT22" s="21"/>
      <c r="NU22" s="21"/>
      <c r="NV22" s="21"/>
      <c r="NW22" s="21"/>
      <c r="NX22" s="21"/>
      <c r="NY22" s="21"/>
      <c r="NZ22" s="21"/>
      <c r="OA22" s="21"/>
      <c r="OB22" s="21"/>
      <c r="OC22" s="21"/>
      <c r="OD22" s="21"/>
      <c r="OE22" s="21"/>
      <c r="OF22" s="21"/>
      <c r="OG22" s="21"/>
      <c r="OH22" s="21"/>
      <c r="OI22" s="21"/>
      <c r="OJ22" s="21"/>
      <c r="OK22" s="21"/>
      <c r="OL22" s="21"/>
      <c r="OM22" s="21"/>
      <c r="ON22" s="21"/>
      <c r="OO22" s="21"/>
      <c r="OP22" s="21"/>
      <c r="OQ22" s="21"/>
      <c r="OR22" s="21"/>
      <c r="OS22" s="21"/>
      <c r="OT22" s="21"/>
      <c r="OU22" s="21"/>
      <c r="OV22" s="21"/>
      <c r="OW22" s="21"/>
      <c r="OX22" s="21"/>
      <c r="OY22" s="21"/>
      <c r="OZ22" s="21"/>
      <c r="PA22" s="21"/>
      <c r="PB22" s="21"/>
      <c r="PC22" s="21"/>
      <c r="PD22" s="21"/>
      <c r="PE22" s="21"/>
      <c r="PF22" s="21"/>
      <c r="PG22" s="21"/>
      <c r="PH22" s="21"/>
      <c r="PI22" s="21"/>
      <c r="PJ22" s="21"/>
      <c r="PK22" s="21"/>
      <c r="PL22" s="21"/>
      <c r="PM22" s="21"/>
      <c r="PN22" s="21"/>
      <c r="PO22" s="21"/>
      <c r="PP22" s="21"/>
      <c r="PQ22" s="21"/>
      <c r="PR22" s="21"/>
      <c r="PS22" s="21"/>
      <c r="PT22" s="21"/>
      <c r="PU22" s="21"/>
      <c r="PV22" s="21"/>
      <c r="PW22" s="21"/>
      <c r="PX22" s="21"/>
      <c r="PY22" s="21"/>
      <c r="PZ22" s="21"/>
      <c r="QA22" s="21"/>
      <c r="QB22" s="21"/>
      <c r="QC22" s="21"/>
      <c r="QD22" s="21"/>
      <c r="QE22" s="21"/>
      <c r="QF22" s="21"/>
      <c r="QG22" s="21"/>
      <c r="QH22" s="21"/>
      <c r="QI22" s="21"/>
      <c r="QJ22" s="21"/>
      <c r="QK22" s="21"/>
      <c r="QL22" s="21"/>
      <c r="QM22" s="21"/>
      <c r="QN22" s="21"/>
      <c r="QO22" s="21"/>
      <c r="QP22" s="21"/>
      <c r="QQ22" s="21"/>
      <c r="QR22" s="21"/>
      <c r="QS22" s="21"/>
      <c r="QT22" s="21"/>
      <c r="QU22" s="21"/>
      <c r="QV22" s="21"/>
      <c r="QW22" s="21"/>
      <c r="QX22" s="21"/>
      <c r="QY22" s="21"/>
      <c r="QZ22" s="21"/>
      <c r="RA22" s="21"/>
      <c r="RB22" s="21"/>
      <c r="RC22" s="21"/>
      <c r="RD22" s="21"/>
      <c r="RE22" s="21"/>
      <c r="RF22" s="21"/>
      <c r="RG22" s="21"/>
      <c r="RH22" s="21"/>
      <c r="RI22" s="21"/>
      <c r="RJ22" s="21"/>
      <c r="RK22" s="21"/>
      <c r="RL22" s="21"/>
      <c r="RM22" s="21"/>
      <c r="RN22" s="21"/>
      <c r="RO22" s="21"/>
      <c r="RP22" s="21"/>
      <c r="RQ22" s="21"/>
      <c r="RR22" s="21"/>
      <c r="RS22" s="21"/>
      <c r="RT22" s="21"/>
      <c r="RU22" s="21"/>
      <c r="RV22" s="21"/>
      <c r="RW22" s="21"/>
      <c r="RX22" s="21"/>
      <c r="RY22" s="21"/>
      <c r="RZ22" s="21"/>
      <c r="SA22" s="21"/>
      <c r="SB22" s="21"/>
      <c r="SC22" s="21"/>
      <c r="SD22" s="21"/>
      <c r="SE22" s="21"/>
      <c r="SF22" s="21"/>
      <c r="TS22" s="36"/>
      <c r="TT22" s="36"/>
      <c r="TU22" s="36"/>
      <c r="TV22" s="36"/>
      <c r="TW22" s="36"/>
    </row>
    <row r="23" spans="1:543" s="23" customFormat="1">
      <c r="A23" s="30">
        <f t="shared" si="39"/>
        <v>0</v>
      </c>
      <c r="B23" s="44"/>
      <c r="C23" s="1"/>
      <c r="D23" s="1"/>
      <c r="E23" s="1"/>
      <c r="F23" s="1"/>
      <c r="G23" s="1"/>
      <c r="H23" s="1"/>
      <c r="I23" s="1"/>
      <c r="J23" s="1"/>
      <c r="K23" s="1"/>
      <c r="L23" s="1"/>
      <c r="M23" s="1"/>
      <c r="N23" s="1"/>
      <c r="O23" s="1"/>
      <c r="P23" s="1"/>
      <c r="Q23" s="1"/>
      <c r="R23" s="1"/>
      <c r="S23" s="1"/>
      <c r="T23" s="1"/>
      <c r="U23" s="1"/>
      <c r="V23" s="1"/>
      <c r="W23" s="1"/>
      <c r="X23" s="40"/>
      <c r="Y23" s="22" t="str">
        <f t="shared" si="40"/>
        <v/>
      </c>
      <c r="Z23" s="22">
        <f t="shared" si="34"/>
        <v>-1</v>
      </c>
      <c r="AA23" s="22">
        <f>VLOOKUP('Extraction '!I23,DIMENSIONS!J:K,2,FALSE)</f>
        <v>0</v>
      </c>
      <c r="AB23" s="22" t="e">
        <f>VLOOKUP($I23,DIMENSIONS!$B$2:$G$58,3,FALSE)</f>
        <v>#N/A</v>
      </c>
      <c r="AC23" s="22" t="e">
        <f>VLOOKUP($I23,DIMENSIONS!$B$2:$G$58,4,FALSE)</f>
        <v>#N/A</v>
      </c>
      <c r="AD23" s="22" t="e">
        <f>VLOOKUP($I23,DIMENSIONS!$B$2:$G$58,5,FALSE)</f>
        <v>#N/A</v>
      </c>
      <c r="AE23" s="22" t="e">
        <f>VLOOKUP($I23,DIMENSIONS!$B$2:$G$58,6,FALSE)</f>
        <v>#N/A</v>
      </c>
      <c r="AF23" s="22" t="str">
        <f t="shared" si="41"/>
        <v xml:space="preserve"> </v>
      </c>
      <c r="AG23" s="21" t="e">
        <f>VLOOKUP($I23,DIMENSIONS!$B$2:$H$58,8,FALSE)</f>
        <v>#N/A</v>
      </c>
      <c r="AH23" s="21"/>
      <c r="AI23" s="21"/>
      <c r="AJ23" s="21"/>
      <c r="AK23" s="21"/>
      <c r="AL23" s="21"/>
      <c r="AM23" s="21"/>
      <c r="AN23" s="21"/>
      <c r="AO23" s="21"/>
      <c r="AP23" s="21"/>
      <c r="AQ23" s="21"/>
      <c r="AR23" s="21"/>
      <c r="AS23" s="21"/>
      <c r="AT23" s="21"/>
      <c r="AU23" s="21"/>
      <c r="AV23" s="21"/>
      <c r="AW23" s="21"/>
      <c r="AX23" s="21"/>
      <c r="AY23" s="21"/>
      <c r="AZ23" s="21"/>
      <c r="BA23" s="21"/>
      <c r="BB23" s="21"/>
      <c r="BC23" s="21"/>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21"/>
      <c r="FM23" s="21"/>
      <c r="FN23" s="21"/>
      <c r="FO23" s="21"/>
      <c r="FP23" s="21"/>
      <c r="FQ23" s="21"/>
      <c r="FR23" s="21"/>
      <c r="FS23" s="21"/>
      <c r="FT23" s="21"/>
      <c r="FU23" s="21"/>
      <c r="FV23" s="21"/>
      <c r="FW23" s="21"/>
      <c r="FX23" s="21"/>
      <c r="FY23" s="21"/>
      <c r="FZ23" s="21"/>
      <c r="GA23" s="21"/>
      <c r="GB23" s="21"/>
      <c r="GC23" s="21"/>
      <c r="GD23" s="21"/>
      <c r="GE23" s="21"/>
      <c r="GF23" s="21"/>
      <c r="GG23" s="21"/>
      <c r="GH23" s="21"/>
      <c r="GI23" s="21"/>
      <c r="GJ23" s="21"/>
      <c r="GK23" s="21"/>
      <c r="GL23" s="21"/>
      <c r="GM23" s="21"/>
      <c r="GN23" s="21"/>
      <c r="GO23" s="21"/>
      <c r="GP23" s="21"/>
      <c r="GQ23" s="21"/>
      <c r="GR23" s="21"/>
      <c r="GS23" s="21"/>
      <c r="GT23" s="21"/>
      <c r="GU23" s="21"/>
      <c r="GV23" s="21"/>
      <c r="GW23" s="21"/>
      <c r="GX23" s="21"/>
      <c r="GY23" s="21"/>
      <c r="GZ23" s="21"/>
      <c r="HA23" s="21"/>
      <c r="HB23" s="21"/>
      <c r="HC23" s="21"/>
      <c r="HD23" s="21"/>
      <c r="HE23" s="21"/>
      <c r="HF23" s="21"/>
      <c r="HG23" s="21"/>
      <c r="HH23" s="21"/>
      <c r="HI23" s="21"/>
      <c r="HJ23" s="21"/>
      <c r="HK23" s="21"/>
      <c r="HL23" s="21"/>
      <c r="HM23" s="21"/>
      <c r="HN23" s="21"/>
      <c r="HO23" s="21"/>
      <c r="HP23" s="21"/>
      <c r="HQ23" s="21"/>
      <c r="HR23" s="21"/>
      <c r="HS23" s="21"/>
      <c r="HT23" s="21"/>
      <c r="HU23" s="21"/>
      <c r="HV23" s="21"/>
      <c r="HW23" s="21"/>
      <c r="HX23" s="21"/>
      <c r="HY23" s="21"/>
      <c r="HZ23" s="21"/>
      <c r="IA23" s="21"/>
      <c r="IB23" s="21"/>
      <c r="IC23" s="21"/>
      <c r="ID23" s="21"/>
      <c r="IE23" s="21"/>
      <c r="IF23" s="21"/>
      <c r="IG23" s="21"/>
      <c r="IH23" s="21"/>
      <c r="II23" s="21"/>
      <c r="IJ23" s="21"/>
      <c r="IK23" s="21"/>
      <c r="IL23" s="21"/>
      <c r="IM23" s="21"/>
      <c r="IN23" s="21"/>
      <c r="IO23" s="21"/>
      <c r="IP23" s="21"/>
      <c r="IQ23" s="21"/>
      <c r="IR23" s="21"/>
      <c r="IS23" s="21"/>
      <c r="IT23" s="21"/>
      <c r="IU23" s="21"/>
      <c r="IV23" s="21"/>
      <c r="IW23" s="21"/>
      <c r="IX23" s="21"/>
      <c r="IY23" s="21"/>
      <c r="IZ23" s="21"/>
      <c r="JA23" s="21"/>
      <c r="JB23" s="21"/>
      <c r="JC23" s="21"/>
      <c r="JD23" s="21"/>
      <c r="JE23" s="21"/>
      <c r="JF23" s="21"/>
      <c r="JG23" s="21"/>
      <c r="JH23" s="21"/>
      <c r="JI23" s="21"/>
      <c r="JJ23" s="21"/>
      <c r="JK23" s="21"/>
      <c r="JL23" s="21"/>
      <c r="JM23" s="21"/>
      <c r="JN23" s="21"/>
      <c r="JO23" s="21"/>
      <c r="JP23" s="21"/>
      <c r="JQ23" s="21"/>
      <c r="JR23" s="21"/>
      <c r="JS23" s="21"/>
      <c r="JT23" s="21"/>
      <c r="JU23" s="21"/>
      <c r="JV23" s="21"/>
      <c r="JW23" s="21"/>
      <c r="JX23" s="21"/>
      <c r="JY23" s="21"/>
      <c r="JZ23" s="21"/>
      <c r="KA23" s="21"/>
      <c r="KB23" s="21"/>
      <c r="KC23" s="21"/>
      <c r="KD23" s="21"/>
      <c r="KE23" s="21"/>
      <c r="KF23" s="21"/>
      <c r="KG23" s="21"/>
      <c r="KH23" s="21"/>
      <c r="KI23" s="21"/>
      <c r="KJ23" s="21"/>
      <c r="KK23" s="21"/>
      <c r="KL23" s="21"/>
      <c r="KM23" s="21"/>
      <c r="KN23" s="21"/>
      <c r="KO23" s="21"/>
      <c r="KP23" s="21"/>
      <c r="KQ23" s="21"/>
      <c r="KR23" s="21"/>
      <c r="KS23" s="21"/>
      <c r="KT23" s="21"/>
      <c r="KU23" s="21"/>
      <c r="KV23" s="21"/>
      <c r="KW23" s="21"/>
      <c r="KX23" s="21"/>
      <c r="KY23" s="21"/>
      <c r="KZ23" s="21"/>
      <c r="LA23" s="21"/>
      <c r="LB23" s="21"/>
      <c r="LC23" s="21"/>
      <c r="LD23" s="21"/>
      <c r="LE23" s="21"/>
      <c r="LF23" s="21"/>
      <c r="LG23" s="21"/>
      <c r="LH23" s="21"/>
      <c r="LI23" s="21"/>
      <c r="LJ23" s="21"/>
      <c r="LK23" s="21"/>
      <c r="LL23" s="21"/>
      <c r="LM23" s="21"/>
      <c r="LN23" s="21"/>
      <c r="LO23" s="21"/>
      <c r="LP23" s="21"/>
      <c r="LQ23" s="21"/>
      <c r="LR23" s="21"/>
      <c r="LS23" s="21"/>
      <c r="LT23" s="21"/>
      <c r="LU23" s="21"/>
      <c r="LV23" s="21"/>
      <c r="LW23" s="21"/>
      <c r="LX23" s="21"/>
      <c r="LY23" s="21"/>
      <c r="LZ23" s="21"/>
      <c r="MA23" s="21"/>
      <c r="MB23" s="21"/>
      <c r="MC23" s="21"/>
      <c r="MD23" s="21"/>
      <c r="ME23" s="21"/>
      <c r="MF23" s="21"/>
      <c r="MG23" s="21"/>
      <c r="MH23" s="21"/>
      <c r="MI23" s="21"/>
      <c r="MJ23" s="21"/>
      <c r="MK23" s="21"/>
      <c r="ML23" s="21"/>
      <c r="MM23" s="21"/>
      <c r="MN23" s="21"/>
      <c r="MO23" s="21"/>
      <c r="MP23" s="21"/>
      <c r="MQ23" s="21"/>
      <c r="MR23" s="21"/>
      <c r="MS23" s="21"/>
      <c r="MT23" s="21"/>
      <c r="MU23" s="21"/>
      <c r="MV23" s="21"/>
      <c r="MW23" s="21"/>
      <c r="MX23" s="21"/>
      <c r="MY23" s="21"/>
      <c r="MZ23" s="21"/>
      <c r="NA23" s="21"/>
      <c r="NB23" s="21"/>
      <c r="NC23" s="21"/>
      <c r="ND23" s="21"/>
      <c r="NE23" s="21"/>
      <c r="NF23" s="21"/>
      <c r="NG23" s="21"/>
      <c r="NH23" s="21"/>
      <c r="NI23" s="21"/>
      <c r="NJ23" s="21"/>
      <c r="NK23" s="21"/>
      <c r="NL23" s="21"/>
      <c r="NM23" s="21"/>
      <c r="NN23" s="21"/>
      <c r="NO23" s="21"/>
      <c r="NP23" s="21"/>
      <c r="NQ23" s="21"/>
      <c r="NR23" s="21"/>
      <c r="NS23" s="21"/>
      <c r="NT23" s="21"/>
      <c r="NU23" s="21"/>
      <c r="NV23" s="21"/>
      <c r="NW23" s="21"/>
      <c r="NX23" s="21"/>
      <c r="NY23" s="21"/>
      <c r="NZ23" s="21"/>
      <c r="OA23" s="21"/>
      <c r="OB23" s="21"/>
      <c r="OC23" s="21"/>
      <c r="OD23" s="21"/>
      <c r="OE23" s="21"/>
      <c r="OF23" s="21"/>
      <c r="OG23" s="21"/>
      <c r="OH23" s="21"/>
      <c r="OI23" s="21"/>
      <c r="OJ23" s="21"/>
      <c r="OK23" s="21"/>
      <c r="OL23" s="21"/>
      <c r="OM23" s="21"/>
      <c r="ON23" s="21"/>
      <c r="OO23" s="21"/>
      <c r="OP23" s="21"/>
      <c r="OQ23" s="21"/>
      <c r="OR23" s="21"/>
      <c r="OS23" s="21"/>
      <c r="OT23" s="21"/>
      <c r="OU23" s="21"/>
      <c r="OV23" s="21"/>
      <c r="OW23" s="21"/>
      <c r="OX23" s="21"/>
      <c r="OY23" s="21"/>
      <c r="OZ23" s="21"/>
      <c r="PA23" s="21"/>
      <c r="PB23" s="21"/>
      <c r="PC23" s="21"/>
      <c r="PD23" s="21"/>
      <c r="PE23" s="21"/>
      <c r="PF23" s="21"/>
      <c r="PG23" s="21"/>
      <c r="PH23" s="21"/>
      <c r="PI23" s="21"/>
      <c r="PJ23" s="21"/>
      <c r="PK23" s="21"/>
      <c r="PL23" s="21"/>
      <c r="PM23" s="21"/>
      <c r="PN23" s="21"/>
      <c r="PO23" s="21"/>
      <c r="PP23" s="21"/>
      <c r="PQ23" s="21"/>
      <c r="PR23" s="21"/>
      <c r="PS23" s="21"/>
      <c r="PT23" s="21"/>
      <c r="PU23" s="21"/>
      <c r="PV23" s="21"/>
      <c r="PW23" s="21"/>
      <c r="PX23" s="21"/>
      <c r="PY23" s="21"/>
      <c r="PZ23" s="21"/>
      <c r="QA23" s="21"/>
      <c r="QB23" s="21"/>
      <c r="QC23" s="21"/>
      <c r="QD23" s="21"/>
      <c r="QE23" s="21"/>
      <c r="QF23" s="21"/>
      <c r="QG23" s="21"/>
      <c r="QH23" s="21"/>
      <c r="QI23" s="21"/>
      <c r="QJ23" s="21"/>
      <c r="QK23" s="21"/>
      <c r="QL23" s="21"/>
      <c r="QM23" s="21"/>
      <c r="QN23" s="21"/>
      <c r="QO23" s="21"/>
      <c r="QP23" s="21"/>
      <c r="QQ23" s="21"/>
      <c r="QR23" s="21"/>
      <c r="QS23" s="21"/>
      <c r="QT23" s="21"/>
      <c r="QU23" s="21"/>
      <c r="QV23" s="21"/>
      <c r="QW23" s="21"/>
      <c r="QX23" s="21"/>
      <c r="QY23" s="21"/>
      <c r="QZ23" s="21"/>
      <c r="RA23" s="21"/>
      <c r="RB23" s="21"/>
      <c r="RC23" s="21"/>
      <c r="RD23" s="21"/>
      <c r="RE23" s="21"/>
      <c r="RF23" s="21"/>
      <c r="RG23" s="21"/>
      <c r="RH23" s="21"/>
      <c r="RI23" s="21"/>
      <c r="RJ23" s="21"/>
      <c r="RK23" s="21"/>
      <c r="RL23" s="21"/>
      <c r="RM23" s="21"/>
      <c r="RN23" s="21"/>
      <c r="RO23" s="21"/>
      <c r="RP23" s="21"/>
      <c r="RQ23" s="21"/>
      <c r="RR23" s="21"/>
      <c r="RS23" s="21"/>
      <c r="RT23" s="21"/>
      <c r="RU23" s="21"/>
      <c r="RV23" s="21"/>
      <c r="RW23" s="21"/>
      <c r="RX23" s="21"/>
      <c r="RY23" s="21"/>
      <c r="RZ23" s="21"/>
      <c r="SA23" s="21"/>
      <c r="SB23" s="21"/>
      <c r="SC23" s="21"/>
      <c r="SD23" s="21"/>
      <c r="SE23" s="21"/>
      <c r="SF23" s="21"/>
      <c r="TS23" s="36"/>
      <c r="TT23" s="36"/>
      <c r="TU23" s="36"/>
      <c r="TV23" s="36"/>
      <c r="TW23" s="36"/>
    </row>
    <row r="24" spans="1:543" s="23" customFormat="1">
      <c r="A24" s="30">
        <f t="shared" ref="A24" si="42">AA24</f>
        <v>0</v>
      </c>
      <c r="B24" s="44"/>
      <c r="C24" s="1"/>
      <c r="D24" s="1"/>
      <c r="E24" s="1"/>
      <c r="F24" s="1"/>
      <c r="G24" s="1"/>
      <c r="H24" s="1"/>
      <c r="I24" s="1"/>
      <c r="J24" s="1"/>
      <c r="K24" s="1"/>
      <c r="L24" s="1"/>
      <c r="M24" s="1"/>
      <c r="N24" s="1"/>
      <c r="O24" s="1"/>
      <c r="P24" s="1"/>
      <c r="Q24" s="1"/>
      <c r="R24" s="1"/>
      <c r="S24" s="1"/>
      <c r="T24" s="1"/>
      <c r="U24" s="1"/>
      <c r="V24" s="1"/>
      <c r="W24" s="1"/>
      <c r="X24" s="40"/>
      <c r="Y24" s="22" t="str">
        <f t="shared" ref="Y24" si="43">UPPER(O24)</f>
        <v/>
      </c>
      <c r="Z24" s="22">
        <f t="shared" si="34"/>
        <v>-1</v>
      </c>
      <c r="AA24" s="22">
        <f>VLOOKUP('Extraction '!I24,DIMENSIONS!J:K,2,FALSE)</f>
        <v>0</v>
      </c>
      <c r="AB24" s="22" t="e">
        <f>VLOOKUP($I24,DIMENSIONS!$B$2:$G$58,3,FALSE)</f>
        <v>#N/A</v>
      </c>
      <c r="AC24" s="22" t="e">
        <f>VLOOKUP($I24,DIMENSIONS!$B$2:$G$58,4,FALSE)</f>
        <v>#N/A</v>
      </c>
      <c r="AD24" s="22" t="e">
        <f>VLOOKUP($I24,DIMENSIONS!$B$2:$G$58,5,FALSE)</f>
        <v>#N/A</v>
      </c>
      <c r="AE24" s="22" t="e">
        <f>VLOOKUP($I24,DIMENSIONS!$B$2:$G$58,6,FALSE)</f>
        <v>#N/A</v>
      </c>
      <c r="AF24" s="22" t="str">
        <f t="shared" ref="AF24" si="44">CONCATENATE(J24," ",K24)</f>
        <v xml:space="preserve"> </v>
      </c>
      <c r="AG24" s="21" t="e">
        <f>VLOOKUP($I24,DIMENSIONS!$B$2:$H$58,8,FALSE)</f>
        <v>#N/A</v>
      </c>
      <c r="AH24" s="21"/>
      <c r="AI24" s="21"/>
      <c r="AJ24" s="21"/>
      <c r="AK24" s="21"/>
      <c r="AL24" s="21"/>
      <c r="AM24" s="21"/>
      <c r="AN24" s="21"/>
      <c r="AO24" s="21"/>
      <c r="AP24" s="21"/>
      <c r="AQ24" s="21"/>
      <c r="AR24" s="21"/>
      <c r="AS24" s="21"/>
      <c r="AT24" s="21"/>
      <c r="AU24" s="21"/>
      <c r="AV24" s="21"/>
      <c r="AW24" s="21"/>
      <c r="AX24" s="21"/>
      <c r="AY24" s="21"/>
      <c r="AZ24" s="21"/>
      <c r="BA24" s="21"/>
      <c r="BB24" s="21"/>
      <c r="BC24" s="21"/>
      <c r="BD24" s="21"/>
      <c r="BE24" s="21"/>
      <c r="BF24" s="21"/>
      <c r="BG24" s="21"/>
      <c r="BH24" s="21"/>
      <c r="BI24" s="21"/>
      <c r="BJ24" s="21"/>
      <c r="BK24" s="21"/>
      <c r="BL24" s="21"/>
      <c r="BM24" s="21"/>
      <c r="BN24" s="21"/>
      <c r="BO24" s="21"/>
      <c r="BP24" s="21"/>
      <c r="BQ24" s="21"/>
      <c r="BR24" s="21"/>
      <c r="BS24" s="21"/>
      <c r="BT24" s="21"/>
      <c r="BU24" s="21"/>
      <c r="BV24" s="21"/>
      <c r="BW24" s="21"/>
      <c r="BX24" s="21"/>
      <c r="BY24" s="21"/>
      <c r="BZ24" s="21"/>
      <c r="CA24" s="21"/>
      <c r="CB24" s="21"/>
      <c r="CC24" s="21"/>
      <c r="CD24" s="21"/>
      <c r="CE24" s="21"/>
      <c r="CF24" s="21"/>
      <c r="CG24" s="21"/>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c r="GB24" s="21"/>
      <c r="GC24" s="21"/>
      <c r="GD24" s="21"/>
      <c r="GE24" s="21"/>
      <c r="GF24" s="21"/>
      <c r="GG24" s="21"/>
      <c r="GH24" s="21"/>
      <c r="GI24" s="21"/>
      <c r="GJ24" s="21"/>
      <c r="GK24" s="21"/>
      <c r="GL24" s="21"/>
      <c r="GM24" s="21"/>
      <c r="GN24" s="21"/>
      <c r="GO24" s="21"/>
      <c r="GP24" s="21"/>
      <c r="GQ24" s="21"/>
      <c r="GR24" s="21"/>
      <c r="GS24" s="21"/>
      <c r="GT24" s="21"/>
      <c r="GU24" s="21"/>
      <c r="GV24" s="21"/>
      <c r="GW24" s="21"/>
      <c r="GX24" s="21"/>
      <c r="GY24" s="21"/>
      <c r="GZ24" s="21"/>
      <c r="HA24" s="21"/>
      <c r="HB24" s="21"/>
      <c r="HC24" s="21"/>
      <c r="HD24" s="21"/>
      <c r="HE24" s="21"/>
      <c r="HF24" s="21"/>
      <c r="HG24" s="21"/>
      <c r="HH24" s="21"/>
      <c r="HI24" s="21"/>
      <c r="HJ24" s="21"/>
      <c r="HK24" s="21"/>
      <c r="HL24" s="21"/>
      <c r="HM24" s="21"/>
      <c r="HN24" s="21"/>
      <c r="HO24" s="21"/>
      <c r="HP24" s="21"/>
      <c r="HQ24" s="21"/>
      <c r="HR24" s="21"/>
      <c r="HS24" s="21"/>
      <c r="HT24" s="21"/>
      <c r="HU24" s="21"/>
      <c r="HV24" s="21"/>
      <c r="HW24" s="21"/>
      <c r="HX24" s="21"/>
      <c r="HY24" s="21"/>
      <c r="HZ24" s="21"/>
      <c r="IA24" s="21"/>
      <c r="IB24" s="21"/>
      <c r="IC24" s="21"/>
      <c r="ID24" s="21"/>
      <c r="IE24" s="21"/>
      <c r="IF24" s="21"/>
      <c r="IG24" s="21"/>
      <c r="IH24" s="21"/>
      <c r="II24" s="21"/>
      <c r="IJ24" s="21"/>
      <c r="IK24" s="21"/>
      <c r="IL24" s="21"/>
      <c r="IM24" s="21"/>
      <c r="IN24" s="21"/>
      <c r="IO24" s="21"/>
      <c r="IP24" s="21"/>
      <c r="IQ24" s="21"/>
      <c r="IR24" s="21"/>
      <c r="IS24" s="21"/>
      <c r="IT24" s="21"/>
      <c r="IU24" s="21"/>
      <c r="IV24" s="21"/>
      <c r="IW24" s="21"/>
      <c r="IX24" s="21"/>
      <c r="IY24" s="21"/>
      <c r="IZ24" s="21"/>
      <c r="JA24" s="21"/>
      <c r="JB24" s="21"/>
      <c r="JC24" s="21"/>
      <c r="JD24" s="21"/>
      <c r="JE24" s="21"/>
      <c r="JF24" s="21"/>
      <c r="JG24" s="21"/>
      <c r="JH24" s="21"/>
      <c r="JI24" s="21"/>
      <c r="JJ24" s="21"/>
      <c r="JK24" s="21"/>
      <c r="JL24" s="21"/>
      <c r="JM24" s="21"/>
      <c r="JN24" s="21"/>
      <c r="JO24" s="21"/>
      <c r="JP24" s="21"/>
      <c r="JQ24" s="21"/>
      <c r="JR24" s="21"/>
      <c r="JS24" s="21"/>
      <c r="JT24" s="21"/>
      <c r="JU24" s="21"/>
      <c r="JV24" s="21"/>
      <c r="JW24" s="21"/>
      <c r="JX24" s="21"/>
      <c r="JY24" s="21"/>
      <c r="JZ24" s="21"/>
      <c r="KA24" s="21"/>
      <c r="KB24" s="21"/>
      <c r="KC24" s="21"/>
      <c r="KD24" s="21"/>
      <c r="KE24" s="21"/>
      <c r="KF24" s="21"/>
      <c r="KG24" s="21"/>
      <c r="KH24" s="21"/>
      <c r="KI24" s="21"/>
      <c r="KJ24" s="21"/>
      <c r="KK24" s="21"/>
      <c r="KL24" s="21"/>
      <c r="KM24" s="21"/>
      <c r="KN24" s="21"/>
      <c r="KO24" s="21"/>
      <c r="KP24" s="21"/>
      <c r="KQ24" s="21"/>
      <c r="KR24" s="21"/>
      <c r="KS24" s="21"/>
      <c r="KT24" s="21"/>
      <c r="KU24" s="21"/>
      <c r="KV24" s="21"/>
      <c r="KW24" s="21"/>
      <c r="KX24" s="21"/>
      <c r="KY24" s="21"/>
      <c r="KZ24" s="21"/>
      <c r="LA24" s="21"/>
      <c r="LB24" s="21"/>
      <c r="LC24" s="21"/>
      <c r="LD24" s="21"/>
      <c r="LE24" s="21"/>
      <c r="LF24" s="21"/>
      <c r="LG24" s="21"/>
      <c r="LH24" s="21"/>
      <c r="LI24" s="21"/>
      <c r="LJ24" s="21"/>
      <c r="LK24" s="21"/>
      <c r="LL24" s="21"/>
      <c r="LM24" s="21"/>
      <c r="LN24" s="21"/>
      <c r="LO24" s="21"/>
      <c r="LP24" s="21"/>
      <c r="LQ24" s="21"/>
      <c r="LR24" s="21"/>
      <c r="LS24" s="21"/>
      <c r="LT24" s="21"/>
      <c r="LU24" s="21"/>
      <c r="LV24" s="21"/>
      <c r="LW24" s="21"/>
      <c r="LX24" s="21"/>
      <c r="LY24" s="21"/>
      <c r="LZ24" s="21"/>
      <c r="MA24" s="21"/>
      <c r="MB24" s="21"/>
      <c r="MC24" s="21"/>
      <c r="MD24" s="21"/>
      <c r="ME24" s="21"/>
      <c r="MF24" s="21"/>
      <c r="MG24" s="21"/>
      <c r="MH24" s="21"/>
      <c r="MI24" s="21"/>
      <c r="MJ24" s="21"/>
      <c r="MK24" s="21"/>
      <c r="ML24" s="21"/>
      <c r="MM24" s="21"/>
      <c r="MN24" s="21"/>
      <c r="MO24" s="21"/>
      <c r="MP24" s="21"/>
      <c r="MQ24" s="21"/>
      <c r="MR24" s="21"/>
      <c r="MS24" s="21"/>
      <c r="MT24" s="21"/>
      <c r="MU24" s="21"/>
      <c r="MV24" s="21"/>
      <c r="MW24" s="21"/>
      <c r="MX24" s="21"/>
      <c r="MY24" s="21"/>
      <c r="MZ24" s="21"/>
      <c r="NA24" s="21"/>
      <c r="NB24" s="21"/>
      <c r="NC24" s="21"/>
      <c r="ND24" s="21"/>
      <c r="NE24" s="21"/>
      <c r="NF24" s="21"/>
      <c r="NG24" s="21"/>
      <c r="NH24" s="21"/>
      <c r="NI24" s="21"/>
      <c r="NJ24" s="21"/>
      <c r="NK24" s="21"/>
      <c r="NL24" s="21"/>
      <c r="NM24" s="21"/>
      <c r="NN24" s="21"/>
      <c r="NO24" s="21"/>
      <c r="NP24" s="21"/>
      <c r="NQ24" s="21"/>
      <c r="NR24" s="21"/>
      <c r="NS24" s="21"/>
      <c r="NT24" s="21"/>
      <c r="NU24" s="21"/>
      <c r="NV24" s="21"/>
      <c r="NW24" s="21"/>
      <c r="NX24" s="21"/>
      <c r="NY24" s="21"/>
      <c r="NZ24" s="21"/>
      <c r="OA24" s="21"/>
      <c r="OB24" s="21"/>
      <c r="OC24" s="21"/>
      <c r="OD24" s="21"/>
      <c r="OE24" s="21"/>
      <c r="OF24" s="21"/>
      <c r="OG24" s="21"/>
      <c r="OH24" s="21"/>
      <c r="OI24" s="21"/>
      <c r="OJ24" s="21"/>
      <c r="OK24" s="21"/>
      <c r="OL24" s="21"/>
      <c r="OM24" s="21"/>
      <c r="ON24" s="21"/>
      <c r="OO24" s="21"/>
      <c r="OP24" s="21"/>
      <c r="OQ24" s="21"/>
      <c r="OR24" s="21"/>
      <c r="OS24" s="21"/>
      <c r="OT24" s="21"/>
      <c r="OU24" s="21"/>
      <c r="OV24" s="21"/>
      <c r="OW24" s="21"/>
      <c r="OX24" s="21"/>
      <c r="OY24" s="21"/>
      <c r="OZ24" s="21"/>
      <c r="PA24" s="21"/>
      <c r="PB24" s="21"/>
      <c r="PC24" s="21"/>
      <c r="PD24" s="21"/>
      <c r="PE24" s="21"/>
      <c r="PF24" s="21"/>
      <c r="PG24" s="21"/>
      <c r="PH24" s="21"/>
      <c r="PI24" s="21"/>
      <c r="PJ24" s="21"/>
      <c r="PK24" s="21"/>
      <c r="PL24" s="21"/>
      <c r="PM24" s="21"/>
      <c r="PN24" s="21"/>
      <c r="PO24" s="21"/>
      <c r="PP24" s="21"/>
      <c r="PQ24" s="21"/>
      <c r="PR24" s="21"/>
      <c r="PS24" s="21"/>
      <c r="PT24" s="21"/>
      <c r="PU24" s="21"/>
      <c r="PV24" s="21"/>
      <c r="PW24" s="21"/>
      <c r="PX24" s="21"/>
      <c r="PY24" s="21"/>
      <c r="PZ24" s="21"/>
      <c r="QA24" s="21"/>
      <c r="QB24" s="21"/>
      <c r="QC24" s="21"/>
      <c r="QD24" s="21"/>
      <c r="QE24" s="21"/>
      <c r="QF24" s="21"/>
      <c r="QG24" s="21"/>
      <c r="QH24" s="21"/>
      <c r="QI24" s="21"/>
      <c r="QJ24" s="21"/>
      <c r="QK24" s="21"/>
      <c r="QL24" s="21"/>
      <c r="QM24" s="21"/>
      <c r="QN24" s="21"/>
      <c r="QO24" s="21"/>
      <c r="QP24" s="21"/>
      <c r="QQ24" s="21"/>
      <c r="QR24" s="21"/>
      <c r="QS24" s="21"/>
      <c r="QT24" s="21"/>
      <c r="QU24" s="21"/>
      <c r="QV24" s="21"/>
      <c r="QW24" s="21"/>
      <c r="QX24" s="21"/>
      <c r="QY24" s="21"/>
      <c r="QZ24" s="21"/>
      <c r="RA24" s="21"/>
      <c r="RB24" s="21"/>
      <c r="RC24" s="21"/>
      <c r="RD24" s="21"/>
      <c r="RE24" s="21"/>
      <c r="RF24" s="21"/>
      <c r="RG24" s="21"/>
      <c r="RH24" s="21"/>
      <c r="RI24" s="21"/>
      <c r="RJ24" s="21"/>
      <c r="RK24" s="21"/>
      <c r="RL24" s="21"/>
      <c r="RM24" s="21"/>
      <c r="RN24" s="21"/>
      <c r="RO24" s="21"/>
      <c r="RP24" s="21"/>
      <c r="RQ24" s="21"/>
      <c r="RR24" s="21"/>
      <c r="RS24" s="21"/>
      <c r="RT24" s="21"/>
      <c r="RU24" s="21"/>
      <c r="RV24" s="21"/>
      <c r="RW24" s="21"/>
      <c r="RX24" s="21"/>
      <c r="RY24" s="21"/>
      <c r="RZ24" s="21"/>
      <c r="SA24" s="21"/>
      <c r="SB24" s="21"/>
      <c r="SC24" s="21"/>
      <c r="SD24" s="21"/>
      <c r="SE24" s="21"/>
      <c r="SF24" s="21"/>
      <c r="TS24" s="36"/>
      <c r="TT24" s="36"/>
      <c r="TU24" s="36"/>
      <c r="TV24" s="36"/>
      <c r="TW24" s="36"/>
    </row>
    <row r="25" spans="1:543" s="23" customFormat="1">
      <c r="A25" s="30">
        <f t="shared" ref="A25:A27" si="45">AA25</f>
        <v>0</v>
      </c>
      <c r="B25" s="44"/>
      <c r="C25" s="1"/>
      <c r="D25" s="1"/>
      <c r="E25" s="1"/>
      <c r="F25" s="1"/>
      <c r="G25" s="1"/>
      <c r="H25" s="1"/>
      <c r="I25" s="1"/>
      <c r="J25" s="1"/>
      <c r="K25" s="1"/>
      <c r="L25" s="1"/>
      <c r="M25" s="1"/>
      <c r="N25" s="1"/>
      <c r="O25" s="1"/>
      <c r="P25" s="1"/>
      <c r="Q25" s="1"/>
      <c r="R25" s="1"/>
      <c r="S25" s="1"/>
      <c r="T25" s="1"/>
      <c r="U25" s="1"/>
      <c r="V25" s="1"/>
      <c r="W25" s="1"/>
      <c r="X25" s="40"/>
      <c r="Y25" s="22" t="str">
        <f t="shared" ref="Y25:Y27" si="46">UPPER(O25)</f>
        <v/>
      </c>
      <c r="Z25" s="22">
        <f t="shared" si="34"/>
        <v>-1</v>
      </c>
      <c r="AA25" s="22">
        <f>VLOOKUP('Extraction '!I25,DIMENSIONS!J:K,2,FALSE)</f>
        <v>0</v>
      </c>
      <c r="AB25" s="22" t="e">
        <f>VLOOKUP($I25,DIMENSIONS!$B$2:$G$58,3,FALSE)</f>
        <v>#N/A</v>
      </c>
      <c r="AC25" s="22" t="e">
        <f>VLOOKUP($I25,DIMENSIONS!$B$2:$G$58,4,FALSE)</f>
        <v>#N/A</v>
      </c>
      <c r="AD25" s="22" t="e">
        <f>VLOOKUP($I25,DIMENSIONS!$B$2:$G$58,5,FALSE)</f>
        <v>#N/A</v>
      </c>
      <c r="AE25" s="22" t="e">
        <f>VLOOKUP($I25,DIMENSIONS!$B$2:$G$58,6,FALSE)</f>
        <v>#N/A</v>
      </c>
      <c r="AF25" s="22" t="str">
        <f t="shared" ref="AF25:AF27" si="47">CONCATENATE(J25," ",K25)</f>
        <v xml:space="preserve"> </v>
      </c>
      <c r="AG25" s="21" t="e">
        <f>VLOOKUP($I25,DIMENSIONS!$B$2:$H$58,8,FALSE)</f>
        <v>#N/A</v>
      </c>
      <c r="AH25" s="21"/>
      <c r="AI25" s="21"/>
      <c r="AJ25" s="21"/>
      <c r="AK25" s="21"/>
      <c r="AL25" s="21"/>
      <c r="AM25" s="21"/>
      <c r="AN25" s="21"/>
      <c r="AO25" s="21"/>
      <c r="AP25" s="21"/>
      <c r="AQ25" s="21"/>
      <c r="AR25" s="21"/>
      <c r="AS25" s="21"/>
      <c r="AT25" s="21"/>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c r="CO25" s="21"/>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U25" s="21"/>
      <c r="EV25" s="21"/>
      <c r="EW25" s="21"/>
      <c r="EX25" s="21"/>
      <c r="EY25" s="21"/>
      <c r="EZ25" s="21"/>
      <c r="FA25" s="21"/>
      <c r="FB25" s="21"/>
      <c r="FC25" s="21"/>
      <c r="FD25" s="21"/>
      <c r="FE25" s="21"/>
      <c r="FF25" s="21"/>
      <c r="FG25" s="21"/>
      <c r="FH25" s="21"/>
      <c r="FI25" s="21"/>
      <c r="FJ25" s="21"/>
      <c r="FK25" s="21"/>
      <c r="FL25" s="21"/>
      <c r="FM25" s="21"/>
      <c r="FN25" s="21"/>
      <c r="FO25" s="21"/>
      <c r="FP25" s="21"/>
      <c r="FQ25" s="21"/>
      <c r="FR25" s="21"/>
      <c r="FS25" s="21"/>
      <c r="FT25" s="21"/>
      <c r="FU25" s="21"/>
      <c r="FV25" s="21"/>
      <c r="FW25" s="21"/>
      <c r="FX25" s="21"/>
      <c r="FY25" s="21"/>
      <c r="FZ25" s="21"/>
      <c r="GA25" s="21"/>
      <c r="GB25" s="21"/>
      <c r="GC25" s="21"/>
      <c r="GD25" s="21"/>
      <c r="GE25" s="21"/>
      <c r="GF25" s="21"/>
      <c r="GG25" s="21"/>
      <c r="GH25" s="21"/>
      <c r="GI25" s="21"/>
      <c r="GJ25" s="21"/>
      <c r="GK25" s="21"/>
      <c r="GL25" s="21"/>
      <c r="GM25" s="21"/>
      <c r="GN25" s="21"/>
      <c r="GO25" s="21"/>
      <c r="GP25" s="21"/>
      <c r="GQ25" s="21"/>
      <c r="GR25" s="21"/>
      <c r="GS25" s="21"/>
      <c r="GT25" s="21"/>
      <c r="GU25" s="21"/>
      <c r="GV25" s="21"/>
      <c r="GW25" s="21"/>
      <c r="GX25" s="21"/>
      <c r="GY25" s="21"/>
      <c r="GZ25" s="21"/>
      <c r="HA25" s="21"/>
      <c r="HB25" s="21"/>
      <c r="HC25" s="21"/>
      <c r="HD25" s="21"/>
      <c r="HE25" s="21"/>
      <c r="HF25" s="21"/>
      <c r="HG25" s="21"/>
      <c r="HH25" s="21"/>
      <c r="HI25" s="21"/>
      <c r="HJ25" s="21"/>
      <c r="HK25" s="21"/>
      <c r="HL25" s="21"/>
      <c r="HM25" s="21"/>
      <c r="HN25" s="21"/>
      <c r="HO25" s="21"/>
      <c r="HP25" s="21"/>
      <c r="HQ25" s="21"/>
      <c r="HR25" s="21"/>
      <c r="HS25" s="21"/>
      <c r="HT25" s="21"/>
      <c r="HU25" s="21"/>
      <c r="HV25" s="21"/>
      <c r="HW25" s="21"/>
      <c r="HX25" s="21"/>
      <c r="HY25" s="21"/>
      <c r="HZ25" s="21"/>
      <c r="IA25" s="21"/>
      <c r="IB25" s="21"/>
      <c r="IC25" s="21"/>
      <c r="ID25" s="21"/>
      <c r="IE25" s="21"/>
      <c r="IF25" s="21"/>
      <c r="IG25" s="21"/>
      <c r="IH25" s="21"/>
      <c r="II25" s="21"/>
      <c r="IJ25" s="21"/>
      <c r="IK25" s="21"/>
      <c r="IL25" s="21"/>
      <c r="IM25" s="21"/>
      <c r="IN25" s="21"/>
      <c r="IO25" s="21"/>
      <c r="IP25" s="21"/>
      <c r="IQ25" s="21"/>
      <c r="IR25" s="21"/>
      <c r="IS25" s="21"/>
      <c r="IT25" s="21"/>
      <c r="IU25" s="21"/>
      <c r="IV25" s="21"/>
      <c r="IW25" s="21"/>
      <c r="IX25" s="21"/>
      <c r="IY25" s="21"/>
      <c r="IZ25" s="21"/>
      <c r="JA25" s="21"/>
      <c r="JB25" s="21"/>
      <c r="JC25" s="21"/>
      <c r="JD25" s="21"/>
      <c r="JE25" s="21"/>
      <c r="JF25" s="21"/>
      <c r="JG25" s="21"/>
      <c r="JH25" s="21"/>
      <c r="JI25" s="21"/>
      <c r="JJ25" s="21"/>
      <c r="JK25" s="21"/>
      <c r="JL25" s="21"/>
      <c r="JM25" s="21"/>
      <c r="JN25" s="21"/>
      <c r="JO25" s="21"/>
      <c r="JP25" s="21"/>
      <c r="JQ25" s="21"/>
      <c r="JR25" s="21"/>
      <c r="JS25" s="21"/>
      <c r="JT25" s="21"/>
      <c r="JU25" s="21"/>
      <c r="JV25" s="21"/>
      <c r="JW25" s="21"/>
      <c r="JX25" s="21"/>
      <c r="JY25" s="21"/>
      <c r="JZ25" s="21"/>
      <c r="KA25" s="21"/>
      <c r="KB25" s="21"/>
      <c r="KC25" s="21"/>
      <c r="KD25" s="21"/>
      <c r="KE25" s="21"/>
      <c r="KF25" s="21"/>
      <c r="KG25" s="21"/>
      <c r="KH25" s="21"/>
      <c r="KI25" s="21"/>
      <c r="KJ25" s="21"/>
      <c r="KK25" s="21"/>
      <c r="KL25" s="21"/>
      <c r="KM25" s="21"/>
      <c r="KN25" s="21"/>
      <c r="KO25" s="21"/>
      <c r="KP25" s="21"/>
      <c r="KQ25" s="21"/>
      <c r="KR25" s="21"/>
      <c r="KS25" s="21"/>
      <c r="KT25" s="21"/>
      <c r="KU25" s="21"/>
      <c r="KV25" s="21"/>
      <c r="KW25" s="21"/>
      <c r="KX25" s="21"/>
      <c r="KY25" s="21"/>
      <c r="KZ25" s="21"/>
      <c r="LA25" s="21"/>
      <c r="LB25" s="21"/>
      <c r="LC25" s="21"/>
      <c r="LD25" s="21"/>
      <c r="LE25" s="21"/>
      <c r="LF25" s="21"/>
      <c r="LG25" s="21"/>
      <c r="LH25" s="21"/>
      <c r="LI25" s="21"/>
      <c r="LJ25" s="21"/>
      <c r="LK25" s="21"/>
      <c r="LL25" s="21"/>
      <c r="LM25" s="21"/>
      <c r="LN25" s="21"/>
      <c r="LO25" s="21"/>
      <c r="LP25" s="21"/>
      <c r="LQ25" s="21"/>
      <c r="LR25" s="21"/>
      <c r="LS25" s="21"/>
      <c r="LT25" s="21"/>
      <c r="LU25" s="21"/>
      <c r="LV25" s="21"/>
      <c r="LW25" s="21"/>
      <c r="LX25" s="21"/>
      <c r="LY25" s="21"/>
      <c r="LZ25" s="21"/>
      <c r="MA25" s="21"/>
      <c r="MB25" s="21"/>
      <c r="MC25" s="21"/>
      <c r="MD25" s="21"/>
      <c r="ME25" s="21"/>
      <c r="MF25" s="21"/>
      <c r="MG25" s="21"/>
      <c r="MH25" s="21"/>
      <c r="MI25" s="21"/>
      <c r="MJ25" s="21"/>
      <c r="MK25" s="21"/>
      <c r="ML25" s="21"/>
      <c r="MM25" s="21"/>
      <c r="MN25" s="21"/>
      <c r="MO25" s="21"/>
      <c r="MP25" s="21"/>
      <c r="MQ25" s="21"/>
      <c r="MR25" s="21"/>
      <c r="MS25" s="21"/>
      <c r="MT25" s="21"/>
      <c r="MU25" s="21"/>
      <c r="MV25" s="21"/>
      <c r="MW25" s="21"/>
      <c r="MX25" s="21"/>
      <c r="MY25" s="21"/>
      <c r="MZ25" s="21"/>
      <c r="NA25" s="21"/>
      <c r="NB25" s="21"/>
      <c r="NC25" s="21"/>
      <c r="ND25" s="21"/>
      <c r="NE25" s="21"/>
      <c r="NF25" s="21"/>
      <c r="NG25" s="21"/>
      <c r="NH25" s="21"/>
      <c r="NI25" s="21"/>
      <c r="NJ25" s="21"/>
      <c r="NK25" s="21"/>
      <c r="NL25" s="21"/>
      <c r="NM25" s="21"/>
      <c r="NN25" s="21"/>
      <c r="NO25" s="21"/>
      <c r="NP25" s="21"/>
      <c r="NQ25" s="21"/>
      <c r="NR25" s="21"/>
      <c r="NS25" s="21"/>
      <c r="NT25" s="21"/>
      <c r="NU25" s="21"/>
      <c r="NV25" s="21"/>
      <c r="NW25" s="21"/>
      <c r="NX25" s="21"/>
      <c r="NY25" s="21"/>
      <c r="NZ25" s="21"/>
      <c r="OA25" s="21"/>
      <c r="OB25" s="21"/>
      <c r="OC25" s="21"/>
      <c r="OD25" s="21"/>
      <c r="OE25" s="21"/>
      <c r="OF25" s="21"/>
      <c r="OG25" s="21"/>
      <c r="OH25" s="21"/>
      <c r="OI25" s="21"/>
      <c r="OJ25" s="21"/>
      <c r="OK25" s="21"/>
      <c r="OL25" s="21"/>
      <c r="OM25" s="21"/>
      <c r="ON25" s="21"/>
      <c r="OO25" s="21"/>
      <c r="OP25" s="21"/>
      <c r="OQ25" s="21"/>
      <c r="OR25" s="21"/>
      <c r="OS25" s="21"/>
      <c r="OT25" s="21"/>
      <c r="OU25" s="21"/>
      <c r="OV25" s="21"/>
      <c r="OW25" s="21"/>
      <c r="OX25" s="21"/>
      <c r="OY25" s="21"/>
      <c r="OZ25" s="21"/>
      <c r="PA25" s="21"/>
      <c r="PB25" s="21"/>
      <c r="PC25" s="21"/>
      <c r="PD25" s="21"/>
      <c r="PE25" s="21"/>
      <c r="PF25" s="21"/>
      <c r="PG25" s="21"/>
      <c r="PH25" s="21"/>
      <c r="PI25" s="21"/>
      <c r="PJ25" s="21"/>
      <c r="PK25" s="21"/>
      <c r="PL25" s="21"/>
      <c r="PM25" s="21"/>
      <c r="PN25" s="21"/>
      <c r="PO25" s="21"/>
      <c r="PP25" s="21"/>
      <c r="PQ25" s="21"/>
      <c r="PR25" s="21"/>
      <c r="PS25" s="21"/>
      <c r="PT25" s="21"/>
      <c r="PU25" s="21"/>
      <c r="PV25" s="21"/>
      <c r="PW25" s="21"/>
      <c r="PX25" s="21"/>
      <c r="PY25" s="21"/>
      <c r="PZ25" s="21"/>
      <c r="QA25" s="21"/>
      <c r="QB25" s="21"/>
      <c r="QC25" s="21"/>
      <c r="QD25" s="21"/>
      <c r="QE25" s="21"/>
      <c r="QF25" s="21"/>
      <c r="QG25" s="21"/>
      <c r="QH25" s="21"/>
      <c r="QI25" s="21"/>
      <c r="QJ25" s="21"/>
      <c r="QK25" s="21"/>
      <c r="QL25" s="21"/>
      <c r="QM25" s="21"/>
      <c r="QN25" s="21"/>
      <c r="QO25" s="21"/>
      <c r="QP25" s="21"/>
      <c r="QQ25" s="21"/>
      <c r="QR25" s="21"/>
      <c r="QS25" s="21"/>
      <c r="QT25" s="21"/>
      <c r="QU25" s="21"/>
      <c r="QV25" s="21"/>
      <c r="QW25" s="21"/>
      <c r="QX25" s="21"/>
      <c r="QY25" s="21"/>
      <c r="QZ25" s="21"/>
      <c r="RA25" s="21"/>
      <c r="RB25" s="21"/>
      <c r="RC25" s="21"/>
      <c r="RD25" s="21"/>
      <c r="RE25" s="21"/>
      <c r="RF25" s="21"/>
      <c r="RG25" s="21"/>
      <c r="RH25" s="21"/>
      <c r="RI25" s="21"/>
      <c r="RJ25" s="21"/>
      <c r="RK25" s="21"/>
      <c r="RL25" s="21"/>
      <c r="RM25" s="21"/>
      <c r="RN25" s="21"/>
      <c r="RO25" s="21"/>
      <c r="RP25" s="21"/>
      <c r="RQ25" s="21"/>
      <c r="RR25" s="21"/>
      <c r="RS25" s="21"/>
      <c r="RT25" s="21"/>
      <c r="RU25" s="21"/>
      <c r="RV25" s="21"/>
      <c r="RW25" s="21"/>
      <c r="RX25" s="21"/>
      <c r="RY25" s="21"/>
      <c r="RZ25" s="21"/>
      <c r="SA25" s="21"/>
      <c r="SB25" s="21"/>
      <c r="SC25" s="21"/>
      <c r="SD25" s="21"/>
      <c r="SE25" s="21"/>
      <c r="SF25" s="21"/>
      <c r="TS25" s="36"/>
      <c r="TT25" s="36"/>
      <c r="TU25" s="36"/>
      <c r="TV25" s="36"/>
      <c r="TW25" s="36"/>
    </row>
    <row r="26" spans="1:543" s="23" customFormat="1">
      <c r="A26" s="30">
        <f t="shared" si="45"/>
        <v>0</v>
      </c>
      <c r="B26" s="44"/>
      <c r="C26" s="1"/>
      <c r="D26" s="1"/>
      <c r="E26" s="1"/>
      <c r="F26" s="1"/>
      <c r="G26" s="1"/>
      <c r="H26" s="1"/>
      <c r="I26" s="1"/>
      <c r="J26" s="1"/>
      <c r="K26" s="1"/>
      <c r="L26" s="1"/>
      <c r="M26" s="1"/>
      <c r="N26" s="1"/>
      <c r="O26" s="1"/>
      <c r="P26" s="1"/>
      <c r="Q26" s="1"/>
      <c r="R26" s="1"/>
      <c r="S26" s="1"/>
      <c r="T26" s="1"/>
      <c r="U26" s="1"/>
      <c r="V26" s="1"/>
      <c r="W26" s="1"/>
      <c r="X26" s="40"/>
      <c r="Y26" s="22" t="str">
        <f t="shared" si="46"/>
        <v/>
      </c>
      <c r="Z26" s="22">
        <f t="shared" si="34"/>
        <v>-1</v>
      </c>
      <c r="AA26" s="22">
        <f>VLOOKUP('Extraction '!I26,DIMENSIONS!J:K,2,FALSE)</f>
        <v>0</v>
      </c>
      <c r="AB26" s="22" t="e">
        <f>VLOOKUP($I26,DIMENSIONS!$B$2:$G$58,3,FALSE)</f>
        <v>#N/A</v>
      </c>
      <c r="AC26" s="22" t="e">
        <f>VLOOKUP($I26,DIMENSIONS!$B$2:$G$58,4,FALSE)</f>
        <v>#N/A</v>
      </c>
      <c r="AD26" s="22" t="e">
        <f>VLOOKUP($I26,DIMENSIONS!$B$2:$G$58,5,FALSE)</f>
        <v>#N/A</v>
      </c>
      <c r="AE26" s="22" t="e">
        <f>VLOOKUP($I26,DIMENSIONS!$B$2:$G$58,6,FALSE)</f>
        <v>#N/A</v>
      </c>
      <c r="AF26" s="22" t="str">
        <f t="shared" si="47"/>
        <v xml:space="preserve"> </v>
      </c>
      <c r="AG26" s="21" t="e">
        <f>VLOOKUP($I26,DIMENSIONS!$B$2:$H$58,8,FALSE)</f>
        <v>#N/A</v>
      </c>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c r="EP26" s="21"/>
      <c r="EQ26" s="21"/>
      <c r="ER26" s="21"/>
      <c r="ES26" s="21"/>
      <c r="ET26" s="21"/>
      <c r="EU26" s="21"/>
      <c r="EV26" s="21"/>
      <c r="EW26" s="21"/>
      <c r="EX26" s="21"/>
      <c r="EY26" s="21"/>
      <c r="EZ26" s="21"/>
      <c r="FA26" s="21"/>
      <c r="FB26" s="21"/>
      <c r="FC26" s="21"/>
      <c r="FD26" s="21"/>
      <c r="FE26" s="21"/>
      <c r="FF26" s="21"/>
      <c r="FG26" s="21"/>
      <c r="FH26" s="21"/>
      <c r="FI26" s="21"/>
      <c r="FJ26" s="21"/>
      <c r="FK26" s="21"/>
      <c r="FL26" s="21"/>
      <c r="FM26" s="21"/>
      <c r="FN26" s="21"/>
      <c r="FO26" s="21"/>
      <c r="FP26" s="21"/>
      <c r="FQ26" s="21"/>
      <c r="FR26" s="21"/>
      <c r="FS26" s="21"/>
      <c r="FT26" s="21"/>
      <c r="FU26" s="21"/>
      <c r="FV26" s="21"/>
      <c r="FW26" s="21"/>
      <c r="FX26" s="21"/>
      <c r="FY26" s="21"/>
      <c r="FZ26" s="21"/>
      <c r="GA26" s="21"/>
      <c r="GB26" s="21"/>
      <c r="GC26" s="21"/>
      <c r="GD26" s="21"/>
      <c r="GE26" s="21"/>
      <c r="GF26" s="21"/>
      <c r="GG26" s="21"/>
      <c r="GH26" s="21"/>
      <c r="GI26" s="21"/>
      <c r="GJ26" s="21"/>
      <c r="GK26" s="21"/>
      <c r="GL26" s="21"/>
      <c r="GM26" s="21"/>
      <c r="GN26" s="21"/>
      <c r="GO26" s="21"/>
      <c r="GP26" s="21"/>
      <c r="GQ26" s="21"/>
      <c r="GR26" s="21"/>
      <c r="GS26" s="21"/>
      <c r="GT26" s="21"/>
      <c r="GU26" s="21"/>
      <c r="GV26" s="21"/>
      <c r="GW26" s="21"/>
      <c r="GX26" s="21"/>
      <c r="GY26" s="21"/>
      <c r="GZ26" s="21"/>
      <c r="HA26" s="21"/>
      <c r="HB26" s="21"/>
      <c r="HC26" s="21"/>
      <c r="HD26" s="21"/>
      <c r="HE26" s="21"/>
      <c r="HF26" s="21"/>
      <c r="HG26" s="21"/>
      <c r="HH26" s="21"/>
      <c r="HI26" s="21"/>
      <c r="HJ26" s="21"/>
      <c r="HK26" s="21"/>
      <c r="HL26" s="21"/>
      <c r="HM26" s="21"/>
      <c r="HN26" s="21"/>
      <c r="HO26" s="21"/>
      <c r="HP26" s="21"/>
      <c r="HQ26" s="21"/>
      <c r="HR26" s="21"/>
      <c r="HS26" s="21"/>
      <c r="HT26" s="21"/>
      <c r="HU26" s="21"/>
      <c r="HV26" s="21"/>
      <c r="HW26" s="21"/>
      <c r="HX26" s="21"/>
      <c r="HY26" s="21"/>
      <c r="HZ26" s="21"/>
      <c r="IA26" s="21"/>
      <c r="IB26" s="21"/>
      <c r="IC26" s="21"/>
      <c r="ID26" s="21"/>
      <c r="IE26" s="21"/>
      <c r="IF26" s="21"/>
      <c r="IG26" s="21"/>
      <c r="IH26" s="21"/>
      <c r="II26" s="21"/>
      <c r="IJ26" s="21"/>
      <c r="IK26" s="21"/>
      <c r="IL26" s="21"/>
      <c r="IM26" s="21"/>
      <c r="IN26" s="21"/>
      <c r="IO26" s="21"/>
      <c r="IP26" s="21"/>
      <c r="IQ26" s="21"/>
      <c r="IR26" s="21"/>
      <c r="IS26" s="21"/>
      <c r="IT26" s="21"/>
      <c r="IU26" s="21"/>
      <c r="IV26" s="21"/>
      <c r="IW26" s="21"/>
      <c r="IX26" s="21"/>
      <c r="IY26" s="21"/>
      <c r="IZ26" s="21"/>
      <c r="JA26" s="21"/>
      <c r="JB26" s="21"/>
      <c r="JC26" s="21"/>
      <c r="JD26" s="21"/>
      <c r="JE26" s="21"/>
      <c r="JF26" s="21"/>
      <c r="JG26" s="21"/>
      <c r="JH26" s="21"/>
      <c r="JI26" s="21"/>
      <c r="JJ26" s="21"/>
      <c r="JK26" s="21"/>
      <c r="JL26" s="21"/>
      <c r="JM26" s="21"/>
      <c r="JN26" s="21"/>
      <c r="JO26" s="21"/>
      <c r="JP26" s="21"/>
      <c r="JQ26" s="21"/>
      <c r="JR26" s="21"/>
      <c r="JS26" s="21"/>
      <c r="JT26" s="21"/>
      <c r="JU26" s="21"/>
      <c r="JV26" s="21"/>
      <c r="JW26" s="21"/>
      <c r="JX26" s="21"/>
      <c r="JY26" s="21"/>
      <c r="JZ26" s="21"/>
      <c r="KA26" s="21"/>
      <c r="KB26" s="21"/>
      <c r="KC26" s="21"/>
      <c r="KD26" s="21"/>
      <c r="KE26" s="21"/>
      <c r="KF26" s="21"/>
      <c r="KG26" s="21"/>
      <c r="KH26" s="21"/>
      <c r="KI26" s="21"/>
      <c r="KJ26" s="21"/>
      <c r="KK26" s="21"/>
      <c r="KL26" s="21"/>
      <c r="KM26" s="21"/>
      <c r="KN26" s="21"/>
      <c r="KO26" s="21"/>
      <c r="KP26" s="21"/>
      <c r="KQ26" s="21"/>
      <c r="KR26" s="21"/>
      <c r="KS26" s="21"/>
      <c r="KT26" s="21"/>
      <c r="KU26" s="21"/>
      <c r="KV26" s="21"/>
      <c r="KW26" s="21"/>
      <c r="KX26" s="21"/>
      <c r="KY26" s="21"/>
      <c r="KZ26" s="21"/>
      <c r="LA26" s="21"/>
      <c r="LB26" s="21"/>
      <c r="LC26" s="21"/>
      <c r="LD26" s="21"/>
      <c r="LE26" s="21"/>
      <c r="LF26" s="21"/>
      <c r="LG26" s="21"/>
      <c r="LH26" s="21"/>
      <c r="LI26" s="21"/>
      <c r="LJ26" s="21"/>
      <c r="LK26" s="21"/>
      <c r="LL26" s="21"/>
      <c r="LM26" s="21"/>
      <c r="LN26" s="21"/>
      <c r="LO26" s="21"/>
      <c r="LP26" s="21"/>
      <c r="LQ26" s="21"/>
      <c r="LR26" s="21"/>
      <c r="LS26" s="21"/>
      <c r="LT26" s="21"/>
      <c r="LU26" s="21"/>
      <c r="LV26" s="21"/>
      <c r="LW26" s="21"/>
      <c r="LX26" s="21"/>
      <c r="LY26" s="21"/>
      <c r="LZ26" s="21"/>
      <c r="MA26" s="21"/>
      <c r="MB26" s="21"/>
      <c r="MC26" s="21"/>
      <c r="MD26" s="21"/>
      <c r="ME26" s="21"/>
      <c r="MF26" s="21"/>
      <c r="MG26" s="21"/>
      <c r="MH26" s="21"/>
      <c r="MI26" s="21"/>
      <c r="MJ26" s="21"/>
      <c r="MK26" s="21"/>
      <c r="ML26" s="21"/>
      <c r="MM26" s="21"/>
      <c r="MN26" s="21"/>
      <c r="MO26" s="21"/>
      <c r="MP26" s="21"/>
      <c r="MQ26" s="21"/>
      <c r="MR26" s="21"/>
      <c r="MS26" s="21"/>
      <c r="MT26" s="21"/>
      <c r="MU26" s="21"/>
      <c r="MV26" s="21"/>
      <c r="MW26" s="21"/>
      <c r="MX26" s="21"/>
      <c r="MY26" s="21"/>
      <c r="MZ26" s="21"/>
      <c r="NA26" s="21"/>
      <c r="NB26" s="21"/>
      <c r="NC26" s="21"/>
      <c r="ND26" s="21"/>
      <c r="NE26" s="21"/>
      <c r="NF26" s="21"/>
      <c r="NG26" s="21"/>
      <c r="NH26" s="21"/>
      <c r="NI26" s="21"/>
      <c r="NJ26" s="21"/>
      <c r="NK26" s="21"/>
      <c r="NL26" s="21"/>
      <c r="NM26" s="21"/>
      <c r="NN26" s="21"/>
      <c r="NO26" s="21"/>
      <c r="NP26" s="21"/>
      <c r="NQ26" s="21"/>
      <c r="NR26" s="21"/>
      <c r="NS26" s="21"/>
      <c r="NT26" s="21"/>
      <c r="NU26" s="21"/>
      <c r="NV26" s="21"/>
      <c r="NW26" s="21"/>
      <c r="NX26" s="21"/>
      <c r="NY26" s="21"/>
      <c r="NZ26" s="21"/>
      <c r="OA26" s="21"/>
      <c r="OB26" s="21"/>
      <c r="OC26" s="21"/>
      <c r="OD26" s="21"/>
      <c r="OE26" s="21"/>
      <c r="OF26" s="21"/>
      <c r="OG26" s="21"/>
      <c r="OH26" s="21"/>
      <c r="OI26" s="21"/>
      <c r="OJ26" s="21"/>
      <c r="OK26" s="21"/>
      <c r="OL26" s="21"/>
      <c r="OM26" s="21"/>
      <c r="ON26" s="21"/>
      <c r="OO26" s="21"/>
      <c r="OP26" s="21"/>
      <c r="OQ26" s="21"/>
      <c r="OR26" s="21"/>
      <c r="OS26" s="21"/>
      <c r="OT26" s="21"/>
      <c r="OU26" s="21"/>
      <c r="OV26" s="21"/>
      <c r="OW26" s="21"/>
      <c r="OX26" s="21"/>
      <c r="OY26" s="21"/>
      <c r="OZ26" s="21"/>
      <c r="PA26" s="21"/>
      <c r="PB26" s="21"/>
      <c r="PC26" s="21"/>
      <c r="PD26" s="21"/>
      <c r="PE26" s="21"/>
      <c r="PF26" s="21"/>
      <c r="PG26" s="21"/>
      <c r="PH26" s="21"/>
      <c r="PI26" s="21"/>
      <c r="PJ26" s="21"/>
      <c r="PK26" s="21"/>
      <c r="PL26" s="21"/>
      <c r="PM26" s="21"/>
      <c r="PN26" s="21"/>
      <c r="PO26" s="21"/>
      <c r="PP26" s="21"/>
      <c r="PQ26" s="21"/>
      <c r="PR26" s="21"/>
      <c r="PS26" s="21"/>
      <c r="PT26" s="21"/>
      <c r="PU26" s="21"/>
      <c r="PV26" s="21"/>
      <c r="PW26" s="21"/>
      <c r="PX26" s="21"/>
      <c r="PY26" s="21"/>
      <c r="PZ26" s="21"/>
      <c r="QA26" s="21"/>
      <c r="QB26" s="21"/>
      <c r="QC26" s="21"/>
      <c r="QD26" s="21"/>
      <c r="QE26" s="21"/>
      <c r="QF26" s="21"/>
      <c r="QG26" s="21"/>
      <c r="QH26" s="21"/>
      <c r="QI26" s="21"/>
      <c r="QJ26" s="21"/>
      <c r="QK26" s="21"/>
      <c r="QL26" s="21"/>
      <c r="QM26" s="21"/>
      <c r="QN26" s="21"/>
      <c r="QO26" s="21"/>
      <c r="QP26" s="21"/>
      <c r="QQ26" s="21"/>
      <c r="QR26" s="21"/>
      <c r="QS26" s="21"/>
      <c r="QT26" s="21"/>
      <c r="QU26" s="21"/>
      <c r="QV26" s="21"/>
      <c r="QW26" s="21"/>
      <c r="QX26" s="21"/>
      <c r="QY26" s="21"/>
      <c r="QZ26" s="21"/>
      <c r="RA26" s="21"/>
      <c r="RB26" s="21"/>
      <c r="RC26" s="21"/>
      <c r="RD26" s="21"/>
      <c r="RE26" s="21"/>
      <c r="RF26" s="21"/>
      <c r="RG26" s="21"/>
      <c r="RH26" s="21"/>
      <c r="RI26" s="21"/>
      <c r="RJ26" s="21"/>
      <c r="RK26" s="21"/>
      <c r="RL26" s="21"/>
      <c r="RM26" s="21"/>
      <c r="RN26" s="21"/>
      <c r="RO26" s="21"/>
      <c r="RP26" s="21"/>
      <c r="RQ26" s="21"/>
      <c r="RR26" s="21"/>
      <c r="RS26" s="21"/>
      <c r="RT26" s="21"/>
      <c r="RU26" s="21"/>
      <c r="RV26" s="21"/>
      <c r="RW26" s="21"/>
      <c r="RX26" s="21"/>
      <c r="RY26" s="21"/>
      <c r="RZ26" s="21"/>
      <c r="SA26" s="21"/>
      <c r="SB26" s="21"/>
      <c r="SC26" s="21"/>
      <c r="SD26" s="21"/>
      <c r="SE26" s="21"/>
      <c r="SF26" s="21"/>
      <c r="TS26" s="36"/>
      <c r="TT26" s="36"/>
      <c r="TU26" s="36"/>
      <c r="TV26" s="36"/>
      <c r="TW26" s="36"/>
    </row>
    <row r="27" spans="1:543" s="23" customFormat="1">
      <c r="A27" s="30">
        <f t="shared" si="45"/>
        <v>0</v>
      </c>
      <c r="B27" s="44"/>
      <c r="C27" s="1"/>
      <c r="D27" s="1"/>
      <c r="E27" s="1"/>
      <c r="F27" s="1"/>
      <c r="G27" s="1"/>
      <c r="H27" s="1"/>
      <c r="I27" s="1"/>
      <c r="J27" s="1"/>
      <c r="K27" s="1"/>
      <c r="L27" s="1"/>
      <c r="M27" s="1"/>
      <c r="N27" s="1"/>
      <c r="O27" s="1"/>
      <c r="P27" s="1"/>
      <c r="Q27" s="1"/>
      <c r="R27" s="1"/>
      <c r="S27" s="1"/>
      <c r="T27" s="1"/>
      <c r="U27" s="1"/>
      <c r="V27" s="1"/>
      <c r="W27" s="1"/>
      <c r="X27" s="40"/>
      <c r="Y27" s="22" t="str">
        <f t="shared" si="46"/>
        <v/>
      </c>
      <c r="Z27" s="22">
        <f t="shared" si="34"/>
        <v>-1</v>
      </c>
      <c r="AA27" s="22">
        <f>VLOOKUP('Extraction '!I27,DIMENSIONS!J:K,2,FALSE)</f>
        <v>0</v>
      </c>
      <c r="AB27" s="22" t="e">
        <f>VLOOKUP($I27,DIMENSIONS!$B$2:$G$58,3,FALSE)</f>
        <v>#N/A</v>
      </c>
      <c r="AC27" s="22" t="e">
        <f>VLOOKUP($I27,DIMENSIONS!$B$2:$G$58,4,FALSE)</f>
        <v>#N/A</v>
      </c>
      <c r="AD27" s="22" t="e">
        <f>VLOOKUP($I27,DIMENSIONS!$B$2:$G$58,5,FALSE)</f>
        <v>#N/A</v>
      </c>
      <c r="AE27" s="22" t="e">
        <f>VLOOKUP($I27,DIMENSIONS!$B$2:$G$58,6,FALSE)</f>
        <v>#N/A</v>
      </c>
      <c r="AF27" s="22" t="str">
        <f t="shared" si="47"/>
        <v xml:space="preserve"> </v>
      </c>
      <c r="AG27" s="21" t="e">
        <f>VLOOKUP($I27,DIMENSIONS!$B$2:$H$58,8,FALSE)</f>
        <v>#N/A</v>
      </c>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c r="CO27" s="21"/>
      <c r="CP27" s="21"/>
      <c r="CQ27" s="21"/>
      <c r="CR27" s="21"/>
      <c r="CS27" s="21"/>
      <c r="CT27" s="21"/>
      <c r="CU27" s="21"/>
      <c r="CV27" s="21"/>
      <c r="CW27" s="2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c r="EB27" s="21"/>
      <c r="EC27" s="21"/>
      <c r="ED27" s="21"/>
      <c r="EE27" s="21"/>
      <c r="EF27" s="21"/>
      <c r="EG27" s="21"/>
      <c r="EH27" s="21"/>
      <c r="EI27" s="21"/>
      <c r="EJ27" s="21"/>
      <c r="EK27" s="21"/>
      <c r="EL27" s="21"/>
      <c r="EM27" s="21"/>
      <c r="EN27" s="21"/>
      <c r="EO27" s="21"/>
      <c r="EP27" s="21"/>
      <c r="EQ27" s="21"/>
      <c r="ER27" s="21"/>
      <c r="ES27" s="21"/>
      <c r="ET27" s="21"/>
      <c r="EU27" s="21"/>
      <c r="EV27" s="21"/>
      <c r="EW27" s="21"/>
      <c r="EX27" s="21"/>
      <c r="EY27" s="21"/>
      <c r="EZ27" s="21"/>
      <c r="FA27" s="21"/>
      <c r="FB27" s="21"/>
      <c r="FC27" s="21"/>
      <c r="FD27" s="21"/>
      <c r="FE27" s="21"/>
      <c r="FF27" s="21"/>
      <c r="FG27" s="21"/>
      <c r="FH27" s="21"/>
      <c r="FI27" s="21"/>
      <c r="FJ27" s="21"/>
      <c r="FK27" s="21"/>
      <c r="FL27" s="21"/>
      <c r="FM27" s="21"/>
      <c r="FN27" s="21"/>
      <c r="FO27" s="21"/>
      <c r="FP27" s="21"/>
      <c r="FQ27" s="21"/>
      <c r="FR27" s="21"/>
      <c r="FS27" s="21"/>
      <c r="FT27" s="21"/>
      <c r="FU27" s="21"/>
      <c r="FV27" s="21"/>
      <c r="FW27" s="21"/>
      <c r="FX27" s="21"/>
      <c r="FY27" s="21"/>
      <c r="FZ27" s="21"/>
      <c r="GA27" s="21"/>
      <c r="GB27" s="21"/>
      <c r="GC27" s="21"/>
      <c r="GD27" s="21"/>
      <c r="GE27" s="21"/>
      <c r="GF27" s="21"/>
      <c r="GG27" s="21"/>
      <c r="GH27" s="21"/>
      <c r="GI27" s="21"/>
      <c r="GJ27" s="21"/>
      <c r="GK27" s="21"/>
      <c r="GL27" s="21"/>
      <c r="GM27" s="21"/>
      <c r="GN27" s="21"/>
      <c r="GO27" s="21"/>
      <c r="GP27" s="21"/>
      <c r="GQ27" s="21"/>
      <c r="GR27" s="21"/>
      <c r="GS27" s="21"/>
      <c r="GT27" s="21"/>
      <c r="GU27" s="21"/>
      <c r="GV27" s="21"/>
      <c r="GW27" s="21"/>
      <c r="GX27" s="21"/>
      <c r="GY27" s="21"/>
      <c r="GZ27" s="21"/>
      <c r="HA27" s="21"/>
      <c r="HB27" s="21"/>
      <c r="HC27" s="21"/>
      <c r="HD27" s="21"/>
      <c r="HE27" s="21"/>
      <c r="HF27" s="21"/>
      <c r="HG27" s="21"/>
      <c r="HH27" s="21"/>
      <c r="HI27" s="21"/>
      <c r="HJ27" s="21"/>
      <c r="HK27" s="21"/>
      <c r="HL27" s="21"/>
      <c r="HM27" s="21"/>
      <c r="HN27" s="21"/>
      <c r="HO27" s="21"/>
      <c r="HP27" s="21"/>
      <c r="HQ27" s="21"/>
      <c r="HR27" s="21"/>
      <c r="HS27" s="21"/>
      <c r="HT27" s="21"/>
      <c r="HU27" s="21"/>
      <c r="HV27" s="21"/>
      <c r="HW27" s="21"/>
      <c r="HX27" s="21"/>
      <c r="HY27" s="21"/>
      <c r="HZ27" s="21"/>
      <c r="IA27" s="21"/>
      <c r="IB27" s="21"/>
      <c r="IC27" s="21"/>
      <c r="ID27" s="21"/>
      <c r="IE27" s="21"/>
      <c r="IF27" s="21"/>
      <c r="IG27" s="21"/>
      <c r="IH27" s="21"/>
      <c r="II27" s="21"/>
      <c r="IJ27" s="21"/>
      <c r="IK27" s="21"/>
      <c r="IL27" s="21"/>
      <c r="IM27" s="21"/>
      <c r="IN27" s="21"/>
      <c r="IO27" s="21"/>
      <c r="IP27" s="21"/>
      <c r="IQ27" s="21"/>
      <c r="IR27" s="21"/>
      <c r="IS27" s="21"/>
      <c r="IT27" s="21"/>
      <c r="IU27" s="21"/>
      <c r="IV27" s="21"/>
      <c r="IW27" s="21"/>
      <c r="IX27" s="21"/>
      <c r="IY27" s="21"/>
      <c r="IZ27" s="21"/>
      <c r="JA27" s="21"/>
      <c r="JB27" s="21"/>
      <c r="JC27" s="21"/>
      <c r="JD27" s="21"/>
      <c r="JE27" s="21"/>
      <c r="JF27" s="21"/>
      <c r="JG27" s="21"/>
      <c r="JH27" s="21"/>
      <c r="JI27" s="21"/>
      <c r="JJ27" s="21"/>
      <c r="JK27" s="21"/>
      <c r="JL27" s="21"/>
      <c r="JM27" s="21"/>
      <c r="JN27" s="21"/>
      <c r="JO27" s="21"/>
      <c r="JP27" s="21"/>
      <c r="JQ27" s="21"/>
      <c r="JR27" s="21"/>
      <c r="JS27" s="21"/>
      <c r="JT27" s="21"/>
      <c r="JU27" s="21"/>
      <c r="JV27" s="21"/>
      <c r="JW27" s="21"/>
      <c r="JX27" s="21"/>
      <c r="JY27" s="21"/>
      <c r="JZ27" s="21"/>
      <c r="KA27" s="21"/>
      <c r="KB27" s="21"/>
      <c r="KC27" s="21"/>
      <c r="KD27" s="21"/>
      <c r="KE27" s="21"/>
      <c r="KF27" s="21"/>
      <c r="KG27" s="21"/>
      <c r="KH27" s="21"/>
      <c r="KI27" s="21"/>
      <c r="KJ27" s="21"/>
      <c r="KK27" s="21"/>
      <c r="KL27" s="21"/>
      <c r="KM27" s="21"/>
      <c r="KN27" s="21"/>
      <c r="KO27" s="21"/>
      <c r="KP27" s="21"/>
      <c r="KQ27" s="21"/>
      <c r="KR27" s="21"/>
      <c r="KS27" s="21"/>
      <c r="KT27" s="21"/>
      <c r="KU27" s="21"/>
      <c r="KV27" s="21"/>
      <c r="KW27" s="21"/>
      <c r="KX27" s="21"/>
      <c r="KY27" s="21"/>
      <c r="KZ27" s="21"/>
      <c r="LA27" s="21"/>
      <c r="LB27" s="21"/>
      <c r="LC27" s="21"/>
      <c r="LD27" s="21"/>
      <c r="LE27" s="21"/>
      <c r="LF27" s="21"/>
      <c r="LG27" s="21"/>
      <c r="LH27" s="21"/>
      <c r="LI27" s="21"/>
      <c r="LJ27" s="21"/>
      <c r="LK27" s="21"/>
      <c r="LL27" s="21"/>
      <c r="LM27" s="21"/>
      <c r="LN27" s="21"/>
      <c r="LO27" s="21"/>
      <c r="LP27" s="21"/>
      <c r="LQ27" s="21"/>
      <c r="LR27" s="21"/>
      <c r="LS27" s="21"/>
      <c r="LT27" s="21"/>
      <c r="LU27" s="21"/>
      <c r="LV27" s="21"/>
      <c r="LW27" s="21"/>
      <c r="LX27" s="21"/>
      <c r="LY27" s="21"/>
      <c r="LZ27" s="21"/>
      <c r="MA27" s="21"/>
      <c r="MB27" s="21"/>
      <c r="MC27" s="21"/>
      <c r="MD27" s="21"/>
      <c r="ME27" s="21"/>
      <c r="MF27" s="21"/>
      <c r="MG27" s="21"/>
      <c r="MH27" s="21"/>
      <c r="MI27" s="21"/>
      <c r="MJ27" s="21"/>
      <c r="MK27" s="21"/>
      <c r="ML27" s="21"/>
      <c r="MM27" s="21"/>
      <c r="MN27" s="21"/>
      <c r="MO27" s="21"/>
      <c r="MP27" s="21"/>
      <c r="MQ27" s="21"/>
      <c r="MR27" s="21"/>
      <c r="MS27" s="21"/>
      <c r="MT27" s="21"/>
      <c r="MU27" s="21"/>
      <c r="MV27" s="21"/>
      <c r="MW27" s="21"/>
      <c r="MX27" s="21"/>
      <c r="MY27" s="21"/>
      <c r="MZ27" s="21"/>
      <c r="NA27" s="21"/>
      <c r="NB27" s="21"/>
      <c r="NC27" s="21"/>
      <c r="ND27" s="21"/>
      <c r="NE27" s="21"/>
      <c r="NF27" s="21"/>
      <c r="NG27" s="21"/>
      <c r="NH27" s="21"/>
      <c r="NI27" s="21"/>
      <c r="NJ27" s="21"/>
      <c r="NK27" s="21"/>
      <c r="NL27" s="21"/>
      <c r="NM27" s="21"/>
      <c r="NN27" s="21"/>
      <c r="NO27" s="21"/>
      <c r="NP27" s="21"/>
      <c r="NQ27" s="21"/>
      <c r="NR27" s="21"/>
      <c r="NS27" s="21"/>
      <c r="NT27" s="21"/>
      <c r="NU27" s="21"/>
      <c r="NV27" s="21"/>
      <c r="NW27" s="21"/>
      <c r="NX27" s="21"/>
      <c r="NY27" s="21"/>
      <c r="NZ27" s="21"/>
      <c r="OA27" s="21"/>
      <c r="OB27" s="21"/>
      <c r="OC27" s="21"/>
      <c r="OD27" s="21"/>
      <c r="OE27" s="21"/>
      <c r="OF27" s="21"/>
      <c r="OG27" s="21"/>
      <c r="OH27" s="21"/>
      <c r="OI27" s="21"/>
      <c r="OJ27" s="21"/>
      <c r="OK27" s="21"/>
      <c r="OL27" s="21"/>
      <c r="OM27" s="21"/>
      <c r="ON27" s="21"/>
      <c r="OO27" s="21"/>
      <c r="OP27" s="21"/>
      <c r="OQ27" s="21"/>
      <c r="OR27" s="21"/>
      <c r="OS27" s="21"/>
      <c r="OT27" s="21"/>
      <c r="OU27" s="21"/>
      <c r="OV27" s="21"/>
      <c r="OW27" s="21"/>
      <c r="OX27" s="21"/>
      <c r="OY27" s="21"/>
      <c r="OZ27" s="21"/>
      <c r="PA27" s="21"/>
      <c r="PB27" s="21"/>
      <c r="PC27" s="21"/>
      <c r="PD27" s="21"/>
      <c r="PE27" s="21"/>
      <c r="PF27" s="21"/>
      <c r="PG27" s="21"/>
      <c r="PH27" s="21"/>
      <c r="PI27" s="21"/>
      <c r="PJ27" s="21"/>
      <c r="PK27" s="21"/>
      <c r="PL27" s="21"/>
      <c r="PM27" s="21"/>
      <c r="PN27" s="21"/>
      <c r="PO27" s="21"/>
      <c r="PP27" s="21"/>
      <c r="PQ27" s="21"/>
      <c r="PR27" s="21"/>
      <c r="PS27" s="21"/>
      <c r="PT27" s="21"/>
      <c r="PU27" s="21"/>
      <c r="PV27" s="21"/>
      <c r="PW27" s="21"/>
      <c r="PX27" s="21"/>
      <c r="PY27" s="21"/>
      <c r="PZ27" s="21"/>
      <c r="QA27" s="21"/>
      <c r="QB27" s="21"/>
      <c r="QC27" s="21"/>
      <c r="QD27" s="21"/>
      <c r="QE27" s="21"/>
      <c r="QF27" s="21"/>
      <c r="QG27" s="21"/>
      <c r="QH27" s="21"/>
      <c r="QI27" s="21"/>
      <c r="QJ27" s="21"/>
      <c r="QK27" s="21"/>
      <c r="QL27" s="21"/>
      <c r="QM27" s="21"/>
      <c r="QN27" s="21"/>
      <c r="QO27" s="21"/>
      <c r="QP27" s="21"/>
      <c r="QQ27" s="21"/>
      <c r="QR27" s="21"/>
      <c r="QS27" s="21"/>
      <c r="QT27" s="21"/>
      <c r="QU27" s="21"/>
      <c r="QV27" s="21"/>
      <c r="QW27" s="21"/>
      <c r="QX27" s="21"/>
      <c r="QY27" s="21"/>
      <c r="QZ27" s="21"/>
      <c r="RA27" s="21"/>
      <c r="RB27" s="21"/>
      <c r="RC27" s="21"/>
      <c r="RD27" s="21"/>
      <c r="RE27" s="21"/>
      <c r="RF27" s="21"/>
      <c r="RG27" s="21"/>
      <c r="RH27" s="21"/>
      <c r="RI27" s="21"/>
      <c r="RJ27" s="21"/>
      <c r="RK27" s="21"/>
      <c r="RL27" s="21"/>
      <c r="RM27" s="21"/>
      <c r="RN27" s="21"/>
      <c r="RO27" s="21"/>
      <c r="RP27" s="21"/>
      <c r="RQ27" s="21"/>
      <c r="RR27" s="21"/>
      <c r="RS27" s="21"/>
      <c r="RT27" s="21"/>
      <c r="RU27" s="21"/>
      <c r="RV27" s="21"/>
      <c r="RW27" s="21"/>
      <c r="RX27" s="21"/>
      <c r="RY27" s="21"/>
      <c r="RZ27" s="21"/>
      <c r="SA27" s="21"/>
      <c r="SB27" s="21"/>
      <c r="SC27" s="21"/>
      <c r="SD27" s="21"/>
      <c r="SE27" s="21"/>
      <c r="SF27" s="21"/>
      <c r="TS27" s="36"/>
      <c r="TT27" s="36"/>
      <c r="TU27" s="36"/>
      <c r="TV27" s="36"/>
      <c r="TW27" s="36"/>
    </row>
    <row r="28" spans="1:543" s="23" customFormat="1">
      <c r="A28" s="30">
        <f>AA28</f>
        <v>0</v>
      </c>
      <c r="B28" s="44"/>
      <c r="C28" s="1"/>
      <c r="D28" s="1"/>
      <c r="E28" s="1"/>
      <c r="F28" s="1"/>
      <c r="G28" s="1"/>
      <c r="H28" s="1"/>
      <c r="I28" s="1"/>
      <c r="J28" s="1"/>
      <c r="K28" s="1"/>
      <c r="L28" s="1"/>
      <c r="M28" s="1"/>
      <c r="N28" s="1"/>
      <c r="O28" s="1"/>
      <c r="P28" s="1"/>
      <c r="Q28" s="1"/>
      <c r="R28" s="1"/>
      <c r="S28" s="1"/>
      <c r="T28" s="1"/>
      <c r="U28" s="1"/>
      <c r="V28" s="1"/>
      <c r="W28" s="1"/>
      <c r="X28" s="40"/>
      <c r="Y28" s="22" t="str">
        <f t="shared" ref="Y28:Y36" si="48">UPPER(O28)</f>
        <v/>
      </c>
      <c r="Z28" s="22">
        <f t="shared" si="34"/>
        <v>-1</v>
      </c>
      <c r="AA28" s="22">
        <f>VLOOKUP('Extraction '!I28,DIMENSIONS!J:K,2,FALSE)</f>
        <v>0</v>
      </c>
      <c r="AB28" s="22" t="e">
        <f>VLOOKUP($I28,DIMENSIONS!$B$2:$G$58,3,FALSE)</f>
        <v>#N/A</v>
      </c>
      <c r="AC28" s="22" t="e">
        <f>VLOOKUP($I28,DIMENSIONS!$B$2:$G$58,4,FALSE)</f>
        <v>#N/A</v>
      </c>
      <c r="AD28" s="22" t="e">
        <f>VLOOKUP($I28,DIMENSIONS!$B$2:$G$58,5,FALSE)</f>
        <v>#N/A</v>
      </c>
      <c r="AE28" s="22" t="e">
        <f>VLOOKUP($I28,DIMENSIONS!$B$2:$G$58,6,FALSE)</f>
        <v>#N/A</v>
      </c>
      <c r="AF28" s="22" t="str">
        <f t="shared" ref="AF28:AF36" si="49">CONCATENATE(J28," ",K28)</f>
        <v xml:space="preserve"> </v>
      </c>
      <c r="AG28" s="21" t="e">
        <f>VLOOKUP($I28,DIMENSIONS!$B$2:$H$58,8,FALSE)</f>
        <v>#N/A</v>
      </c>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c r="CM28" s="21"/>
      <c r="CN28" s="21"/>
      <c r="CO28" s="21"/>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U28" s="21"/>
      <c r="EV28" s="21"/>
      <c r="EW28" s="21"/>
      <c r="EX28" s="21"/>
      <c r="EY28" s="21"/>
      <c r="EZ28" s="21"/>
      <c r="FA28" s="21"/>
      <c r="FB28" s="21"/>
      <c r="FC28" s="21"/>
      <c r="FD28" s="21"/>
      <c r="FE28" s="21"/>
      <c r="FF28" s="21"/>
      <c r="FG28" s="21"/>
      <c r="FH28" s="21"/>
      <c r="FI28" s="21"/>
      <c r="FJ28" s="21"/>
      <c r="FK28" s="21"/>
      <c r="FL28" s="21"/>
      <c r="FM28" s="21"/>
      <c r="FN28" s="21"/>
      <c r="FO28" s="21"/>
      <c r="FP28" s="21"/>
      <c r="FQ28" s="21"/>
      <c r="FR28" s="21"/>
      <c r="FS28" s="21"/>
      <c r="FT28" s="21"/>
      <c r="FU28" s="21"/>
      <c r="FV28" s="21"/>
      <c r="FW28" s="21"/>
      <c r="FX28" s="21"/>
      <c r="FY28" s="21"/>
      <c r="FZ28" s="21"/>
      <c r="GA28" s="21"/>
      <c r="GB28" s="21"/>
      <c r="GC28" s="21"/>
      <c r="GD28" s="21"/>
      <c r="GE28" s="21"/>
      <c r="GF28" s="21"/>
      <c r="GG28" s="21"/>
      <c r="GH28" s="21"/>
      <c r="GI28" s="21"/>
      <c r="GJ28" s="21"/>
      <c r="GK28" s="21"/>
      <c r="GL28" s="21"/>
      <c r="GM28" s="21"/>
      <c r="GN28" s="21"/>
      <c r="GO28" s="21"/>
      <c r="GP28" s="21"/>
      <c r="GQ28" s="21"/>
      <c r="GR28" s="21"/>
      <c r="GS28" s="21"/>
      <c r="GT28" s="21"/>
      <c r="GU28" s="21"/>
      <c r="GV28" s="21"/>
      <c r="GW28" s="21"/>
      <c r="GX28" s="21"/>
      <c r="GY28" s="21"/>
      <c r="GZ28" s="21"/>
      <c r="HA28" s="21"/>
      <c r="HB28" s="21"/>
      <c r="HC28" s="21"/>
      <c r="HD28" s="21"/>
      <c r="HE28" s="21"/>
      <c r="HF28" s="21"/>
      <c r="HG28" s="21"/>
      <c r="HH28" s="21"/>
      <c r="HI28" s="21"/>
      <c r="HJ28" s="21"/>
      <c r="HK28" s="21"/>
      <c r="HL28" s="21"/>
      <c r="HM28" s="21"/>
      <c r="HN28" s="21"/>
      <c r="HO28" s="21"/>
      <c r="HP28" s="21"/>
      <c r="HQ28" s="21"/>
      <c r="HR28" s="21"/>
      <c r="HS28" s="21"/>
      <c r="HT28" s="21"/>
      <c r="HU28" s="21"/>
      <c r="HV28" s="21"/>
      <c r="HW28" s="21"/>
      <c r="HX28" s="21"/>
      <c r="HY28" s="21"/>
      <c r="HZ28" s="21"/>
      <c r="IA28" s="21"/>
      <c r="IB28" s="21"/>
      <c r="IC28" s="21"/>
      <c r="ID28" s="21"/>
      <c r="IE28" s="21"/>
      <c r="IF28" s="21"/>
      <c r="IG28" s="21"/>
      <c r="IH28" s="21"/>
      <c r="II28" s="21"/>
      <c r="IJ28" s="21"/>
      <c r="IK28" s="21"/>
      <c r="IL28" s="21"/>
      <c r="IM28" s="21"/>
      <c r="IN28" s="21"/>
      <c r="IO28" s="21"/>
      <c r="IP28" s="21"/>
      <c r="IQ28" s="21"/>
      <c r="IR28" s="21"/>
      <c r="IS28" s="21"/>
      <c r="IT28" s="21"/>
      <c r="IU28" s="21"/>
      <c r="IV28" s="21"/>
      <c r="IW28" s="21"/>
      <c r="IX28" s="21"/>
      <c r="IY28" s="21"/>
      <c r="IZ28" s="21"/>
      <c r="JA28" s="21"/>
      <c r="JB28" s="21"/>
      <c r="JC28" s="21"/>
      <c r="JD28" s="21"/>
      <c r="JE28" s="21"/>
      <c r="JF28" s="21"/>
      <c r="JG28" s="21"/>
      <c r="JH28" s="21"/>
      <c r="JI28" s="21"/>
      <c r="JJ28" s="21"/>
      <c r="JK28" s="21"/>
      <c r="JL28" s="21"/>
      <c r="JM28" s="21"/>
      <c r="JN28" s="21"/>
      <c r="JO28" s="21"/>
      <c r="JP28" s="21"/>
      <c r="JQ28" s="21"/>
      <c r="JR28" s="21"/>
      <c r="JS28" s="21"/>
      <c r="JT28" s="21"/>
      <c r="JU28" s="21"/>
      <c r="JV28" s="21"/>
      <c r="JW28" s="21"/>
      <c r="JX28" s="21"/>
      <c r="JY28" s="21"/>
      <c r="JZ28" s="21"/>
      <c r="KA28" s="21"/>
      <c r="KB28" s="21"/>
      <c r="KC28" s="21"/>
      <c r="KD28" s="21"/>
      <c r="KE28" s="21"/>
      <c r="KF28" s="21"/>
      <c r="KG28" s="21"/>
      <c r="KH28" s="21"/>
      <c r="KI28" s="21"/>
      <c r="KJ28" s="21"/>
      <c r="KK28" s="21"/>
      <c r="KL28" s="21"/>
      <c r="KM28" s="21"/>
      <c r="KN28" s="21"/>
      <c r="KO28" s="21"/>
      <c r="KP28" s="21"/>
      <c r="KQ28" s="21"/>
      <c r="KR28" s="21"/>
      <c r="KS28" s="21"/>
      <c r="KT28" s="21"/>
      <c r="KU28" s="21"/>
      <c r="KV28" s="21"/>
      <c r="KW28" s="21"/>
      <c r="KX28" s="21"/>
      <c r="KY28" s="21"/>
      <c r="KZ28" s="21"/>
      <c r="LA28" s="21"/>
      <c r="LB28" s="21"/>
      <c r="LC28" s="21"/>
      <c r="LD28" s="21"/>
      <c r="LE28" s="21"/>
      <c r="LF28" s="21"/>
      <c r="LG28" s="21"/>
      <c r="LH28" s="21"/>
      <c r="LI28" s="21"/>
      <c r="LJ28" s="21"/>
      <c r="LK28" s="21"/>
      <c r="LL28" s="21"/>
      <c r="LM28" s="21"/>
      <c r="LN28" s="21"/>
      <c r="LO28" s="21"/>
      <c r="LP28" s="21"/>
      <c r="LQ28" s="21"/>
      <c r="LR28" s="21"/>
      <c r="LS28" s="21"/>
      <c r="LT28" s="21"/>
      <c r="LU28" s="21"/>
      <c r="LV28" s="21"/>
      <c r="LW28" s="21"/>
      <c r="LX28" s="21"/>
      <c r="LY28" s="21"/>
      <c r="LZ28" s="21"/>
      <c r="MA28" s="21"/>
      <c r="MB28" s="21"/>
      <c r="MC28" s="21"/>
      <c r="MD28" s="21"/>
      <c r="ME28" s="21"/>
      <c r="MF28" s="21"/>
      <c r="MG28" s="21"/>
      <c r="MH28" s="21"/>
      <c r="MI28" s="21"/>
      <c r="MJ28" s="21"/>
      <c r="MK28" s="21"/>
      <c r="ML28" s="21"/>
      <c r="MM28" s="21"/>
      <c r="MN28" s="21"/>
      <c r="MO28" s="21"/>
      <c r="MP28" s="21"/>
      <c r="MQ28" s="21"/>
      <c r="MR28" s="21"/>
      <c r="MS28" s="21"/>
      <c r="MT28" s="21"/>
      <c r="MU28" s="21"/>
      <c r="MV28" s="21"/>
      <c r="MW28" s="21"/>
      <c r="MX28" s="21"/>
      <c r="MY28" s="21"/>
      <c r="MZ28" s="21"/>
      <c r="NA28" s="21"/>
      <c r="NB28" s="21"/>
      <c r="NC28" s="21"/>
      <c r="ND28" s="21"/>
      <c r="NE28" s="21"/>
      <c r="NF28" s="21"/>
      <c r="NG28" s="21"/>
      <c r="NH28" s="21"/>
      <c r="NI28" s="21"/>
      <c r="NJ28" s="21"/>
      <c r="NK28" s="21"/>
      <c r="NL28" s="21"/>
      <c r="NM28" s="21"/>
      <c r="NN28" s="21"/>
      <c r="NO28" s="21"/>
      <c r="NP28" s="21"/>
      <c r="NQ28" s="21"/>
      <c r="NR28" s="21"/>
      <c r="NS28" s="21"/>
      <c r="NT28" s="21"/>
      <c r="NU28" s="21"/>
      <c r="NV28" s="21"/>
      <c r="NW28" s="21"/>
      <c r="NX28" s="21"/>
      <c r="NY28" s="21"/>
      <c r="NZ28" s="21"/>
      <c r="OA28" s="21"/>
      <c r="OB28" s="21"/>
      <c r="OC28" s="21"/>
      <c r="OD28" s="21"/>
      <c r="OE28" s="21"/>
      <c r="OF28" s="21"/>
      <c r="OG28" s="21"/>
      <c r="OH28" s="21"/>
      <c r="OI28" s="21"/>
      <c r="OJ28" s="21"/>
      <c r="OK28" s="21"/>
      <c r="OL28" s="21"/>
      <c r="OM28" s="21"/>
      <c r="ON28" s="21"/>
      <c r="OO28" s="21"/>
      <c r="OP28" s="21"/>
      <c r="OQ28" s="21"/>
      <c r="OR28" s="21"/>
      <c r="OS28" s="21"/>
      <c r="OT28" s="21"/>
      <c r="OU28" s="21"/>
      <c r="OV28" s="21"/>
      <c r="OW28" s="21"/>
      <c r="OX28" s="21"/>
      <c r="OY28" s="21"/>
      <c r="OZ28" s="21"/>
      <c r="PA28" s="21"/>
      <c r="PB28" s="21"/>
      <c r="PC28" s="21"/>
      <c r="PD28" s="21"/>
      <c r="PE28" s="21"/>
      <c r="PF28" s="21"/>
      <c r="PG28" s="21"/>
      <c r="PH28" s="21"/>
      <c r="PI28" s="21"/>
      <c r="PJ28" s="21"/>
      <c r="PK28" s="21"/>
      <c r="PL28" s="21"/>
      <c r="PM28" s="21"/>
      <c r="PN28" s="21"/>
      <c r="PO28" s="21"/>
      <c r="PP28" s="21"/>
      <c r="PQ28" s="21"/>
      <c r="PR28" s="21"/>
      <c r="PS28" s="21"/>
      <c r="PT28" s="21"/>
      <c r="PU28" s="21"/>
      <c r="PV28" s="21"/>
      <c r="PW28" s="21"/>
      <c r="PX28" s="21"/>
      <c r="PY28" s="21"/>
      <c r="PZ28" s="21"/>
      <c r="QA28" s="21"/>
      <c r="QB28" s="21"/>
      <c r="QC28" s="21"/>
      <c r="QD28" s="21"/>
      <c r="QE28" s="21"/>
      <c r="QF28" s="21"/>
      <c r="QG28" s="21"/>
      <c r="QH28" s="21"/>
      <c r="QI28" s="21"/>
      <c r="QJ28" s="21"/>
      <c r="QK28" s="21"/>
      <c r="QL28" s="21"/>
      <c r="QM28" s="21"/>
      <c r="QN28" s="21"/>
      <c r="QO28" s="21"/>
      <c r="QP28" s="21"/>
      <c r="QQ28" s="21"/>
      <c r="QR28" s="21"/>
      <c r="QS28" s="21"/>
      <c r="QT28" s="21"/>
      <c r="QU28" s="21"/>
      <c r="QV28" s="21"/>
      <c r="QW28" s="21"/>
      <c r="QX28" s="21"/>
      <c r="QY28" s="21"/>
      <c r="QZ28" s="21"/>
      <c r="RA28" s="21"/>
      <c r="RB28" s="21"/>
      <c r="RC28" s="21"/>
      <c r="RD28" s="21"/>
      <c r="RE28" s="21"/>
      <c r="RF28" s="21"/>
      <c r="RG28" s="21"/>
      <c r="RH28" s="21"/>
      <c r="RI28" s="21"/>
      <c r="RJ28" s="21"/>
      <c r="RK28" s="21"/>
      <c r="RL28" s="21"/>
      <c r="RM28" s="21"/>
      <c r="RN28" s="21"/>
      <c r="RO28" s="21"/>
      <c r="RP28" s="21"/>
      <c r="RQ28" s="21"/>
      <c r="RR28" s="21"/>
      <c r="RS28" s="21"/>
      <c r="RT28" s="21"/>
      <c r="RU28" s="21"/>
      <c r="RV28" s="21"/>
      <c r="RW28" s="21"/>
      <c r="RX28" s="21"/>
      <c r="RY28" s="21"/>
      <c r="RZ28" s="21"/>
      <c r="SA28" s="21"/>
      <c r="SB28" s="21"/>
      <c r="SC28" s="21"/>
      <c r="SD28" s="21"/>
      <c r="SE28" s="21"/>
      <c r="SF28" s="21"/>
      <c r="TS28" s="36"/>
      <c r="TT28" s="36"/>
      <c r="TU28" s="36"/>
      <c r="TV28" s="36"/>
      <c r="TW28" s="36"/>
    </row>
    <row r="29" spans="1:543" s="23" customFormat="1">
      <c r="A29" s="30">
        <f t="shared" ref="A29:A31" si="50">AA29</f>
        <v>0</v>
      </c>
      <c r="B29" s="44"/>
      <c r="C29" s="1"/>
      <c r="D29" s="1"/>
      <c r="E29" s="1"/>
      <c r="F29" s="1"/>
      <c r="G29" s="1"/>
      <c r="H29" s="1"/>
      <c r="I29" s="1"/>
      <c r="J29" s="1"/>
      <c r="K29" s="1"/>
      <c r="L29" s="1"/>
      <c r="M29" s="1"/>
      <c r="N29" s="1"/>
      <c r="O29" s="1"/>
      <c r="P29" s="1"/>
      <c r="Q29" s="1"/>
      <c r="R29" s="1"/>
      <c r="S29" s="1"/>
      <c r="T29" s="1"/>
      <c r="U29" s="1"/>
      <c r="V29" s="1"/>
      <c r="W29" s="1"/>
      <c r="X29" s="40"/>
      <c r="Y29" s="22" t="str">
        <f t="shared" ref="Y29:Y31" si="51">UPPER(O29)</f>
        <v/>
      </c>
      <c r="Z29" s="22">
        <f t="shared" si="34"/>
        <v>-1</v>
      </c>
      <c r="AA29" s="22">
        <f>VLOOKUP('Extraction '!I29,DIMENSIONS!J:K,2,FALSE)</f>
        <v>0</v>
      </c>
      <c r="AB29" s="22" t="e">
        <f>VLOOKUP($I29,DIMENSIONS!$B$2:$G$58,3,FALSE)</f>
        <v>#N/A</v>
      </c>
      <c r="AC29" s="22" t="e">
        <f>VLOOKUP($I29,DIMENSIONS!$B$2:$G$58,4,FALSE)</f>
        <v>#N/A</v>
      </c>
      <c r="AD29" s="22" t="e">
        <f>VLOOKUP($I29,DIMENSIONS!$B$2:$G$58,5,FALSE)</f>
        <v>#N/A</v>
      </c>
      <c r="AE29" s="22" t="e">
        <f>VLOOKUP($I29,DIMENSIONS!$B$2:$G$58,6,FALSE)</f>
        <v>#N/A</v>
      </c>
      <c r="AF29" s="22" t="str">
        <f t="shared" ref="AF29:AF31" si="52">CONCATENATE(J29," ",K29)</f>
        <v xml:space="preserve"> </v>
      </c>
      <c r="AG29" s="21" t="e">
        <f>VLOOKUP($I29,DIMENSIONS!$B$2:$H$58,8,FALSE)</f>
        <v>#N/A</v>
      </c>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c r="GB29" s="21"/>
      <c r="GC29" s="21"/>
      <c r="GD29" s="21"/>
      <c r="GE29" s="21"/>
      <c r="GF29" s="21"/>
      <c r="GG29" s="21"/>
      <c r="GH29" s="21"/>
      <c r="GI29" s="21"/>
      <c r="GJ29" s="21"/>
      <c r="GK29" s="21"/>
      <c r="GL29" s="21"/>
      <c r="GM29" s="21"/>
      <c r="GN29" s="21"/>
      <c r="GO29" s="21"/>
      <c r="GP29" s="21"/>
      <c r="GQ29" s="21"/>
      <c r="GR29" s="21"/>
      <c r="GS29" s="21"/>
      <c r="GT29" s="21"/>
      <c r="GU29" s="21"/>
      <c r="GV29" s="21"/>
      <c r="GW29" s="21"/>
      <c r="GX29" s="21"/>
      <c r="GY29" s="21"/>
      <c r="GZ29" s="21"/>
      <c r="HA29" s="21"/>
      <c r="HB29" s="21"/>
      <c r="HC29" s="21"/>
      <c r="HD29" s="21"/>
      <c r="HE29" s="21"/>
      <c r="HF29" s="21"/>
      <c r="HG29" s="21"/>
      <c r="HH29" s="21"/>
      <c r="HI29" s="21"/>
      <c r="HJ29" s="21"/>
      <c r="HK29" s="21"/>
      <c r="HL29" s="21"/>
      <c r="HM29" s="21"/>
      <c r="HN29" s="21"/>
      <c r="HO29" s="21"/>
      <c r="HP29" s="21"/>
      <c r="HQ29" s="21"/>
      <c r="HR29" s="21"/>
      <c r="HS29" s="21"/>
      <c r="HT29" s="21"/>
      <c r="HU29" s="21"/>
      <c r="HV29" s="21"/>
      <c r="HW29" s="21"/>
      <c r="HX29" s="21"/>
      <c r="HY29" s="21"/>
      <c r="HZ29" s="21"/>
      <c r="IA29" s="21"/>
      <c r="IB29" s="21"/>
      <c r="IC29" s="21"/>
      <c r="ID29" s="21"/>
      <c r="IE29" s="21"/>
      <c r="IF29" s="21"/>
      <c r="IG29" s="21"/>
      <c r="IH29" s="21"/>
      <c r="II29" s="21"/>
      <c r="IJ29" s="21"/>
      <c r="IK29" s="21"/>
      <c r="IL29" s="21"/>
      <c r="IM29" s="21"/>
      <c r="IN29" s="21"/>
      <c r="IO29" s="21"/>
      <c r="IP29" s="21"/>
      <c r="IQ29" s="21"/>
      <c r="IR29" s="21"/>
      <c r="IS29" s="21"/>
      <c r="IT29" s="21"/>
      <c r="IU29" s="21"/>
      <c r="IV29" s="21"/>
      <c r="IW29" s="21"/>
      <c r="IX29" s="21"/>
      <c r="IY29" s="21"/>
      <c r="IZ29" s="21"/>
      <c r="JA29" s="21"/>
      <c r="JB29" s="21"/>
      <c r="JC29" s="21"/>
      <c r="JD29" s="21"/>
      <c r="JE29" s="21"/>
      <c r="JF29" s="21"/>
      <c r="JG29" s="21"/>
      <c r="JH29" s="21"/>
      <c r="JI29" s="21"/>
      <c r="JJ29" s="21"/>
      <c r="JK29" s="21"/>
      <c r="JL29" s="21"/>
      <c r="JM29" s="21"/>
      <c r="JN29" s="21"/>
      <c r="JO29" s="21"/>
      <c r="JP29" s="21"/>
      <c r="JQ29" s="21"/>
      <c r="JR29" s="21"/>
      <c r="JS29" s="21"/>
      <c r="JT29" s="21"/>
      <c r="JU29" s="21"/>
      <c r="JV29" s="21"/>
      <c r="JW29" s="21"/>
      <c r="JX29" s="21"/>
      <c r="JY29" s="21"/>
      <c r="JZ29" s="21"/>
      <c r="KA29" s="21"/>
      <c r="KB29" s="21"/>
      <c r="KC29" s="21"/>
      <c r="KD29" s="21"/>
      <c r="KE29" s="21"/>
      <c r="KF29" s="21"/>
      <c r="KG29" s="21"/>
      <c r="KH29" s="21"/>
      <c r="KI29" s="21"/>
      <c r="KJ29" s="21"/>
      <c r="KK29" s="21"/>
      <c r="KL29" s="21"/>
      <c r="KM29" s="21"/>
      <c r="KN29" s="21"/>
      <c r="KO29" s="21"/>
      <c r="KP29" s="21"/>
      <c r="KQ29" s="21"/>
      <c r="KR29" s="21"/>
      <c r="KS29" s="21"/>
      <c r="KT29" s="21"/>
      <c r="KU29" s="21"/>
      <c r="KV29" s="21"/>
      <c r="KW29" s="21"/>
      <c r="KX29" s="21"/>
      <c r="KY29" s="21"/>
      <c r="KZ29" s="21"/>
      <c r="LA29" s="21"/>
      <c r="LB29" s="21"/>
      <c r="LC29" s="21"/>
      <c r="LD29" s="21"/>
      <c r="LE29" s="21"/>
      <c r="LF29" s="21"/>
      <c r="LG29" s="21"/>
      <c r="LH29" s="21"/>
      <c r="LI29" s="21"/>
      <c r="LJ29" s="21"/>
      <c r="LK29" s="21"/>
      <c r="LL29" s="21"/>
      <c r="LM29" s="21"/>
      <c r="LN29" s="21"/>
      <c r="LO29" s="21"/>
      <c r="LP29" s="21"/>
      <c r="LQ29" s="21"/>
      <c r="LR29" s="21"/>
      <c r="LS29" s="21"/>
      <c r="LT29" s="21"/>
      <c r="LU29" s="21"/>
      <c r="LV29" s="21"/>
      <c r="LW29" s="21"/>
      <c r="LX29" s="21"/>
      <c r="LY29" s="21"/>
      <c r="LZ29" s="21"/>
      <c r="MA29" s="21"/>
      <c r="MB29" s="21"/>
      <c r="MC29" s="21"/>
      <c r="MD29" s="21"/>
      <c r="ME29" s="21"/>
      <c r="MF29" s="21"/>
      <c r="MG29" s="21"/>
      <c r="MH29" s="21"/>
      <c r="MI29" s="21"/>
      <c r="MJ29" s="21"/>
      <c r="MK29" s="21"/>
      <c r="ML29" s="21"/>
      <c r="MM29" s="21"/>
      <c r="MN29" s="21"/>
      <c r="MO29" s="21"/>
      <c r="MP29" s="21"/>
      <c r="MQ29" s="21"/>
      <c r="MR29" s="21"/>
      <c r="MS29" s="21"/>
      <c r="MT29" s="21"/>
      <c r="MU29" s="21"/>
      <c r="MV29" s="21"/>
      <c r="MW29" s="21"/>
      <c r="MX29" s="21"/>
      <c r="MY29" s="21"/>
      <c r="MZ29" s="21"/>
      <c r="NA29" s="21"/>
      <c r="NB29" s="21"/>
      <c r="NC29" s="21"/>
      <c r="ND29" s="21"/>
      <c r="NE29" s="21"/>
      <c r="NF29" s="21"/>
      <c r="NG29" s="21"/>
      <c r="NH29" s="21"/>
      <c r="NI29" s="21"/>
      <c r="NJ29" s="21"/>
      <c r="NK29" s="21"/>
      <c r="NL29" s="21"/>
      <c r="NM29" s="21"/>
      <c r="NN29" s="21"/>
      <c r="NO29" s="21"/>
      <c r="NP29" s="21"/>
      <c r="NQ29" s="21"/>
      <c r="NR29" s="21"/>
      <c r="NS29" s="21"/>
      <c r="NT29" s="21"/>
      <c r="NU29" s="21"/>
      <c r="NV29" s="21"/>
      <c r="NW29" s="21"/>
      <c r="NX29" s="21"/>
      <c r="NY29" s="21"/>
      <c r="NZ29" s="21"/>
      <c r="OA29" s="21"/>
      <c r="OB29" s="21"/>
      <c r="OC29" s="21"/>
      <c r="OD29" s="21"/>
      <c r="OE29" s="21"/>
      <c r="OF29" s="21"/>
      <c r="OG29" s="21"/>
      <c r="OH29" s="21"/>
      <c r="OI29" s="21"/>
      <c r="OJ29" s="21"/>
      <c r="OK29" s="21"/>
      <c r="OL29" s="21"/>
      <c r="OM29" s="21"/>
      <c r="ON29" s="21"/>
      <c r="OO29" s="21"/>
      <c r="OP29" s="21"/>
      <c r="OQ29" s="21"/>
      <c r="OR29" s="21"/>
      <c r="OS29" s="21"/>
      <c r="OT29" s="21"/>
      <c r="OU29" s="21"/>
      <c r="OV29" s="21"/>
      <c r="OW29" s="21"/>
      <c r="OX29" s="21"/>
      <c r="OY29" s="21"/>
      <c r="OZ29" s="21"/>
      <c r="PA29" s="21"/>
      <c r="PB29" s="21"/>
      <c r="PC29" s="21"/>
      <c r="PD29" s="21"/>
      <c r="PE29" s="21"/>
      <c r="PF29" s="21"/>
      <c r="PG29" s="21"/>
      <c r="PH29" s="21"/>
      <c r="PI29" s="21"/>
      <c r="PJ29" s="21"/>
      <c r="PK29" s="21"/>
      <c r="PL29" s="21"/>
      <c r="PM29" s="21"/>
      <c r="PN29" s="21"/>
      <c r="PO29" s="21"/>
      <c r="PP29" s="21"/>
      <c r="PQ29" s="21"/>
      <c r="PR29" s="21"/>
      <c r="PS29" s="21"/>
      <c r="PT29" s="21"/>
      <c r="PU29" s="21"/>
      <c r="PV29" s="21"/>
      <c r="PW29" s="21"/>
      <c r="PX29" s="21"/>
      <c r="PY29" s="21"/>
      <c r="PZ29" s="21"/>
      <c r="QA29" s="21"/>
      <c r="QB29" s="21"/>
      <c r="QC29" s="21"/>
      <c r="QD29" s="21"/>
      <c r="QE29" s="21"/>
      <c r="QF29" s="21"/>
      <c r="QG29" s="21"/>
      <c r="QH29" s="21"/>
      <c r="QI29" s="21"/>
      <c r="QJ29" s="21"/>
      <c r="QK29" s="21"/>
      <c r="QL29" s="21"/>
      <c r="QM29" s="21"/>
      <c r="QN29" s="21"/>
      <c r="QO29" s="21"/>
      <c r="QP29" s="21"/>
      <c r="QQ29" s="21"/>
      <c r="QR29" s="21"/>
      <c r="QS29" s="21"/>
      <c r="QT29" s="21"/>
      <c r="QU29" s="21"/>
      <c r="QV29" s="21"/>
      <c r="QW29" s="21"/>
      <c r="QX29" s="21"/>
      <c r="QY29" s="21"/>
      <c r="QZ29" s="21"/>
      <c r="RA29" s="21"/>
      <c r="RB29" s="21"/>
      <c r="RC29" s="21"/>
      <c r="RD29" s="21"/>
      <c r="RE29" s="21"/>
      <c r="RF29" s="21"/>
      <c r="RG29" s="21"/>
      <c r="RH29" s="21"/>
      <c r="RI29" s="21"/>
      <c r="RJ29" s="21"/>
      <c r="RK29" s="21"/>
      <c r="RL29" s="21"/>
      <c r="RM29" s="21"/>
      <c r="RN29" s="21"/>
      <c r="RO29" s="21"/>
      <c r="RP29" s="21"/>
      <c r="RQ29" s="21"/>
      <c r="RR29" s="21"/>
      <c r="RS29" s="21"/>
      <c r="RT29" s="21"/>
      <c r="RU29" s="21"/>
      <c r="RV29" s="21"/>
      <c r="RW29" s="21"/>
      <c r="RX29" s="21"/>
      <c r="RY29" s="21"/>
      <c r="RZ29" s="21"/>
      <c r="SA29" s="21"/>
      <c r="SB29" s="21"/>
      <c r="SC29" s="21"/>
      <c r="SD29" s="21"/>
      <c r="SE29" s="21"/>
      <c r="SF29" s="21"/>
      <c r="TS29" s="36"/>
      <c r="TT29" s="36"/>
      <c r="TU29" s="36"/>
      <c r="TV29" s="36"/>
      <c r="TW29" s="36"/>
    </row>
    <row r="30" spans="1:543" s="23" customFormat="1">
      <c r="A30" s="30">
        <f t="shared" si="50"/>
        <v>0</v>
      </c>
      <c r="B30" s="44"/>
      <c r="C30" s="1"/>
      <c r="D30" s="1"/>
      <c r="E30" s="1"/>
      <c r="F30" s="1"/>
      <c r="G30" s="1"/>
      <c r="H30" s="1"/>
      <c r="I30" s="1"/>
      <c r="J30" s="1"/>
      <c r="K30" s="1"/>
      <c r="L30" s="1"/>
      <c r="M30" s="1"/>
      <c r="N30" s="1"/>
      <c r="O30" s="1"/>
      <c r="P30" s="1"/>
      <c r="Q30" s="1"/>
      <c r="R30" s="1"/>
      <c r="S30" s="1"/>
      <c r="T30" s="1"/>
      <c r="U30" s="1"/>
      <c r="V30" s="1"/>
      <c r="W30" s="1"/>
      <c r="X30" s="40"/>
      <c r="Y30" s="22" t="str">
        <f t="shared" si="51"/>
        <v/>
      </c>
      <c r="Z30" s="22">
        <f t="shared" si="34"/>
        <v>-1</v>
      </c>
      <c r="AA30" s="22">
        <f>VLOOKUP('Extraction '!I30,DIMENSIONS!J:K,2,FALSE)</f>
        <v>0</v>
      </c>
      <c r="AB30" s="22" t="e">
        <f>VLOOKUP($I30,DIMENSIONS!$B$2:$G$58,3,FALSE)</f>
        <v>#N/A</v>
      </c>
      <c r="AC30" s="22" t="e">
        <f>VLOOKUP($I30,DIMENSIONS!$B$2:$G$58,4,FALSE)</f>
        <v>#N/A</v>
      </c>
      <c r="AD30" s="22" t="e">
        <f>VLOOKUP($I30,DIMENSIONS!$B$2:$G$58,5,FALSE)</f>
        <v>#N/A</v>
      </c>
      <c r="AE30" s="22" t="e">
        <f>VLOOKUP($I30,DIMENSIONS!$B$2:$G$58,6,FALSE)</f>
        <v>#N/A</v>
      </c>
      <c r="AF30" s="22" t="str">
        <f t="shared" si="52"/>
        <v xml:space="preserve"> </v>
      </c>
      <c r="AG30" s="21" t="e">
        <f>VLOOKUP($I30,DIMENSIONS!$B$2:$H$58,8,FALSE)</f>
        <v>#N/A</v>
      </c>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c r="GB30" s="21"/>
      <c r="GC30" s="21"/>
      <c r="GD30" s="21"/>
      <c r="GE30" s="21"/>
      <c r="GF30" s="21"/>
      <c r="GG30" s="21"/>
      <c r="GH30" s="21"/>
      <c r="GI30" s="21"/>
      <c r="GJ30" s="21"/>
      <c r="GK30" s="21"/>
      <c r="GL30" s="21"/>
      <c r="GM30" s="21"/>
      <c r="GN30" s="21"/>
      <c r="GO30" s="21"/>
      <c r="GP30" s="21"/>
      <c r="GQ30" s="21"/>
      <c r="GR30" s="21"/>
      <c r="GS30" s="21"/>
      <c r="GT30" s="21"/>
      <c r="GU30" s="21"/>
      <c r="GV30" s="21"/>
      <c r="GW30" s="21"/>
      <c r="GX30" s="21"/>
      <c r="GY30" s="21"/>
      <c r="GZ30" s="21"/>
      <c r="HA30" s="21"/>
      <c r="HB30" s="21"/>
      <c r="HC30" s="21"/>
      <c r="HD30" s="21"/>
      <c r="HE30" s="21"/>
      <c r="HF30" s="21"/>
      <c r="HG30" s="21"/>
      <c r="HH30" s="21"/>
      <c r="HI30" s="21"/>
      <c r="HJ30" s="21"/>
      <c r="HK30" s="21"/>
      <c r="HL30" s="21"/>
      <c r="HM30" s="21"/>
      <c r="HN30" s="21"/>
      <c r="HO30" s="21"/>
      <c r="HP30" s="21"/>
      <c r="HQ30" s="21"/>
      <c r="HR30" s="21"/>
      <c r="HS30" s="21"/>
      <c r="HT30" s="21"/>
      <c r="HU30" s="21"/>
      <c r="HV30" s="21"/>
      <c r="HW30" s="21"/>
      <c r="HX30" s="21"/>
      <c r="HY30" s="21"/>
      <c r="HZ30" s="21"/>
      <c r="IA30" s="21"/>
      <c r="IB30" s="21"/>
      <c r="IC30" s="21"/>
      <c r="ID30" s="21"/>
      <c r="IE30" s="21"/>
      <c r="IF30" s="21"/>
      <c r="IG30" s="21"/>
      <c r="IH30" s="21"/>
      <c r="II30" s="21"/>
      <c r="IJ30" s="21"/>
      <c r="IK30" s="21"/>
      <c r="IL30" s="21"/>
      <c r="IM30" s="21"/>
      <c r="IN30" s="21"/>
      <c r="IO30" s="21"/>
      <c r="IP30" s="21"/>
      <c r="IQ30" s="21"/>
      <c r="IR30" s="21"/>
      <c r="IS30" s="21"/>
      <c r="IT30" s="21"/>
      <c r="IU30" s="21"/>
      <c r="IV30" s="21"/>
      <c r="IW30" s="21"/>
      <c r="IX30" s="21"/>
      <c r="IY30" s="21"/>
      <c r="IZ30" s="21"/>
      <c r="JA30" s="21"/>
      <c r="JB30" s="21"/>
      <c r="JC30" s="21"/>
      <c r="JD30" s="21"/>
      <c r="JE30" s="21"/>
      <c r="JF30" s="21"/>
      <c r="JG30" s="21"/>
      <c r="JH30" s="21"/>
      <c r="JI30" s="21"/>
      <c r="JJ30" s="21"/>
      <c r="JK30" s="21"/>
      <c r="JL30" s="21"/>
      <c r="JM30" s="21"/>
      <c r="JN30" s="21"/>
      <c r="JO30" s="21"/>
      <c r="JP30" s="21"/>
      <c r="JQ30" s="21"/>
      <c r="JR30" s="21"/>
      <c r="JS30" s="21"/>
      <c r="JT30" s="21"/>
      <c r="JU30" s="21"/>
      <c r="JV30" s="21"/>
      <c r="JW30" s="21"/>
      <c r="JX30" s="21"/>
      <c r="JY30" s="21"/>
      <c r="JZ30" s="21"/>
      <c r="KA30" s="21"/>
      <c r="KB30" s="21"/>
      <c r="KC30" s="21"/>
      <c r="KD30" s="21"/>
      <c r="KE30" s="21"/>
      <c r="KF30" s="21"/>
      <c r="KG30" s="21"/>
      <c r="KH30" s="21"/>
      <c r="KI30" s="21"/>
      <c r="KJ30" s="21"/>
      <c r="KK30" s="21"/>
      <c r="KL30" s="21"/>
      <c r="KM30" s="21"/>
      <c r="KN30" s="21"/>
      <c r="KO30" s="21"/>
      <c r="KP30" s="21"/>
      <c r="KQ30" s="21"/>
      <c r="KR30" s="21"/>
      <c r="KS30" s="21"/>
      <c r="KT30" s="21"/>
      <c r="KU30" s="21"/>
      <c r="KV30" s="21"/>
      <c r="KW30" s="21"/>
      <c r="KX30" s="21"/>
      <c r="KY30" s="21"/>
      <c r="KZ30" s="21"/>
      <c r="LA30" s="21"/>
      <c r="LB30" s="21"/>
      <c r="LC30" s="21"/>
      <c r="LD30" s="21"/>
      <c r="LE30" s="21"/>
      <c r="LF30" s="21"/>
      <c r="LG30" s="21"/>
      <c r="LH30" s="21"/>
      <c r="LI30" s="21"/>
      <c r="LJ30" s="21"/>
      <c r="LK30" s="21"/>
      <c r="LL30" s="21"/>
      <c r="LM30" s="21"/>
      <c r="LN30" s="21"/>
      <c r="LO30" s="21"/>
      <c r="LP30" s="21"/>
      <c r="LQ30" s="21"/>
      <c r="LR30" s="21"/>
      <c r="LS30" s="21"/>
      <c r="LT30" s="21"/>
      <c r="LU30" s="21"/>
      <c r="LV30" s="21"/>
      <c r="LW30" s="21"/>
      <c r="LX30" s="21"/>
      <c r="LY30" s="21"/>
      <c r="LZ30" s="21"/>
      <c r="MA30" s="21"/>
      <c r="MB30" s="21"/>
      <c r="MC30" s="21"/>
      <c r="MD30" s="21"/>
      <c r="ME30" s="21"/>
      <c r="MF30" s="21"/>
      <c r="MG30" s="21"/>
      <c r="MH30" s="21"/>
      <c r="MI30" s="21"/>
      <c r="MJ30" s="21"/>
      <c r="MK30" s="21"/>
      <c r="ML30" s="21"/>
      <c r="MM30" s="21"/>
      <c r="MN30" s="21"/>
      <c r="MO30" s="21"/>
      <c r="MP30" s="21"/>
      <c r="MQ30" s="21"/>
      <c r="MR30" s="21"/>
      <c r="MS30" s="21"/>
      <c r="MT30" s="21"/>
      <c r="MU30" s="21"/>
      <c r="MV30" s="21"/>
      <c r="MW30" s="21"/>
      <c r="MX30" s="21"/>
      <c r="MY30" s="21"/>
      <c r="MZ30" s="21"/>
      <c r="NA30" s="21"/>
      <c r="NB30" s="21"/>
      <c r="NC30" s="21"/>
      <c r="ND30" s="21"/>
      <c r="NE30" s="21"/>
      <c r="NF30" s="21"/>
      <c r="NG30" s="21"/>
      <c r="NH30" s="21"/>
      <c r="NI30" s="21"/>
      <c r="NJ30" s="21"/>
      <c r="NK30" s="21"/>
      <c r="NL30" s="21"/>
      <c r="NM30" s="21"/>
      <c r="NN30" s="21"/>
      <c r="NO30" s="21"/>
      <c r="NP30" s="21"/>
      <c r="NQ30" s="21"/>
      <c r="NR30" s="21"/>
      <c r="NS30" s="21"/>
      <c r="NT30" s="21"/>
      <c r="NU30" s="21"/>
      <c r="NV30" s="21"/>
      <c r="NW30" s="21"/>
      <c r="NX30" s="21"/>
      <c r="NY30" s="21"/>
      <c r="NZ30" s="21"/>
      <c r="OA30" s="21"/>
      <c r="OB30" s="21"/>
      <c r="OC30" s="21"/>
      <c r="OD30" s="21"/>
      <c r="OE30" s="21"/>
      <c r="OF30" s="21"/>
      <c r="OG30" s="21"/>
      <c r="OH30" s="21"/>
      <c r="OI30" s="21"/>
      <c r="OJ30" s="21"/>
      <c r="OK30" s="21"/>
      <c r="OL30" s="21"/>
      <c r="OM30" s="21"/>
      <c r="ON30" s="21"/>
      <c r="OO30" s="21"/>
      <c r="OP30" s="21"/>
      <c r="OQ30" s="21"/>
      <c r="OR30" s="21"/>
      <c r="OS30" s="21"/>
      <c r="OT30" s="21"/>
      <c r="OU30" s="21"/>
      <c r="OV30" s="21"/>
      <c r="OW30" s="21"/>
      <c r="OX30" s="21"/>
      <c r="OY30" s="21"/>
      <c r="OZ30" s="21"/>
      <c r="PA30" s="21"/>
      <c r="PB30" s="21"/>
      <c r="PC30" s="21"/>
      <c r="PD30" s="21"/>
      <c r="PE30" s="21"/>
      <c r="PF30" s="21"/>
      <c r="PG30" s="21"/>
      <c r="PH30" s="21"/>
      <c r="PI30" s="21"/>
      <c r="PJ30" s="21"/>
      <c r="PK30" s="21"/>
      <c r="PL30" s="21"/>
      <c r="PM30" s="21"/>
      <c r="PN30" s="21"/>
      <c r="PO30" s="21"/>
      <c r="PP30" s="21"/>
      <c r="PQ30" s="21"/>
      <c r="PR30" s="21"/>
      <c r="PS30" s="21"/>
      <c r="PT30" s="21"/>
      <c r="PU30" s="21"/>
      <c r="PV30" s="21"/>
      <c r="PW30" s="21"/>
      <c r="PX30" s="21"/>
      <c r="PY30" s="21"/>
      <c r="PZ30" s="21"/>
      <c r="QA30" s="21"/>
      <c r="QB30" s="21"/>
      <c r="QC30" s="21"/>
      <c r="QD30" s="21"/>
      <c r="QE30" s="21"/>
      <c r="QF30" s="21"/>
      <c r="QG30" s="21"/>
      <c r="QH30" s="21"/>
      <c r="QI30" s="21"/>
      <c r="QJ30" s="21"/>
      <c r="QK30" s="21"/>
      <c r="QL30" s="21"/>
      <c r="QM30" s="21"/>
      <c r="QN30" s="21"/>
      <c r="QO30" s="21"/>
      <c r="QP30" s="21"/>
      <c r="QQ30" s="21"/>
      <c r="QR30" s="21"/>
      <c r="QS30" s="21"/>
      <c r="QT30" s="21"/>
      <c r="QU30" s="21"/>
      <c r="QV30" s="21"/>
      <c r="QW30" s="21"/>
      <c r="QX30" s="21"/>
      <c r="QY30" s="21"/>
      <c r="QZ30" s="21"/>
      <c r="RA30" s="21"/>
      <c r="RB30" s="21"/>
      <c r="RC30" s="21"/>
      <c r="RD30" s="21"/>
      <c r="RE30" s="21"/>
      <c r="RF30" s="21"/>
      <c r="RG30" s="21"/>
      <c r="RH30" s="21"/>
      <c r="RI30" s="21"/>
      <c r="RJ30" s="21"/>
      <c r="RK30" s="21"/>
      <c r="RL30" s="21"/>
      <c r="RM30" s="21"/>
      <c r="RN30" s="21"/>
      <c r="RO30" s="21"/>
      <c r="RP30" s="21"/>
      <c r="RQ30" s="21"/>
      <c r="RR30" s="21"/>
      <c r="RS30" s="21"/>
      <c r="RT30" s="21"/>
      <c r="RU30" s="21"/>
      <c r="RV30" s="21"/>
      <c r="RW30" s="21"/>
      <c r="RX30" s="21"/>
      <c r="RY30" s="21"/>
      <c r="RZ30" s="21"/>
      <c r="SA30" s="21"/>
      <c r="SB30" s="21"/>
      <c r="SC30" s="21"/>
      <c r="SD30" s="21"/>
      <c r="SE30" s="21"/>
      <c r="SF30" s="21"/>
      <c r="TS30" s="36"/>
      <c r="TT30" s="36"/>
      <c r="TU30" s="36"/>
      <c r="TV30" s="36"/>
      <c r="TW30" s="36"/>
    </row>
    <row r="31" spans="1:543" s="23" customFormat="1">
      <c r="A31" s="30">
        <f t="shared" si="50"/>
        <v>0</v>
      </c>
      <c r="B31" s="44"/>
      <c r="C31" s="1"/>
      <c r="D31" s="1"/>
      <c r="E31" s="1"/>
      <c r="F31" s="1"/>
      <c r="G31" s="1"/>
      <c r="H31" s="1"/>
      <c r="I31" s="1"/>
      <c r="J31" s="1"/>
      <c r="K31" s="1"/>
      <c r="L31" s="1"/>
      <c r="M31" s="1"/>
      <c r="N31" s="1"/>
      <c r="O31" s="1"/>
      <c r="P31" s="1"/>
      <c r="Q31" s="1"/>
      <c r="R31" s="1"/>
      <c r="S31" s="1"/>
      <c r="T31" s="1"/>
      <c r="U31" s="1"/>
      <c r="V31" s="1"/>
      <c r="W31" s="1"/>
      <c r="X31" s="40"/>
      <c r="Y31" s="22" t="str">
        <f t="shared" si="51"/>
        <v/>
      </c>
      <c r="Z31" s="22">
        <f t="shared" si="34"/>
        <v>-1</v>
      </c>
      <c r="AA31" s="22">
        <f>VLOOKUP('Extraction '!I31,DIMENSIONS!J:K,2,FALSE)</f>
        <v>0</v>
      </c>
      <c r="AB31" s="22" t="e">
        <f>VLOOKUP($I31,DIMENSIONS!$B$2:$G$58,3,FALSE)</f>
        <v>#N/A</v>
      </c>
      <c r="AC31" s="22" t="e">
        <f>VLOOKUP($I31,DIMENSIONS!$B$2:$G$58,4,FALSE)</f>
        <v>#N/A</v>
      </c>
      <c r="AD31" s="22" t="e">
        <f>VLOOKUP($I31,DIMENSIONS!$B$2:$G$58,5,FALSE)</f>
        <v>#N/A</v>
      </c>
      <c r="AE31" s="22" t="e">
        <f>VLOOKUP($I31,DIMENSIONS!$B$2:$G$58,6,FALSE)</f>
        <v>#N/A</v>
      </c>
      <c r="AF31" s="22" t="str">
        <f t="shared" si="52"/>
        <v xml:space="preserve"> </v>
      </c>
      <c r="AG31" s="21" t="e">
        <f>VLOOKUP($I31,DIMENSIONS!$B$2:$H$58,8,FALSE)</f>
        <v>#N/A</v>
      </c>
      <c r="AH31" s="21"/>
      <c r="AI31" s="21"/>
      <c r="AJ31" s="21"/>
      <c r="AK31" s="21"/>
      <c r="AL31" s="21"/>
      <c r="AM31" s="21"/>
      <c r="AN31" s="21"/>
      <c r="AO31" s="21"/>
      <c r="AP31" s="21"/>
      <c r="AQ31" s="21"/>
      <c r="AR31" s="21"/>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c r="CD31" s="21"/>
      <c r="CE31" s="21"/>
      <c r="CF31" s="21"/>
      <c r="CG31" s="21"/>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21"/>
      <c r="FR31" s="21"/>
      <c r="FS31" s="21"/>
      <c r="FT31" s="21"/>
      <c r="FU31" s="21"/>
      <c r="FV31" s="21"/>
      <c r="FW31" s="21"/>
      <c r="FX31" s="21"/>
      <c r="FY31" s="21"/>
      <c r="FZ31" s="21"/>
      <c r="GA31" s="21"/>
      <c r="GB31" s="21"/>
      <c r="GC31" s="21"/>
      <c r="GD31" s="21"/>
      <c r="GE31" s="21"/>
      <c r="GF31" s="21"/>
      <c r="GG31" s="21"/>
      <c r="GH31" s="21"/>
      <c r="GI31" s="21"/>
      <c r="GJ31" s="21"/>
      <c r="GK31" s="21"/>
      <c r="GL31" s="21"/>
      <c r="GM31" s="21"/>
      <c r="GN31" s="21"/>
      <c r="GO31" s="21"/>
      <c r="GP31" s="21"/>
      <c r="GQ31" s="21"/>
      <c r="GR31" s="21"/>
      <c r="GS31" s="21"/>
      <c r="GT31" s="21"/>
      <c r="GU31" s="21"/>
      <c r="GV31" s="21"/>
      <c r="GW31" s="21"/>
      <c r="GX31" s="21"/>
      <c r="GY31" s="21"/>
      <c r="GZ31" s="21"/>
      <c r="HA31" s="21"/>
      <c r="HB31" s="21"/>
      <c r="HC31" s="21"/>
      <c r="HD31" s="21"/>
      <c r="HE31" s="21"/>
      <c r="HF31" s="21"/>
      <c r="HG31" s="21"/>
      <c r="HH31" s="21"/>
      <c r="HI31" s="21"/>
      <c r="HJ31" s="21"/>
      <c r="HK31" s="21"/>
      <c r="HL31" s="21"/>
      <c r="HM31" s="21"/>
      <c r="HN31" s="21"/>
      <c r="HO31" s="21"/>
      <c r="HP31" s="21"/>
      <c r="HQ31" s="21"/>
      <c r="HR31" s="21"/>
      <c r="HS31" s="21"/>
      <c r="HT31" s="21"/>
      <c r="HU31" s="21"/>
      <c r="HV31" s="21"/>
      <c r="HW31" s="21"/>
      <c r="HX31" s="21"/>
      <c r="HY31" s="21"/>
      <c r="HZ31" s="21"/>
      <c r="IA31" s="21"/>
      <c r="IB31" s="21"/>
      <c r="IC31" s="21"/>
      <c r="ID31" s="21"/>
      <c r="IE31" s="21"/>
      <c r="IF31" s="21"/>
      <c r="IG31" s="21"/>
      <c r="IH31" s="21"/>
      <c r="II31" s="21"/>
      <c r="IJ31" s="21"/>
      <c r="IK31" s="21"/>
      <c r="IL31" s="21"/>
      <c r="IM31" s="21"/>
      <c r="IN31" s="21"/>
      <c r="IO31" s="21"/>
      <c r="IP31" s="21"/>
      <c r="IQ31" s="21"/>
      <c r="IR31" s="21"/>
      <c r="IS31" s="21"/>
      <c r="IT31" s="21"/>
      <c r="IU31" s="21"/>
      <c r="IV31" s="21"/>
      <c r="IW31" s="21"/>
      <c r="IX31" s="21"/>
      <c r="IY31" s="21"/>
      <c r="IZ31" s="21"/>
      <c r="JA31" s="21"/>
      <c r="JB31" s="21"/>
      <c r="JC31" s="21"/>
      <c r="JD31" s="21"/>
      <c r="JE31" s="21"/>
      <c r="JF31" s="21"/>
      <c r="JG31" s="21"/>
      <c r="JH31" s="21"/>
      <c r="JI31" s="21"/>
      <c r="JJ31" s="21"/>
      <c r="JK31" s="21"/>
      <c r="JL31" s="21"/>
      <c r="JM31" s="21"/>
      <c r="JN31" s="21"/>
      <c r="JO31" s="21"/>
      <c r="JP31" s="21"/>
      <c r="JQ31" s="21"/>
      <c r="JR31" s="21"/>
      <c r="JS31" s="21"/>
      <c r="JT31" s="21"/>
      <c r="JU31" s="21"/>
      <c r="JV31" s="21"/>
      <c r="JW31" s="21"/>
      <c r="JX31" s="21"/>
      <c r="JY31" s="21"/>
      <c r="JZ31" s="21"/>
      <c r="KA31" s="21"/>
      <c r="KB31" s="21"/>
      <c r="KC31" s="21"/>
      <c r="KD31" s="21"/>
      <c r="KE31" s="21"/>
      <c r="KF31" s="21"/>
      <c r="KG31" s="21"/>
      <c r="KH31" s="21"/>
      <c r="KI31" s="21"/>
      <c r="KJ31" s="21"/>
      <c r="KK31" s="21"/>
      <c r="KL31" s="21"/>
      <c r="KM31" s="21"/>
      <c r="KN31" s="21"/>
      <c r="KO31" s="21"/>
      <c r="KP31" s="21"/>
      <c r="KQ31" s="21"/>
      <c r="KR31" s="21"/>
      <c r="KS31" s="21"/>
      <c r="KT31" s="21"/>
      <c r="KU31" s="21"/>
      <c r="KV31" s="21"/>
      <c r="KW31" s="21"/>
      <c r="KX31" s="21"/>
      <c r="KY31" s="21"/>
      <c r="KZ31" s="21"/>
      <c r="LA31" s="21"/>
      <c r="LB31" s="21"/>
      <c r="LC31" s="21"/>
      <c r="LD31" s="21"/>
      <c r="LE31" s="21"/>
      <c r="LF31" s="21"/>
      <c r="LG31" s="21"/>
      <c r="LH31" s="21"/>
      <c r="LI31" s="21"/>
      <c r="LJ31" s="21"/>
      <c r="LK31" s="21"/>
      <c r="LL31" s="21"/>
      <c r="LM31" s="21"/>
      <c r="LN31" s="21"/>
      <c r="LO31" s="21"/>
      <c r="LP31" s="21"/>
      <c r="LQ31" s="21"/>
      <c r="LR31" s="21"/>
      <c r="LS31" s="21"/>
      <c r="LT31" s="21"/>
      <c r="LU31" s="21"/>
      <c r="LV31" s="21"/>
      <c r="LW31" s="21"/>
      <c r="LX31" s="21"/>
      <c r="LY31" s="21"/>
      <c r="LZ31" s="21"/>
      <c r="MA31" s="21"/>
      <c r="MB31" s="21"/>
      <c r="MC31" s="21"/>
      <c r="MD31" s="21"/>
      <c r="ME31" s="21"/>
      <c r="MF31" s="21"/>
      <c r="MG31" s="21"/>
      <c r="MH31" s="21"/>
      <c r="MI31" s="21"/>
      <c r="MJ31" s="21"/>
      <c r="MK31" s="21"/>
      <c r="ML31" s="21"/>
      <c r="MM31" s="21"/>
      <c r="MN31" s="21"/>
      <c r="MO31" s="21"/>
      <c r="MP31" s="21"/>
      <c r="MQ31" s="21"/>
      <c r="MR31" s="21"/>
      <c r="MS31" s="21"/>
      <c r="MT31" s="21"/>
      <c r="MU31" s="21"/>
      <c r="MV31" s="21"/>
      <c r="MW31" s="21"/>
      <c r="MX31" s="21"/>
      <c r="MY31" s="21"/>
      <c r="MZ31" s="21"/>
      <c r="NA31" s="21"/>
      <c r="NB31" s="21"/>
      <c r="NC31" s="21"/>
      <c r="ND31" s="21"/>
      <c r="NE31" s="21"/>
      <c r="NF31" s="21"/>
      <c r="NG31" s="21"/>
      <c r="NH31" s="21"/>
      <c r="NI31" s="21"/>
      <c r="NJ31" s="21"/>
      <c r="NK31" s="21"/>
      <c r="NL31" s="21"/>
      <c r="NM31" s="21"/>
      <c r="NN31" s="21"/>
      <c r="NO31" s="21"/>
      <c r="NP31" s="21"/>
      <c r="NQ31" s="21"/>
      <c r="NR31" s="21"/>
      <c r="NS31" s="21"/>
      <c r="NT31" s="21"/>
      <c r="NU31" s="21"/>
      <c r="NV31" s="21"/>
      <c r="NW31" s="21"/>
      <c r="NX31" s="21"/>
      <c r="NY31" s="21"/>
      <c r="NZ31" s="21"/>
      <c r="OA31" s="21"/>
      <c r="OB31" s="21"/>
      <c r="OC31" s="21"/>
      <c r="OD31" s="21"/>
      <c r="OE31" s="21"/>
      <c r="OF31" s="21"/>
      <c r="OG31" s="21"/>
      <c r="OH31" s="21"/>
      <c r="OI31" s="21"/>
      <c r="OJ31" s="21"/>
      <c r="OK31" s="21"/>
      <c r="OL31" s="21"/>
      <c r="OM31" s="21"/>
      <c r="ON31" s="21"/>
      <c r="OO31" s="21"/>
      <c r="OP31" s="21"/>
      <c r="OQ31" s="21"/>
      <c r="OR31" s="21"/>
      <c r="OS31" s="21"/>
      <c r="OT31" s="21"/>
      <c r="OU31" s="21"/>
      <c r="OV31" s="21"/>
      <c r="OW31" s="21"/>
      <c r="OX31" s="21"/>
      <c r="OY31" s="21"/>
      <c r="OZ31" s="21"/>
      <c r="PA31" s="21"/>
      <c r="PB31" s="21"/>
      <c r="PC31" s="21"/>
      <c r="PD31" s="21"/>
      <c r="PE31" s="21"/>
      <c r="PF31" s="21"/>
      <c r="PG31" s="21"/>
      <c r="PH31" s="21"/>
      <c r="PI31" s="21"/>
      <c r="PJ31" s="21"/>
      <c r="PK31" s="21"/>
      <c r="PL31" s="21"/>
      <c r="PM31" s="21"/>
      <c r="PN31" s="21"/>
      <c r="PO31" s="21"/>
      <c r="PP31" s="21"/>
      <c r="PQ31" s="21"/>
      <c r="PR31" s="21"/>
      <c r="PS31" s="21"/>
      <c r="PT31" s="21"/>
      <c r="PU31" s="21"/>
      <c r="PV31" s="21"/>
      <c r="PW31" s="21"/>
      <c r="PX31" s="21"/>
      <c r="PY31" s="21"/>
      <c r="PZ31" s="21"/>
      <c r="QA31" s="21"/>
      <c r="QB31" s="21"/>
      <c r="QC31" s="21"/>
      <c r="QD31" s="21"/>
      <c r="QE31" s="21"/>
      <c r="QF31" s="21"/>
      <c r="QG31" s="21"/>
      <c r="QH31" s="21"/>
      <c r="QI31" s="21"/>
      <c r="QJ31" s="21"/>
      <c r="QK31" s="21"/>
      <c r="QL31" s="21"/>
      <c r="QM31" s="21"/>
      <c r="QN31" s="21"/>
      <c r="QO31" s="21"/>
      <c r="QP31" s="21"/>
      <c r="QQ31" s="21"/>
      <c r="QR31" s="21"/>
      <c r="QS31" s="21"/>
      <c r="QT31" s="21"/>
      <c r="QU31" s="21"/>
      <c r="QV31" s="21"/>
      <c r="QW31" s="21"/>
      <c r="QX31" s="21"/>
      <c r="QY31" s="21"/>
      <c r="QZ31" s="21"/>
      <c r="RA31" s="21"/>
      <c r="RB31" s="21"/>
      <c r="RC31" s="21"/>
      <c r="RD31" s="21"/>
      <c r="RE31" s="21"/>
      <c r="RF31" s="21"/>
      <c r="RG31" s="21"/>
      <c r="RH31" s="21"/>
      <c r="RI31" s="21"/>
      <c r="RJ31" s="21"/>
      <c r="RK31" s="21"/>
      <c r="RL31" s="21"/>
      <c r="RM31" s="21"/>
      <c r="RN31" s="21"/>
      <c r="RO31" s="21"/>
      <c r="RP31" s="21"/>
      <c r="RQ31" s="21"/>
      <c r="RR31" s="21"/>
      <c r="RS31" s="21"/>
      <c r="RT31" s="21"/>
      <c r="RU31" s="21"/>
      <c r="RV31" s="21"/>
      <c r="RW31" s="21"/>
      <c r="RX31" s="21"/>
      <c r="RY31" s="21"/>
      <c r="RZ31" s="21"/>
      <c r="SA31" s="21"/>
      <c r="SB31" s="21"/>
      <c r="SC31" s="21"/>
      <c r="SD31" s="21"/>
      <c r="SE31" s="21"/>
      <c r="SF31" s="21"/>
      <c r="TS31" s="36"/>
      <c r="TT31" s="36"/>
      <c r="TU31" s="36"/>
      <c r="TV31" s="36"/>
      <c r="TW31" s="36"/>
    </row>
    <row r="32" spans="1:543" s="23" customFormat="1">
      <c r="A32" s="30">
        <f t="shared" ref="A32:A36" si="53">AA32</f>
        <v>0</v>
      </c>
      <c r="B32" s="44"/>
      <c r="C32" s="1"/>
      <c r="D32" s="1"/>
      <c r="E32" s="1"/>
      <c r="F32" s="1"/>
      <c r="G32" s="1"/>
      <c r="H32" s="1"/>
      <c r="I32" s="1"/>
      <c r="J32" s="1"/>
      <c r="K32" s="1"/>
      <c r="L32" s="1"/>
      <c r="M32" s="1"/>
      <c r="N32" s="1"/>
      <c r="O32" s="1"/>
      <c r="P32" s="1"/>
      <c r="Q32" s="1"/>
      <c r="R32" s="1"/>
      <c r="S32" s="1"/>
      <c r="T32" s="1"/>
      <c r="U32" s="1"/>
      <c r="V32" s="1"/>
      <c r="W32" s="1"/>
      <c r="X32" s="40"/>
      <c r="Y32" s="22" t="str">
        <f t="shared" si="48"/>
        <v/>
      </c>
      <c r="Z32" s="22">
        <f t="shared" si="34"/>
        <v>-1</v>
      </c>
      <c r="AA32" s="22">
        <f>VLOOKUP('Extraction '!I32,DIMENSIONS!J:K,2,FALSE)</f>
        <v>0</v>
      </c>
      <c r="AB32" s="22" t="e">
        <f>VLOOKUP($I32,DIMENSIONS!$B$2:$G$58,3,FALSE)</f>
        <v>#N/A</v>
      </c>
      <c r="AC32" s="22" t="e">
        <f>VLOOKUP($I32,DIMENSIONS!$B$2:$G$58,4,FALSE)</f>
        <v>#N/A</v>
      </c>
      <c r="AD32" s="22" t="e">
        <f>VLOOKUP($I32,DIMENSIONS!$B$2:$G$58,5,FALSE)</f>
        <v>#N/A</v>
      </c>
      <c r="AE32" s="22" t="e">
        <f>VLOOKUP($I32,DIMENSIONS!$B$2:$G$58,6,FALSE)</f>
        <v>#N/A</v>
      </c>
      <c r="AF32" s="22" t="str">
        <f t="shared" si="49"/>
        <v xml:space="preserve"> </v>
      </c>
      <c r="AG32" s="21" t="e">
        <f>VLOOKUP($I32,DIMENSIONS!$B$2:$H$58,8,FALSE)</f>
        <v>#N/A</v>
      </c>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c r="CM32" s="21"/>
      <c r="CN32" s="21"/>
      <c r="CO32" s="21"/>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U32" s="21"/>
      <c r="EV32" s="21"/>
      <c r="EW32" s="21"/>
      <c r="EX32" s="21"/>
      <c r="EY32" s="21"/>
      <c r="EZ32" s="21"/>
      <c r="FA32" s="21"/>
      <c r="FB32" s="21"/>
      <c r="FC32" s="21"/>
      <c r="FD32" s="21"/>
      <c r="FE32" s="21"/>
      <c r="FF32" s="21"/>
      <c r="FG32" s="21"/>
      <c r="FH32" s="21"/>
      <c r="FI32" s="21"/>
      <c r="FJ32" s="21"/>
      <c r="FK32" s="21"/>
      <c r="FL32" s="21"/>
      <c r="FM32" s="21"/>
      <c r="FN32" s="21"/>
      <c r="FO32" s="21"/>
      <c r="FP32" s="21"/>
      <c r="FQ32" s="21"/>
      <c r="FR32" s="21"/>
      <c r="FS32" s="21"/>
      <c r="FT32" s="21"/>
      <c r="FU32" s="21"/>
      <c r="FV32" s="21"/>
      <c r="FW32" s="21"/>
      <c r="FX32" s="21"/>
      <c r="FY32" s="21"/>
      <c r="FZ32" s="21"/>
      <c r="GA32" s="21"/>
      <c r="GB32" s="21"/>
      <c r="GC32" s="21"/>
      <c r="GD32" s="21"/>
      <c r="GE32" s="21"/>
      <c r="GF32" s="21"/>
      <c r="GG32" s="21"/>
      <c r="GH32" s="21"/>
      <c r="GI32" s="21"/>
      <c r="GJ32" s="21"/>
      <c r="GK32" s="21"/>
      <c r="GL32" s="21"/>
      <c r="GM32" s="21"/>
      <c r="GN32" s="21"/>
      <c r="GO32" s="21"/>
      <c r="GP32" s="21"/>
      <c r="GQ32" s="21"/>
      <c r="GR32" s="21"/>
      <c r="GS32" s="21"/>
      <c r="GT32" s="21"/>
      <c r="GU32" s="21"/>
      <c r="GV32" s="21"/>
      <c r="GW32" s="21"/>
      <c r="GX32" s="21"/>
      <c r="GY32" s="21"/>
      <c r="GZ32" s="21"/>
      <c r="HA32" s="21"/>
      <c r="HB32" s="21"/>
      <c r="HC32" s="21"/>
      <c r="HD32" s="21"/>
      <c r="HE32" s="21"/>
      <c r="HF32" s="21"/>
      <c r="HG32" s="21"/>
      <c r="HH32" s="21"/>
      <c r="HI32" s="21"/>
      <c r="HJ32" s="21"/>
      <c r="HK32" s="21"/>
      <c r="HL32" s="21"/>
      <c r="HM32" s="21"/>
      <c r="HN32" s="21"/>
      <c r="HO32" s="21"/>
      <c r="HP32" s="21"/>
      <c r="HQ32" s="21"/>
      <c r="HR32" s="21"/>
      <c r="HS32" s="21"/>
      <c r="HT32" s="21"/>
      <c r="HU32" s="21"/>
      <c r="HV32" s="21"/>
      <c r="HW32" s="21"/>
      <c r="HX32" s="21"/>
      <c r="HY32" s="21"/>
      <c r="HZ32" s="21"/>
      <c r="IA32" s="21"/>
      <c r="IB32" s="21"/>
      <c r="IC32" s="21"/>
      <c r="ID32" s="21"/>
      <c r="IE32" s="21"/>
      <c r="IF32" s="21"/>
      <c r="IG32" s="21"/>
      <c r="IH32" s="21"/>
      <c r="II32" s="21"/>
      <c r="IJ32" s="21"/>
      <c r="IK32" s="21"/>
      <c r="IL32" s="21"/>
      <c r="IM32" s="21"/>
      <c r="IN32" s="21"/>
      <c r="IO32" s="21"/>
      <c r="IP32" s="21"/>
      <c r="IQ32" s="21"/>
      <c r="IR32" s="21"/>
      <c r="IS32" s="21"/>
      <c r="IT32" s="21"/>
      <c r="IU32" s="21"/>
      <c r="IV32" s="21"/>
      <c r="IW32" s="21"/>
      <c r="IX32" s="21"/>
      <c r="IY32" s="21"/>
      <c r="IZ32" s="21"/>
      <c r="JA32" s="21"/>
      <c r="JB32" s="21"/>
      <c r="JC32" s="21"/>
      <c r="JD32" s="21"/>
      <c r="JE32" s="21"/>
      <c r="JF32" s="21"/>
      <c r="JG32" s="21"/>
      <c r="JH32" s="21"/>
      <c r="JI32" s="21"/>
      <c r="JJ32" s="21"/>
      <c r="JK32" s="21"/>
      <c r="JL32" s="21"/>
      <c r="JM32" s="21"/>
      <c r="JN32" s="21"/>
      <c r="JO32" s="21"/>
      <c r="JP32" s="21"/>
      <c r="JQ32" s="21"/>
      <c r="JR32" s="21"/>
      <c r="JS32" s="21"/>
      <c r="JT32" s="21"/>
      <c r="JU32" s="21"/>
      <c r="JV32" s="21"/>
      <c r="JW32" s="21"/>
      <c r="JX32" s="21"/>
      <c r="JY32" s="21"/>
      <c r="JZ32" s="21"/>
      <c r="KA32" s="21"/>
      <c r="KB32" s="21"/>
      <c r="KC32" s="21"/>
      <c r="KD32" s="21"/>
      <c r="KE32" s="21"/>
      <c r="KF32" s="21"/>
      <c r="KG32" s="21"/>
      <c r="KH32" s="21"/>
      <c r="KI32" s="21"/>
      <c r="KJ32" s="21"/>
      <c r="KK32" s="21"/>
      <c r="KL32" s="21"/>
      <c r="KM32" s="21"/>
      <c r="KN32" s="21"/>
      <c r="KO32" s="21"/>
      <c r="KP32" s="21"/>
      <c r="KQ32" s="21"/>
      <c r="KR32" s="21"/>
      <c r="KS32" s="21"/>
      <c r="KT32" s="21"/>
      <c r="KU32" s="21"/>
      <c r="KV32" s="21"/>
      <c r="KW32" s="21"/>
      <c r="KX32" s="21"/>
      <c r="KY32" s="21"/>
      <c r="KZ32" s="21"/>
      <c r="LA32" s="21"/>
      <c r="LB32" s="21"/>
      <c r="LC32" s="21"/>
      <c r="LD32" s="21"/>
      <c r="LE32" s="21"/>
      <c r="LF32" s="21"/>
      <c r="LG32" s="21"/>
      <c r="LH32" s="21"/>
      <c r="LI32" s="21"/>
      <c r="LJ32" s="21"/>
      <c r="LK32" s="21"/>
      <c r="LL32" s="21"/>
      <c r="LM32" s="21"/>
      <c r="LN32" s="21"/>
      <c r="LO32" s="21"/>
      <c r="LP32" s="21"/>
      <c r="LQ32" s="21"/>
      <c r="LR32" s="21"/>
      <c r="LS32" s="21"/>
      <c r="LT32" s="21"/>
      <c r="LU32" s="21"/>
      <c r="LV32" s="21"/>
      <c r="LW32" s="21"/>
      <c r="LX32" s="21"/>
      <c r="LY32" s="21"/>
      <c r="LZ32" s="21"/>
      <c r="MA32" s="21"/>
      <c r="MB32" s="21"/>
      <c r="MC32" s="21"/>
      <c r="MD32" s="21"/>
      <c r="ME32" s="21"/>
      <c r="MF32" s="21"/>
      <c r="MG32" s="21"/>
      <c r="MH32" s="21"/>
      <c r="MI32" s="21"/>
      <c r="MJ32" s="21"/>
      <c r="MK32" s="21"/>
      <c r="ML32" s="21"/>
      <c r="MM32" s="21"/>
      <c r="MN32" s="21"/>
      <c r="MO32" s="21"/>
      <c r="MP32" s="21"/>
      <c r="MQ32" s="21"/>
      <c r="MR32" s="21"/>
      <c r="MS32" s="21"/>
      <c r="MT32" s="21"/>
      <c r="MU32" s="21"/>
      <c r="MV32" s="21"/>
      <c r="MW32" s="21"/>
      <c r="MX32" s="21"/>
      <c r="MY32" s="21"/>
      <c r="MZ32" s="21"/>
      <c r="NA32" s="21"/>
      <c r="NB32" s="21"/>
      <c r="NC32" s="21"/>
      <c r="ND32" s="21"/>
      <c r="NE32" s="21"/>
      <c r="NF32" s="21"/>
      <c r="NG32" s="21"/>
      <c r="NH32" s="21"/>
      <c r="NI32" s="21"/>
      <c r="NJ32" s="21"/>
      <c r="NK32" s="21"/>
      <c r="NL32" s="21"/>
      <c r="NM32" s="21"/>
      <c r="NN32" s="21"/>
      <c r="NO32" s="21"/>
      <c r="NP32" s="21"/>
      <c r="NQ32" s="21"/>
      <c r="NR32" s="21"/>
      <c r="NS32" s="21"/>
      <c r="NT32" s="21"/>
      <c r="NU32" s="21"/>
      <c r="NV32" s="21"/>
      <c r="NW32" s="21"/>
      <c r="NX32" s="21"/>
      <c r="NY32" s="21"/>
      <c r="NZ32" s="21"/>
      <c r="OA32" s="21"/>
      <c r="OB32" s="21"/>
      <c r="OC32" s="21"/>
      <c r="OD32" s="21"/>
      <c r="OE32" s="21"/>
      <c r="OF32" s="21"/>
      <c r="OG32" s="21"/>
      <c r="OH32" s="21"/>
      <c r="OI32" s="21"/>
      <c r="OJ32" s="21"/>
      <c r="OK32" s="21"/>
      <c r="OL32" s="21"/>
      <c r="OM32" s="21"/>
      <c r="ON32" s="21"/>
      <c r="OO32" s="21"/>
      <c r="OP32" s="21"/>
      <c r="OQ32" s="21"/>
      <c r="OR32" s="21"/>
      <c r="OS32" s="21"/>
      <c r="OT32" s="21"/>
      <c r="OU32" s="21"/>
      <c r="OV32" s="21"/>
      <c r="OW32" s="21"/>
      <c r="OX32" s="21"/>
      <c r="OY32" s="21"/>
      <c r="OZ32" s="21"/>
      <c r="PA32" s="21"/>
      <c r="PB32" s="21"/>
      <c r="PC32" s="21"/>
      <c r="PD32" s="21"/>
      <c r="PE32" s="21"/>
      <c r="PF32" s="21"/>
      <c r="PG32" s="21"/>
      <c r="PH32" s="21"/>
      <c r="PI32" s="21"/>
      <c r="PJ32" s="21"/>
      <c r="PK32" s="21"/>
      <c r="PL32" s="21"/>
      <c r="PM32" s="21"/>
      <c r="PN32" s="21"/>
      <c r="PO32" s="21"/>
      <c r="PP32" s="21"/>
      <c r="PQ32" s="21"/>
      <c r="PR32" s="21"/>
      <c r="PS32" s="21"/>
      <c r="PT32" s="21"/>
      <c r="PU32" s="21"/>
      <c r="PV32" s="21"/>
      <c r="PW32" s="21"/>
      <c r="PX32" s="21"/>
      <c r="PY32" s="21"/>
      <c r="PZ32" s="21"/>
      <c r="QA32" s="21"/>
      <c r="QB32" s="21"/>
      <c r="QC32" s="21"/>
      <c r="QD32" s="21"/>
      <c r="QE32" s="21"/>
      <c r="QF32" s="21"/>
      <c r="QG32" s="21"/>
      <c r="QH32" s="21"/>
      <c r="QI32" s="21"/>
      <c r="QJ32" s="21"/>
      <c r="QK32" s="21"/>
      <c r="QL32" s="21"/>
      <c r="QM32" s="21"/>
      <c r="QN32" s="21"/>
      <c r="QO32" s="21"/>
      <c r="QP32" s="21"/>
      <c r="QQ32" s="21"/>
      <c r="QR32" s="21"/>
      <c r="QS32" s="21"/>
      <c r="QT32" s="21"/>
      <c r="QU32" s="21"/>
      <c r="QV32" s="21"/>
      <c r="QW32" s="21"/>
      <c r="QX32" s="21"/>
      <c r="QY32" s="21"/>
      <c r="QZ32" s="21"/>
      <c r="RA32" s="21"/>
      <c r="RB32" s="21"/>
      <c r="RC32" s="21"/>
      <c r="RD32" s="21"/>
      <c r="RE32" s="21"/>
      <c r="RF32" s="21"/>
      <c r="RG32" s="21"/>
      <c r="RH32" s="21"/>
      <c r="RI32" s="21"/>
      <c r="RJ32" s="21"/>
      <c r="RK32" s="21"/>
      <c r="RL32" s="21"/>
      <c r="RM32" s="21"/>
      <c r="RN32" s="21"/>
      <c r="RO32" s="21"/>
      <c r="RP32" s="21"/>
      <c r="RQ32" s="21"/>
      <c r="RR32" s="21"/>
      <c r="RS32" s="21"/>
      <c r="RT32" s="21"/>
      <c r="RU32" s="21"/>
      <c r="RV32" s="21"/>
      <c r="RW32" s="21"/>
      <c r="RX32" s="21"/>
      <c r="RY32" s="21"/>
      <c r="RZ32" s="21"/>
      <c r="SA32" s="21"/>
      <c r="SB32" s="21"/>
      <c r="SC32" s="21"/>
      <c r="SD32" s="21"/>
      <c r="SE32" s="21"/>
      <c r="SF32" s="21"/>
      <c r="TS32" s="36"/>
      <c r="TT32" s="36"/>
      <c r="TU32" s="36"/>
      <c r="TV32" s="36"/>
      <c r="TW32" s="36"/>
    </row>
    <row r="33" spans="1:543" s="23" customFormat="1">
      <c r="A33" s="30">
        <f t="shared" ref="A33:A35" si="54">AA33</f>
        <v>0</v>
      </c>
      <c r="B33" s="44"/>
      <c r="C33" s="1"/>
      <c r="D33" s="1"/>
      <c r="E33" s="1"/>
      <c r="F33" s="1"/>
      <c r="G33" s="1"/>
      <c r="H33" s="1"/>
      <c r="I33" s="1"/>
      <c r="J33" s="1"/>
      <c r="K33" s="1"/>
      <c r="L33" s="1"/>
      <c r="M33" s="1"/>
      <c r="N33" s="1"/>
      <c r="O33" s="1"/>
      <c r="P33" s="1"/>
      <c r="Q33" s="1"/>
      <c r="R33" s="1"/>
      <c r="S33" s="1"/>
      <c r="T33" s="1"/>
      <c r="U33" s="1"/>
      <c r="V33" s="1"/>
      <c r="W33" s="1"/>
      <c r="X33" s="40"/>
      <c r="Y33" s="22" t="str">
        <f t="shared" ref="Y33:Y35" si="55">UPPER(O33)</f>
        <v/>
      </c>
      <c r="Z33" s="22">
        <f t="shared" si="34"/>
        <v>-1</v>
      </c>
      <c r="AA33" s="22">
        <f>VLOOKUP('Extraction '!I33,DIMENSIONS!J:K,2,FALSE)</f>
        <v>0</v>
      </c>
      <c r="AB33" s="22" t="e">
        <f>VLOOKUP($I33,DIMENSIONS!$B$2:$G$58,3,FALSE)</f>
        <v>#N/A</v>
      </c>
      <c r="AC33" s="22" t="e">
        <f>VLOOKUP($I33,DIMENSIONS!$B$2:$G$58,4,FALSE)</f>
        <v>#N/A</v>
      </c>
      <c r="AD33" s="22" t="e">
        <f>VLOOKUP($I33,DIMENSIONS!$B$2:$G$58,5,FALSE)</f>
        <v>#N/A</v>
      </c>
      <c r="AE33" s="22" t="e">
        <f>VLOOKUP($I33,DIMENSIONS!$B$2:$G$58,6,FALSE)</f>
        <v>#N/A</v>
      </c>
      <c r="AF33" s="22" t="str">
        <f t="shared" ref="AF33:AF35" si="56">CONCATENATE(J33," ",K33)</f>
        <v xml:space="preserve"> </v>
      </c>
      <c r="AG33" s="21" t="e">
        <f>VLOOKUP($I33,DIMENSIONS!$B$2:$H$58,8,FALSE)</f>
        <v>#N/A</v>
      </c>
      <c r="AH33" s="21"/>
      <c r="AI33" s="21"/>
      <c r="AJ33" s="21"/>
      <c r="AK33" s="21"/>
      <c r="AL33" s="21"/>
      <c r="AM33" s="21"/>
      <c r="AN33" s="21"/>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c r="BV33" s="21"/>
      <c r="BW33" s="21"/>
      <c r="BX33" s="21"/>
      <c r="BY33" s="21"/>
      <c r="BZ33" s="21"/>
      <c r="CA33" s="21"/>
      <c r="CB33" s="21"/>
      <c r="CC33" s="21"/>
      <c r="CD33" s="21"/>
      <c r="CE33" s="21"/>
      <c r="CF33" s="21"/>
      <c r="CG33" s="21"/>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21"/>
      <c r="FR33" s="21"/>
      <c r="FS33" s="21"/>
      <c r="FT33" s="21"/>
      <c r="FU33" s="21"/>
      <c r="FV33" s="21"/>
      <c r="FW33" s="21"/>
      <c r="FX33" s="21"/>
      <c r="FY33" s="21"/>
      <c r="FZ33" s="21"/>
      <c r="GA33" s="21"/>
      <c r="GB33" s="21"/>
      <c r="GC33" s="21"/>
      <c r="GD33" s="21"/>
      <c r="GE33" s="21"/>
      <c r="GF33" s="21"/>
      <c r="GG33" s="21"/>
      <c r="GH33" s="21"/>
      <c r="GI33" s="21"/>
      <c r="GJ33" s="21"/>
      <c r="GK33" s="21"/>
      <c r="GL33" s="21"/>
      <c r="GM33" s="21"/>
      <c r="GN33" s="21"/>
      <c r="GO33" s="21"/>
      <c r="GP33" s="21"/>
      <c r="GQ33" s="21"/>
      <c r="GR33" s="21"/>
      <c r="GS33" s="21"/>
      <c r="GT33" s="21"/>
      <c r="GU33" s="21"/>
      <c r="GV33" s="21"/>
      <c r="GW33" s="21"/>
      <c r="GX33" s="21"/>
      <c r="GY33" s="21"/>
      <c r="GZ33" s="21"/>
      <c r="HA33" s="21"/>
      <c r="HB33" s="21"/>
      <c r="HC33" s="21"/>
      <c r="HD33" s="21"/>
      <c r="HE33" s="21"/>
      <c r="HF33" s="21"/>
      <c r="HG33" s="21"/>
      <c r="HH33" s="21"/>
      <c r="HI33" s="21"/>
      <c r="HJ33" s="21"/>
      <c r="HK33" s="21"/>
      <c r="HL33" s="21"/>
      <c r="HM33" s="21"/>
      <c r="HN33" s="21"/>
      <c r="HO33" s="21"/>
      <c r="HP33" s="21"/>
      <c r="HQ33" s="21"/>
      <c r="HR33" s="21"/>
      <c r="HS33" s="21"/>
      <c r="HT33" s="21"/>
      <c r="HU33" s="21"/>
      <c r="HV33" s="21"/>
      <c r="HW33" s="21"/>
      <c r="HX33" s="21"/>
      <c r="HY33" s="21"/>
      <c r="HZ33" s="21"/>
      <c r="IA33" s="21"/>
      <c r="IB33" s="21"/>
      <c r="IC33" s="21"/>
      <c r="ID33" s="21"/>
      <c r="IE33" s="21"/>
      <c r="IF33" s="21"/>
      <c r="IG33" s="21"/>
      <c r="IH33" s="21"/>
      <c r="II33" s="21"/>
      <c r="IJ33" s="21"/>
      <c r="IK33" s="21"/>
      <c r="IL33" s="21"/>
      <c r="IM33" s="21"/>
      <c r="IN33" s="21"/>
      <c r="IO33" s="21"/>
      <c r="IP33" s="21"/>
      <c r="IQ33" s="21"/>
      <c r="IR33" s="21"/>
      <c r="IS33" s="21"/>
      <c r="IT33" s="21"/>
      <c r="IU33" s="21"/>
      <c r="IV33" s="21"/>
      <c r="IW33" s="21"/>
      <c r="IX33" s="21"/>
      <c r="IY33" s="21"/>
      <c r="IZ33" s="21"/>
      <c r="JA33" s="21"/>
      <c r="JB33" s="21"/>
      <c r="JC33" s="21"/>
      <c r="JD33" s="21"/>
      <c r="JE33" s="21"/>
      <c r="JF33" s="21"/>
      <c r="JG33" s="21"/>
      <c r="JH33" s="21"/>
      <c r="JI33" s="21"/>
      <c r="JJ33" s="21"/>
      <c r="JK33" s="21"/>
      <c r="JL33" s="21"/>
      <c r="JM33" s="21"/>
      <c r="JN33" s="21"/>
      <c r="JO33" s="21"/>
      <c r="JP33" s="21"/>
      <c r="JQ33" s="21"/>
      <c r="JR33" s="21"/>
      <c r="JS33" s="21"/>
      <c r="JT33" s="21"/>
      <c r="JU33" s="21"/>
      <c r="JV33" s="21"/>
      <c r="JW33" s="21"/>
      <c r="JX33" s="21"/>
      <c r="JY33" s="21"/>
      <c r="JZ33" s="21"/>
      <c r="KA33" s="21"/>
      <c r="KB33" s="21"/>
      <c r="KC33" s="21"/>
      <c r="KD33" s="21"/>
      <c r="KE33" s="21"/>
      <c r="KF33" s="21"/>
      <c r="KG33" s="21"/>
      <c r="KH33" s="21"/>
      <c r="KI33" s="21"/>
      <c r="KJ33" s="21"/>
      <c r="KK33" s="21"/>
      <c r="KL33" s="21"/>
      <c r="KM33" s="21"/>
      <c r="KN33" s="21"/>
      <c r="KO33" s="21"/>
      <c r="KP33" s="21"/>
      <c r="KQ33" s="21"/>
      <c r="KR33" s="21"/>
      <c r="KS33" s="21"/>
      <c r="KT33" s="21"/>
      <c r="KU33" s="21"/>
      <c r="KV33" s="21"/>
      <c r="KW33" s="21"/>
      <c r="KX33" s="21"/>
      <c r="KY33" s="21"/>
      <c r="KZ33" s="21"/>
      <c r="LA33" s="21"/>
      <c r="LB33" s="21"/>
      <c r="LC33" s="21"/>
      <c r="LD33" s="21"/>
      <c r="LE33" s="21"/>
      <c r="LF33" s="21"/>
      <c r="LG33" s="21"/>
      <c r="LH33" s="21"/>
      <c r="LI33" s="21"/>
      <c r="LJ33" s="21"/>
      <c r="LK33" s="21"/>
      <c r="LL33" s="21"/>
      <c r="LM33" s="21"/>
      <c r="LN33" s="21"/>
      <c r="LO33" s="21"/>
      <c r="LP33" s="21"/>
      <c r="LQ33" s="21"/>
      <c r="LR33" s="21"/>
      <c r="LS33" s="21"/>
      <c r="LT33" s="21"/>
      <c r="LU33" s="21"/>
      <c r="LV33" s="21"/>
      <c r="LW33" s="21"/>
      <c r="LX33" s="21"/>
      <c r="LY33" s="21"/>
      <c r="LZ33" s="21"/>
      <c r="MA33" s="21"/>
      <c r="MB33" s="21"/>
      <c r="MC33" s="21"/>
      <c r="MD33" s="21"/>
      <c r="ME33" s="21"/>
      <c r="MF33" s="21"/>
      <c r="MG33" s="21"/>
      <c r="MH33" s="21"/>
      <c r="MI33" s="21"/>
      <c r="MJ33" s="21"/>
      <c r="MK33" s="21"/>
      <c r="ML33" s="21"/>
      <c r="MM33" s="21"/>
      <c r="MN33" s="21"/>
      <c r="MO33" s="21"/>
      <c r="MP33" s="21"/>
      <c r="MQ33" s="21"/>
      <c r="MR33" s="21"/>
      <c r="MS33" s="21"/>
      <c r="MT33" s="21"/>
      <c r="MU33" s="21"/>
      <c r="MV33" s="21"/>
      <c r="MW33" s="21"/>
      <c r="MX33" s="21"/>
      <c r="MY33" s="21"/>
      <c r="MZ33" s="21"/>
      <c r="NA33" s="21"/>
      <c r="NB33" s="21"/>
      <c r="NC33" s="21"/>
      <c r="ND33" s="21"/>
      <c r="NE33" s="21"/>
      <c r="NF33" s="21"/>
      <c r="NG33" s="21"/>
      <c r="NH33" s="21"/>
      <c r="NI33" s="21"/>
      <c r="NJ33" s="21"/>
      <c r="NK33" s="21"/>
      <c r="NL33" s="21"/>
      <c r="NM33" s="21"/>
      <c r="NN33" s="21"/>
      <c r="NO33" s="21"/>
      <c r="NP33" s="21"/>
      <c r="NQ33" s="21"/>
      <c r="NR33" s="21"/>
      <c r="NS33" s="21"/>
      <c r="NT33" s="21"/>
      <c r="NU33" s="21"/>
      <c r="NV33" s="21"/>
      <c r="NW33" s="21"/>
      <c r="NX33" s="21"/>
      <c r="NY33" s="21"/>
      <c r="NZ33" s="21"/>
      <c r="OA33" s="21"/>
      <c r="OB33" s="21"/>
      <c r="OC33" s="21"/>
      <c r="OD33" s="21"/>
      <c r="OE33" s="21"/>
      <c r="OF33" s="21"/>
      <c r="OG33" s="21"/>
      <c r="OH33" s="21"/>
      <c r="OI33" s="21"/>
      <c r="OJ33" s="21"/>
      <c r="OK33" s="21"/>
      <c r="OL33" s="21"/>
      <c r="OM33" s="21"/>
      <c r="ON33" s="21"/>
      <c r="OO33" s="21"/>
      <c r="OP33" s="21"/>
      <c r="OQ33" s="21"/>
      <c r="OR33" s="21"/>
      <c r="OS33" s="21"/>
      <c r="OT33" s="21"/>
      <c r="OU33" s="21"/>
      <c r="OV33" s="21"/>
      <c r="OW33" s="21"/>
      <c r="OX33" s="21"/>
      <c r="OY33" s="21"/>
      <c r="OZ33" s="21"/>
      <c r="PA33" s="21"/>
      <c r="PB33" s="21"/>
      <c r="PC33" s="21"/>
      <c r="PD33" s="21"/>
      <c r="PE33" s="21"/>
      <c r="PF33" s="21"/>
      <c r="PG33" s="21"/>
      <c r="PH33" s="21"/>
      <c r="PI33" s="21"/>
      <c r="PJ33" s="21"/>
      <c r="PK33" s="21"/>
      <c r="PL33" s="21"/>
      <c r="PM33" s="21"/>
      <c r="PN33" s="21"/>
      <c r="PO33" s="21"/>
      <c r="PP33" s="21"/>
      <c r="PQ33" s="21"/>
      <c r="PR33" s="21"/>
      <c r="PS33" s="21"/>
      <c r="PT33" s="21"/>
      <c r="PU33" s="21"/>
      <c r="PV33" s="21"/>
      <c r="PW33" s="21"/>
      <c r="PX33" s="21"/>
      <c r="PY33" s="21"/>
      <c r="PZ33" s="21"/>
      <c r="QA33" s="21"/>
      <c r="QB33" s="21"/>
      <c r="QC33" s="21"/>
      <c r="QD33" s="21"/>
      <c r="QE33" s="21"/>
      <c r="QF33" s="21"/>
      <c r="QG33" s="21"/>
      <c r="QH33" s="21"/>
      <c r="QI33" s="21"/>
      <c r="QJ33" s="21"/>
      <c r="QK33" s="21"/>
      <c r="QL33" s="21"/>
      <c r="QM33" s="21"/>
      <c r="QN33" s="21"/>
      <c r="QO33" s="21"/>
      <c r="QP33" s="21"/>
      <c r="QQ33" s="21"/>
      <c r="QR33" s="21"/>
      <c r="QS33" s="21"/>
      <c r="QT33" s="21"/>
      <c r="QU33" s="21"/>
      <c r="QV33" s="21"/>
      <c r="QW33" s="21"/>
      <c r="QX33" s="21"/>
      <c r="QY33" s="21"/>
      <c r="QZ33" s="21"/>
      <c r="RA33" s="21"/>
      <c r="RB33" s="21"/>
      <c r="RC33" s="21"/>
      <c r="RD33" s="21"/>
      <c r="RE33" s="21"/>
      <c r="RF33" s="21"/>
      <c r="RG33" s="21"/>
      <c r="RH33" s="21"/>
      <c r="RI33" s="21"/>
      <c r="RJ33" s="21"/>
      <c r="RK33" s="21"/>
      <c r="RL33" s="21"/>
      <c r="RM33" s="21"/>
      <c r="RN33" s="21"/>
      <c r="RO33" s="21"/>
      <c r="RP33" s="21"/>
      <c r="RQ33" s="21"/>
      <c r="RR33" s="21"/>
      <c r="RS33" s="21"/>
      <c r="RT33" s="21"/>
      <c r="RU33" s="21"/>
      <c r="RV33" s="21"/>
      <c r="RW33" s="21"/>
      <c r="RX33" s="21"/>
      <c r="RY33" s="21"/>
      <c r="RZ33" s="21"/>
      <c r="SA33" s="21"/>
      <c r="SB33" s="21"/>
      <c r="SC33" s="21"/>
      <c r="SD33" s="21"/>
      <c r="SE33" s="21"/>
      <c r="SF33" s="21"/>
      <c r="TS33" s="36"/>
      <c r="TT33" s="36"/>
      <c r="TU33" s="36"/>
      <c r="TV33" s="36"/>
      <c r="TW33" s="36"/>
    </row>
    <row r="34" spans="1:543" s="23" customFormat="1">
      <c r="A34" s="30">
        <f t="shared" si="54"/>
        <v>0</v>
      </c>
      <c r="B34" s="44"/>
      <c r="C34" s="1"/>
      <c r="D34" s="1"/>
      <c r="E34" s="1"/>
      <c r="F34" s="1"/>
      <c r="G34" s="1"/>
      <c r="H34" s="1"/>
      <c r="I34" s="1"/>
      <c r="J34" s="1"/>
      <c r="K34" s="1"/>
      <c r="L34" s="1"/>
      <c r="M34" s="1"/>
      <c r="N34" s="1"/>
      <c r="O34" s="1"/>
      <c r="P34" s="1"/>
      <c r="Q34" s="1"/>
      <c r="R34" s="1"/>
      <c r="S34" s="1"/>
      <c r="T34" s="1"/>
      <c r="U34" s="1"/>
      <c r="V34" s="1"/>
      <c r="W34" s="1"/>
      <c r="X34" s="40"/>
      <c r="Y34" s="22" t="str">
        <f t="shared" si="55"/>
        <v/>
      </c>
      <c r="Z34" s="22">
        <f t="shared" si="34"/>
        <v>-1</v>
      </c>
      <c r="AA34" s="22">
        <f>VLOOKUP('Extraction '!I34,DIMENSIONS!J:K,2,FALSE)</f>
        <v>0</v>
      </c>
      <c r="AB34" s="22" t="e">
        <f>VLOOKUP($I34,DIMENSIONS!$B$2:$G$58,3,FALSE)</f>
        <v>#N/A</v>
      </c>
      <c r="AC34" s="22" t="e">
        <f>VLOOKUP($I34,DIMENSIONS!$B$2:$G$58,4,FALSE)</f>
        <v>#N/A</v>
      </c>
      <c r="AD34" s="22" t="e">
        <f>VLOOKUP($I34,DIMENSIONS!$B$2:$G$58,5,FALSE)</f>
        <v>#N/A</v>
      </c>
      <c r="AE34" s="22" t="e">
        <f>VLOOKUP($I34,DIMENSIONS!$B$2:$G$58,6,FALSE)</f>
        <v>#N/A</v>
      </c>
      <c r="AF34" s="22" t="str">
        <f t="shared" si="56"/>
        <v xml:space="preserve"> </v>
      </c>
      <c r="AG34" s="21" t="e">
        <f>VLOOKUP($I34,DIMENSIONS!$B$2:$H$58,8,FALSE)</f>
        <v>#N/A</v>
      </c>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21"/>
      <c r="FM34" s="21"/>
      <c r="FN34" s="21"/>
      <c r="FO34" s="21"/>
      <c r="FP34" s="21"/>
      <c r="FQ34" s="21"/>
      <c r="FR34" s="21"/>
      <c r="FS34" s="21"/>
      <c r="FT34" s="21"/>
      <c r="FU34" s="21"/>
      <c r="FV34" s="21"/>
      <c r="FW34" s="21"/>
      <c r="FX34" s="21"/>
      <c r="FY34" s="21"/>
      <c r="FZ34" s="21"/>
      <c r="GA34" s="21"/>
      <c r="GB34" s="21"/>
      <c r="GC34" s="21"/>
      <c r="GD34" s="21"/>
      <c r="GE34" s="21"/>
      <c r="GF34" s="21"/>
      <c r="GG34" s="21"/>
      <c r="GH34" s="21"/>
      <c r="GI34" s="21"/>
      <c r="GJ34" s="21"/>
      <c r="GK34" s="21"/>
      <c r="GL34" s="21"/>
      <c r="GM34" s="21"/>
      <c r="GN34" s="21"/>
      <c r="GO34" s="21"/>
      <c r="GP34" s="21"/>
      <c r="GQ34" s="21"/>
      <c r="GR34" s="21"/>
      <c r="GS34" s="21"/>
      <c r="GT34" s="21"/>
      <c r="GU34" s="21"/>
      <c r="GV34" s="21"/>
      <c r="GW34" s="21"/>
      <c r="GX34" s="21"/>
      <c r="GY34" s="21"/>
      <c r="GZ34" s="21"/>
      <c r="HA34" s="21"/>
      <c r="HB34" s="21"/>
      <c r="HC34" s="21"/>
      <c r="HD34" s="21"/>
      <c r="HE34" s="21"/>
      <c r="HF34" s="21"/>
      <c r="HG34" s="21"/>
      <c r="HH34" s="21"/>
      <c r="HI34" s="21"/>
      <c r="HJ34" s="21"/>
      <c r="HK34" s="21"/>
      <c r="HL34" s="21"/>
      <c r="HM34" s="21"/>
      <c r="HN34" s="21"/>
      <c r="HO34" s="21"/>
      <c r="HP34" s="21"/>
      <c r="HQ34" s="21"/>
      <c r="HR34" s="21"/>
      <c r="HS34" s="21"/>
      <c r="HT34" s="21"/>
      <c r="HU34" s="21"/>
      <c r="HV34" s="21"/>
      <c r="HW34" s="21"/>
      <c r="HX34" s="21"/>
      <c r="HY34" s="21"/>
      <c r="HZ34" s="21"/>
      <c r="IA34" s="21"/>
      <c r="IB34" s="21"/>
      <c r="IC34" s="21"/>
      <c r="ID34" s="21"/>
      <c r="IE34" s="21"/>
      <c r="IF34" s="21"/>
      <c r="IG34" s="21"/>
      <c r="IH34" s="21"/>
      <c r="II34" s="21"/>
      <c r="IJ34" s="21"/>
      <c r="IK34" s="21"/>
      <c r="IL34" s="21"/>
      <c r="IM34" s="21"/>
      <c r="IN34" s="21"/>
      <c r="IO34" s="21"/>
      <c r="IP34" s="21"/>
      <c r="IQ34" s="21"/>
      <c r="IR34" s="21"/>
      <c r="IS34" s="21"/>
      <c r="IT34" s="21"/>
      <c r="IU34" s="21"/>
      <c r="IV34" s="21"/>
      <c r="IW34" s="21"/>
      <c r="IX34" s="21"/>
      <c r="IY34" s="21"/>
      <c r="IZ34" s="21"/>
      <c r="JA34" s="21"/>
      <c r="JB34" s="21"/>
      <c r="JC34" s="21"/>
      <c r="JD34" s="21"/>
      <c r="JE34" s="21"/>
      <c r="JF34" s="21"/>
      <c r="JG34" s="21"/>
      <c r="JH34" s="21"/>
      <c r="JI34" s="21"/>
      <c r="JJ34" s="21"/>
      <c r="JK34" s="21"/>
      <c r="JL34" s="21"/>
      <c r="JM34" s="21"/>
      <c r="JN34" s="21"/>
      <c r="JO34" s="21"/>
      <c r="JP34" s="21"/>
      <c r="JQ34" s="21"/>
      <c r="JR34" s="21"/>
      <c r="JS34" s="21"/>
      <c r="JT34" s="21"/>
      <c r="JU34" s="21"/>
      <c r="JV34" s="21"/>
      <c r="JW34" s="21"/>
      <c r="JX34" s="21"/>
      <c r="JY34" s="21"/>
      <c r="JZ34" s="21"/>
      <c r="KA34" s="21"/>
      <c r="KB34" s="21"/>
      <c r="KC34" s="21"/>
      <c r="KD34" s="21"/>
      <c r="KE34" s="21"/>
      <c r="KF34" s="21"/>
      <c r="KG34" s="21"/>
      <c r="KH34" s="21"/>
      <c r="KI34" s="21"/>
      <c r="KJ34" s="21"/>
      <c r="KK34" s="21"/>
      <c r="KL34" s="21"/>
      <c r="KM34" s="21"/>
      <c r="KN34" s="21"/>
      <c r="KO34" s="21"/>
      <c r="KP34" s="21"/>
      <c r="KQ34" s="21"/>
      <c r="KR34" s="21"/>
      <c r="KS34" s="21"/>
      <c r="KT34" s="21"/>
      <c r="KU34" s="21"/>
      <c r="KV34" s="21"/>
      <c r="KW34" s="21"/>
      <c r="KX34" s="21"/>
      <c r="KY34" s="21"/>
      <c r="KZ34" s="21"/>
      <c r="LA34" s="21"/>
      <c r="LB34" s="21"/>
      <c r="LC34" s="21"/>
      <c r="LD34" s="21"/>
      <c r="LE34" s="21"/>
      <c r="LF34" s="21"/>
      <c r="LG34" s="21"/>
      <c r="LH34" s="21"/>
      <c r="LI34" s="21"/>
      <c r="LJ34" s="21"/>
      <c r="LK34" s="21"/>
      <c r="LL34" s="21"/>
      <c r="LM34" s="21"/>
      <c r="LN34" s="21"/>
      <c r="LO34" s="21"/>
      <c r="LP34" s="21"/>
      <c r="LQ34" s="21"/>
      <c r="LR34" s="21"/>
      <c r="LS34" s="21"/>
      <c r="LT34" s="21"/>
      <c r="LU34" s="21"/>
      <c r="LV34" s="21"/>
      <c r="LW34" s="21"/>
      <c r="LX34" s="21"/>
      <c r="LY34" s="21"/>
      <c r="LZ34" s="21"/>
      <c r="MA34" s="21"/>
      <c r="MB34" s="21"/>
      <c r="MC34" s="21"/>
      <c r="MD34" s="21"/>
      <c r="ME34" s="21"/>
      <c r="MF34" s="21"/>
      <c r="MG34" s="21"/>
      <c r="MH34" s="21"/>
      <c r="MI34" s="21"/>
      <c r="MJ34" s="21"/>
      <c r="MK34" s="21"/>
      <c r="ML34" s="21"/>
      <c r="MM34" s="21"/>
      <c r="MN34" s="21"/>
      <c r="MO34" s="21"/>
      <c r="MP34" s="21"/>
      <c r="MQ34" s="21"/>
      <c r="MR34" s="21"/>
      <c r="MS34" s="21"/>
      <c r="MT34" s="21"/>
      <c r="MU34" s="21"/>
      <c r="MV34" s="21"/>
      <c r="MW34" s="21"/>
      <c r="MX34" s="21"/>
      <c r="MY34" s="21"/>
      <c r="MZ34" s="21"/>
      <c r="NA34" s="21"/>
      <c r="NB34" s="21"/>
      <c r="NC34" s="21"/>
      <c r="ND34" s="21"/>
      <c r="NE34" s="21"/>
      <c r="NF34" s="21"/>
      <c r="NG34" s="21"/>
      <c r="NH34" s="21"/>
      <c r="NI34" s="21"/>
      <c r="NJ34" s="21"/>
      <c r="NK34" s="21"/>
      <c r="NL34" s="21"/>
      <c r="NM34" s="21"/>
      <c r="NN34" s="21"/>
      <c r="NO34" s="21"/>
      <c r="NP34" s="21"/>
      <c r="NQ34" s="21"/>
      <c r="NR34" s="21"/>
      <c r="NS34" s="21"/>
      <c r="NT34" s="21"/>
      <c r="NU34" s="21"/>
      <c r="NV34" s="21"/>
      <c r="NW34" s="21"/>
      <c r="NX34" s="21"/>
      <c r="NY34" s="21"/>
      <c r="NZ34" s="21"/>
      <c r="OA34" s="21"/>
      <c r="OB34" s="21"/>
      <c r="OC34" s="21"/>
      <c r="OD34" s="21"/>
      <c r="OE34" s="21"/>
      <c r="OF34" s="21"/>
      <c r="OG34" s="21"/>
      <c r="OH34" s="21"/>
      <c r="OI34" s="21"/>
      <c r="OJ34" s="21"/>
      <c r="OK34" s="21"/>
      <c r="OL34" s="21"/>
      <c r="OM34" s="21"/>
      <c r="ON34" s="21"/>
      <c r="OO34" s="21"/>
      <c r="OP34" s="21"/>
      <c r="OQ34" s="21"/>
      <c r="OR34" s="21"/>
      <c r="OS34" s="21"/>
      <c r="OT34" s="21"/>
      <c r="OU34" s="21"/>
      <c r="OV34" s="21"/>
      <c r="OW34" s="21"/>
      <c r="OX34" s="21"/>
      <c r="OY34" s="21"/>
      <c r="OZ34" s="21"/>
      <c r="PA34" s="21"/>
      <c r="PB34" s="21"/>
      <c r="PC34" s="21"/>
      <c r="PD34" s="21"/>
      <c r="PE34" s="21"/>
      <c r="PF34" s="21"/>
      <c r="PG34" s="21"/>
      <c r="PH34" s="21"/>
      <c r="PI34" s="21"/>
      <c r="PJ34" s="21"/>
      <c r="PK34" s="21"/>
      <c r="PL34" s="21"/>
      <c r="PM34" s="21"/>
      <c r="PN34" s="21"/>
      <c r="PO34" s="21"/>
      <c r="PP34" s="21"/>
      <c r="PQ34" s="21"/>
      <c r="PR34" s="21"/>
      <c r="PS34" s="21"/>
      <c r="PT34" s="21"/>
      <c r="PU34" s="21"/>
      <c r="PV34" s="21"/>
      <c r="PW34" s="21"/>
      <c r="PX34" s="21"/>
      <c r="PY34" s="21"/>
      <c r="PZ34" s="21"/>
      <c r="QA34" s="21"/>
      <c r="QB34" s="21"/>
      <c r="QC34" s="21"/>
      <c r="QD34" s="21"/>
      <c r="QE34" s="21"/>
      <c r="QF34" s="21"/>
      <c r="QG34" s="21"/>
      <c r="QH34" s="21"/>
      <c r="QI34" s="21"/>
      <c r="QJ34" s="21"/>
      <c r="QK34" s="21"/>
      <c r="QL34" s="21"/>
      <c r="QM34" s="21"/>
      <c r="QN34" s="21"/>
      <c r="QO34" s="21"/>
      <c r="QP34" s="21"/>
      <c r="QQ34" s="21"/>
      <c r="QR34" s="21"/>
      <c r="QS34" s="21"/>
      <c r="QT34" s="21"/>
      <c r="QU34" s="21"/>
      <c r="QV34" s="21"/>
      <c r="QW34" s="21"/>
      <c r="QX34" s="21"/>
      <c r="QY34" s="21"/>
      <c r="QZ34" s="21"/>
      <c r="RA34" s="21"/>
      <c r="RB34" s="21"/>
      <c r="RC34" s="21"/>
      <c r="RD34" s="21"/>
      <c r="RE34" s="21"/>
      <c r="RF34" s="21"/>
      <c r="RG34" s="21"/>
      <c r="RH34" s="21"/>
      <c r="RI34" s="21"/>
      <c r="RJ34" s="21"/>
      <c r="RK34" s="21"/>
      <c r="RL34" s="21"/>
      <c r="RM34" s="21"/>
      <c r="RN34" s="21"/>
      <c r="RO34" s="21"/>
      <c r="RP34" s="21"/>
      <c r="RQ34" s="21"/>
      <c r="RR34" s="21"/>
      <c r="RS34" s="21"/>
      <c r="RT34" s="21"/>
      <c r="RU34" s="21"/>
      <c r="RV34" s="21"/>
      <c r="RW34" s="21"/>
      <c r="RX34" s="21"/>
      <c r="RY34" s="21"/>
      <c r="RZ34" s="21"/>
      <c r="SA34" s="21"/>
      <c r="SB34" s="21"/>
      <c r="SC34" s="21"/>
      <c r="SD34" s="21"/>
      <c r="SE34" s="21"/>
      <c r="SF34" s="21"/>
      <c r="TS34" s="36"/>
      <c r="TT34" s="36"/>
      <c r="TU34" s="36"/>
      <c r="TV34" s="36"/>
      <c r="TW34" s="36"/>
    </row>
    <row r="35" spans="1:543" s="23" customFormat="1">
      <c r="A35" s="30">
        <f t="shared" si="54"/>
        <v>0</v>
      </c>
      <c r="B35" s="44"/>
      <c r="C35" s="1"/>
      <c r="D35" s="1"/>
      <c r="E35" s="1"/>
      <c r="F35" s="1"/>
      <c r="G35" s="1"/>
      <c r="H35" s="1"/>
      <c r="I35" s="1"/>
      <c r="J35" s="1"/>
      <c r="K35" s="1"/>
      <c r="L35" s="1"/>
      <c r="M35" s="1"/>
      <c r="N35" s="1"/>
      <c r="O35" s="1"/>
      <c r="P35" s="1"/>
      <c r="Q35" s="1"/>
      <c r="R35" s="1"/>
      <c r="S35" s="1"/>
      <c r="T35" s="1"/>
      <c r="U35" s="1"/>
      <c r="V35" s="1"/>
      <c r="W35" s="1"/>
      <c r="X35" s="40"/>
      <c r="Y35" s="22" t="str">
        <f t="shared" si="55"/>
        <v/>
      </c>
      <c r="Z35" s="22">
        <f t="shared" si="34"/>
        <v>-1</v>
      </c>
      <c r="AA35" s="22">
        <f>VLOOKUP('Extraction '!I35,DIMENSIONS!J:K,2,FALSE)</f>
        <v>0</v>
      </c>
      <c r="AB35" s="22" t="e">
        <f>VLOOKUP($I35,DIMENSIONS!$B$2:$G$58,3,FALSE)</f>
        <v>#N/A</v>
      </c>
      <c r="AC35" s="22" t="e">
        <f>VLOOKUP($I35,DIMENSIONS!$B$2:$G$58,4,FALSE)</f>
        <v>#N/A</v>
      </c>
      <c r="AD35" s="22" t="e">
        <f>VLOOKUP($I35,DIMENSIONS!$B$2:$G$58,5,FALSE)</f>
        <v>#N/A</v>
      </c>
      <c r="AE35" s="22" t="e">
        <f>VLOOKUP($I35,DIMENSIONS!$B$2:$G$58,6,FALSE)</f>
        <v>#N/A</v>
      </c>
      <c r="AF35" s="22" t="str">
        <f t="shared" si="56"/>
        <v xml:space="preserve"> </v>
      </c>
      <c r="AG35" s="21" t="e">
        <f>VLOOKUP($I35,DIMENSIONS!$B$2:$H$58,8,FALSE)</f>
        <v>#N/A</v>
      </c>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21"/>
      <c r="FR35" s="21"/>
      <c r="FS35" s="21"/>
      <c r="FT35" s="21"/>
      <c r="FU35" s="21"/>
      <c r="FV35" s="21"/>
      <c r="FW35" s="21"/>
      <c r="FX35" s="21"/>
      <c r="FY35" s="21"/>
      <c r="FZ35" s="21"/>
      <c r="GA35" s="21"/>
      <c r="GB35" s="21"/>
      <c r="GC35" s="21"/>
      <c r="GD35" s="21"/>
      <c r="GE35" s="21"/>
      <c r="GF35" s="21"/>
      <c r="GG35" s="21"/>
      <c r="GH35" s="21"/>
      <c r="GI35" s="21"/>
      <c r="GJ35" s="21"/>
      <c r="GK35" s="21"/>
      <c r="GL35" s="21"/>
      <c r="GM35" s="21"/>
      <c r="GN35" s="21"/>
      <c r="GO35" s="21"/>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21"/>
      <c r="HY35" s="21"/>
      <c r="HZ35" s="21"/>
      <c r="IA35" s="21"/>
      <c r="IB35" s="21"/>
      <c r="IC35" s="21"/>
      <c r="ID35" s="21"/>
      <c r="IE35" s="21"/>
      <c r="IF35" s="21"/>
      <c r="IG35" s="21"/>
      <c r="IH35" s="21"/>
      <c r="II35" s="21"/>
      <c r="IJ35" s="21"/>
      <c r="IK35" s="21"/>
      <c r="IL35" s="21"/>
      <c r="IM35" s="21"/>
      <c r="IN35" s="21"/>
      <c r="IO35" s="21"/>
      <c r="IP35" s="21"/>
      <c r="IQ35" s="21"/>
      <c r="IR35" s="21"/>
      <c r="IS35" s="21"/>
      <c r="IT35" s="21"/>
      <c r="IU35" s="21"/>
      <c r="IV35" s="21"/>
      <c r="IW35" s="21"/>
      <c r="IX35" s="21"/>
      <c r="IY35" s="21"/>
      <c r="IZ35" s="21"/>
      <c r="JA35" s="21"/>
      <c r="JB35" s="21"/>
      <c r="JC35" s="21"/>
      <c r="JD35" s="21"/>
      <c r="JE35" s="21"/>
      <c r="JF35" s="21"/>
      <c r="JG35" s="21"/>
      <c r="JH35" s="21"/>
      <c r="JI35" s="21"/>
      <c r="JJ35" s="21"/>
      <c r="JK35" s="21"/>
      <c r="JL35" s="21"/>
      <c r="JM35" s="21"/>
      <c r="JN35" s="21"/>
      <c r="JO35" s="21"/>
      <c r="JP35" s="21"/>
      <c r="JQ35" s="21"/>
      <c r="JR35" s="21"/>
      <c r="JS35" s="21"/>
      <c r="JT35" s="21"/>
      <c r="JU35" s="21"/>
      <c r="JV35" s="21"/>
      <c r="JW35" s="21"/>
      <c r="JX35" s="21"/>
      <c r="JY35" s="21"/>
      <c r="JZ35" s="21"/>
      <c r="KA35" s="21"/>
      <c r="KB35" s="21"/>
      <c r="KC35" s="21"/>
      <c r="KD35" s="21"/>
      <c r="KE35" s="21"/>
      <c r="KF35" s="21"/>
      <c r="KG35" s="21"/>
      <c r="KH35" s="21"/>
      <c r="KI35" s="21"/>
      <c r="KJ35" s="21"/>
      <c r="KK35" s="21"/>
      <c r="KL35" s="21"/>
      <c r="KM35" s="21"/>
      <c r="KN35" s="21"/>
      <c r="KO35" s="21"/>
      <c r="KP35" s="21"/>
      <c r="KQ35" s="21"/>
      <c r="KR35" s="21"/>
      <c r="KS35" s="21"/>
      <c r="KT35" s="21"/>
      <c r="KU35" s="21"/>
      <c r="KV35" s="21"/>
      <c r="KW35" s="21"/>
      <c r="KX35" s="21"/>
      <c r="KY35" s="21"/>
      <c r="KZ35" s="21"/>
      <c r="LA35" s="21"/>
      <c r="LB35" s="21"/>
      <c r="LC35" s="21"/>
      <c r="LD35" s="21"/>
      <c r="LE35" s="21"/>
      <c r="LF35" s="21"/>
      <c r="LG35" s="21"/>
      <c r="LH35" s="21"/>
      <c r="LI35" s="21"/>
      <c r="LJ35" s="21"/>
      <c r="LK35" s="21"/>
      <c r="LL35" s="21"/>
      <c r="LM35" s="21"/>
      <c r="LN35" s="21"/>
      <c r="LO35" s="21"/>
      <c r="LP35" s="21"/>
      <c r="LQ35" s="21"/>
      <c r="LR35" s="21"/>
      <c r="LS35" s="21"/>
      <c r="LT35" s="21"/>
      <c r="LU35" s="21"/>
      <c r="LV35" s="21"/>
      <c r="LW35" s="21"/>
      <c r="LX35" s="21"/>
      <c r="LY35" s="21"/>
      <c r="LZ35" s="21"/>
      <c r="MA35" s="21"/>
      <c r="MB35" s="21"/>
      <c r="MC35" s="21"/>
      <c r="MD35" s="21"/>
      <c r="ME35" s="21"/>
      <c r="MF35" s="21"/>
      <c r="MG35" s="21"/>
      <c r="MH35" s="21"/>
      <c r="MI35" s="21"/>
      <c r="MJ35" s="21"/>
      <c r="MK35" s="21"/>
      <c r="ML35" s="21"/>
      <c r="MM35" s="21"/>
      <c r="MN35" s="21"/>
      <c r="MO35" s="21"/>
      <c r="MP35" s="21"/>
      <c r="MQ35" s="21"/>
      <c r="MR35" s="21"/>
      <c r="MS35" s="21"/>
      <c r="MT35" s="21"/>
      <c r="MU35" s="21"/>
      <c r="MV35" s="21"/>
      <c r="MW35" s="21"/>
      <c r="MX35" s="21"/>
      <c r="MY35" s="21"/>
      <c r="MZ35" s="21"/>
      <c r="NA35" s="21"/>
      <c r="NB35" s="21"/>
      <c r="NC35" s="21"/>
      <c r="ND35" s="21"/>
      <c r="NE35" s="21"/>
      <c r="NF35" s="21"/>
      <c r="NG35" s="21"/>
      <c r="NH35" s="21"/>
      <c r="NI35" s="21"/>
      <c r="NJ35" s="21"/>
      <c r="NK35" s="21"/>
      <c r="NL35" s="21"/>
      <c r="NM35" s="21"/>
      <c r="NN35" s="21"/>
      <c r="NO35" s="21"/>
      <c r="NP35" s="21"/>
      <c r="NQ35" s="21"/>
      <c r="NR35" s="21"/>
      <c r="NS35" s="21"/>
      <c r="NT35" s="21"/>
      <c r="NU35" s="21"/>
      <c r="NV35" s="21"/>
      <c r="NW35" s="21"/>
      <c r="NX35" s="21"/>
      <c r="NY35" s="21"/>
      <c r="NZ35" s="21"/>
      <c r="OA35" s="21"/>
      <c r="OB35" s="21"/>
      <c r="OC35" s="21"/>
      <c r="OD35" s="21"/>
      <c r="OE35" s="21"/>
      <c r="OF35" s="21"/>
      <c r="OG35" s="21"/>
      <c r="OH35" s="21"/>
      <c r="OI35" s="21"/>
      <c r="OJ35" s="21"/>
      <c r="OK35" s="21"/>
      <c r="OL35" s="21"/>
      <c r="OM35" s="21"/>
      <c r="ON35" s="21"/>
      <c r="OO35" s="21"/>
      <c r="OP35" s="21"/>
      <c r="OQ35" s="21"/>
      <c r="OR35" s="21"/>
      <c r="OS35" s="21"/>
      <c r="OT35" s="21"/>
      <c r="OU35" s="21"/>
      <c r="OV35" s="21"/>
      <c r="OW35" s="21"/>
      <c r="OX35" s="21"/>
      <c r="OY35" s="21"/>
      <c r="OZ35" s="21"/>
      <c r="PA35" s="21"/>
      <c r="PB35" s="21"/>
      <c r="PC35" s="21"/>
      <c r="PD35" s="21"/>
      <c r="PE35" s="21"/>
      <c r="PF35" s="21"/>
      <c r="PG35" s="21"/>
      <c r="PH35" s="21"/>
      <c r="PI35" s="21"/>
      <c r="PJ35" s="21"/>
      <c r="PK35" s="21"/>
      <c r="PL35" s="21"/>
      <c r="PM35" s="21"/>
      <c r="PN35" s="21"/>
      <c r="PO35" s="21"/>
      <c r="PP35" s="21"/>
      <c r="PQ35" s="21"/>
      <c r="PR35" s="21"/>
      <c r="PS35" s="21"/>
      <c r="PT35" s="21"/>
      <c r="PU35" s="21"/>
      <c r="PV35" s="21"/>
      <c r="PW35" s="21"/>
      <c r="PX35" s="21"/>
      <c r="PY35" s="21"/>
      <c r="PZ35" s="21"/>
      <c r="QA35" s="21"/>
      <c r="QB35" s="21"/>
      <c r="QC35" s="21"/>
      <c r="QD35" s="21"/>
      <c r="QE35" s="21"/>
      <c r="QF35" s="21"/>
      <c r="QG35" s="21"/>
      <c r="QH35" s="21"/>
      <c r="QI35" s="21"/>
      <c r="QJ35" s="21"/>
      <c r="QK35" s="21"/>
      <c r="QL35" s="21"/>
      <c r="QM35" s="21"/>
      <c r="QN35" s="21"/>
      <c r="QO35" s="21"/>
      <c r="QP35" s="21"/>
      <c r="QQ35" s="21"/>
      <c r="QR35" s="21"/>
      <c r="QS35" s="21"/>
      <c r="QT35" s="21"/>
      <c r="QU35" s="21"/>
      <c r="QV35" s="21"/>
      <c r="QW35" s="21"/>
      <c r="QX35" s="21"/>
      <c r="QY35" s="21"/>
      <c r="QZ35" s="21"/>
      <c r="RA35" s="21"/>
      <c r="RB35" s="21"/>
      <c r="RC35" s="21"/>
      <c r="RD35" s="21"/>
      <c r="RE35" s="21"/>
      <c r="RF35" s="21"/>
      <c r="RG35" s="21"/>
      <c r="RH35" s="21"/>
      <c r="RI35" s="21"/>
      <c r="RJ35" s="21"/>
      <c r="RK35" s="21"/>
      <c r="RL35" s="21"/>
      <c r="RM35" s="21"/>
      <c r="RN35" s="21"/>
      <c r="RO35" s="21"/>
      <c r="RP35" s="21"/>
      <c r="RQ35" s="21"/>
      <c r="RR35" s="21"/>
      <c r="RS35" s="21"/>
      <c r="RT35" s="21"/>
      <c r="RU35" s="21"/>
      <c r="RV35" s="21"/>
      <c r="RW35" s="21"/>
      <c r="RX35" s="21"/>
      <c r="RY35" s="21"/>
      <c r="RZ35" s="21"/>
      <c r="SA35" s="21"/>
      <c r="SB35" s="21"/>
      <c r="SC35" s="21"/>
      <c r="SD35" s="21"/>
      <c r="SE35" s="21"/>
      <c r="SF35" s="21"/>
      <c r="TS35" s="36"/>
      <c r="TT35" s="36"/>
      <c r="TU35" s="36"/>
      <c r="TV35" s="36"/>
      <c r="TW35" s="36"/>
    </row>
    <row r="36" spans="1:543" s="23" customFormat="1">
      <c r="A36" s="30">
        <f t="shared" si="53"/>
        <v>0</v>
      </c>
      <c r="B36" s="44"/>
      <c r="C36" s="1"/>
      <c r="D36" s="1"/>
      <c r="E36" s="1"/>
      <c r="F36" s="1"/>
      <c r="G36" s="1"/>
      <c r="H36" s="1"/>
      <c r="I36" s="1"/>
      <c r="J36" s="1"/>
      <c r="K36" s="1"/>
      <c r="L36" s="1"/>
      <c r="M36" s="1"/>
      <c r="N36" s="1"/>
      <c r="O36" s="1"/>
      <c r="P36" s="1"/>
      <c r="Q36" s="1"/>
      <c r="R36" s="1"/>
      <c r="S36" s="1"/>
      <c r="T36" s="1"/>
      <c r="U36" s="1"/>
      <c r="V36" s="1"/>
      <c r="W36" s="1"/>
      <c r="X36" s="40"/>
      <c r="Y36" s="22" t="str">
        <f t="shared" si="48"/>
        <v/>
      </c>
      <c r="Z36" s="22">
        <f t="shared" si="34"/>
        <v>-1</v>
      </c>
      <c r="AA36" s="22">
        <f>VLOOKUP('Extraction '!I36,DIMENSIONS!J:K,2,FALSE)</f>
        <v>0</v>
      </c>
      <c r="AB36" s="22" t="e">
        <f>VLOOKUP($I36,DIMENSIONS!$B$2:$G$58,3,FALSE)</f>
        <v>#N/A</v>
      </c>
      <c r="AC36" s="22" t="e">
        <f>VLOOKUP($I36,DIMENSIONS!$B$2:$G$58,4,FALSE)</f>
        <v>#N/A</v>
      </c>
      <c r="AD36" s="22" t="e">
        <f>VLOOKUP($I36,DIMENSIONS!$B$2:$G$58,5,FALSE)</f>
        <v>#N/A</v>
      </c>
      <c r="AE36" s="22" t="e">
        <f>VLOOKUP($I36,DIMENSIONS!$B$2:$G$58,6,FALSE)</f>
        <v>#N/A</v>
      </c>
      <c r="AF36" s="22" t="str">
        <f t="shared" si="49"/>
        <v xml:space="preserve"> </v>
      </c>
      <c r="AG36" s="21" t="e">
        <f>VLOOKUP($I36,DIMENSIONS!$B$2:$H$58,8,FALSE)</f>
        <v>#N/A</v>
      </c>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21"/>
      <c r="FM36" s="21"/>
      <c r="FN36" s="21"/>
      <c r="FO36" s="21"/>
      <c r="FP36" s="21"/>
      <c r="FQ36" s="21"/>
      <c r="FR36" s="21"/>
      <c r="FS36" s="21"/>
      <c r="FT36" s="21"/>
      <c r="FU36" s="21"/>
      <c r="FV36" s="21"/>
      <c r="FW36" s="21"/>
      <c r="FX36" s="21"/>
      <c r="FY36" s="21"/>
      <c r="FZ36" s="21"/>
      <c r="GA36" s="21"/>
      <c r="GB36" s="21"/>
      <c r="GC36" s="21"/>
      <c r="GD36" s="21"/>
      <c r="GE36" s="21"/>
      <c r="GF36" s="21"/>
      <c r="GG36" s="21"/>
      <c r="GH36" s="21"/>
      <c r="GI36" s="21"/>
      <c r="GJ36" s="21"/>
      <c r="GK36" s="21"/>
      <c r="GL36" s="21"/>
      <c r="GM36" s="21"/>
      <c r="GN36" s="21"/>
      <c r="GO36" s="21"/>
      <c r="GP36" s="21"/>
      <c r="GQ36" s="21"/>
      <c r="GR36" s="21"/>
      <c r="GS36" s="21"/>
      <c r="GT36" s="21"/>
      <c r="GU36" s="21"/>
      <c r="GV36" s="21"/>
      <c r="GW36" s="21"/>
      <c r="GX36" s="21"/>
      <c r="GY36" s="21"/>
      <c r="GZ36" s="21"/>
      <c r="HA36" s="21"/>
      <c r="HB36" s="21"/>
      <c r="HC36" s="21"/>
      <c r="HD36" s="21"/>
      <c r="HE36" s="21"/>
      <c r="HF36" s="21"/>
      <c r="HG36" s="21"/>
      <c r="HH36" s="21"/>
      <c r="HI36" s="21"/>
      <c r="HJ36" s="21"/>
      <c r="HK36" s="21"/>
      <c r="HL36" s="21"/>
      <c r="HM36" s="21"/>
      <c r="HN36" s="21"/>
      <c r="HO36" s="21"/>
      <c r="HP36" s="21"/>
      <c r="HQ36" s="21"/>
      <c r="HR36" s="21"/>
      <c r="HS36" s="21"/>
      <c r="HT36" s="21"/>
      <c r="HU36" s="21"/>
      <c r="HV36" s="21"/>
      <c r="HW36" s="21"/>
      <c r="HX36" s="21"/>
      <c r="HY36" s="21"/>
      <c r="HZ36" s="21"/>
      <c r="IA36" s="21"/>
      <c r="IB36" s="21"/>
      <c r="IC36" s="21"/>
      <c r="ID36" s="21"/>
      <c r="IE36" s="21"/>
      <c r="IF36" s="21"/>
      <c r="IG36" s="21"/>
      <c r="IH36" s="21"/>
      <c r="II36" s="21"/>
      <c r="IJ36" s="21"/>
      <c r="IK36" s="21"/>
      <c r="IL36" s="21"/>
      <c r="IM36" s="21"/>
      <c r="IN36" s="21"/>
      <c r="IO36" s="21"/>
      <c r="IP36" s="21"/>
      <c r="IQ36" s="21"/>
      <c r="IR36" s="21"/>
      <c r="IS36" s="21"/>
      <c r="IT36" s="21"/>
      <c r="IU36" s="21"/>
      <c r="IV36" s="21"/>
      <c r="IW36" s="21"/>
      <c r="IX36" s="21"/>
      <c r="IY36" s="21"/>
      <c r="IZ36" s="21"/>
      <c r="JA36" s="21"/>
      <c r="JB36" s="21"/>
      <c r="JC36" s="21"/>
      <c r="JD36" s="21"/>
      <c r="JE36" s="21"/>
      <c r="JF36" s="21"/>
      <c r="JG36" s="21"/>
      <c r="JH36" s="21"/>
      <c r="JI36" s="21"/>
      <c r="JJ36" s="21"/>
      <c r="JK36" s="21"/>
      <c r="JL36" s="21"/>
      <c r="JM36" s="21"/>
      <c r="JN36" s="21"/>
      <c r="JO36" s="21"/>
      <c r="JP36" s="21"/>
      <c r="JQ36" s="21"/>
      <c r="JR36" s="21"/>
      <c r="JS36" s="21"/>
      <c r="JT36" s="21"/>
      <c r="JU36" s="21"/>
      <c r="JV36" s="21"/>
      <c r="JW36" s="21"/>
      <c r="JX36" s="21"/>
      <c r="JY36" s="21"/>
      <c r="JZ36" s="21"/>
      <c r="KA36" s="21"/>
      <c r="KB36" s="21"/>
      <c r="KC36" s="21"/>
      <c r="KD36" s="21"/>
      <c r="KE36" s="21"/>
      <c r="KF36" s="21"/>
      <c r="KG36" s="21"/>
      <c r="KH36" s="21"/>
      <c r="KI36" s="21"/>
      <c r="KJ36" s="21"/>
      <c r="KK36" s="21"/>
      <c r="KL36" s="21"/>
      <c r="KM36" s="21"/>
      <c r="KN36" s="21"/>
      <c r="KO36" s="21"/>
      <c r="KP36" s="21"/>
      <c r="KQ36" s="21"/>
      <c r="KR36" s="21"/>
      <c r="KS36" s="21"/>
      <c r="KT36" s="21"/>
      <c r="KU36" s="21"/>
      <c r="KV36" s="21"/>
      <c r="KW36" s="21"/>
      <c r="KX36" s="21"/>
      <c r="KY36" s="21"/>
      <c r="KZ36" s="21"/>
      <c r="LA36" s="21"/>
      <c r="LB36" s="21"/>
      <c r="LC36" s="21"/>
      <c r="LD36" s="21"/>
      <c r="LE36" s="21"/>
      <c r="LF36" s="21"/>
      <c r="LG36" s="21"/>
      <c r="LH36" s="21"/>
      <c r="LI36" s="21"/>
      <c r="LJ36" s="21"/>
      <c r="LK36" s="21"/>
      <c r="LL36" s="21"/>
      <c r="LM36" s="21"/>
      <c r="LN36" s="21"/>
      <c r="LO36" s="21"/>
      <c r="LP36" s="21"/>
      <c r="LQ36" s="21"/>
      <c r="LR36" s="21"/>
      <c r="LS36" s="21"/>
      <c r="LT36" s="21"/>
      <c r="LU36" s="21"/>
      <c r="LV36" s="21"/>
      <c r="LW36" s="21"/>
      <c r="LX36" s="21"/>
      <c r="LY36" s="21"/>
      <c r="LZ36" s="21"/>
      <c r="MA36" s="21"/>
      <c r="MB36" s="21"/>
      <c r="MC36" s="21"/>
      <c r="MD36" s="21"/>
      <c r="ME36" s="21"/>
      <c r="MF36" s="21"/>
      <c r="MG36" s="21"/>
      <c r="MH36" s="21"/>
      <c r="MI36" s="21"/>
      <c r="MJ36" s="21"/>
      <c r="MK36" s="21"/>
      <c r="ML36" s="21"/>
      <c r="MM36" s="21"/>
      <c r="MN36" s="21"/>
      <c r="MO36" s="21"/>
      <c r="MP36" s="21"/>
      <c r="MQ36" s="21"/>
      <c r="MR36" s="21"/>
      <c r="MS36" s="21"/>
      <c r="MT36" s="21"/>
      <c r="MU36" s="21"/>
      <c r="MV36" s="21"/>
      <c r="MW36" s="21"/>
      <c r="MX36" s="21"/>
      <c r="MY36" s="21"/>
      <c r="MZ36" s="21"/>
      <c r="NA36" s="21"/>
      <c r="NB36" s="21"/>
      <c r="NC36" s="21"/>
      <c r="ND36" s="21"/>
      <c r="NE36" s="21"/>
      <c r="NF36" s="21"/>
      <c r="NG36" s="21"/>
      <c r="NH36" s="21"/>
      <c r="NI36" s="21"/>
      <c r="NJ36" s="21"/>
      <c r="NK36" s="21"/>
      <c r="NL36" s="21"/>
      <c r="NM36" s="21"/>
      <c r="NN36" s="21"/>
      <c r="NO36" s="21"/>
      <c r="NP36" s="21"/>
      <c r="NQ36" s="21"/>
      <c r="NR36" s="21"/>
      <c r="NS36" s="21"/>
      <c r="NT36" s="21"/>
      <c r="NU36" s="21"/>
      <c r="NV36" s="21"/>
      <c r="NW36" s="21"/>
      <c r="NX36" s="21"/>
      <c r="NY36" s="21"/>
      <c r="NZ36" s="21"/>
      <c r="OA36" s="21"/>
      <c r="OB36" s="21"/>
      <c r="OC36" s="21"/>
      <c r="OD36" s="21"/>
      <c r="OE36" s="21"/>
      <c r="OF36" s="21"/>
      <c r="OG36" s="21"/>
      <c r="OH36" s="21"/>
      <c r="OI36" s="21"/>
      <c r="OJ36" s="21"/>
      <c r="OK36" s="21"/>
      <c r="OL36" s="21"/>
      <c r="OM36" s="21"/>
      <c r="ON36" s="21"/>
      <c r="OO36" s="21"/>
      <c r="OP36" s="21"/>
      <c r="OQ36" s="21"/>
      <c r="OR36" s="21"/>
      <c r="OS36" s="21"/>
      <c r="OT36" s="21"/>
      <c r="OU36" s="21"/>
      <c r="OV36" s="21"/>
      <c r="OW36" s="21"/>
      <c r="OX36" s="21"/>
      <c r="OY36" s="21"/>
      <c r="OZ36" s="21"/>
      <c r="PA36" s="21"/>
      <c r="PB36" s="21"/>
      <c r="PC36" s="21"/>
      <c r="PD36" s="21"/>
      <c r="PE36" s="21"/>
      <c r="PF36" s="21"/>
      <c r="PG36" s="21"/>
      <c r="PH36" s="21"/>
      <c r="PI36" s="21"/>
      <c r="PJ36" s="21"/>
      <c r="PK36" s="21"/>
      <c r="PL36" s="21"/>
      <c r="PM36" s="21"/>
      <c r="PN36" s="21"/>
      <c r="PO36" s="21"/>
      <c r="PP36" s="21"/>
      <c r="PQ36" s="21"/>
      <c r="PR36" s="21"/>
      <c r="PS36" s="21"/>
      <c r="PT36" s="21"/>
      <c r="PU36" s="21"/>
      <c r="PV36" s="21"/>
      <c r="PW36" s="21"/>
      <c r="PX36" s="21"/>
      <c r="PY36" s="21"/>
      <c r="PZ36" s="21"/>
      <c r="QA36" s="21"/>
      <c r="QB36" s="21"/>
      <c r="QC36" s="21"/>
      <c r="QD36" s="21"/>
      <c r="QE36" s="21"/>
      <c r="QF36" s="21"/>
      <c r="QG36" s="21"/>
      <c r="QH36" s="21"/>
      <c r="QI36" s="21"/>
      <c r="QJ36" s="21"/>
      <c r="QK36" s="21"/>
      <c r="QL36" s="21"/>
      <c r="QM36" s="21"/>
      <c r="QN36" s="21"/>
      <c r="QO36" s="21"/>
      <c r="QP36" s="21"/>
      <c r="QQ36" s="21"/>
      <c r="QR36" s="21"/>
      <c r="QS36" s="21"/>
      <c r="QT36" s="21"/>
      <c r="QU36" s="21"/>
      <c r="QV36" s="21"/>
      <c r="QW36" s="21"/>
      <c r="QX36" s="21"/>
      <c r="QY36" s="21"/>
      <c r="QZ36" s="21"/>
      <c r="RA36" s="21"/>
      <c r="RB36" s="21"/>
      <c r="RC36" s="21"/>
      <c r="RD36" s="21"/>
      <c r="RE36" s="21"/>
      <c r="RF36" s="21"/>
      <c r="RG36" s="21"/>
      <c r="RH36" s="21"/>
      <c r="RI36" s="21"/>
      <c r="RJ36" s="21"/>
      <c r="RK36" s="21"/>
      <c r="RL36" s="21"/>
      <c r="RM36" s="21"/>
      <c r="RN36" s="21"/>
      <c r="RO36" s="21"/>
      <c r="RP36" s="21"/>
      <c r="RQ36" s="21"/>
      <c r="RR36" s="21"/>
      <c r="RS36" s="21"/>
      <c r="RT36" s="21"/>
      <c r="RU36" s="21"/>
      <c r="RV36" s="21"/>
      <c r="RW36" s="21"/>
      <c r="RX36" s="21"/>
      <c r="RY36" s="21"/>
      <c r="RZ36" s="21"/>
      <c r="SA36" s="21"/>
      <c r="SB36" s="21"/>
      <c r="SC36" s="21"/>
      <c r="SD36" s="21"/>
      <c r="SE36" s="21"/>
      <c r="SF36" s="21"/>
      <c r="TS36" s="36"/>
      <c r="TT36" s="36"/>
      <c r="TU36" s="36"/>
      <c r="TV36" s="36"/>
      <c r="TW36" s="36"/>
    </row>
    <row r="37" spans="1:543" s="23" customFormat="1">
      <c r="A37" s="30">
        <f t="shared" ref="A37:A39" si="57">AA37</f>
        <v>0</v>
      </c>
      <c r="B37" s="44"/>
      <c r="C37" s="1"/>
      <c r="D37" s="1"/>
      <c r="E37" s="1"/>
      <c r="F37" s="1"/>
      <c r="G37" s="1"/>
      <c r="H37" s="1"/>
      <c r="I37" s="1"/>
      <c r="J37" s="1"/>
      <c r="K37" s="1"/>
      <c r="L37" s="1"/>
      <c r="M37" s="1"/>
      <c r="N37" s="1"/>
      <c r="O37" s="1"/>
      <c r="P37" s="1"/>
      <c r="Q37" s="1"/>
      <c r="R37" s="1"/>
      <c r="S37" s="1"/>
      <c r="T37" s="1"/>
      <c r="U37" s="1"/>
      <c r="V37" s="1"/>
      <c r="W37" s="1"/>
      <c r="X37" s="40"/>
      <c r="Y37" s="22" t="str">
        <f t="shared" ref="Y37:Y39" si="58">UPPER(O37)</f>
        <v/>
      </c>
      <c r="Z37" s="22">
        <f t="shared" si="34"/>
        <v>-1</v>
      </c>
      <c r="AA37" s="22">
        <f>VLOOKUP('Extraction '!I37,DIMENSIONS!J:K,2,FALSE)</f>
        <v>0</v>
      </c>
      <c r="AB37" s="22" t="e">
        <f>VLOOKUP($I37,DIMENSIONS!$B$2:$G$58,3,FALSE)</f>
        <v>#N/A</v>
      </c>
      <c r="AC37" s="22" t="e">
        <f>VLOOKUP($I37,DIMENSIONS!$B$2:$G$58,4,FALSE)</f>
        <v>#N/A</v>
      </c>
      <c r="AD37" s="22" t="e">
        <f>VLOOKUP($I37,DIMENSIONS!$B$2:$G$58,5,FALSE)</f>
        <v>#N/A</v>
      </c>
      <c r="AE37" s="22" t="e">
        <f>VLOOKUP($I37,DIMENSIONS!$B$2:$G$58,6,FALSE)</f>
        <v>#N/A</v>
      </c>
      <c r="AF37" s="22" t="str">
        <f t="shared" ref="AF37:AF39" si="59">CONCATENATE(J37," ",K37)</f>
        <v xml:space="preserve"> </v>
      </c>
      <c r="AG37" s="21" t="e">
        <f>VLOOKUP($I37,DIMENSIONS!$B$2:$H$58,8,FALSE)</f>
        <v>#N/A</v>
      </c>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21"/>
      <c r="FF37" s="21"/>
      <c r="FG37" s="21"/>
      <c r="FH37" s="21"/>
      <c r="FI37" s="21"/>
      <c r="FJ37" s="21"/>
      <c r="FK37" s="21"/>
      <c r="FL37" s="21"/>
      <c r="FM37" s="21"/>
      <c r="FN37" s="21"/>
      <c r="FO37" s="21"/>
      <c r="FP37" s="21"/>
      <c r="FQ37" s="21"/>
      <c r="FR37" s="21"/>
      <c r="FS37" s="21"/>
      <c r="FT37" s="21"/>
      <c r="FU37" s="21"/>
      <c r="FV37" s="21"/>
      <c r="FW37" s="21"/>
      <c r="FX37" s="21"/>
      <c r="FY37" s="21"/>
      <c r="FZ37" s="21"/>
      <c r="GA37" s="21"/>
      <c r="GB37" s="21"/>
      <c r="GC37" s="21"/>
      <c r="GD37" s="21"/>
      <c r="GE37" s="21"/>
      <c r="GF37" s="21"/>
      <c r="GG37" s="21"/>
      <c r="GH37" s="21"/>
      <c r="GI37" s="21"/>
      <c r="GJ37" s="21"/>
      <c r="GK37" s="21"/>
      <c r="GL37" s="21"/>
      <c r="GM37" s="21"/>
      <c r="GN37" s="21"/>
      <c r="GO37" s="21"/>
      <c r="GP37" s="21"/>
      <c r="GQ37" s="21"/>
      <c r="GR37" s="21"/>
      <c r="GS37" s="21"/>
      <c r="GT37" s="21"/>
      <c r="GU37" s="21"/>
      <c r="GV37" s="21"/>
      <c r="GW37" s="21"/>
      <c r="GX37" s="21"/>
      <c r="GY37" s="21"/>
      <c r="GZ37" s="21"/>
      <c r="HA37" s="21"/>
      <c r="HB37" s="21"/>
      <c r="HC37" s="21"/>
      <c r="HD37" s="21"/>
      <c r="HE37" s="21"/>
      <c r="HF37" s="21"/>
      <c r="HG37" s="21"/>
      <c r="HH37" s="21"/>
      <c r="HI37" s="21"/>
      <c r="HJ37" s="21"/>
      <c r="HK37" s="21"/>
      <c r="HL37" s="21"/>
      <c r="HM37" s="21"/>
      <c r="HN37" s="21"/>
      <c r="HO37" s="21"/>
      <c r="HP37" s="21"/>
      <c r="HQ37" s="21"/>
      <c r="HR37" s="21"/>
      <c r="HS37" s="21"/>
      <c r="HT37" s="21"/>
      <c r="HU37" s="21"/>
      <c r="HV37" s="21"/>
      <c r="HW37" s="21"/>
      <c r="HX37" s="21"/>
      <c r="HY37" s="21"/>
      <c r="HZ37" s="21"/>
      <c r="IA37" s="21"/>
      <c r="IB37" s="21"/>
      <c r="IC37" s="21"/>
      <c r="ID37" s="21"/>
      <c r="IE37" s="21"/>
      <c r="IF37" s="21"/>
      <c r="IG37" s="21"/>
      <c r="IH37" s="21"/>
      <c r="II37" s="21"/>
      <c r="IJ37" s="21"/>
      <c r="IK37" s="21"/>
      <c r="IL37" s="21"/>
      <c r="IM37" s="21"/>
      <c r="IN37" s="21"/>
      <c r="IO37" s="21"/>
      <c r="IP37" s="21"/>
      <c r="IQ37" s="21"/>
      <c r="IR37" s="21"/>
      <c r="IS37" s="21"/>
      <c r="IT37" s="21"/>
      <c r="IU37" s="21"/>
      <c r="IV37" s="21"/>
      <c r="IW37" s="21"/>
      <c r="IX37" s="21"/>
      <c r="IY37" s="21"/>
      <c r="IZ37" s="21"/>
      <c r="JA37" s="21"/>
      <c r="JB37" s="21"/>
      <c r="JC37" s="21"/>
      <c r="JD37" s="21"/>
      <c r="JE37" s="21"/>
      <c r="JF37" s="21"/>
      <c r="JG37" s="21"/>
      <c r="JH37" s="21"/>
      <c r="JI37" s="21"/>
      <c r="JJ37" s="21"/>
      <c r="JK37" s="21"/>
      <c r="JL37" s="21"/>
      <c r="JM37" s="21"/>
      <c r="JN37" s="21"/>
      <c r="JO37" s="21"/>
      <c r="JP37" s="21"/>
      <c r="JQ37" s="21"/>
      <c r="JR37" s="21"/>
      <c r="JS37" s="21"/>
      <c r="JT37" s="21"/>
      <c r="JU37" s="21"/>
      <c r="JV37" s="21"/>
      <c r="JW37" s="21"/>
      <c r="JX37" s="21"/>
      <c r="JY37" s="21"/>
      <c r="JZ37" s="21"/>
      <c r="KA37" s="21"/>
      <c r="KB37" s="21"/>
      <c r="KC37" s="21"/>
      <c r="KD37" s="21"/>
      <c r="KE37" s="21"/>
      <c r="KF37" s="21"/>
      <c r="KG37" s="21"/>
      <c r="KH37" s="21"/>
      <c r="KI37" s="21"/>
      <c r="KJ37" s="21"/>
      <c r="KK37" s="21"/>
      <c r="KL37" s="21"/>
      <c r="KM37" s="21"/>
      <c r="KN37" s="21"/>
      <c r="KO37" s="21"/>
      <c r="KP37" s="21"/>
      <c r="KQ37" s="21"/>
      <c r="KR37" s="21"/>
      <c r="KS37" s="21"/>
      <c r="KT37" s="21"/>
      <c r="KU37" s="21"/>
      <c r="KV37" s="21"/>
      <c r="KW37" s="21"/>
      <c r="KX37" s="21"/>
      <c r="KY37" s="21"/>
      <c r="KZ37" s="21"/>
      <c r="LA37" s="21"/>
      <c r="LB37" s="21"/>
      <c r="LC37" s="21"/>
      <c r="LD37" s="21"/>
      <c r="LE37" s="21"/>
      <c r="LF37" s="21"/>
      <c r="LG37" s="21"/>
      <c r="LH37" s="21"/>
      <c r="LI37" s="21"/>
      <c r="LJ37" s="21"/>
      <c r="LK37" s="21"/>
      <c r="LL37" s="21"/>
      <c r="LM37" s="21"/>
      <c r="LN37" s="21"/>
      <c r="LO37" s="21"/>
      <c r="LP37" s="21"/>
      <c r="LQ37" s="21"/>
      <c r="LR37" s="21"/>
      <c r="LS37" s="21"/>
      <c r="LT37" s="21"/>
      <c r="LU37" s="21"/>
      <c r="LV37" s="21"/>
      <c r="LW37" s="21"/>
      <c r="LX37" s="21"/>
      <c r="LY37" s="21"/>
      <c r="LZ37" s="21"/>
      <c r="MA37" s="21"/>
      <c r="MB37" s="21"/>
      <c r="MC37" s="21"/>
      <c r="MD37" s="21"/>
      <c r="ME37" s="21"/>
      <c r="MF37" s="21"/>
      <c r="MG37" s="21"/>
      <c r="MH37" s="21"/>
      <c r="MI37" s="21"/>
      <c r="MJ37" s="21"/>
      <c r="MK37" s="21"/>
      <c r="ML37" s="21"/>
      <c r="MM37" s="21"/>
      <c r="MN37" s="21"/>
      <c r="MO37" s="21"/>
      <c r="MP37" s="21"/>
      <c r="MQ37" s="21"/>
      <c r="MR37" s="21"/>
      <c r="MS37" s="21"/>
      <c r="MT37" s="21"/>
      <c r="MU37" s="21"/>
      <c r="MV37" s="21"/>
      <c r="MW37" s="21"/>
      <c r="MX37" s="21"/>
      <c r="MY37" s="21"/>
      <c r="MZ37" s="21"/>
      <c r="NA37" s="21"/>
      <c r="NB37" s="21"/>
      <c r="NC37" s="21"/>
      <c r="ND37" s="21"/>
      <c r="NE37" s="21"/>
      <c r="NF37" s="21"/>
      <c r="NG37" s="21"/>
      <c r="NH37" s="21"/>
      <c r="NI37" s="21"/>
      <c r="NJ37" s="21"/>
      <c r="NK37" s="21"/>
      <c r="NL37" s="21"/>
      <c r="NM37" s="21"/>
      <c r="NN37" s="21"/>
      <c r="NO37" s="21"/>
      <c r="NP37" s="21"/>
      <c r="NQ37" s="21"/>
      <c r="NR37" s="21"/>
      <c r="NS37" s="21"/>
      <c r="NT37" s="21"/>
      <c r="NU37" s="21"/>
      <c r="NV37" s="21"/>
      <c r="NW37" s="21"/>
      <c r="NX37" s="21"/>
      <c r="NY37" s="21"/>
      <c r="NZ37" s="21"/>
      <c r="OA37" s="21"/>
      <c r="OB37" s="21"/>
      <c r="OC37" s="21"/>
      <c r="OD37" s="21"/>
      <c r="OE37" s="21"/>
      <c r="OF37" s="21"/>
      <c r="OG37" s="21"/>
      <c r="OH37" s="21"/>
      <c r="OI37" s="21"/>
      <c r="OJ37" s="21"/>
      <c r="OK37" s="21"/>
      <c r="OL37" s="21"/>
      <c r="OM37" s="21"/>
      <c r="ON37" s="21"/>
      <c r="OO37" s="21"/>
      <c r="OP37" s="21"/>
      <c r="OQ37" s="21"/>
      <c r="OR37" s="21"/>
      <c r="OS37" s="21"/>
      <c r="OT37" s="21"/>
      <c r="OU37" s="21"/>
      <c r="OV37" s="21"/>
      <c r="OW37" s="21"/>
      <c r="OX37" s="21"/>
      <c r="OY37" s="21"/>
      <c r="OZ37" s="21"/>
      <c r="PA37" s="21"/>
      <c r="PB37" s="21"/>
      <c r="PC37" s="21"/>
      <c r="PD37" s="21"/>
      <c r="PE37" s="21"/>
      <c r="PF37" s="21"/>
      <c r="PG37" s="21"/>
      <c r="PH37" s="21"/>
      <c r="PI37" s="21"/>
      <c r="PJ37" s="21"/>
      <c r="PK37" s="21"/>
      <c r="PL37" s="21"/>
      <c r="PM37" s="21"/>
      <c r="PN37" s="21"/>
      <c r="PO37" s="21"/>
      <c r="PP37" s="21"/>
      <c r="PQ37" s="21"/>
      <c r="PR37" s="21"/>
      <c r="PS37" s="21"/>
      <c r="PT37" s="21"/>
      <c r="PU37" s="21"/>
      <c r="PV37" s="21"/>
      <c r="PW37" s="21"/>
      <c r="PX37" s="21"/>
      <c r="PY37" s="21"/>
      <c r="PZ37" s="21"/>
      <c r="QA37" s="21"/>
      <c r="QB37" s="21"/>
      <c r="QC37" s="21"/>
      <c r="QD37" s="21"/>
      <c r="QE37" s="21"/>
      <c r="QF37" s="21"/>
      <c r="QG37" s="21"/>
      <c r="QH37" s="21"/>
      <c r="QI37" s="21"/>
      <c r="QJ37" s="21"/>
      <c r="QK37" s="21"/>
      <c r="QL37" s="21"/>
      <c r="QM37" s="21"/>
      <c r="QN37" s="21"/>
      <c r="QO37" s="21"/>
      <c r="QP37" s="21"/>
      <c r="QQ37" s="21"/>
      <c r="QR37" s="21"/>
      <c r="QS37" s="21"/>
      <c r="QT37" s="21"/>
      <c r="QU37" s="21"/>
      <c r="QV37" s="21"/>
      <c r="QW37" s="21"/>
      <c r="QX37" s="21"/>
      <c r="QY37" s="21"/>
      <c r="QZ37" s="21"/>
      <c r="RA37" s="21"/>
      <c r="RB37" s="21"/>
      <c r="RC37" s="21"/>
      <c r="RD37" s="21"/>
      <c r="RE37" s="21"/>
      <c r="RF37" s="21"/>
      <c r="RG37" s="21"/>
      <c r="RH37" s="21"/>
      <c r="RI37" s="21"/>
      <c r="RJ37" s="21"/>
      <c r="RK37" s="21"/>
      <c r="RL37" s="21"/>
      <c r="RM37" s="21"/>
      <c r="RN37" s="21"/>
      <c r="RO37" s="21"/>
      <c r="RP37" s="21"/>
      <c r="RQ37" s="21"/>
      <c r="RR37" s="21"/>
      <c r="RS37" s="21"/>
      <c r="RT37" s="21"/>
      <c r="RU37" s="21"/>
      <c r="RV37" s="21"/>
      <c r="RW37" s="21"/>
      <c r="RX37" s="21"/>
      <c r="RY37" s="21"/>
      <c r="RZ37" s="21"/>
      <c r="SA37" s="21"/>
      <c r="SB37" s="21"/>
      <c r="SC37" s="21"/>
      <c r="SD37" s="21"/>
      <c r="SE37" s="21"/>
      <c r="SF37" s="21"/>
      <c r="TS37" s="36"/>
      <c r="TT37" s="36"/>
      <c r="TU37" s="36"/>
      <c r="TV37" s="36"/>
      <c r="TW37" s="36"/>
    </row>
    <row r="38" spans="1:543" s="23" customFormat="1">
      <c r="A38" s="30">
        <f t="shared" si="57"/>
        <v>0</v>
      </c>
      <c r="B38" s="44"/>
      <c r="C38" s="1"/>
      <c r="D38" s="1"/>
      <c r="E38" s="1"/>
      <c r="F38" s="1"/>
      <c r="G38" s="1"/>
      <c r="H38" s="1"/>
      <c r="I38" s="1"/>
      <c r="J38" s="1"/>
      <c r="K38" s="1"/>
      <c r="L38" s="1"/>
      <c r="M38" s="1"/>
      <c r="N38" s="1"/>
      <c r="O38" s="1"/>
      <c r="P38" s="1"/>
      <c r="Q38" s="1"/>
      <c r="R38" s="1"/>
      <c r="S38" s="1"/>
      <c r="T38" s="1"/>
      <c r="U38" s="1"/>
      <c r="V38" s="1"/>
      <c r="W38" s="1"/>
      <c r="X38" s="40"/>
      <c r="Y38" s="22" t="str">
        <f t="shared" si="58"/>
        <v/>
      </c>
      <c r="Z38" s="22">
        <f t="shared" si="34"/>
        <v>-1</v>
      </c>
      <c r="AA38" s="22">
        <f>VLOOKUP('Extraction '!I38,DIMENSIONS!J:K,2,FALSE)</f>
        <v>0</v>
      </c>
      <c r="AB38" s="22" t="e">
        <f>VLOOKUP($I38,DIMENSIONS!$B$2:$G$58,3,FALSE)</f>
        <v>#N/A</v>
      </c>
      <c r="AC38" s="22" t="e">
        <f>VLOOKUP($I38,DIMENSIONS!$B$2:$G$58,4,FALSE)</f>
        <v>#N/A</v>
      </c>
      <c r="AD38" s="22" t="e">
        <f>VLOOKUP($I38,DIMENSIONS!$B$2:$G$58,5,FALSE)</f>
        <v>#N/A</v>
      </c>
      <c r="AE38" s="22" t="e">
        <f>VLOOKUP($I38,DIMENSIONS!$B$2:$G$58,6,FALSE)</f>
        <v>#N/A</v>
      </c>
      <c r="AF38" s="22" t="str">
        <f t="shared" si="59"/>
        <v xml:space="preserve"> </v>
      </c>
      <c r="AG38" s="21" t="e">
        <f>VLOOKUP($I38,DIMENSIONS!$B$2:$H$58,8,FALSE)</f>
        <v>#N/A</v>
      </c>
      <c r="AH38" s="21"/>
      <c r="AI38" s="21"/>
      <c r="AJ38" s="21"/>
      <c r="AK38" s="2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1"/>
      <c r="CA38" s="21"/>
      <c r="CB38" s="21"/>
      <c r="CC38" s="21"/>
      <c r="CD38" s="21"/>
      <c r="CE38" s="21"/>
      <c r="CF38" s="21"/>
      <c r="CG38" s="21"/>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U38" s="21"/>
      <c r="EV38" s="21"/>
      <c r="EW38" s="21"/>
      <c r="EX38" s="21"/>
      <c r="EY38" s="21"/>
      <c r="EZ38" s="21"/>
      <c r="FA38" s="21"/>
      <c r="FB38" s="21"/>
      <c r="FC38" s="21"/>
      <c r="FD38" s="21"/>
      <c r="FE38" s="21"/>
      <c r="FF38" s="21"/>
      <c r="FG38" s="21"/>
      <c r="FH38" s="21"/>
      <c r="FI38" s="21"/>
      <c r="FJ38" s="21"/>
      <c r="FK38" s="21"/>
      <c r="FL38" s="21"/>
      <c r="FM38" s="21"/>
      <c r="FN38" s="21"/>
      <c r="FO38" s="21"/>
      <c r="FP38" s="21"/>
      <c r="FQ38" s="21"/>
      <c r="FR38" s="21"/>
      <c r="FS38" s="21"/>
      <c r="FT38" s="21"/>
      <c r="FU38" s="21"/>
      <c r="FV38" s="21"/>
      <c r="FW38" s="21"/>
      <c r="FX38" s="21"/>
      <c r="FY38" s="21"/>
      <c r="FZ38" s="21"/>
      <c r="GA38" s="21"/>
      <c r="GB38" s="21"/>
      <c r="GC38" s="21"/>
      <c r="GD38" s="21"/>
      <c r="GE38" s="21"/>
      <c r="GF38" s="21"/>
      <c r="GG38" s="21"/>
      <c r="GH38" s="21"/>
      <c r="GI38" s="21"/>
      <c r="GJ38" s="21"/>
      <c r="GK38" s="21"/>
      <c r="GL38" s="21"/>
      <c r="GM38" s="21"/>
      <c r="GN38" s="21"/>
      <c r="GO38" s="21"/>
      <c r="GP38" s="21"/>
      <c r="GQ38" s="21"/>
      <c r="GR38" s="21"/>
      <c r="GS38" s="21"/>
      <c r="GT38" s="21"/>
      <c r="GU38" s="21"/>
      <c r="GV38" s="21"/>
      <c r="GW38" s="21"/>
      <c r="GX38" s="21"/>
      <c r="GY38" s="21"/>
      <c r="GZ38" s="21"/>
      <c r="HA38" s="21"/>
      <c r="HB38" s="21"/>
      <c r="HC38" s="21"/>
      <c r="HD38" s="21"/>
      <c r="HE38" s="21"/>
      <c r="HF38" s="21"/>
      <c r="HG38" s="21"/>
      <c r="HH38" s="21"/>
      <c r="HI38" s="21"/>
      <c r="HJ38" s="21"/>
      <c r="HK38" s="21"/>
      <c r="HL38" s="21"/>
      <c r="HM38" s="21"/>
      <c r="HN38" s="21"/>
      <c r="HO38" s="21"/>
      <c r="HP38" s="21"/>
      <c r="HQ38" s="21"/>
      <c r="HR38" s="21"/>
      <c r="HS38" s="21"/>
      <c r="HT38" s="21"/>
      <c r="HU38" s="21"/>
      <c r="HV38" s="21"/>
      <c r="HW38" s="21"/>
      <c r="HX38" s="21"/>
      <c r="HY38" s="21"/>
      <c r="HZ38" s="21"/>
      <c r="IA38" s="21"/>
      <c r="IB38" s="21"/>
      <c r="IC38" s="21"/>
      <c r="ID38" s="21"/>
      <c r="IE38" s="21"/>
      <c r="IF38" s="21"/>
      <c r="IG38" s="21"/>
      <c r="IH38" s="21"/>
      <c r="II38" s="21"/>
      <c r="IJ38" s="21"/>
      <c r="IK38" s="21"/>
      <c r="IL38" s="21"/>
      <c r="IM38" s="21"/>
      <c r="IN38" s="21"/>
      <c r="IO38" s="21"/>
      <c r="IP38" s="21"/>
      <c r="IQ38" s="21"/>
      <c r="IR38" s="21"/>
      <c r="IS38" s="21"/>
      <c r="IT38" s="21"/>
      <c r="IU38" s="21"/>
      <c r="IV38" s="21"/>
      <c r="IW38" s="21"/>
      <c r="IX38" s="21"/>
      <c r="IY38" s="21"/>
      <c r="IZ38" s="21"/>
      <c r="JA38" s="21"/>
      <c r="JB38" s="21"/>
      <c r="JC38" s="21"/>
      <c r="JD38" s="21"/>
      <c r="JE38" s="21"/>
      <c r="JF38" s="21"/>
      <c r="JG38" s="21"/>
      <c r="JH38" s="21"/>
      <c r="JI38" s="21"/>
      <c r="JJ38" s="21"/>
      <c r="JK38" s="21"/>
      <c r="JL38" s="21"/>
      <c r="JM38" s="21"/>
      <c r="JN38" s="21"/>
      <c r="JO38" s="21"/>
      <c r="JP38" s="21"/>
      <c r="JQ38" s="21"/>
      <c r="JR38" s="21"/>
      <c r="JS38" s="21"/>
      <c r="JT38" s="21"/>
      <c r="JU38" s="21"/>
      <c r="JV38" s="21"/>
      <c r="JW38" s="21"/>
      <c r="JX38" s="21"/>
      <c r="JY38" s="21"/>
      <c r="JZ38" s="21"/>
      <c r="KA38" s="21"/>
      <c r="KB38" s="21"/>
      <c r="KC38" s="21"/>
      <c r="KD38" s="21"/>
      <c r="KE38" s="21"/>
      <c r="KF38" s="21"/>
      <c r="KG38" s="21"/>
      <c r="KH38" s="21"/>
      <c r="KI38" s="21"/>
      <c r="KJ38" s="21"/>
      <c r="KK38" s="21"/>
      <c r="KL38" s="21"/>
      <c r="KM38" s="21"/>
      <c r="KN38" s="21"/>
      <c r="KO38" s="21"/>
      <c r="KP38" s="21"/>
      <c r="KQ38" s="21"/>
      <c r="KR38" s="21"/>
      <c r="KS38" s="21"/>
      <c r="KT38" s="21"/>
      <c r="KU38" s="21"/>
      <c r="KV38" s="21"/>
      <c r="KW38" s="21"/>
      <c r="KX38" s="21"/>
      <c r="KY38" s="21"/>
      <c r="KZ38" s="21"/>
      <c r="LA38" s="21"/>
      <c r="LB38" s="21"/>
      <c r="LC38" s="21"/>
      <c r="LD38" s="21"/>
      <c r="LE38" s="21"/>
      <c r="LF38" s="21"/>
      <c r="LG38" s="21"/>
      <c r="LH38" s="21"/>
      <c r="LI38" s="21"/>
      <c r="LJ38" s="21"/>
      <c r="LK38" s="21"/>
      <c r="LL38" s="21"/>
      <c r="LM38" s="21"/>
      <c r="LN38" s="21"/>
      <c r="LO38" s="21"/>
      <c r="LP38" s="21"/>
      <c r="LQ38" s="21"/>
      <c r="LR38" s="21"/>
      <c r="LS38" s="21"/>
      <c r="LT38" s="21"/>
      <c r="LU38" s="21"/>
      <c r="LV38" s="21"/>
      <c r="LW38" s="21"/>
      <c r="LX38" s="21"/>
      <c r="LY38" s="21"/>
      <c r="LZ38" s="21"/>
      <c r="MA38" s="21"/>
      <c r="MB38" s="21"/>
      <c r="MC38" s="21"/>
      <c r="MD38" s="21"/>
      <c r="ME38" s="21"/>
      <c r="MF38" s="21"/>
      <c r="MG38" s="21"/>
      <c r="MH38" s="21"/>
      <c r="MI38" s="21"/>
      <c r="MJ38" s="21"/>
      <c r="MK38" s="21"/>
      <c r="ML38" s="21"/>
      <c r="MM38" s="21"/>
      <c r="MN38" s="21"/>
      <c r="MO38" s="21"/>
      <c r="MP38" s="21"/>
      <c r="MQ38" s="21"/>
      <c r="MR38" s="21"/>
      <c r="MS38" s="21"/>
      <c r="MT38" s="21"/>
      <c r="MU38" s="21"/>
      <c r="MV38" s="21"/>
      <c r="MW38" s="21"/>
      <c r="MX38" s="21"/>
      <c r="MY38" s="21"/>
      <c r="MZ38" s="21"/>
      <c r="NA38" s="21"/>
      <c r="NB38" s="21"/>
      <c r="NC38" s="21"/>
      <c r="ND38" s="21"/>
      <c r="NE38" s="21"/>
      <c r="NF38" s="21"/>
      <c r="NG38" s="21"/>
      <c r="NH38" s="21"/>
      <c r="NI38" s="21"/>
      <c r="NJ38" s="21"/>
      <c r="NK38" s="21"/>
      <c r="NL38" s="21"/>
      <c r="NM38" s="21"/>
      <c r="NN38" s="21"/>
      <c r="NO38" s="21"/>
      <c r="NP38" s="21"/>
      <c r="NQ38" s="21"/>
      <c r="NR38" s="21"/>
      <c r="NS38" s="21"/>
      <c r="NT38" s="21"/>
      <c r="NU38" s="21"/>
      <c r="NV38" s="21"/>
      <c r="NW38" s="21"/>
      <c r="NX38" s="21"/>
      <c r="NY38" s="21"/>
      <c r="NZ38" s="21"/>
      <c r="OA38" s="21"/>
      <c r="OB38" s="21"/>
      <c r="OC38" s="21"/>
      <c r="OD38" s="21"/>
      <c r="OE38" s="21"/>
      <c r="OF38" s="21"/>
      <c r="OG38" s="21"/>
      <c r="OH38" s="21"/>
      <c r="OI38" s="21"/>
      <c r="OJ38" s="21"/>
      <c r="OK38" s="21"/>
      <c r="OL38" s="21"/>
      <c r="OM38" s="21"/>
      <c r="ON38" s="21"/>
      <c r="OO38" s="21"/>
      <c r="OP38" s="21"/>
      <c r="OQ38" s="21"/>
      <c r="OR38" s="21"/>
      <c r="OS38" s="21"/>
      <c r="OT38" s="21"/>
      <c r="OU38" s="21"/>
      <c r="OV38" s="21"/>
      <c r="OW38" s="21"/>
      <c r="OX38" s="21"/>
      <c r="OY38" s="21"/>
      <c r="OZ38" s="21"/>
      <c r="PA38" s="21"/>
      <c r="PB38" s="21"/>
      <c r="PC38" s="21"/>
      <c r="PD38" s="21"/>
      <c r="PE38" s="21"/>
      <c r="PF38" s="21"/>
      <c r="PG38" s="21"/>
      <c r="PH38" s="21"/>
      <c r="PI38" s="21"/>
      <c r="PJ38" s="21"/>
      <c r="PK38" s="21"/>
      <c r="PL38" s="21"/>
      <c r="PM38" s="21"/>
      <c r="PN38" s="21"/>
      <c r="PO38" s="21"/>
      <c r="PP38" s="21"/>
      <c r="PQ38" s="21"/>
      <c r="PR38" s="21"/>
      <c r="PS38" s="21"/>
      <c r="PT38" s="21"/>
      <c r="PU38" s="21"/>
      <c r="PV38" s="21"/>
      <c r="PW38" s="21"/>
      <c r="PX38" s="21"/>
      <c r="PY38" s="21"/>
      <c r="PZ38" s="21"/>
      <c r="QA38" s="21"/>
      <c r="QB38" s="21"/>
      <c r="QC38" s="21"/>
      <c r="QD38" s="21"/>
      <c r="QE38" s="21"/>
      <c r="QF38" s="21"/>
      <c r="QG38" s="21"/>
      <c r="QH38" s="21"/>
      <c r="QI38" s="21"/>
      <c r="QJ38" s="21"/>
      <c r="QK38" s="21"/>
      <c r="QL38" s="21"/>
      <c r="QM38" s="21"/>
      <c r="QN38" s="21"/>
      <c r="QO38" s="21"/>
      <c r="QP38" s="21"/>
      <c r="QQ38" s="21"/>
      <c r="QR38" s="21"/>
      <c r="QS38" s="21"/>
      <c r="QT38" s="21"/>
      <c r="QU38" s="21"/>
      <c r="QV38" s="21"/>
      <c r="QW38" s="21"/>
      <c r="QX38" s="21"/>
      <c r="QY38" s="21"/>
      <c r="QZ38" s="21"/>
      <c r="RA38" s="21"/>
      <c r="RB38" s="21"/>
      <c r="RC38" s="21"/>
      <c r="RD38" s="21"/>
      <c r="RE38" s="21"/>
      <c r="RF38" s="21"/>
      <c r="RG38" s="21"/>
      <c r="RH38" s="21"/>
      <c r="RI38" s="21"/>
      <c r="RJ38" s="21"/>
      <c r="RK38" s="21"/>
      <c r="RL38" s="21"/>
      <c r="RM38" s="21"/>
      <c r="RN38" s="21"/>
      <c r="RO38" s="21"/>
      <c r="RP38" s="21"/>
      <c r="RQ38" s="21"/>
      <c r="RR38" s="21"/>
      <c r="RS38" s="21"/>
      <c r="RT38" s="21"/>
      <c r="RU38" s="21"/>
      <c r="RV38" s="21"/>
      <c r="RW38" s="21"/>
      <c r="RX38" s="21"/>
      <c r="RY38" s="21"/>
      <c r="RZ38" s="21"/>
      <c r="SA38" s="21"/>
      <c r="SB38" s="21"/>
      <c r="SC38" s="21"/>
      <c r="SD38" s="21"/>
      <c r="SE38" s="21"/>
      <c r="SF38" s="21"/>
      <c r="TS38" s="36"/>
      <c r="TT38" s="36"/>
      <c r="TU38" s="36"/>
      <c r="TV38" s="36"/>
      <c r="TW38" s="36"/>
    </row>
    <row r="39" spans="1:543" s="23" customFormat="1">
      <c r="A39" s="30">
        <f t="shared" si="57"/>
        <v>0</v>
      </c>
      <c r="B39" s="44"/>
      <c r="C39" s="1"/>
      <c r="D39" s="1"/>
      <c r="E39" s="1"/>
      <c r="F39" s="1"/>
      <c r="G39" s="1"/>
      <c r="H39" s="1"/>
      <c r="I39" s="1"/>
      <c r="J39" s="1"/>
      <c r="K39" s="1"/>
      <c r="L39" s="1"/>
      <c r="M39" s="1"/>
      <c r="N39" s="1"/>
      <c r="O39" s="1"/>
      <c r="P39" s="1"/>
      <c r="Q39" s="1"/>
      <c r="R39" s="1"/>
      <c r="S39" s="1"/>
      <c r="T39" s="1"/>
      <c r="U39" s="1"/>
      <c r="V39" s="1"/>
      <c r="W39" s="1"/>
      <c r="X39" s="40"/>
      <c r="Y39" s="22" t="str">
        <f t="shared" si="58"/>
        <v/>
      </c>
      <c r="Z39" s="22">
        <f t="shared" si="34"/>
        <v>-1</v>
      </c>
      <c r="AA39" s="22">
        <f>VLOOKUP('Extraction '!I39,DIMENSIONS!J:K,2,FALSE)</f>
        <v>0</v>
      </c>
      <c r="AB39" s="22" t="e">
        <f>VLOOKUP($I39,DIMENSIONS!$B$2:$G$58,3,FALSE)</f>
        <v>#N/A</v>
      </c>
      <c r="AC39" s="22" t="e">
        <f>VLOOKUP($I39,DIMENSIONS!$B$2:$G$58,4,FALSE)</f>
        <v>#N/A</v>
      </c>
      <c r="AD39" s="22" t="e">
        <f>VLOOKUP($I39,DIMENSIONS!$B$2:$G$58,5,FALSE)</f>
        <v>#N/A</v>
      </c>
      <c r="AE39" s="22" t="e">
        <f>VLOOKUP($I39,DIMENSIONS!$B$2:$G$58,6,FALSE)</f>
        <v>#N/A</v>
      </c>
      <c r="AF39" s="22" t="str">
        <f t="shared" si="59"/>
        <v xml:space="preserve"> </v>
      </c>
      <c r="AG39" s="21" t="e">
        <f>VLOOKUP($I39,DIMENSIONS!$B$2:$H$58,8,FALSE)</f>
        <v>#N/A</v>
      </c>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U39" s="21"/>
      <c r="EV39" s="21"/>
      <c r="EW39" s="21"/>
      <c r="EX39" s="21"/>
      <c r="EY39" s="21"/>
      <c r="EZ39" s="21"/>
      <c r="FA39" s="21"/>
      <c r="FB39" s="21"/>
      <c r="FC39" s="21"/>
      <c r="FD39" s="21"/>
      <c r="FE39" s="21"/>
      <c r="FF39" s="21"/>
      <c r="FG39" s="21"/>
      <c r="FH39" s="21"/>
      <c r="FI39" s="21"/>
      <c r="FJ39" s="21"/>
      <c r="FK39" s="21"/>
      <c r="FL39" s="21"/>
      <c r="FM39" s="21"/>
      <c r="FN39" s="21"/>
      <c r="FO39" s="21"/>
      <c r="FP39" s="21"/>
      <c r="FQ39" s="21"/>
      <c r="FR39" s="21"/>
      <c r="FS39" s="21"/>
      <c r="FT39" s="21"/>
      <c r="FU39" s="21"/>
      <c r="FV39" s="21"/>
      <c r="FW39" s="21"/>
      <c r="FX39" s="21"/>
      <c r="FY39" s="21"/>
      <c r="FZ39" s="21"/>
      <c r="GA39" s="21"/>
      <c r="GB39" s="21"/>
      <c r="GC39" s="21"/>
      <c r="GD39" s="21"/>
      <c r="GE39" s="21"/>
      <c r="GF39" s="21"/>
      <c r="GG39" s="21"/>
      <c r="GH39" s="21"/>
      <c r="GI39" s="21"/>
      <c r="GJ39" s="21"/>
      <c r="GK39" s="21"/>
      <c r="GL39" s="21"/>
      <c r="GM39" s="21"/>
      <c r="GN39" s="21"/>
      <c r="GO39" s="21"/>
      <c r="GP39" s="21"/>
      <c r="GQ39" s="21"/>
      <c r="GR39" s="21"/>
      <c r="GS39" s="21"/>
      <c r="GT39" s="21"/>
      <c r="GU39" s="21"/>
      <c r="GV39" s="21"/>
      <c r="GW39" s="21"/>
      <c r="GX39" s="21"/>
      <c r="GY39" s="21"/>
      <c r="GZ39" s="21"/>
      <c r="HA39" s="21"/>
      <c r="HB39" s="21"/>
      <c r="HC39" s="21"/>
      <c r="HD39" s="21"/>
      <c r="HE39" s="21"/>
      <c r="HF39" s="21"/>
      <c r="HG39" s="21"/>
      <c r="HH39" s="21"/>
      <c r="HI39" s="21"/>
      <c r="HJ39" s="21"/>
      <c r="HK39" s="21"/>
      <c r="HL39" s="21"/>
      <c r="HM39" s="21"/>
      <c r="HN39" s="21"/>
      <c r="HO39" s="21"/>
      <c r="HP39" s="21"/>
      <c r="HQ39" s="21"/>
      <c r="HR39" s="21"/>
      <c r="HS39" s="21"/>
      <c r="HT39" s="21"/>
      <c r="HU39" s="21"/>
      <c r="HV39" s="21"/>
      <c r="HW39" s="21"/>
      <c r="HX39" s="21"/>
      <c r="HY39" s="21"/>
      <c r="HZ39" s="21"/>
      <c r="IA39" s="21"/>
      <c r="IB39" s="21"/>
      <c r="IC39" s="21"/>
      <c r="ID39" s="21"/>
      <c r="IE39" s="21"/>
      <c r="IF39" s="21"/>
      <c r="IG39" s="21"/>
      <c r="IH39" s="21"/>
      <c r="II39" s="21"/>
      <c r="IJ39" s="21"/>
      <c r="IK39" s="21"/>
      <c r="IL39" s="21"/>
      <c r="IM39" s="21"/>
      <c r="IN39" s="21"/>
      <c r="IO39" s="21"/>
      <c r="IP39" s="21"/>
      <c r="IQ39" s="21"/>
      <c r="IR39" s="21"/>
      <c r="IS39" s="21"/>
      <c r="IT39" s="21"/>
      <c r="IU39" s="21"/>
      <c r="IV39" s="21"/>
      <c r="IW39" s="21"/>
      <c r="IX39" s="21"/>
      <c r="IY39" s="21"/>
      <c r="IZ39" s="21"/>
      <c r="JA39" s="21"/>
      <c r="JB39" s="21"/>
      <c r="JC39" s="21"/>
      <c r="JD39" s="21"/>
      <c r="JE39" s="21"/>
      <c r="JF39" s="21"/>
      <c r="JG39" s="21"/>
      <c r="JH39" s="21"/>
      <c r="JI39" s="21"/>
      <c r="JJ39" s="21"/>
      <c r="JK39" s="21"/>
      <c r="JL39" s="21"/>
      <c r="JM39" s="21"/>
      <c r="JN39" s="21"/>
      <c r="JO39" s="21"/>
      <c r="JP39" s="21"/>
      <c r="JQ39" s="21"/>
      <c r="JR39" s="21"/>
      <c r="JS39" s="21"/>
      <c r="JT39" s="21"/>
      <c r="JU39" s="21"/>
      <c r="JV39" s="21"/>
      <c r="JW39" s="21"/>
      <c r="JX39" s="21"/>
      <c r="JY39" s="21"/>
      <c r="JZ39" s="21"/>
      <c r="KA39" s="21"/>
      <c r="KB39" s="21"/>
      <c r="KC39" s="21"/>
      <c r="KD39" s="21"/>
      <c r="KE39" s="21"/>
      <c r="KF39" s="21"/>
      <c r="KG39" s="21"/>
      <c r="KH39" s="21"/>
      <c r="KI39" s="21"/>
      <c r="KJ39" s="21"/>
      <c r="KK39" s="21"/>
      <c r="KL39" s="21"/>
      <c r="KM39" s="21"/>
      <c r="KN39" s="21"/>
      <c r="KO39" s="21"/>
      <c r="KP39" s="21"/>
      <c r="KQ39" s="21"/>
      <c r="KR39" s="21"/>
      <c r="KS39" s="21"/>
      <c r="KT39" s="21"/>
      <c r="KU39" s="21"/>
      <c r="KV39" s="21"/>
      <c r="KW39" s="21"/>
      <c r="KX39" s="21"/>
      <c r="KY39" s="21"/>
      <c r="KZ39" s="21"/>
      <c r="LA39" s="21"/>
      <c r="LB39" s="21"/>
      <c r="LC39" s="21"/>
      <c r="LD39" s="21"/>
      <c r="LE39" s="21"/>
      <c r="LF39" s="21"/>
      <c r="LG39" s="21"/>
      <c r="LH39" s="21"/>
      <c r="LI39" s="21"/>
      <c r="LJ39" s="21"/>
      <c r="LK39" s="21"/>
      <c r="LL39" s="21"/>
      <c r="LM39" s="21"/>
      <c r="LN39" s="21"/>
      <c r="LO39" s="21"/>
      <c r="LP39" s="21"/>
      <c r="LQ39" s="21"/>
      <c r="LR39" s="21"/>
      <c r="LS39" s="21"/>
      <c r="LT39" s="21"/>
      <c r="LU39" s="21"/>
      <c r="LV39" s="21"/>
      <c r="LW39" s="21"/>
      <c r="LX39" s="21"/>
      <c r="LY39" s="21"/>
      <c r="LZ39" s="21"/>
      <c r="MA39" s="21"/>
      <c r="MB39" s="21"/>
      <c r="MC39" s="21"/>
      <c r="MD39" s="21"/>
      <c r="ME39" s="21"/>
      <c r="MF39" s="21"/>
      <c r="MG39" s="21"/>
      <c r="MH39" s="21"/>
      <c r="MI39" s="21"/>
      <c r="MJ39" s="21"/>
      <c r="MK39" s="21"/>
      <c r="ML39" s="21"/>
      <c r="MM39" s="21"/>
      <c r="MN39" s="21"/>
      <c r="MO39" s="21"/>
      <c r="MP39" s="21"/>
      <c r="MQ39" s="21"/>
      <c r="MR39" s="21"/>
      <c r="MS39" s="21"/>
      <c r="MT39" s="21"/>
      <c r="MU39" s="21"/>
      <c r="MV39" s="21"/>
      <c r="MW39" s="21"/>
      <c r="MX39" s="21"/>
      <c r="MY39" s="21"/>
      <c r="MZ39" s="21"/>
      <c r="NA39" s="21"/>
      <c r="NB39" s="21"/>
      <c r="NC39" s="21"/>
      <c r="ND39" s="21"/>
      <c r="NE39" s="21"/>
      <c r="NF39" s="21"/>
      <c r="NG39" s="21"/>
      <c r="NH39" s="21"/>
      <c r="NI39" s="21"/>
      <c r="NJ39" s="21"/>
      <c r="NK39" s="21"/>
      <c r="NL39" s="21"/>
      <c r="NM39" s="21"/>
      <c r="NN39" s="21"/>
      <c r="NO39" s="21"/>
      <c r="NP39" s="21"/>
      <c r="NQ39" s="21"/>
      <c r="NR39" s="21"/>
      <c r="NS39" s="21"/>
      <c r="NT39" s="21"/>
      <c r="NU39" s="21"/>
      <c r="NV39" s="21"/>
      <c r="NW39" s="21"/>
      <c r="NX39" s="21"/>
      <c r="NY39" s="21"/>
      <c r="NZ39" s="21"/>
      <c r="OA39" s="21"/>
      <c r="OB39" s="21"/>
      <c r="OC39" s="21"/>
      <c r="OD39" s="21"/>
      <c r="OE39" s="21"/>
      <c r="OF39" s="21"/>
      <c r="OG39" s="21"/>
      <c r="OH39" s="21"/>
      <c r="OI39" s="21"/>
      <c r="OJ39" s="21"/>
      <c r="OK39" s="21"/>
      <c r="OL39" s="21"/>
      <c r="OM39" s="21"/>
      <c r="ON39" s="21"/>
      <c r="OO39" s="21"/>
      <c r="OP39" s="21"/>
      <c r="OQ39" s="21"/>
      <c r="OR39" s="21"/>
      <c r="OS39" s="21"/>
      <c r="OT39" s="21"/>
      <c r="OU39" s="21"/>
      <c r="OV39" s="21"/>
      <c r="OW39" s="21"/>
      <c r="OX39" s="21"/>
      <c r="OY39" s="21"/>
      <c r="OZ39" s="21"/>
      <c r="PA39" s="21"/>
      <c r="PB39" s="21"/>
      <c r="PC39" s="21"/>
      <c r="PD39" s="21"/>
      <c r="PE39" s="21"/>
      <c r="PF39" s="21"/>
      <c r="PG39" s="21"/>
      <c r="PH39" s="21"/>
      <c r="PI39" s="21"/>
      <c r="PJ39" s="21"/>
      <c r="PK39" s="21"/>
      <c r="PL39" s="21"/>
      <c r="PM39" s="21"/>
      <c r="PN39" s="21"/>
      <c r="PO39" s="21"/>
      <c r="PP39" s="21"/>
      <c r="PQ39" s="21"/>
      <c r="PR39" s="21"/>
      <c r="PS39" s="21"/>
      <c r="PT39" s="21"/>
      <c r="PU39" s="21"/>
      <c r="PV39" s="21"/>
      <c r="PW39" s="21"/>
      <c r="PX39" s="21"/>
      <c r="PY39" s="21"/>
      <c r="PZ39" s="21"/>
      <c r="QA39" s="21"/>
      <c r="QB39" s="21"/>
      <c r="QC39" s="21"/>
      <c r="QD39" s="21"/>
      <c r="QE39" s="21"/>
      <c r="QF39" s="21"/>
      <c r="QG39" s="21"/>
      <c r="QH39" s="21"/>
      <c r="QI39" s="21"/>
      <c r="QJ39" s="21"/>
      <c r="QK39" s="21"/>
      <c r="QL39" s="21"/>
      <c r="QM39" s="21"/>
      <c r="QN39" s="21"/>
      <c r="QO39" s="21"/>
      <c r="QP39" s="21"/>
      <c r="QQ39" s="21"/>
      <c r="QR39" s="21"/>
      <c r="QS39" s="21"/>
      <c r="QT39" s="21"/>
      <c r="QU39" s="21"/>
      <c r="QV39" s="21"/>
      <c r="QW39" s="21"/>
      <c r="QX39" s="21"/>
      <c r="QY39" s="21"/>
      <c r="QZ39" s="21"/>
      <c r="RA39" s="21"/>
      <c r="RB39" s="21"/>
      <c r="RC39" s="21"/>
      <c r="RD39" s="21"/>
      <c r="RE39" s="21"/>
      <c r="RF39" s="21"/>
      <c r="RG39" s="21"/>
      <c r="RH39" s="21"/>
      <c r="RI39" s="21"/>
      <c r="RJ39" s="21"/>
      <c r="RK39" s="21"/>
      <c r="RL39" s="21"/>
      <c r="RM39" s="21"/>
      <c r="RN39" s="21"/>
      <c r="RO39" s="21"/>
      <c r="RP39" s="21"/>
      <c r="RQ39" s="21"/>
      <c r="RR39" s="21"/>
      <c r="RS39" s="21"/>
      <c r="RT39" s="21"/>
      <c r="RU39" s="21"/>
      <c r="RV39" s="21"/>
      <c r="RW39" s="21"/>
      <c r="RX39" s="21"/>
      <c r="RY39" s="21"/>
      <c r="RZ39" s="21"/>
      <c r="SA39" s="21"/>
      <c r="SB39" s="21"/>
      <c r="SC39" s="21"/>
      <c r="SD39" s="21"/>
      <c r="SE39" s="21"/>
      <c r="SF39" s="21"/>
      <c r="TS39" s="36"/>
      <c r="TT39" s="36"/>
      <c r="TU39" s="36"/>
      <c r="TV39" s="36"/>
      <c r="TW39" s="36"/>
    </row>
    <row r="40" spans="1:543">
      <c r="A40" s="30">
        <f t="shared" ref="A40:A77" si="60">AA40</f>
        <v>0</v>
      </c>
      <c r="B40" s="44"/>
      <c r="C40" s="1"/>
      <c r="D40" s="1"/>
      <c r="E40" s="1"/>
      <c r="F40" s="1"/>
      <c r="G40" s="1"/>
      <c r="H40" s="1"/>
      <c r="I40" s="1"/>
      <c r="J40" s="1"/>
      <c r="K40" s="1"/>
      <c r="L40" s="1"/>
      <c r="M40" s="1"/>
      <c r="N40" s="1"/>
      <c r="O40" s="1"/>
      <c r="P40" s="1"/>
      <c r="Q40" s="1"/>
      <c r="R40" s="1"/>
      <c r="S40" s="1"/>
      <c r="T40" s="1"/>
      <c r="U40" s="1"/>
      <c r="V40" s="1"/>
      <c r="W40" s="1"/>
      <c r="X40" s="40"/>
      <c r="Y40" s="6" t="str">
        <f t="shared" ref="Y40:Y67" si="61">UPPER(O40)</f>
        <v/>
      </c>
      <c r="Z40" s="22">
        <f t="shared" ref="Z40:Z99" si="62">AA40-$Z$2</f>
        <v>-1</v>
      </c>
      <c r="AA40" s="22">
        <f>VLOOKUP('Extraction '!I40,DIMENSIONS!J:K,2,FALSE)</f>
        <v>0</v>
      </c>
      <c r="AB40" s="22" t="e">
        <f>VLOOKUP($I40,DIMENSIONS!$B$2:$G$58,3,FALSE)</f>
        <v>#N/A</v>
      </c>
      <c r="AC40" s="22" t="e">
        <f>VLOOKUP($I40,DIMENSIONS!$B$2:$G$58,4,FALSE)</f>
        <v>#N/A</v>
      </c>
      <c r="AD40" s="22" t="e">
        <f>VLOOKUP($I40,DIMENSIONS!$B$2:$G$58,5,FALSE)</f>
        <v>#N/A</v>
      </c>
      <c r="AE40" s="22" t="e">
        <f>VLOOKUP($I40,DIMENSIONS!$B$2:$G$58,6,FALSE)</f>
        <v>#N/A</v>
      </c>
      <c r="AF40" s="6" t="str">
        <f t="shared" ref="AF40:AF67" si="63">CONCATENATE(J40," ",K40)</f>
        <v xml:space="preserve"> </v>
      </c>
      <c r="AG40" s="21" t="e">
        <f>VLOOKUP($I40,DIMENSIONS!$B$2:$H$58,8,FALSE)</f>
        <v>#N/A</v>
      </c>
    </row>
    <row r="41" spans="1:543">
      <c r="A41" s="30">
        <f t="shared" si="60"/>
        <v>0</v>
      </c>
      <c r="B41" s="44"/>
      <c r="C41" s="1"/>
      <c r="D41" s="1"/>
      <c r="E41" s="1"/>
      <c r="F41" s="1"/>
      <c r="G41" s="1"/>
      <c r="H41" s="1"/>
      <c r="I41" s="1"/>
      <c r="J41" s="1"/>
      <c r="K41" s="1"/>
      <c r="L41" s="1"/>
      <c r="M41" s="1"/>
      <c r="N41" s="1"/>
      <c r="O41" s="1"/>
      <c r="P41" s="1"/>
      <c r="Q41" s="1"/>
      <c r="R41" s="1"/>
      <c r="S41" s="1"/>
      <c r="T41" s="1"/>
      <c r="U41" s="1"/>
      <c r="V41" s="1"/>
      <c r="W41" s="1"/>
      <c r="X41" s="40"/>
      <c r="Y41" s="6" t="str">
        <f t="shared" si="61"/>
        <v/>
      </c>
      <c r="Z41" s="22">
        <f t="shared" si="62"/>
        <v>-1</v>
      </c>
      <c r="AA41" s="22">
        <f>VLOOKUP('Extraction '!I41,DIMENSIONS!J:K,2,FALSE)</f>
        <v>0</v>
      </c>
      <c r="AB41" s="22" t="e">
        <f>VLOOKUP($I41,DIMENSIONS!$B$2:$G$58,3,FALSE)</f>
        <v>#N/A</v>
      </c>
      <c r="AC41" s="22" t="e">
        <f>VLOOKUP($I41,DIMENSIONS!$B$2:$G$58,4,FALSE)</f>
        <v>#N/A</v>
      </c>
      <c r="AD41" s="22" t="e">
        <f>VLOOKUP($I41,DIMENSIONS!$B$2:$G$58,5,FALSE)</f>
        <v>#N/A</v>
      </c>
      <c r="AE41" s="22" t="e">
        <f>VLOOKUP($I41,DIMENSIONS!$B$2:$G$58,6,FALSE)</f>
        <v>#N/A</v>
      </c>
      <c r="AF41" s="6" t="str">
        <f t="shared" si="63"/>
        <v xml:space="preserve"> </v>
      </c>
      <c r="AG41" s="21" t="e">
        <f>VLOOKUP($I41,DIMENSIONS!$B$2:$H$58,8,FALSE)</f>
        <v>#N/A</v>
      </c>
    </row>
    <row r="42" spans="1:543">
      <c r="A42" s="30">
        <f t="shared" si="60"/>
        <v>0</v>
      </c>
      <c r="B42" s="44"/>
      <c r="C42" s="1"/>
      <c r="D42" s="1"/>
      <c r="E42" s="1"/>
      <c r="F42" s="1"/>
      <c r="G42" s="1"/>
      <c r="H42" s="1"/>
      <c r="I42" s="1"/>
      <c r="J42" s="1"/>
      <c r="K42" s="1"/>
      <c r="L42" s="1"/>
      <c r="M42" s="1"/>
      <c r="N42" s="1"/>
      <c r="O42" s="1"/>
      <c r="P42" s="1"/>
      <c r="Q42" s="1"/>
      <c r="R42" s="1"/>
      <c r="S42" s="1"/>
      <c r="T42" s="1"/>
      <c r="U42" s="1"/>
      <c r="V42" s="1"/>
      <c r="W42" s="1"/>
      <c r="X42" s="40"/>
      <c r="Y42" s="6" t="str">
        <f t="shared" si="61"/>
        <v/>
      </c>
      <c r="Z42" s="22">
        <f t="shared" si="62"/>
        <v>-1</v>
      </c>
      <c r="AA42" s="22">
        <f>VLOOKUP('Extraction '!I42,DIMENSIONS!J:K,2,FALSE)</f>
        <v>0</v>
      </c>
      <c r="AB42" s="22" t="e">
        <f>VLOOKUP($I42,DIMENSIONS!$B$2:$G$58,3,FALSE)</f>
        <v>#N/A</v>
      </c>
      <c r="AC42" s="22" t="e">
        <f>VLOOKUP($I42,DIMENSIONS!$B$2:$G$58,4,FALSE)</f>
        <v>#N/A</v>
      </c>
      <c r="AD42" s="22" t="e">
        <f>VLOOKUP($I42,DIMENSIONS!$B$2:$G$58,5,FALSE)</f>
        <v>#N/A</v>
      </c>
      <c r="AE42" s="22" t="e">
        <f>VLOOKUP($I42,DIMENSIONS!$B$2:$G$58,6,FALSE)</f>
        <v>#N/A</v>
      </c>
      <c r="AF42" s="6" t="str">
        <f t="shared" si="63"/>
        <v xml:space="preserve"> </v>
      </c>
      <c r="AG42" s="21" t="e">
        <f>VLOOKUP($I42,DIMENSIONS!$B$2:$H$58,8,FALSE)</f>
        <v>#N/A</v>
      </c>
    </row>
    <row r="43" spans="1:543">
      <c r="A43" s="30">
        <f t="shared" si="60"/>
        <v>0</v>
      </c>
      <c r="B43" s="44"/>
      <c r="C43" s="1"/>
      <c r="D43" s="1"/>
      <c r="E43" s="1"/>
      <c r="F43" s="1"/>
      <c r="G43" s="1"/>
      <c r="H43" s="1"/>
      <c r="I43" s="1"/>
      <c r="J43" s="1"/>
      <c r="K43" s="1"/>
      <c r="L43" s="1"/>
      <c r="M43" s="1"/>
      <c r="N43" s="1"/>
      <c r="O43" s="1"/>
      <c r="P43" s="1"/>
      <c r="Q43" s="1"/>
      <c r="R43" s="1"/>
      <c r="S43" s="1"/>
      <c r="T43" s="1"/>
      <c r="U43" s="1"/>
      <c r="V43" s="1"/>
      <c r="W43" s="1"/>
      <c r="X43" s="40"/>
      <c r="Y43" s="6" t="str">
        <f t="shared" si="61"/>
        <v/>
      </c>
      <c r="Z43" s="22">
        <f t="shared" si="62"/>
        <v>-1</v>
      </c>
      <c r="AA43" s="22">
        <f>VLOOKUP('Extraction '!I43,DIMENSIONS!J:K,2,FALSE)</f>
        <v>0</v>
      </c>
      <c r="AB43" s="22" t="e">
        <f>VLOOKUP($I43,DIMENSIONS!$B$2:$G$58,3,FALSE)</f>
        <v>#N/A</v>
      </c>
      <c r="AC43" s="22" t="e">
        <f>VLOOKUP($I43,DIMENSIONS!$B$2:$G$58,4,FALSE)</f>
        <v>#N/A</v>
      </c>
      <c r="AD43" s="22" t="e">
        <f>VLOOKUP($I43,DIMENSIONS!$B$2:$G$58,5,FALSE)</f>
        <v>#N/A</v>
      </c>
      <c r="AE43" s="22" t="e">
        <f>VLOOKUP($I43,DIMENSIONS!$B$2:$G$58,6,FALSE)</f>
        <v>#N/A</v>
      </c>
      <c r="AF43" s="6" t="str">
        <f t="shared" si="63"/>
        <v xml:space="preserve"> </v>
      </c>
      <c r="AG43" s="21" t="e">
        <f>VLOOKUP($I43,DIMENSIONS!$B$2:$H$58,8,FALSE)</f>
        <v>#N/A</v>
      </c>
    </row>
    <row r="44" spans="1:543">
      <c r="A44" s="30">
        <f t="shared" si="60"/>
        <v>0</v>
      </c>
      <c r="B44" s="44"/>
      <c r="C44" s="1"/>
      <c r="D44" s="1"/>
      <c r="E44" s="1"/>
      <c r="F44" s="1"/>
      <c r="G44" s="1"/>
      <c r="H44" s="1"/>
      <c r="I44" s="1"/>
      <c r="J44" s="1"/>
      <c r="K44" s="1"/>
      <c r="L44" s="1"/>
      <c r="M44" s="1"/>
      <c r="N44" s="1"/>
      <c r="O44" s="1"/>
      <c r="P44" s="1"/>
      <c r="Q44" s="1"/>
      <c r="R44" s="1"/>
      <c r="S44" s="1"/>
      <c r="T44" s="1"/>
      <c r="U44" s="1"/>
      <c r="V44" s="1"/>
      <c r="W44" s="1"/>
      <c r="X44" s="40"/>
      <c r="Y44" s="6" t="str">
        <f t="shared" si="61"/>
        <v/>
      </c>
      <c r="Z44" s="22">
        <f t="shared" si="62"/>
        <v>-1</v>
      </c>
      <c r="AA44" s="22">
        <f>VLOOKUP('Extraction '!I44,DIMENSIONS!J:K,2,FALSE)</f>
        <v>0</v>
      </c>
      <c r="AB44" s="22" t="e">
        <f>VLOOKUP($I44,DIMENSIONS!$B$2:$G$58,3,FALSE)</f>
        <v>#N/A</v>
      </c>
      <c r="AC44" s="22" t="e">
        <f>VLOOKUP($I44,DIMENSIONS!$B$2:$G$58,4,FALSE)</f>
        <v>#N/A</v>
      </c>
      <c r="AD44" s="22" t="e">
        <f>VLOOKUP($I44,DIMENSIONS!$B$2:$G$58,5,FALSE)</f>
        <v>#N/A</v>
      </c>
      <c r="AE44" s="22" t="e">
        <f>VLOOKUP($I44,DIMENSIONS!$B$2:$G$58,6,FALSE)</f>
        <v>#N/A</v>
      </c>
      <c r="AF44" s="6" t="str">
        <f t="shared" si="63"/>
        <v xml:space="preserve"> </v>
      </c>
      <c r="AG44" s="21" t="e">
        <f>VLOOKUP($I44,DIMENSIONS!$B$2:$H$58,8,FALSE)</f>
        <v>#N/A</v>
      </c>
    </row>
    <row r="45" spans="1:543">
      <c r="A45" s="30">
        <f t="shared" si="60"/>
        <v>0</v>
      </c>
      <c r="B45" s="44"/>
      <c r="C45" s="1"/>
      <c r="D45" s="1"/>
      <c r="E45" s="1"/>
      <c r="F45" s="1"/>
      <c r="G45" s="1"/>
      <c r="H45" s="1"/>
      <c r="I45" s="1"/>
      <c r="J45" s="1"/>
      <c r="K45" s="1"/>
      <c r="L45" s="1"/>
      <c r="M45" s="1"/>
      <c r="N45" s="1"/>
      <c r="O45" s="1"/>
      <c r="P45" s="1"/>
      <c r="Q45" s="1"/>
      <c r="R45" s="1"/>
      <c r="S45" s="1"/>
      <c r="T45" s="1"/>
      <c r="U45" s="1"/>
      <c r="V45" s="1"/>
      <c r="W45" s="1"/>
      <c r="X45" s="40"/>
      <c r="Y45" s="6" t="str">
        <f t="shared" si="61"/>
        <v/>
      </c>
      <c r="Z45" s="22">
        <f t="shared" si="62"/>
        <v>-1</v>
      </c>
      <c r="AA45" s="22">
        <f>VLOOKUP('Extraction '!I45,DIMENSIONS!J:K,2,FALSE)</f>
        <v>0</v>
      </c>
      <c r="AB45" s="22" t="e">
        <f>VLOOKUP($I45,DIMENSIONS!$B$2:$G$58,3,FALSE)</f>
        <v>#N/A</v>
      </c>
      <c r="AC45" s="22" t="e">
        <f>VLOOKUP($I45,DIMENSIONS!$B$2:$G$58,4,FALSE)</f>
        <v>#N/A</v>
      </c>
      <c r="AD45" s="22" t="e">
        <f>VLOOKUP($I45,DIMENSIONS!$B$2:$G$58,5,FALSE)</f>
        <v>#N/A</v>
      </c>
      <c r="AE45" s="22" t="e">
        <f>VLOOKUP($I45,DIMENSIONS!$B$2:$G$58,6,FALSE)</f>
        <v>#N/A</v>
      </c>
      <c r="AF45" s="6" t="str">
        <f t="shared" si="63"/>
        <v xml:space="preserve"> </v>
      </c>
      <c r="AG45" s="21" t="e">
        <f>VLOOKUP($I45,DIMENSIONS!$B$2:$H$58,8,FALSE)</f>
        <v>#N/A</v>
      </c>
    </row>
    <row r="46" spans="1:543">
      <c r="A46" s="30">
        <f t="shared" si="60"/>
        <v>0</v>
      </c>
      <c r="B46" s="44"/>
      <c r="C46" s="1"/>
      <c r="D46" s="1"/>
      <c r="E46" s="1"/>
      <c r="F46" s="1"/>
      <c r="G46" s="1"/>
      <c r="H46" s="1"/>
      <c r="I46" s="1"/>
      <c r="J46" s="1"/>
      <c r="K46" s="1"/>
      <c r="L46" s="1"/>
      <c r="M46" s="1"/>
      <c r="N46" s="1"/>
      <c r="O46" s="1"/>
      <c r="P46" s="1"/>
      <c r="Q46" s="1"/>
      <c r="R46" s="1"/>
      <c r="S46" s="1"/>
      <c r="T46" s="1"/>
      <c r="U46" s="1"/>
      <c r="V46" s="1"/>
      <c r="W46" s="1"/>
      <c r="X46" s="40"/>
      <c r="Y46" s="6" t="str">
        <f t="shared" si="61"/>
        <v/>
      </c>
      <c r="Z46" s="22">
        <f t="shared" si="62"/>
        <v>-1</v>
      </c>
      <c r="AA46" s="22">
        <f>VLOOKUP('Extraction '!I46,DIMENSIONS!J:K,2,FALSE)</f>
        <v>0</v>
      </c>
      <c r="AB46" s="22" t="e">
        <f>VLOOKUP($I46,DIMENSIONS!$B$2:$G$58,3,FALSE)</f>
        <v>#N/A</v>
      </c>
      <c r="AC46" s="22" t="e">
        <f>VLOOKUP($I46,DIMENSIONS!$B$2:$G$58,4,FALSE)</f>
        <v>#N/A</v>
      </c>
      <c r="AD46" s="22" t="e">
        <f>VLOOKUP($I46,DIMENSIONS!$B$2:$G$58,5,FALSE)</f>
        <v>#N/A</v>
      </c>
      <c r="AE46" s="22" t="e">
        <f>VLOOKUP($I46,DIMENSIONS!$B$2:$G$58,6,FALSE)</f>
        <v>#N/A</v>
      </c>
      <c r="AF46" s="6" t="str">
        <f t="shared" si="63"/>
        <v xml:space="preserve"> </v>
      </c>
      <c r="AG46" s="21" t="e">
        <f>VLOOKUP($I46,DIMENSIONS!$B$2:$H$58,8,FALSE)</f>
        <v>#N/A</v>
      </c>
    </row>
    <row r="47" spans="1:543">
      <c r="A47" s="30">
        <f t="shared" si="60"/>
        <v>0</v>
      </c>
      <c r="B47" s="44"/>
      <c r="C47" s="1"/>
      <c r="D47" s="1"/>
      <c r="E47" s="1"/>
      <c r="F47" s="1"/>
      <c r="G47" s="1"/>
      <c r="H47" s="1"/>
      <c r="I47" s="1"/>
      <c r="J47" s="1"/>
      <c r="K47" s="1"/>
      <c r="L47" s="1"/>
      <c r="M47" s="1"/>
      <c r="N47" s="1"/>
      <c r="O47" s="1"/>
      <c r="P47" s="1"/>
      <c r="Q47" s="1"/>
      <c r="R47" s="1"/>
      <c r="S47" s="1"/>
      <c r="T47" s="1"/>
      <c r="U47" s="1"/>
      <c r="V47" s="1"/>
      <c r="W47" s="1"/>
      <c r="X47" s="40"/>
      <c r="Y47" s="6" t="str">
        <f t="shared" si="61"/>
        <v/>
      </c>
      <c r="Z47" s="22">
        <f t="shared" si="62"/>
        <v>-1</v>
      </c>
      <c r="AA47" s="22">
        <f>VLOOKUP('Extraction '!I47,DIMENSIONS!J:K,2,FALSE)</f>
        <v>0</v>
      </c>
      <c r="AB47" s="22" t="e">
        <f>VLOOKUP($I47,DIMENSIONS!$B$2:$G$58,3,FALSE)</f>
        <v>#N/A</v>
      </c>
      <c r="AC47" s="22" t="e">
        <f>VLOOKUP($I47,DIMENSIONS!$B$2:$G$58,4,FALSE)</f>
        <v>#N/A</v>
      </c>
      <c r="AD47" s="22" t="e">
        <f>VLOOKUP($I47,DIMENSIONS!$B$2:$G$58,5,FALSE)</f>
        <v>#N/A</v>
      </c>
      <c r="AE47" s="22" t="e">
        <f>VLOOKUP($I47,DIMENSIONS!$B$2:$G$58,6,FALSE)</f>
        <v>#N/A</v>
      </c>
      <c r="AF47" s="6" t="str">
        <f t="shared" si="63"/>
        <v xml:space="preserve"> </v>
      </c>
      <c r="AG47" s="21" t="e">
        <f>VLOOKUP($I47,DIMENSIONS!$B$2:$H$58,8,FALSE)</f>
        <v>#N/A</v>
      </c>
    </row>
    <row r="48" spans="1:543">
      <c r="A48" s="30">
        <f t="shared" si="60"/>
        <v>0</v>
      </c>
      <c r="B48" s="44"/>
      <c r="C48" s="1"/>
      <c r="D48" s="1"/>
      <c r="E48" s="1"/>
      <c r="F48" s="1"/>
      <c r="G48" s="1"/>
      <c r="H48" s="1"/>
      <c r="I48" s="1"/>
      <c r="J48" s="1"/>
      <c r="K48" s="1"/>
      <c r="L48" s="1"/>
      <c r="M48" s="1"/>
      <c r="N48" s="1"/>
      <c r="O48" s="1"/>
      <c r="P48" s="1"/>
      <c r="Q48" s="1"/>
      <c r="R48" s="1"/>
      <c r="S48" s="1"/>
      <c r="T48" s="1"/>
      <c r="U48" s="1"/>
      <c r="V48" s="1"/>
      <c r="W48" s="1"/>
      <c r="X48" s="40"/>
      <c r="Y48" s="6" t="str">
        <f t="shared" si="61"/>
        <v/>
      </c>
      <c r="Z48" s="22">
        <f t="shared" si="62"/>
        <v>-1</v>
      </c>
      <c r="AA48" s="22">
        <f>VLOOKUP('Extraction '!I48,DIMENSIONS!J:K,2,FALSE)</f>
        <v>0</v>
      </c>
      <c r="AB48" s="22" t="e">
        <f>VLOOKUP($I48,DIMENSIONS!$B$2:$G$58,3,FALSE)</f>
        <v>#N/A</v>
      </c>
      <c r="AC48" s="22" t="e">
        <f>VLOOKUP($I48,DIMENSIONS!$B$2:$G$58,4,FALSE)</f>
        <v>#N/A</v>
      </c>
      <c r="AD48" s="22" t="e">
        <f>VLOOKUP($I48,DIMENSIONS!$B$2:$G$58,5,FALSE)</f>
        <v>#N/A</v>
      </c>
      <c r="AE48" s="22" t="e">
        <f>VLOOKUP($I48,DIMENSIONS!$B$2:$G$58,6,FALSE)</f>
        <v>#N/A</v>
      </c>
      <c r="AF48" s="6" t="str">
        <f t="shared" si="63"/>
        <v xml:space="preserve"> </v>
      </c>
      <c r="AG48" s="21" t="e">
        <f>VLOOKUP($I48,DIMENSIONS!$B$2:$H$58,8,FALSE)</f>
        <v>#N/A</v>
      </c>
    </row>
    <row r="49" spans="1:33">
      <c r="A49" s="30">
        <f t="shared" si="60"/>
        <v>0</v>
      </c>
      <c r="B49" s="44"/>
      <c r="C49" s="1"/>
      <c r="D49" s="1"/>
      <c r="E49" s="1"/>
      <c r="F49" s="1"/>
      <c r="G49" s="1"/>
      <c r="H49" s="1"/>
      <c r="I49" s="1"/>
      <c r="J49" s="1"/>
      <c r="K49" s="1"/>
      <c r="L49" s="1"/>
      <c r="M49" s="1"/>
      <c r="N49" s="1"/>
      <c r="O49" s="1"/>
      <c r="P49" s="1"/>
      <c r="Q49" s="1"/>
      <c r="R49" s="1"/>
      <c r="S49" s="1"/>
      <c r="T49" s="1"/>
      <c r="U49" s="1"/>
      <c r="V49" s="1"/>
      <c r="W49" s="1"/>
      <c r="X49" s="40"/>
      <c r="Y49" s="6" t="str">
        <f t="shared" si="61"/>
        <v/>
      </c>
      <c r="Z49" s="22">
        <f t="shared" si="62"/>
        <v>-1</v>
      </c>
      <c r="AA49" s="22">
        <f>VLOOKUP('Extraction '!I49,DIMENSIONS!J:K,2,FALSE)</f>
        <v>0</v>
      </c>
      <c r="AB49" s="22" t="e">
        <f>VLOOKUP($I49,DIMENSIONS!$B$2:$G$58,3,FALSE)</f>
        <v>#N/A</v>
      </c>
      <c r="AC49" s="22" t="e">
        <f>VLOOKUP($I49,DIMENSIONS!$B$2:$G$58,4,FALSE)</f>
        <v>#N/A</v>
      </c>
      <c r="AD49" s="22" t="e">
        <f>VLOOKUP($I49,DIMENSIONS!$B$2:$G$58,5,FALSE)</f>
        <v>#N/A</v>
      </c>
      <c r="AE49" s="22" t="e">
        <f>VLOOKUP($I49,DIMENSIONS!$B$2:$G$58,6,FALSE)</f>
        <v>#N/A</v>
      </c>
      <c r="AF49" s="6" t="str">
        <f t="shared" si="63"/>
        <v xml:space="preserve"> </v>
      </c>
      <c r="AG49" s="21" t="e">
        <f>VLOOKUP($I49,DIMENSIONS!$B$2:$H$58,8,FALSE)</f>
        <v>#N/A</v>
      </c>
    </row>
    <row r="50" spans="1:33">
      <c r="A50" s="30">
        <f t="shared" si="60"/>
        <v>0</v>
      </c>
      <c r="B50" s="44"/>
      <c r="C50" s="1"/>
      <c r="D50" s="1"/>
      <c r="E50" s="1"/>
      <c r="F50" s="1"/>
      <c r="G50" s="1"/>
      <c r="H50" s="1"/>
      <c r="I50" s="1"/>
      <c r="J50" s="1"/>
      <c r="K50" s="1"/>
      <c r="L50" s="1"/>
      <c r="M50" s="1"/>
      <c r="N50" s="1"/>
      <c r="O50" s="1"/>
      <c r="P50" s="1"/>
      <c r="Q50" s="1"/>
      <c r="R50" s="1"/>
      <c r="S50" s="1"/>
      <c r="T50" s="1"/>
      <c r="U50" s="1"/>
      <c r="V50" s="1"/>
      <c r="W50" s="1"/>
      <c r="X50" s="40"/>
      <c r="Y50" s="6" t="str">
        <f t="shared" si="61"/>
        <v/>
      </c>
      <c r="Z50" s="22">
        <f t="shared" si="62"/>
        <v>-1</v>
      </c>
      <c r="AA50" s="22">
        <f>VLOOKUP('Extraction '!I50,DIMENSIONS!J:K,2,FALSE)</f>
        <v>0</v>
      </c>
      <c r="AB50" s="22" t="e">
        <f>VLOOKUP($I50,DIMENSIONS!$B$2:$G$58,3,FALSE)</f>
        <v>#N/A</v>
      </c>
      <c r="AC50" s="22" t="e">
        <f>VLOOKUP($I50,DIMENSIONS!$B$2:$G$58,4,FALSE)</f>
        <v>#N/A</v>
      </c>
      <c r="AD50" s="22" t="e">
        <f>VLOOKUP($I50,DIMENSIONS!$B$2:$G$58,5,FALSE)</f>
        <v>#N/A</v>
      </c>
      <c r="AE50" s="22" t="e">
        <f>VLOOKUP($I50,DIMENSIONS!$B$2:$G$58,6,FALSE)</f>
        <v>#N/A</v>
      </c>
      <c r="AF50" s="6" t="str">
        <f t="shared" si="63"/>
        <v xml:space="preserve"> </v>
      </c>
      <c r="AG50" s="21" t="e">
        <f>VLOOKUP($I50,DIMENSIONS!$B$2:$H$58,8,FALSE)</f>
        <v>#N/A</v>
      </c>
    </row>
    <row r="51" spans="1:33">
      <c r="A51" s="30">
        <f t="shared" si="60"/>
        <v>0</v>
      </c>
      <c r="B51" s="44"/>
      <c r="C51" s="1"/>
      <c r="D51" s="1"/>
      <c r="E51" s="1"/>
      <c r="F51" s="1"/>
      <c r="G51" s="1"/>
      <c r="H51" s="1"/>
      <c r="I51" s="1"/>
      <c r="J51" s="1"/>
      <c r="K51" s="1"/>
      <c r="L51" s="1"/>
      <c r="M51" s="1"/>
      <c r="N51" s="1"/>
      <c r="O51" s="1"/>
      <c r="P51" s="1"/>
      <c r="Q51" s="1"/>
      <c r="R51" s="1"/>
      <c r="S51" s="1"/>
      <c r="T51" s="1"/>
      <c r="U51" s="1"/>
      <c r="V51" s="1"/>
      <c r="W51" s="1"/>
      <c r="X51" s="40"/>
      <c r="Y51" s="6" t="str">
        <f t="shared" si="61"/>
        <v/>
      </c>
      <c r="Z51" s="22">
        <f t="shared" si="62"/>
        <v>-1</v>
      </c>
      <c r="AA51" s="22">
        <f>VLOOKUP('Extraction '!I51,DIMENSIONS!J:K,2,FALSE)</f>
        <v>0</v>
      </c>
      <c r="AB51" s="22" t="e">
        <f>VLOOKUP($I51,DIMENSIONS!$B$2:$G$58,3,FALSE)</f>
        <v>#N/A</v>
      </c>
      <c r="AC51" s="22" t="e">
        <f>VLOOKUP($I51,DIMENSIONS!$B$2:$G$58,4,FALSE)</f>
        <v>#N/A</v>
      </c>
      <c r="AD51" s="22" t="e">
        <f>VLOOKUP($I51,DIMENSIONS!$B$2:$G$58,5,FALSE)</f>
        <v>#N/A</v>
      </c>
      <c r="AE51" s="22" t="e">
        <f>VLOOKUP($I51,DIMENSIONS!$B$2:$G$58,6,FALSE)</f>
        <v>#N/A</v>
      </c>
      <c r="AF51" s="6" t="str">
        <f t="shared" si="63"/>
        <v xml:space="preserve"> </v>
      </c>
      <c r="AG51" s="21" t="e">
        <f>VLOOKUP($I51,DIMENSIONS!$B$2:$H$58,8,FALSE)</f>
        <v>#N/A</v>
      </c>
    </row>
    <row r="52" spans="1:33">
      <c r="A52" s="30">
        <f t="shared" si="60"/>
        <v>0</v>
      </c>
      <c r="B52" s="44"/>
      <c r="C52" s="1"/>
      <c r="D52" s="1"/>
      <c r="E52" s="1"/>
      <c r="F52" s="1"/>
      <c r="G52" s="1"/>
      <c r="H52" s="1"/>
      <c r="I52" s="1"/>
      <c r="J52" s="1"/>
      <c r="K52" s="1"/>
      <c r="L52" s="1"/>
      <c r="M52" s="1"/>
      <c r="N52" s="1"/>
      <c r="O52" s="1"/>
      <c r="P52" s="1"/>
      <c r="Q52" s="1"/>
      <c r="R52" s="1"/>
      <c r="S52" s="1"/>
      <c r="T52" s="1"/>
      <c r="U52" s="1"/>
      <c r="V52" s="1"/>
      <c r="W52" s="1"/>
      <c r="X52" s="40"/>
      <c r="Y52" s="6" t="str">
        <f t="shared" si="61"/>
        <v/>
      </c>
      <c r="Z52" s="22">
        <f t="shared" si="62"/>
        <v>-1</v>
      </c>
      <c r="AA52" s="22">
        <f>VLOOKUP('Extraction '!I52,DIMENSIONS!J:K,2,FALSE)</f>
        <v>0</v>
      </c>
      <c r="AB52" s="22" t="e">
        <f>VLOOKUP($I52,DIMENSIONS!$B$2:$G$58,3,FALSE)</f>
        <v>#N/A</v>
      </c>
      <c r="AC52" s="22" t="e">
        <f>VLOOKUP($I52,DIMENSIONS!$B$2:$G$58,4,FALSE)</f>
        <v>#N/A</v>
      </c>
      <c r="AD52" s="22" t="e">
        <f>VLOOKUP($I52,DIMENSIONS!$B$2:$G$58,5,FALSE)</f>
        <v>#N/A</v>
      </c>
      <c r="AE52" s="22" t="e">
        <f>VLOOKUP($I52,DIMENSIONS!$B$2:$G$58,6,FALSE)</f>
        <v>#N/A</v>
      </c>
      <c r="AF52" s="6" t="str">
        <f t="shared" si="63"/>
        <v xml:space="preserve"> </v>
      </c>
      <c r="AG52" s="21" t="e">
        <f>VLOOKUP($I52,DIMENSIONS!$B$2:$H$58,8,FALSE)</f>
        <v>#N/A</v>
      </c>
    </row>
    <row r="53" spans="1:33">
      <c r="A53" s="30">
        <f t="shared" si="60"/>
        <v>0</v>
      </c>
      <c r="B53" s="44"/>
      <c r="C53" s="1"/>
      <c r="D53" s="1"/>
      <c r="E53" s="1"/>
      <c r="F53" s="1"/>
      <c r="G53" s="1"/>
      <c r="H53" s="1"/>
      <c r="I53" s="1"/>
      <c r="J53" s="1"/>
      <c r="K53" s="1"/>
      <c r="L53" s="1"/>
      <c r="M53" s="1"/>
      <c r="N53" s="1"/>
      <c r="O53" s="1"/>
      <c r="P53" s="1"/>
      <c r="Q53" s="1"/>
      <c r="R53" s="1"/>
      <c r="S53" s="1"/>
      <c r="T53" s="1"/>
      <c r="U53" s="1"/>
      <c r="V53" s="1"/>
      <c r="W53" s="1"/>
      <c r="X53" s="40"/>
      <c r="Y53" s="6" t="str">
        <f t="shared" si="61"/>
        <v/>
      </c>
      <c r="Z53" s="22">
        <f t="shared" si="62"/>
        <v>-1</v>
      </c>
      <c r="AA53" s="22">
        <f>VLOOKUP('Extraction '!I53,DIMENSIONS!J:K,2,FALSE)</f>
        <v>0</v>
      </c>
      <c r="AB53" s="22" t="e">
        <f>VLOOKUP($I53,DIMENSIONS!$B$2:$G$58,3,FALSE)</f>
        <v>#N/A</v>
      </c>
      <c r="AC53" s="22" t="e">
        <f>VLOOKUP($I53,DIMENSIONS!$B$2:$G$58,4,FALSE)</f>
        <v>#N/A</v>
      </c>
      <c r="AD53" s="22" t="e">
        <f>VLOOKUP($I53,DIMENSIONS!$B$2:$G$58,5,FALSE)</f>
        <v>#N/A</v>
      </c>
      <c r="AE53" s="22" t="e">
        <f>VLOOKUP($I53,DIMENSIONS!$B$2:$G$58,6,FALSE)</f>
        <v>#N/A</v>
      </c>
      <c r="AF53" s="6" t="str">
        <f t="shared" si="63"/>
        <v xml:space="preserve"> </v>
      </c>
      <c r="AG53" s="21" t="e">
        <f>VLOOKUP($I53,DIMENSIONS!$B$2:$H$58,8,FALSE)</f>
        <v>#N/A</v>
      </c>
    </row>
    <row r="54" spans="1:33">
      <c r="A54" s="30">
        <f t="shared" si="60"/>
        <v>0</v>
      </c>
      <c r="B54" s="44"/>
      <c r="C54" s="1"/>
      <c r="D54" s="1"/>
      <c r="E54" s="1"/>
      <c r="F54" s="1"/>
      <c r="G54" s="1"/>
      <c r="H54" s="1"/>
      <c r="I54" s="1"/>
      <c r="J54" s="1"/>
      <c r="K54" s="1"/>
      <c r="L54" s="1"/>
      <c r="M54" s="1"/>
      <c r="N54" s="1"/>
      <c r="O54" s="1"/>
      <c r="P54" s="1"/>
      <c r="Q54" s="1"/>
      <c r="R54" s="1"/>
      <c r="S54" s="1"/>
      <c r="T54" s="1"/>
      <c r="U54" s="1"/>
      <c r="V54" s="1"/>
      <c r="W54" s="1"/>
      <c r="X54" s="40"/>
      <c r="Y54" s="6" t="str">
        <f t="shared" si="61"/>
        <v/>
      </c>
      <c r="Z54" s="22">
        <f t="shared" si="62"/>
        <v>-1</v>
      </c>
      <c r="AA54" s="22">
        <f>VLOOKUP('Extraction '!I54,DIMENSIONS!J:K,2,FALSE)</f>
        <v>0</v>
      </c>
      <c r="AB54" s="22" t="e">
        <f>VLOOKUP($I54,DIMENSIONS!$B$2:$G$58,3,FALSE)</f>
        <v>#N/A</v>
      </c>
      <c r="AC54" s="22" t="e">
        <f>VLOOKUP($I54,DIMENSIONS!$B$2:$G$58,4,FALSE)</f>
        <v>#N/A</v>
      </c>
      <c r="AD54" s="22" t="e">
        <f>VLOOKUP($I54,DIMENSIONS!$B$2:$G$58,5,FALSE)</f>
        <v>#N/A</v>
      </c>
      <c r="AE54" s="22" t="e">
        <f>VLOOKUP($I54,DIMENSIONS!$B$2:$G$58,6,FALSE)</f>
        <v>#N/A</v>
      </c>
      <c r="AF54" s="6" t="str">
        <f t="shared" si="63"/>
        <v xml:space="preserve"> </v>
      </c>
      <c r="AG54" s="21" t="e">
        <f>VLOOKUP($I54,DIMENSIONS!$B$2:$H$58,8,FALSE)</f>
        <v>#N/A</v>
      </c>
    </row>
    <row r="55" spans="1:33">
      <c r="A55" s="30">
        <f t="shared" si="60"/>
        <v>0</v>
      </c>
      <c r="B55" s="44"/>
      <c r="C55" s="1"/>
      <c r="D55" s="1"/>
      <c r="E55" s="1"/>
      <c r="F55" s="1"/>
      <c r="G55" s="1"/>
      <c r="H55" s="1"/>
      <c r="I55" s="1"/>
      <c r="J55" s="1"/>
      <c r="K55" s="1"/>
      <c r="L55" s="1"/>
      <c r="M55" s="1"/>
      <c r="N55" s="1"/>
      <c r="O55" s="1"/>
      <c r="P55" s="1"/>
      <c r="Q55" s="1"/>
      <c r="R55" s="1"/>
      <c r="S55" s="1"/>
      <c r="T55" s="1"/>
      <c r="U55" s="1"/>
      <c r="V55" s="1"/>
      <c r="W55" s="1"/>
      <c r="X55" s="40"/>
      <c r="Y55" s="6" t="str">
        <f t="shared" si="61"/>
        <v/>
      </c>
      <c r="Z55" s="22">
        <f t="shared" si="62"/>
        <v>-1</v>
      </c>
      <c r="AA55" s="22">
        <f>VLOOKUP('Extraction '!I55,DIMENSIONS!J:K,2,FALSE)</f>
        <v>0</v>
      </c>
      <c r="AB55" s="22" t="e">
        <f>VLOOKUP($I55,DIMENSIONS!$B$2:$G$58,3,FALSE)</f>
        <v>#N/A</v>
      </c>
      <c r="AC55" s="22" t="e">
        <f>VLOOKUP($I55,DIMENSIONS!$B$2:$G$58,4,FALSE)</f>
        <v>#N/A</v>
      </c>
      <c r="AD55" s="22" t="e">
        <f>VLOOKUP($I55,DIMENSIONS!$B$2:$G$58,5,FALSE)</f>
        <v>#N/A</v>
      </c>
      <c r="AE55" s="22" t="e">
        <f>VLOOKUP($I55,DIMENSIONS!$B$2:$G$58,6,FALSE)</f>
        <v>#N/A</v>
      </c>
      <c r="AF55" s="6" t="str">
        <f t="shared" si="63"/>
        <v xml:space="preserve"> </v>
      </c>
      <c r="AG55" s="21" t="e">
        <f>VLOOKUP($I55,DIMENSIONS!$B$2:$H$58,8,FALSE)</f>
        <v>#N/A</v>
      </c>
    </row>
    <row r="56" spans="1:33">
      <c r="A56" s="30">
        <f t="shared" si="60"/>
        <v>0</v>
      </c>
      <c r="B56" s="44"/>
      <c r="C56" s="1"/>
      <c r="D56" s="1"/>
      <c r="E56" s="1"/>
      <c r="F56" s="1"/>
      <c r="G56" s="1"/>
      <c r="H56" s="1"/>
      <c r="I56" s="1"/>
      <c r="J56" s="1"/>
      <c r="K56" s="1"/>
      <c r="L56" s="1"/>
      <c r="M56" s="1"/>
      <c r="N56" s="1"/>
      <c r="O56" s="1"/>
      <c r="P56" s="1"/>
      <c r="Q56" s="1"/>
      <c r="R56" s="1"/>
      <c r="S56" s="1"/>
      <c r="T56" s="1"/>
      <c r="U56" s="1"/>
      <c r="V56" s="1"/>
      <c r="W56" s="1"/>
      <c r="X56" s="40"/>
      <c r="Y56" s="6" t="str">
        <f t="shared" si="61"/>
        <v/>
      </c>
      <c r="Z56" s="22">
        <f t="shared" si="62"/>
        <v>-1</v>
      </c>
      <c r="AA56" s="22">
        <f>VLOOKUP('Extraction '!I56,DIMENSIONS!J:K,2,FALSE)</f>
        <v>0</v>
      </c>
      <c r="AB56" s="22" t="e">
        <f>VLOOKUP($I56,DIMENSIONS!$B$2:$G$58,3,FALSE)</f>
        <v>#N/A</v>
      </c>
      <c r="AC56" s="22" t="e">
        <f>VLOOKUP($I56,DIMENSIONS!$B$2:$G$58,4,FALSE)</f>
        <v>#N/A</v>
      </c>
      <c r="AD56" s="22" t="e">
        <f>VLOOKUP($I56,DIMENSIONS!$B$2:$G$58,5,FALSE)</f>
        <v>#N/A</v>
      </c>
      <c r="AE56" s="22" t="e">
        <f>VLOOKUP($I56,DIMENSIONS!$B$2:$G$58,6,FALSE)</f>
        <v>#N/A</v>
      </c>
      <c r="AF56" s="6" t="str">
        <f t="shared" si="63"/>
        <v xml:space="preserve"> </v>
      </c>
      <c r="AG56" s="21" t="e">
        <f>VLOOKUP($I56,DIMENSIONS!$B$2:$H$58,8,FALSE)</f>
        <v>#N/A</v>
      </c>
    </row>
    <row r="57" spans="1:33">
      <c r="A57" s="30">
        <f t="shared" si="60"/>
        <v>0</v>
      </c>
      <c r="B57" s="44"/>
      <c r="C57" s="1"/>
      <c r="D57" s="1"/>
      <c r="E57" s="1"/>
      <c r="F57" s="1"/>
      <c r="G57" s="1"/>
      <c r="H57" s="1"/>
      <c r="I57" s="1"/>
      <c r="J57" s="1"/>
      <c r="K57" s="1"/>
      <c r="L57" s="1"/>
      <c r="M57" s="1"/>
      <c r="N57" s="1"/>
      <c r="O57" s="1"/>
      <c r="P57" s="1"/>
      <c r="Q57" s="1"/>
      <c r="R57" s="1"/>
      <c r="S57" s="1"/>
      <c r="T57" s="1"/>
      <c r="U57" s="1"/>
      <c r="V57" s="1"/>
      <c r="W57" s="1"/>
      <c r="X57" s="40"/>
      <c r="Y57" s="6" t="str">
        <f t="shared" si="61"/>
        <v/>
      </c>
      <c r="Z57" s="22">
        <f t="shared" si="62"/>
        <v>-1</v>
      </c>
      <c r="AA57" s="22">
        <f>VLOOKUP('Extraction '!I57,DIMENSIONS!J:K,2,FALSE)</f>
        <v>0</v>
      </c>
      <c r="AB57" s="22" t="e">
        <f>VLOOKUP($I57,DIMENSIONS!$B$2:$G$58,3,FALSE)</f>
        <v>#N/A</v>
      </c>
      <c r="AC57" s="22" t="e">
        <f>VLOOKUP($I57,DIMENSIONS!$B$2:$G$58,4,FALSE)</f>
        <v>#N/A</v>
      </c>
      <c r="AD57" s="22" t="e">
        <f>VLOOKUP($I57,DIMENSIONS!$B$2:$G$58,5,FALSE)</f>
        <v>#N/A</v>
      </c>
      <c r="AE57" s="22" t="e">
        <f>VLOOKUP($I57,DIMENSIONS!$B$2:$G$58,6,FALSE)</f>
        <v>#N/A</v>
      </c>
      <c r="AF57" s="6" t="str">
        <f t="shared" si="63"/>
        <v xml:space="preserve"> </v>
      </c>
      <c r="AG57" s="21" t="e">
        <f>VLOOKUP($I57,DIMENSIONS!$B$2:$H$58,8,FALSE)</f>
        <v>#N/A</v>
      </c>
    </row>
    <row r="58" spans="1:33">
      <c r="A58" s="30">
        <f t="shared" si="60"/>
        <v>0</v>
      </c>
      <c r="B58" s="44"/>
      <c r="C58" s="1"/>
      <c r="D58" s="1"/>
      <c r="E58" s="1"/>
      <c r="F58" s="1"/>
      <c r="G58" s="1"/>
      <c r="H58" s="1"/>
      <c r="I58" s="1"/>
      <c r="J58" s="1"/>
      <c r="K58" s="1"/>
      <c r="L58" s="1"/>
      <c r="M58" s="1"/>
      <c r="N58" s="1"/>
      <c r="O58" s="1"/>
      <c r="P58" s="1"/>
      <c r="Q58" s="1"/>
      <c r="R58" s="1"/>
      <c r="S58" s="1"/>
      <c r="T58" s="1"/>
      <c r="U58" s="1"/>
      <c r="V58" s="1"/>
      <c r="W58" s="1"/>
      <c r="X58" s="40"/>
      <c r="Y58" s="6" t="str">
        <f t="shared" si="61"/>
        <v/>
      </c>
      <c r="Z58" s="22">
        <f t="shared" si="62"/>
        <v>-1</v>
      </c>
      <c r="AA58" s="22">
        <f>VLOOKUP('Extraction '!I58,DIMENSIONS!J:K,2,FALSE)</f>
        <v>0</v>
      </c>
      <c r="AB58" s="22" t="e">
        <f>VLOOKUP($I58,DIMENSIONS!$B$2:$G$58,3,FALSE)</f>
        <v>#N/A</v>
      </c>
      <c r="AC58" s="22" t="e">
        <f>VLOOKUP($I58,DIMENSIONS!$B$2:$G$58,4,FALSE)</f>
        <v>#N/A</v>
      </c>
      <c r="AD58" s="22" t="e">
        <f>VLOOKUP($I58,DIMENSIONS!$B$2:$G$58,5,FALSE)</f>
        <v>#N/A</v>
      </c>
      <c r="AE58" s="22" t="e">
        <f>VLOOKUP($I58,DIMENSIONS!$B$2:$G$58,6,FALSE)</f>
        <v>#N/A</v>
      </c>
      <c r="AF58" s="6" t="str">
        <f t="shared" si="63"/>
        <v xml:space="preserve"> </v>
      </c>
      <c r="AG58" s="21" t="e">
        <f>VLOOKUP($I58,DIMENSIONS!$B$2:$H$58,8,FALSE)</f>
        <v>#N/A</v>
      </c>
    </row>
    <row r="59" spans="1:33">
      <c r="A59" s="30">
        <f t="shared" si="60"/>
        <v>0</v>
      </c>
      <c r="B59" s="44"/>
      <c r="C59" s="1"/>
      <c r="D59" s="1"/>
      <c r="E59" s="1"/>
      <c r="F59" s="1"/>
      <c r="G59" s="1"/>
      <c r="H59" s="1"/>
      <c r="I59" s="1"/>
      <c r="J59" s="1"/>
      <c r="K59" s="1"/>
      <c r="L59" s="1"/>
      <c r="M59" s="1"/>
      <c r="N59" s="1"/>
      <c r="O59" s="1"/>
      <c r="P59" s="1"/>
      <c r="Q59" s="1"/>
      <c r="R59" s="1"/>
      <c r="S59" s="1"/>
      <c r="T59" s="1"/>
      <c r="U59" s="1"/>
      <c r="V59" s="1"/>
      <c r="W59" s="1"/>
      <c r="X59" s="40"/>
      <c r="Y59" s="6" t="str">
        <f t="shared" si="61"/>
        <v/>
      </c>
      <c r="Z59" s="22">
        <f t="shared" si="62"/>
        <v>-1</v>
      </c>
      <c r="AA59" s="22">
        <f>VLOOKUP('Extraction '!I59,DIMENSIONS!J:K,2,FALSE)</f>
        <v>0</v>
      </c>
      <c r="AB59" s="22" t="e">
        <f>VLOOKUP($I59,DIMENSIONS!$B$2:$G$58,3,FALSE)</f>
        <v>#N/A</v>
      </c>
      <c r="AC59" s="22" t="e">
        <f>VLOOKUP($I59,DIMENSIONS!$B$2:$G$58,4,FALSE)</f>
        <v>#N/A</v>
      </c>
      <c r="AD59" s="22" t="e">
        <f>VLOOKUP($I59,DIMENSIONS!$B$2:$G$58,5,FALSE)</f>
        <v>#N/A</v>
      </c>
      <c r="AE59" s="22" t="e">
        <f>VLOOKUP($I59,DIMENSIONS!$B$2:$G$58,6,FALSE)</f>
        <v>#N/A</v>
      </c>
      <c r="AF59" s="6" t="str">
        <f t="shared" si="63"/>
        <v xml:space="preserve"> </v>
      </c>
      <c r="AG59" s="21" t="e">
        <f>VLOOKUP($I59,DIMENSIONS!$B$2:$H$58,8,FALSE)</f>
        <v>#N/A</v>
      </c>
    </row>
    <row r="60" spans="1:33">
      <c r="A60" s="30">
        <f t="shared" si="60"/>
        <v>0</v>
      </c>
      <c r="B60" s="44"/>
      <c r="C60" s="1"/>
      <c r="D60" s="1"/>
      <c r="E60" s="1"/>
      <c r="F60" s="1"/>
      <c r="G60" s="1"/>
      <c r="H60" s="1"/>
      <c r="I60" s="1"/>
      <c r="J60" s="1"/>
      <c r="K60" s="1"/>
      <c r="L60" s="1"/>
      <c r="M60" s="1"/>
      <c r="N60" s="1"/>
      <c r="O60" s="1"/>
      <c r="P60" s="1"/>
      <c r="Q60" s="1"/>
      <c r="R60" s="1"/>
      <c r="S60" s="1"/>
      <c r="T60" s="1"/>
      <c r="U60" s="1"/>
      <c r="V60" s="1"/>
      <c r="W60" s="1"/>
      <c r="X60" s="40"/>
      <c r="Y60" s="6" t="str">
        <f t="shared" si="61"/>
        <v/>
      </c>
      <c r="Z60" s="22">
        <f t="shared" si="62"/>
        <v>-1</v>
      </c>
      <c r="AA60" s="22">
        <f>VLOOKUP('Extraction '!I60,DIMENSIONS!J:K,2,FALSE)</f>
        <v>0</v>
      </c>
      <c r="AB60" s="22" t="e">
        <f>VLOOKUP($I60,DIMENSIONS!$B$2:$G$58,3,FALSE)</f>
        <v>#N/A</v>
      </c>
      <c r="AC60" s="22" t="e">
        <f>VLOOKUP($I60,DIMENSIONS!$B$2:$G$58,4,FALSE)</f>
        <v>#N/A</v>
      </c>
      <c r="AD60" s="22" t="e">
        <f>VLOOKUP($I60,DIMENSIONS!$B$2:$G$58,5,FALSE)</f>
        <v>#N/A</v>
      </c>
      <c r="AE60" s="22" t="e">
        <f>VLOOKUP($I60,DIMENSIONS!$B$2:$G$58,6,FALSE)</f>
        <v>#N/A</v>
      </c>
      <c r="AF60" s="6" t="str">
        <f t="shared" si="63"/>
        <v xml:space="preserve"> </v>
      </c>
      <c r="AG60" s="21" t="e">
        <f>VLOOKUP($I60,DIMENSIONS!$B$2:$H$58,8,FALSE)</f>
        <v>#N/A</v>
      </c>
    </row>
    <row r="61" spans="1:33">
      <c r="A61" s="30">
        <f t="shared" si="60"/>
        <v>0</v>
      </c>
      <c r="B61" s="44"/>
      <c r="C61" s="1"/>
      <c r="D61" s="1"/>
      <c r="E61" s="1"/>
      <c r="F61" s="1"/>
      <c r="G61" s="1"/>
      <c r="H61" s="1"/>
      <c r="I61" s="1"/>
      <c r="J61" s="1"/>
      <c r="K61" s="1"/>
      <c r="L61" s="1"/>
      <c r="M61" s="1"/>
      <c r="N61" s="1"/>
      <c r="O61" s="1"/>
      <c r="P61" s="1"/>
      <c r="Q61" s="1"/>
      <c r="R61" s="1"/>
      <c r="S61" s="1"/>
      <c r="T61" s="1"/>
      <c r="U61" s="1"/>
      <c r="V61" s="1"/>
      <c r="W61" s="1"/>
      <c r="X61" s="40"/>
      <c r="Y61" s="6" t="str">
        <f t="shared" si="61"/>
        <v/>
      </c>
      <c r="Z61" s="22">
        <f t="shared" si="62"/>
        <v>-1</v>
      </c>
      <c r="AA61" s="22">
        <f>VLOOKUP('Extraction '!I61,DIMENSIONS!J:K,2,FALSE)</f>
        <v>0</v>
      </c>
      <c r="AB61" s="22" t="e">
        <f>VLOOKUP($I61,DIMENSIONS!$B$2:$G$58,3,FALSE)</f>
        <v>#N/A</v>
      </c>
      <c r="AC61" s="22" t="e">
        <f>VLOOKUP($I61,DIMENSIONS!$B$2:$G$58,4,FALSE)</f>
        <v>#N/A</v>
      </c>
      <c r="AD61" s="22" t="e">
        <f>VLOOKUP($I61,DIMENSIONS!$B$2:$G$58,5,FALSE)</f>
        <v>#N/A</v>
      </c>
      <c r="AE61" s="22" t="e">
        <f>VLOOKUP($I61,DIMENSIONS!$B$2:$G$58,6,FALSE)</f>
        <v>#N/A</v>
      </c>
      <c r="AF61" s="6" t="str">
        <f t="shared" si="63"/>
        <v xml:space="preserve"> </v>
      </c>
      <c r="AG61" s="21" t="e">
        <f>VLOOKUP($I61,DIMENSIONS!$B$2:$H$58,8,FALSE)</f>
        <v>#N/A</v>
      </c>
    </row>
    <row r="62" spans="1:33">
      <c r="A62" s="30">
        <f t="shared" si="60"/>
        <v>0</v>
      </c>
      <c r="B62" s="44"/>
      <c r="C62" s="1"/>
      <c r="D62" s="1"/>
      <c r="E62" s="1"/>
      <c r="F62" s="1"/>
      <c r="G62" s="1"/>
      <c r="H62" s="1"/>
      <c r="I62" s="1"/>
      <c r="J62" s="1"/>
      <c r="K62" s="1"/>
      <c r="L62" s="1"/>
      <c r="M62" s="1"/>
      <c r="N62" s="1"/>
      <c r="O62" s="1"/>
      <c r="P62" s="1"/>
      <c r="Q62" s="1"/>
      <c r="R62" s="1"/>
      <c r="S62" s="1"/>
      <c r="T62" s="1"/>
      <c r="U62" s="1"/>
      <c r="V62" s="1"/>
      <c r="W62" s="1"/>
      <c r="X62" s="40"/>
      <c r="Y62" s="6" t="str">
        <f t="shared" si="61"/>
        <v/>
      </c>
      <c r="Z62" s="22">
        <f t="shared" si="62"/>
        <v>-1</v>
      </c>
      <c r="AA62" s="22">
        <f>VLOOKUP('Extraction '!I62,DIMENSIONS!J:K,2,FALSE)</f>
        <v>0</v>
      </c>
      <c r="AB62" s="22" t="e">
        <f>VLOOKUP($I62,DIMENSIONS!$B$2:$G$58,3,FALSE)</f>
        <v>#N/A</v>
      </c>
      <c r="AC62" s="22" t="e">
        <f>VLOOKUP($I62,DIMENSIONS!$B$2:$G$58,4,FALSE)</f>
        <v>#N/A</v>
      </c>
      <c r="AD62" s="22" t="e">
        <f>VLOOKUP($I62,DIMENSIONS!$B$2:$G$58,5,FALSE)</f>
        <v>#N/A</v>
      </c>
      <c r="AE62" s="22" t="e">
        <f>VLOOKUP($I62,DIMENSIONS!$B$2:$G$58,6,FALSE)</f>
        <v>#N/A</v>
      </c>
      <c r="AF62" s="6" t="str">
        <f t="shared" si="63"/>
        <v xml:space="preserve"> </v>
      </c>
      <c r="AG62" s="21" t="e">
        <f>VLOOKUP($I62,DIMENSIONS!$B$2:$H$58,8,FALSE)</f>
        <v>#N/A</v>
      </c>
    </row>
    <row r="63" spans="1:33">
      <c r="A63" s="30">
        <f t="shared" si="60"/>
        <v>0</v>
      </c>
      <c r="B63" s="44"/>
      <c r="C63" s="1"/>
      <c r="D63" s="1"/>
      <c r="E63" s="1"/>
      <c r="F63" s="1"/>
      <c r="G63" s="1"/>
      <c r="H63" s="1"/>
      <c r="I63" s="1"/>
      <c r="J63" s="1"/>
      <c r="K63" s="1"/>
      <c r="L63" s="1"/>
      <c r="M63" s="1"/>
      <c r="N63" s="1"/>
      <c r="O63" s="1"/>
      <c r="P63" s="1"/>
      <c r="Q63" s="1"/>
      <c r="R63" s="1"/>
      <c r="S63" s="1"/>
      <c r="T63" s="1"/>
      <c r="U63" s="1"/>
      <c r="V63" s="1"/>
      <c r="W63" s="1"/>
      <c r="X63" s="40"/>
      <c r="Y63" s="6" t="str">
        <f t="shared" si="61"/>
        <v/>
      </c>
      <c r="Z63" s="22">
        <f t="shared" si="62"/>
        <v>-1</v>
      </c>
      <c r="AA63" s="22">
        <f>VLOOKUP('Extraction '!I63,DIMENSIONS!J:K,2,FALSE)</f>
        <v>0</v>
      </c>
      <c r="AB63" s="22" t="e">
        <f>VLOOKUP($I63,DIMENSIONS!$B$2:$G$58,3,FALSE)</f>
        <v>#N/A</v>
      </c>
      <c r="AC63" s="22" t="e">
        <f>VLOOKUP($I63,DIMENSIONS!$B$2:$G$58,4,FALSE)</f>
        <v>#N/A</v>
      </c>
      <c r="AD63" s="22" t="e">
        <f>VLOOKUP($I63,DIMENSIONS!$B$2:$G$58,5,FALSE)</f>
        <v>#N/A</v>
      </c>
      <c r="AE63" s="22" t="e">
        <f>VLOOKUP($I63,DIMENSIONS!$B$2:$G$58,6,FALSE)</f>
        <v>#N/A</v>
      </c>
      <c r="AF63" s="6" t="str">
        <f t="shared" si="63"/>
        <v xml:space="preserve"> </v>
      </c>
      <c r="AG63" s="21" t="e">
        <f>VLOOKUP($I63,DIMENSIONS!$B$2:$H$58,8,FALSE)</f>
        <v>#N/A</v>
      </c>
    </row>
    <row r="64" spans="1:33">
      <c r="A64" s="30">
        <f t="shared" si="60"/>
        <v>0</v>
      </c>
      <c r="B64" s="44"/>
      <c r="C64" s="1"/>
      <c r="D64" s="1"/>
      <c r="E64" s="1"/>
      <c r="F64" s="1"/>
      <c r="G64" s="1"/>
      <c r="H64" s="1"/>
      <c r="I64" s="1"/>
      <c r="J64" s="1"/>
      <c r="K64" s="1"/>
      <c r="L64" s="1"/>
      <c r="M64" s="1"/>
      <c r="N64" s="1"/>
      <c r="O64" s="1"/>
      <c r="P64" s="1"/>
      <c r="Q64" s="1"/>
      <c r="R64" s="1"/>
      <c r="S64" s="1"/>
      <c r="T64" s="1"/>
      <c r="U64" s="1"/>
      <c r="V64" s="1"/>
      <c r="W64" s="1"/>
      <c r="X64" s="40"/>
      <c r="Y64" s="6" t="str">
        <f t="shared" si="61"/>
        <v/>
      </c>
      <c r="Z64" s="22">
        <f t="shared" si="62"/>
        <v>-1</v>
      </c>
      <c r="AA64" s="22">
        <f>VLOOKUP('Extraction '!I64,DIMENSIONS!J:K,2,FALSE)</f>
        <v>0</v>
      </c>
      <c r="AB64" s="22" t="e">
        <f>VLOOKUP($I64,DIMENSIONS!$B$2:$G$58,3,FALSE)</f>
        <v>#N/A</v>
      </c>
      <c r="AC64" s="22" t="e">
        <f>VLOOKUP($I64,DIMENSIONS!$B$2:$G$58,4,FALSE)</f>
        <v>#N/A</v>
      </c>
      <c r="AD64" s="22" t="e">
        <f>VLOOKUP($I64,DIMENSIONS!$B$2:$G$58,5,FALSE)</f>
        <v>#N/A</v>
      </c>
      <c r="AE64" s="22" t="e">
        <f>VLOOKUP($I64,DIMENSIONS!$B$2:$G$58,6,FALSE)</f>
        <v>#N/A</v>
      </c>
      <c r="AF64" s="6" t="str">
        <f t="shared" si="63"/>
        <v xml:space="preserve"> </v>
      </c>
      <c r="AG64" s="21" t="e">
        <f>VLOOKUP($I64,DIMENSIONS!$B$2:$H$58,8,FALSE)</f>
        <v>#N/A</v>
      </c>
    </row>
    <row r="65" spans="1:33">
      <c r="A65" s="30">
        <f t="shared" si="60"/>
        <v>0</v>
      </c>
      <c r="B65" s="44"/>
      <c r="C65" s="1"/>
      <c r="D65" s="1"/>
      <c r="E65" s="1"/>
      <c r="F65" s="1"/>
      <c r="G65" s="1"/>
      <c r="H65" s="1"/>
      <c r="I65" s="1"/>
      <c r="J65" s="1"/>
      <c r="K65" s="1"/>
      <c r="L65" s="1"/>
      <c r="M65" s="1"/>
      <c r="N65" s="1"/>
      <c r="O65" s="1"/>
      <c r="P65" s="1"/>
      <c r="Q65" s="1"/>
      <c r="R65" s="1"/>
      <c r="S65" s="1"/>
      <c r="T65" s="1"/>
      <c r="U65" s="1"/>
      <c r="V65" s="1"/>
      <c r="W65" s="1"/>
      <c r="X65" s="40"/>
      <c r="Y65" s="6" t="str">
        <f t="shared" si="61"/>
        <v/>
      </c>
      <c r="Z65" s="22">
        <f t="shared" si="62"/>
        <v>-1</v>
      </c>
      <c r="AA65" s="22">
        <f>VLOOKUP('Extraction '!I65,DIMENSIONS!J:K,2,FALSE)</f>
        <v>0</v>
      </c>
      <c r="AB65" s="22" t="e">
        <f>VLOOKUP($I65,DIMENSIONS!$B$2:$G$58,3,FALSE)</f>
        <v>#N/A</v>
      </c>
      <c r="AC65" s="22" t="e">
        <f>VLOOKUP($I65,DIMENSIONS!$B$2:$G$58,4,FALSE)</f>
        <v>#N/A</v>
      </c>
      <c r="AD65" s="22" t="e">
        <f>VLOOKUP($I65,DIMENSIONS!$B$2:$G$58,5,FALSE)</f>
        <v>#N/A</v>
      </c>
      <c r="AE65" s="22" t="e">
        <f>VLOOKUP($I65,DIMENSIONS!$B$2:$G$58,6,FALSE)</f>
        <v>#N/A</v>
      </c>
      <c r="AF65" s="6" t="str">
        <f t="shared" si="63"/>
        <v xml:space="preserve"> </v>
      </c>
      <c r="AG65" s="21" t="e">
        <f>VLOOKUP($I65,DIMENSIONS!$B$2:$H$58,8,FALSE)</f>
        <v>#N/A</v>
      </c>
    </row>
    <row r="66" spans="1:33">
      <c r="A66" s="30">
        <f t="shared" si="60"/>
        <v>0</v>
      </c>
      <c r="B66" s="44"/>
      <c r="C66" s="1"/>
      <c r="D66" s="1"/>
      <c r="E66" s="1"/>
      <c r="F66" s="1"/>
      <c r="G66" s="1"/>
      <c r="H66" s="1"/>
      <c r="I66" s="1"/>
      <c r="J66" s="1"/>
      <c r="K66" s="1"/>
      <c r="L66" s="1"/>
      <c r="M66" s="1"/>
      <c r="N66" s="1"/>
      <c r="O66" s="1"/>
      <c r="P66" s="1"/>
      <c r="Q66" s="1"/>
      <c r="R66" s="1"/>
      <c r="S66" s="1"/>
      <c r="T66" s="1"/>
      <c r="U66" s="1"/>
      <c r="V66" s="1"/>
      <c r="W66" s="1"/>
      <c r="X66" s="40"/>
      <c r="Y66" s="6" t="str">
        <f t="shared" si="61"/>
        <v/>
      </c>
      <c r="Z66" s="22">
        <f t="shared" si="62"/>
        <v>-1</v>
      </c>
      <c r="AA66" s="22">
        <f>VLOOKUP('Extraction '!I66,DIMENSIONS!J:K,2,FALSE)</f>
        <v>0</v>
      </c>
      <c r="AB66" s="22" t="e">
        <f>VLOOKUP($I66,DIMENSIONS!$B$2:$G$58,3,FALSE)</f>
        <v>#N/A</v>
      </c>
      <c r="AC66" s="22" t="e">
        <f>VLOOKUP($I66,DIMENSIONS!$B$2:$G$58,4,FALSE)</f>
        <v>#N/A</v>
      </c>
      <c r="AD66" s="22" t="e">
        <f>VLOOKUP($I66,DIMENSIONS!$B$2:$G$58,5,FALSE)</f>
        <v>#N/A</v>
      </c>
      <c r="AE66" s="22" t="e">
        <f>VLOOKUP($I66,DIMENSIONS!$B$2:$G$58,6,FALSE)</f>
        <v>#N/A</v>
      </c>
      <c r="AF66" s="6" t="str">
        <f t="shared" si="63"/>
        <v xml:space="preserve"> </v>
      </c>
      <c r="AG66" s="21" t="e">
        <f>VLOOKUP($I66,DIMENSIONS!$B$2:$H$58,8,FALSE)</f>
        <v>#N/A</v>
      </c>
    </row>
    <row r="67" spans="1:33">
      <c r="A67" s="30">
        <f t="shared" si="60"/>
        <v>0</v>
      </c>
      <c r="B67" s="44"/>
      <c r="C67" s="1"/>
      <c r="D67" s="1"/>
      <c r="E67" s="1"/>
      <c r="F67" s="1"/>
      <c r="G67" s="1"/>
      <c r="H67" s="1"/>
      <c r="I67" s="1"/>
      <c r="J67" s="1"/>
      <c r="K67" s="1"/>
      <c r="L67" s="1"/>
      <c r="M67" s="1"/>
      <c r="N67" s="1"/>
      <c r="O67" s="1"/>
      <c r="P67" s="1"/>
      <c r="Q67" s="1"/>
      <c r="R67" s="1"/>
      <c r="S67" s="1"/>
      <c r="T67" s="1"/>
      <c r="U67" s="1"/>
      <c r="V67" s="1"/>
      <c r="W67" s="1"/>
      <c r="X67" s="40"/>
      <c r="Y67" s="6" t="str">
        <f t="shared" si="61"/>
        <v/>
      </c>
      <c r="Z67" s="22">
        <f t="shared" si="62"/>
        <v>-1</v>
      </c>
      <c r="AA67" s="22">
        <f>VLOOKUP('Extraction '!I67,DIMENSIONS!J:K,2,FALSE)</f>
        <v>0</v>
      </c>
      <c r="AB67" s="22" t="e">
        <f>VLOOKUP($I67,DIMENSIONS!$B$2:$G$58,3,FALSE)</f>
        <v>#N/A</v>
      </c>
      <c r="AC67" s="22" t="e">
        <f>VLOOKUP($I67,DIMENSIONS!$B$2:$G$58,4,FALSE)</f>
        <v>#N/A</v>
      </c>
      <c r="AD67" s="22" t="e">
        <f>VLOOKUP($I67,DIMENSIONS!$B$2:$G$58,5,FALSE)</f>
        <v>#N/A</v>
      </c>
      <c r="AE67" s="22" t="e">
        <f>VLOOKUP($I67,DIMENSIONS!$B$2:$G$58,6,FALSE)</f>
        <v>#N/A</v>
      </c>
      <c r="AF67" s="6" t="str">
        <f t="shared" si="63"/>
        <v xml:space="preserve"> </v>
      </c>
      <c r="AG67" s="21" t="e">
        <f>VLOOKUP($I67,DIMENSIONS!$B$2:$H$58,8,FALSE)</f>
        <v>#N/A</v>
      </c>
    </row>
    <row r="68" spans="1:33">
      <c r="A68" s="30">
        <f t="shared" si="60"/>
        <v>0</v>
      </c>
      <c r="B68" s="44"/>
      <c r="C68" s="1"/>
      <c r="D68" s="1"/>
      <c r="E68" s="1"/>
      <c r="F68" s="1"/>
      <c r="G68" s="1"/>
      <c r="H68" s="1"/>
      <c r="I68" s="1"/>
      <c r="J68" s="1"/>
      <c r="K68" s="1"/>
      <c r="L68" s="1"/>
      <c r="M68" s="1"/>
      <c r="N68" s="1"/>
      <c r="O68" s="1"/>
      <c r="P68" s="1"/>
      <c r="Q68" s="1"/>
      <c r="R68" s="1"/>
      <c r="S68" s="1"/>
      <c r="T68" s="1"/>
      <c r="U68" s="1"/>
      <c r="V68" s="1"/>
      <c r="W68" s="1"/>
      <c r="X68" s="40"/>
      <c r="Y68" s="6" t="str">
        <f t="shared" ref="Y68:Y99" si="64">UPPER(O68)</f>
        <v/>
      </c>
      <c r="Z68" s="22">
        <f t="shared" si="62"/>
        <v>-1</v>
      </c>
      <c r="AA68" s="22">
        <f>VLOOKUP('Extraction '!I68,DIMENSIONS!J:K,2,FALSE)</f>
        <v>0</v>
      </c>
      <c r="AB68" s="22" t="e">
        <f>VLOOKUP($I68,DIMENSIONS!$B$2:$G$58,3,FALSE)</f>
        <v>#N/A</v>
      </c>
      <c r="AC68" s="22" t="e">
        <f>VLOOKUP($I68,DIMENSIONS!$B$2:$G$58,4,FALSE)</f>
        <v>#N/A</v>
      </c>
      <c r="AD68" s="22" t="e">
        <f>VLOOKUP($I68,DIMENSIONS!$B$2:$G$58,5,FALSE)</f>
        <v>#N/A</v>
      </c>
      <c r="AE68" s="22" t="e">
        <f>VLOOKUP($I68,DIMENSIONS!$B$2:$G$58,6,FALSE)</f>
        <v>#N/A</v>
      </c>
      <c r="AF68" s="6" t="str">
        <f t="shared" ref="AF68:AF91" si="65">CONCATENATE(J68," ",K68)</f>
        <v xml:space="preserve"> </v>
      </c>
      <c r="AG68" s="21" t="e">
        <f>VLOOKUP($I68,DIMENSIONS!$B$2:$H$58,8,FALSE)</f>
        <v>#N/A</v>
      </c>
    </row>
    <row r="69" spans="1:33">
      <c r="A69" s="30">
        <f t="shared" si="60"/>
        <v>0</v>
      </c>
      <c r="B69" s="44"/>
      <c r="C69" s="1"/>
      <c r="D69" s="1"/>
      <c r="E69" s="1"/>
      <c r="F69" s="1"/>
      <c r="G69" s="1"/>
      <c r="H69" s="1"/>
      <c r="I69" s="1"/>
      <c r="J69" s="1"/>
      <c r="K69" s="1"/>
      <c r="L69" s="1"/>
      <c r="M69" s="1"/>
      <c r="N69" s="1"/>
      <c r="O69" s="1"/>
      <c r="P69" s="1"/>
      <c r="Q69" s="1"/>
      <c r="R69" s="1"/>
      <c r="S69" s="1"/>
      <c r="T69" s="1"/>
      <c r="U69" s="1"/>
      <c r="V69" s="1"/>
      <c r="W69" s="1"/>
      <c r="X69" s="40"/>
      <c r="Y69" s="6" t="str">
        <f t="shared" si="64"/>
        <v/>
      </c>
      <c r="Z69" s="22">
        <f t="shared" si="62"/>
        <v>-1</v>
      </c>
      <c r="AA69" s="22">
        <f>VLOOKUP('Extraction '!I69,DIMENSIONS!J:K,2,FALSE)</f>
        <v>0</v>
      </c>
      <c r="AB69" s="22" t="e">
        <f>VLOOKUP($I69,DIMENSIONS!$B$2:$G$58,3,FALSE)</f>
        <v>#N/A</v>
      </c>
      <c r="AC69" s="22" t="e">
        <f>VLOOKUP($I69,DIMENSIONS!$B$2:$G$58,4,FALSE)</f>
        <v>#N/A</v>
      </c>
      <c r="AD69" s="22" t="e">
        <f>VLOOKUP($I69,DIMENSIONS!$B$2:$G$58,5,FALSE)</f>
        <v>#N/A</v>
      </c>
      <c r="AE69" s="22" t="e">
        <f>VLOOKUP($I69,DIMENSIONS!$B$2:$G$58,6,FALSE)</f>
        <v>#N/A</v>
      </c>
      <c r="AF69" s="6" t="str">
        <f t="shared" si="65"/>
        <v xml:space="preserve"> </v>
      </c>
      <c r="AG69" s="21" t="e">
        <f>VLOOKUP($I69,DIMENSIONS!$B$2:$H$58,8,FALSE)</f>
        <v>#N/A</v>
      </c>
    </row>
    <row r="70" spans="1:33">
      <c r="A70" s="30">
        <f t="shared" si="60"/>
        <v>0</v>
      </c>
      <c r="B70" s="44"/>
      <c r="C70" s="1"/>
      <c r="D70" s="1"/>
      <c r="E70" s="1"/>
      <c r="F70" s="1"/>
      <c r="G70" s="1"/>
      <c r="H70" s="1"/>
      <c r="I70" s="1"/>
      <c r="J70" s="1"/>
      <c r="K70" s="1"/>
      <c r="L70" s="1"/>
      <c r="M70" s="1"/>
      <c r="N70" s="1"/>
      <c r="O70" s="1"/>
      <c r="P70" s="1"/>
      <c r="Q70" s="1"/>
      <c r="R70" s="1"/>
      <c r="S70" s="1"/>
      <c r="T70" s="1"/>
      <c r="U70" s="1"/>
      <c r="V70" s="1"/>
      <c r="W70" s="1"/>
      <c r="X70" s="40"/>
      <c r="Y70" s="6" t="str">
        <f t="shared" si="64"/>
        <v/>
      </c>
      <c r="Z70" s="22">
        <f t="shared" si="62"/>
        <v>-1</v>
      </c>
      <c r="AA70" s="22">
        <f>VLOOKUP('Extraction '!I70,DIMENSIONS!J:K,2,FALSE)</f>
        <v>0</v>
      </c>
      <c r="AB70" s="22" t="e">
        <f>VLOOKUP($I70,DIMENSIONS!$B$2:$G$58,3,FALSE)</f>
        <v>#N/A</v>
      </c>
      <c r="AC70" s="22" t="e">
        <f>VLOOKUP($I70,DIMENSIONS!$B$2:$G$58,4,FALSE)</f>
        <v>#N/A</v>
      </c>
      <c r="AD70" s="22" t="e">
        <f>VLOOKUP($I70,DIMENSIONS!$B$2:$G$58,5,FALSE)</f>
        <v>#N/A</v>
      </c>
      <c r="AE70" s="22" t="e">
        <f>VLOOKUP($I70,DIMENSIONS!$B$2:$G$58,6,FALSE)</f>
        <v>#N/A</v>
      </c>
      <c r="AF70" s="6" t="str">
        <f t="shared" si="65"/>
        <v xml:space="preserve"> </v>
      </c>
      <c r="AG70" s="21" t="e">
        <f>VLOOKUP($I70,DIMENSIONS!$B$2:$H$58,8,FALSE)</f>
        <v>#N/A</v>
      </c>
    </row>
    <row r="71" spans="1:33">
      <c r="A71" s="30">
        <f t="shared" si="60"/>
        <v>0</v>
      </c>
      <c r="B71" s="44"/>
      <c r="C71" s="1"/>
      <c r="D71" s="1"/>
      <c r="E71" s="1"/>
      <c r="F71" s="1"/>
      <c r="G71" s="1"/>
      <c r="H71" s="1"/>
      <c r="I71" s="1"/>
      <c r="J71" s="1"/>
      <c r="K71" s="1"/>
      <c r="L71" s="1"/>
      <c r="M71" s="1"/>
      <c r="N71" s="1"/>
      <c r="O71" s="1"/>
      <c r="P71" s="1"/>
      <c r="Q71" s="1"/>
      <c r="R71" s="1"/>
      <c r="S71" s="1"/>
      <c r="T71" s="1"/>
      <c r="U71" s="1"/>
      <c r="V71" s="1"/>
      <c r="W71" s="1"/>
      <c r="X71" s="40"/>
      <c r="Y71" s="6" t="str">
        <f t="shared" si="64"/>
        <v/>
      </c>
      <c r="Z71" s="22">
        <f t="shared" si="62"/>
        <v>-1</v>
      </c>
      <c r="AA71" s="22">
        <f>VLOOKUP('Extraction '!I71,DIMENSIONS!J:K,2,FALSE)</f>
        <v>0</v>
      </c>
      <c r="AB71" s="22" t="e">
        <f>VLOOKUP($I71,DIMENSIONS!$B$2:$G$58,3,FALSE)</f>
        <v>#N/A</v>
      </c>
      <c r="AC71" s="22" t="e">
        <f>VLOOKUP($I71,DIMENSIONS!$B$2:$G$58,4,FALSE)</f>
        <v>#N/A</v>
      </c>
      <c r="AD71" s="22" t="e">
        <f>VLOOKUP($I71,DIMENSIONS!$B$2:$G$58,5,FALSE)</f>
        <v>#N/A</v>
      </c>
      <c r="AE71" s="22" t="e">
        <f>VLOOKUP($I71,DIMENSIONS!$B$2:$G$58,6,FALSE)</f>
        <v>#N/A</v>
      </c>
      <c r="AF71" s="6" t="str">
        <f t="shared" si="65"/>
        <v xml:space="preserve"> </v>
      </c>
      <c r="AG71" s="21" t="e">
        <f>VLOOKUP($I71,DIMENSIONS!$B$2:$H$58,8,FALSE)</f>
        <v>#N/A</v>
      </c>
    </row>
    <row r="72" spans="1:33">
      <c r="A72" s="30">
        <f t="shared" si="60"/>
        <v>0</v>
      </c>
      <c r="B72" s="44"/>
      <c r="C72" s="1"/>
      <c r="D72" s="1"/>
      <c r="E72" s="1"/>
      <c r="F72" s="1"/>
      <c r="G72" s="1"/>
      <c r="H72" s="1"/>
      <c r="I72" s="1"/>
      <c r="J72" s="1"/>
      <c r="K72" s="1"/>
      <c r="L72" s="1"/>
      <c r="M72" s="1"/>
      <c r="N72" s="1"/>
      <c r="O72" s="1"/>
      <c r="P72" s="1"/>
      <c r="Q72" s="1"/>
      <c r="R72" s="1"/>
      <c r="S72" s="1"/>
      <c r="T72" s="1"/>
      <c r="U72" s="1"/>
      <c r="V72" s="1"/>
      <c r="W72" s="1"/>
      <c r="X72" s="40"/>
      <c r="Y72" s="6" t="str">
        <f t="shared" si="64"/>
        <v/>
      </c>
      <c r="Z72" s="22">
        <f t="shared" si="62"/>
        <v>-1</v>
      </c>
      <c r="AA72" s="22">
        <f>VLOOKUP('Extraction '!I72,DIMENSIONS!J:K,2,FALSE)</f>
        <v>0</v>
      </c>
      <c r="AB72" s="22" t="e">
        <f>VLOOKUP($I72,DIMENSIONS!$B$2:$G$58,3,FALSE)</f>
        <v>#N/A</v>
      </c>
      <c r="AC72" s="22" t="e">
        <f>VLOOKUP($I72,DIMENSIONS!$B$2:$G$58,4,FALSE)</f>
        <v>#N/A</v>
      </c>
      <c r="AD72" s="22" t="e">
        <f>VLOOKUP($I72,DIMENSIONS!$B$2:$G$58,5,FALSE)</f>
        <v>#N/A</v>
      </c>
      <c r="AE72" s="22" t="e">
        <f>VLOOKUP($I72,DIMENSIONS!$B$2:$G$58,6,FALSE)</f>
        <v>#N/A</v>
      </c>
      <c r="AF72" s="6" t="str">
        <f t="shared" si="65"/>
        <v xml:space="preserve"> </v>
      </c>
      <c r="AG72" s="21" t="e">
        <f>VLOOKUP($I72,DIMENSIONS!$B$2:$H$58,8,FALSE)</f>
        <v>#N/A</v>
      </c>
    </row>
    <row r="73" spans="1:33">
      <c r="A73" s="30">
        <f t="shared" si="60"/>
        <v>0</v>
      </c>
      <c r="B73" s="44"/>
      <c r="C73" s="1"/>
      <c r="D73" s="1"/>
      <c r="E73" s="1"/>
      <c r="F73" s="1"/>
      <c r="G73" s="1"/>
      <c r="H73" s="1"/>
      <c r="I73" s="1"/>
      <c r="J73" s="1"/>
      <c r="K73" s="1"/>
      <c r="L73" s="1"/>
      <c r="M73" s="1"/>
      <c r="N73" s="1"/>
      <c r="O73" s="1"/>
      <c r="P73" s="1"/>
      <c r="Q73" s="1"/>
      <c r="R73" s="1"/>
      <c r="S73" s="1"/>
      <c r="T73" s="1"/>
      <c r="U73" s="1"/>
      <c r="V73" s="1"/>
      <c r="W73" s="1"/>
      <c r="X73" s="40"/>
      <c r="Y73" s="6" t="str">
        <f t="shared" si="64"/>
        <v/>
      </c>
      <c r="Z73" s="22">
        <f t="shared" si="62"/>
        <v>-1</v>
      </c>
      <c r="AA73" s="22">
        <f>VLOOKUP('Extraction '!I73,DIMENSIONS!J:K,2,FALSE)</f>
        <v>0</v>
      </c>
      <c r="AB73" s="22" t="e">
        <f>VLOOKUP($I73,DIMENSIONS!$B$2:$G$58,3,FALSE)</f>
        <v>#N/A</v>
      </c>
      <c r="AC73" s="22" t="e">
        <f>VLOOKUP($I73,DIMENSIONS!$B$2:$G$58,4,FALSE)</f>
        <v>#N/A</v>
      </c>
      <c r="AD73" s="22" t="e">
        <f>VLOOKUP($I73,DIMENSIONS!$B$2:$G$58,5,FALSE)</f>
        <v>#N/A</v>
      </c>
      <c r="AE73" s="22" t="e">
        <f>VLOOKUP($I73,DIMENSIONS!$B$2:$G$58,6,FALSE)</f>
        <v>#N/A</v>
      </c>
      <c r="AF73" s="6" t="str">
        <f t="shared" si="65"/>
        <v xml:space="preserve"> </v>
      </c>
      <c r="AG73" s="21" t="e">
        <f>VLOOKUP($I73,DIMENSIONS!$B$2:$H$58,8,FALSE)</f>
        <v>#N/A</v>
      </c>
    </row>
    <row r="74" spans="1:33">
      <c r="A74" s="30">
        <f t="shared" si="60"/>
        <v>0</v>
      </c>
      <c r="B74" s="44"/>
      <c r="C74" s="1"/>
      <c r="D74" s="1"/>
      <c r="E74" s="1"/>
      <c r="F74" s="1"/>
      <c r="G74" s="1"/>
      <c r="H74" s="1"/>
      <c r="I74" s="1"/>
      <c r="J74" s="1"/>
      <c r="K74" s="1"/>
      <c r="L74" s="1"/>
      <c r="M74" s="1"/>
      <c r="N74" s="1"/>
      <c r="O74" s="1"/>
      <c r="P74" s="1"/>
      <c r="Q74" s="1"/>
      <c r="R74" s="1"/>
      <c r="S74" s="1"/>
      <c r="T74" s="1"/>
      <c r="U74" s="1"/>
      <c r="V74" s="1"/>
      <c r="W74" s="1"/>
      <c r="X74" s="40"/>
      <c r="Y74" s="6" t="str">
        <f t="shared" si="64"/>
        <v/>
      </c>
      <c r="Z74" s="22">
        <f t="shared" si="62"/>
        <v>-1</v>
      </c>
      <c r="AA74" s="22">
        <f>VLOOKUP('Extraction '!I74,DIMENSIONS!J:K,2,FALSE)</f>
        <v>0</v>
      </c>
      <c r="AB74" s="22" t="e">
        <f>VLOOKUP($I74,DIMENSIONS!$B$2:$G$58,3,FALSE)</f>
        <v>#N/A</v>
      </c>
      <c r="AC74" s="22" t="e">
        <f>VLOOKUP($I74,DIMENSIONS!$B$2:$G$58,4,FALSE)</f>
        <v>#N/A</v>
      </c>
      <c r="AD74" s="22" t="e">
        <f>VLOOKUP($I74,DIMENSIONS!$B$2:$G$58,5,FALSE)</f>
        <v>#N/A</v>
      </c>
      <c r="AE74" s="22" t="e">
        <f>VLOOKUP($I74,DIMENSIONS!$B$2:$G$58,6,FALSE)</f>
        <v>#N/A</v>
      </c>
      <c r="AF74" s="6" t="str">
        <f t="shared" si="65"/>
        <v xml:space="preserve"> </v>
      </c>
      <c r="AG74" s="21" t="e">
        <f>VLOOKUP($I74,DIMENSIONS!$B$2:$H$58,8,FALSE)</f>
        <v>#N/A</v>
      </c>
    </row>
    <row r="75" spans="1:33">
      <c r="A75" s="30">
        <f t="shared" si="60"/>
        <v>0</v>
      </c>
      <c r="B75" s="44"/>
      <c r="C75" s="1"/>
      <c r="D75" s="1"/>
      <c r="E75" s="1"/>
      <c r="F75" s="1"/>
      <c r="G75" s="1"/>
      <c r="H75" s="1"/>
      <c r="I75" s="1"/>
      <c r="J75" s="1"/>
      <c r="K75" s="1"/>
      <c r="L75" s="1"/>
      <c r="M75" s="1"/>
      <c r="N75" s="1"/>
      <c r="O75" s="1"/>
      <c r="P75" s="1"/>
      <c r="Q75" s="1"/>
      <c r="R75" s="1"/>
      <c r="S75" s="1"/>
      <c r="T75" s="1"/>
      <c r="U75" s="1"/>
      <c r="V75" s="1"/>
      <c r="W75" s="1"/>
      <c r="X75" s="40"/>
      <c r="Y75" s="6" t="str">
        <f t="shared" si="64"/>
        <v/>
      </c>
      <c r="Z75" s="22">
        <f t="shared" si="62"/>
        <v>-1</v>
      </c>
      <c r="AA75" s="22">
        <f>VLOOKUP('Extraction '!I75,DIMENSIONS!J:K,2,FALSE)</f>
        <v>0</v>
      </c>
      <c r="AB75" s="22" t="e">
        <f>VLOOKUP($I75,DIMENSIONS!$B$2:$G$58,3,FALSE)</f>
        <v>#N/A</v>
      </c>
      <c r="AC75" s="22" t="e">
        <f>VLOOKUP($I75,DIMENSIONS!$B$2:$G$58,4,FALSE)</f>
        <v>#N/A</v>
      </c>
      <c r="AD75" s="22" t="e">
        <f>VLOOKUP($I75,DIMENSIONS!$B$2:$G$58,5,FALSE)</f>
        <v>#N/A</v>
      </c>
      <c r="AE75" s="22" t="e">
        <f>VLOOKUP($I75,DIMENSIONS!$B$2:$G$58,6,FALSE)</f>
        <v>#N/A</v>
      </c>
      <c r="AF75" s="6" t="str">
        <f t="shared" si="65"/>
        <v xml:space="preserve"> </v>
      </c>
      <c r="AG75" s="21" t="e">
        <f>VLOOKUP($I75,DIMENSIONS!$B$2:$H$58,8,FALSE)</f>
        <v>#N/A</v>
      </c>
    </row>
    <row r="76" spans="1:33">
      <c r="A76" s="30">
        <f t="shared" si="60"/>
        <v>0</v>
      </c>
      <c r="B76" s="44"/>
      <c r="C76" s="1"/>
      <c r="D76" s="1"/>
      <c r="E76" s="1"/>
      <c r="F76" s="1"/>
      <c r="G76" s="1"/>
      <c r="H76" s="1"/>
      <c r="I76" s="1"/>
      <c r="J76" s="1"/>
      <c r="K76" s="1"/>
      <c r="L76" s="1"/>
      <c r="M76" s="1"/>
      <c r="N76" s="1"/>
      <c r="O76" s="1"/>
      <c r="P76" s="1"/>
      <c r="Q76" s="1"/>
      <c r="R76" s="1"/>
      <c r="S76" s="1"/>
      <c r="T76" s="1"/>
      <c r="U76" s="1"/>
      <c r="V76" s="1"/>
      <c r="W76" s="1"/>
      <c r="X76" s="40"/>
      <c r="Y76" s="6" t="str">
        <f t="shared" si="64"/>
        <v/>
      </c>
      <c r="Z76" s="22">
        <f t="shared" si="62"/>
        <v>-1</v>
      </c>
      <c r="AA76" s="22">
        <f>VLOOKUP('Extraction '!I76,DIMENSIONS!J:K,2,FALSE)</f>
        <v>0</v>
      </c>
      <c r="AB76" s="22" t="e">
        <f>VLOOKUP($I76,DIMENSIONS!$B$2:$G$58,3,FALSE)</f>
        <v>#N/A</v>
      </c>
      <c r="AC76" s="22" t="e">
        <f>VLOOKUP($I76,DIMENSIONS!$B$2:$G$58,4,FALSE)</f>
        <v>#N/A</v>
      </c>
      <c r="AD76" s="22" t="e">
        <f>VLOOKUP($I76,DIMENSIONS!$B$2:$G$58,5,FALSE)</f>
        <v>#N/A</v>
      </c>
      <c r="AE76" s="22" t="e">
        <f>VLOOKUP($I76,DIMENSIONS!$B$2:$G$58,6,FALSE)</f>
        <v>#N/A</v>
      </c>
      <c r="AF76" s="6" t="str">
        <f t="shared" si="65"/>
        <v xml:space="preserve"> </v>
      </c>
      <c r="AG76" s="21" t="e">
        <f>VLOOKUP($I76,DIMENSIONS!$B$2:$H$58,8,FALSE)</f>
        <v>#N/A</v>
      </c>
    </row>
    <row r="77" spans="1:33">
      <c r="A77" s="30">
        <f t="shared" si="60"/>
        <v>0</v>
      </c>
      <c r="B77" s="44"/>
      <c r="C77" s="1"/>
      <c r="D77" s="1"/>
      <c r="E77" s="1"/>
      <c r="F77" s="1"/>
      <c r="G77" s="1"/>
      <c r="H77" s="1"/>
      <c r="I77" s="1"/>
      <c r="J77" s="1"/>
      <c r="K77" s="1"/>
      <c r="L77" s="1"/>
      <c r="M77" s="1"/>
      <c r="N77" s="1"/>
      <c r="O77" s="1"/>
      <c r="P77" s="1"/>
      <c r="Q77" s="1"/>
      <c r="R77" s="1"/>
      <c r="S77" s="1"/>
      <c r="T77" s="1"/>
      <c r="U77" s="1"/>
      <c r="V77" s="1"/>
      <c r="W77" s="1"/>
      <c r="X77" s="40"/>
      <c r="Y77" s="6" t="str">
        <f t="shared" si="64"/>
        <v/>
      </c>
      <c r="Z77" s="22">
        <f t="shared" si="62"/>
        <v>-1</v>
      </c>
      <c r="AA77" s="22">
        <f>VLOOKUP('Extraction '!I77,DIMENSIONS!J:K,2,FALSE)</f>
        <v>0</v>
      </c>
      <c r="AB77" s="22" t="e">
        <f>VLOOKUP($I77,DIMENSIONS!$B$2:$G$58,3,FALSE)</f>
        <v>#N/A</v>
      </c>
      <c r="AC77" s="22" t="e">
        <f>VLOOKUP($I77,DIMENSIONS!$B$2:$G$58,4,FALSE)</f>
        <v>#N/A</v>
      </c>
      <c r="AD77" s="22" t="e">
        <f>VLOOKUP($I77,DIMENSIONS!$B$2:$G$58,5,FALSE)</f>
        <v>#N/A</v>
      </c>
      <c r="AE77" s="22" t="e">
        <f>VLOOKUP($I77,DIMENSIONS!$B$2:$G$58,6,FALSE)</f>
        <v>#N/A</v>
      </c>
      <c r="AF77" s="6" t="str">
        <f t="shared" si="65"/>
        <v xml:space="preserve"> </v>
      </c>
      <c r="AG77" s="21" t="e">
        <f>VLOOKUP($I77,DIMENSIONS!$B$2:$H$58,8,FALSE)</f>
        <v>#N/A</v>
      </c>
    </row>
    <row r="78" spans="1:33">
      <c r="B78" s="44"/>
      <c r="C78" s="1"/>
      <c r="D78" s="1"/>
      <c r="E78" s="1"/>
      <c r="F78" s="1"/>
      <c r="G78" s="1"/>
      <c r="H78" s="1"/>
      <c r="I78" s="1"/>
      <c r="J78" s="1"/>
      <c r="K78" s="1"/>
      <c r="L78" s="1"/>
      <c r="M78" s="1"/>
      <c r="N78" s="1"/>
      <c r="O78" s="1"/>
      <c r="P78" s="1"/>
      <c r="Q78" s="1"/>
      <c r="R78" s="1"/>
      <c r="S78" s="1"/>
      <c r="T78" s="1"/>
      <c r="U78" s="1"/>
      <c r="V78" s="1"/>
      <c r="W78" s="1"/>
      <c r="X78" s="40"/>
      <c r="Y78" s="6" t="str">
        <f t="shared" si="64"/>
        <v/>
      </c>
      <c r="Z78" s="22">
        <f t="shared" si="62"/>
        <v>-1</v>
      </c>
      <c r="AA78" s="22">
        <f>VLOOKUP('Extraction '!I78,DIMENSIONS!J:K,2,FALSE)</f>
        <v>0</v>
      </c>
      <c r="AB78" s="22" t="e">
        <f>VLOOKUP($I78,DIMENSIONS!$B$2:$G$58,3,FALSE)</f>
        <v>#N/A</v>
      </c>
      <c r="AC78" s="22" t="e">
        <f>VLOOKUP($I78,DIMENSIONS!$B$2:$G$58,4,FALSE)</f>
        <v>#N/A</v>
      </c>
      <c r="AD78" s="22" t="e">
        <f>VLOOKUP($I78,DIMENSIONS!$B$2:$G$58,5,FALSE)</f>
        <v>#N/A</v>
      </c>
      <c r="AE78" s="22" t="e">
        <f>VLOOKUP($I78,DIMENSIONS!$B$2:$G$58,6,FALSE)</f>
        <v>#N/A</v>
      </c>
      <c r="AF78" s="6" t="str">
        <f t="shared" si="65"/>
        <v xml:space="preserve"> </v>
      </c>
      <c r="AG78" s="21" t="e">
        <f>VLOOKUP($I78,DIMENSIONS!$B$2:$H$58,8,FALSE)</f>
        <v>#N/A</v>
      </c>
    </row>
    <row r="79" spans="1:33">
      <c r="B79" s="44"/>
      <c r="C79" s="1"/>
      <c r="D79" s="1"/>
      <c r="E79" s="1"/>
      <c r="F79" s="1"/>
      <c r="G79" s="1"/>
      <c r="H79" s="1"/>
      <c r="I79" s="1"/>
      <c r="J79" s="1"/>
      <c r="K79" s="1"/>
      <c r="L79" s="1"/>
      <c r="M79" s="1"/>
      <c r="N79" s="1"/>
      <c r="O79" s="1"/>
      <c r="P79" s="1"/>
      <c r="Q79" s="1"/>
      <c r="R79" s="1"/>
      <c r="S79" s="1"/>
      <c r="T79" s="1"/>
      <c r="U79" s="1"/>
      <c r="V79" s="1"/>
      <c r="W79" s="1"/>
      <c r="X79" s="40"/>
      <c r="Y79" s="6" t="str">
        <f t="shared" si="64"/>
        <v/>
      </c>
      <c r="Z79" s="22">
        <f t="shared" si="62"/>
        <v>-1</v>
      </c>
      <c r="AA79" s="22">
        <f>VLOOKUP('Extraction '!I79,DIMENSIONS!J:K,2,FALSE)</f>
        <v>0</v>
      </c>
      <c r="AB79" s="22" t="e">
        <f>VLOOKUP($I79,DIMENSIONS!$B$2:$G$58,3,FALSE)</f>
        <v>#N/A</v>
      </c>
      <c r="AC79" s="22" t="e">
        <f>VLOOKUP($I79,DIMENSIONS!$B$2:$G$58,4,FALSE)</f>
        <v>#N/A</v>
      </c>
      <c r="AD79" s="22" t="e">
        <f>VLOOKUP($I79,DIMENSIONS!$B$2:$G$58,5,FALSE)</f>
        <v>#N/A</v>
      </c>
      <c r="AE79" s="22" t="e">
        <f>VLOOKUP($I79,DIMENSIONS!$B$2:$G$58,6,FALSE)</f>
        <v>#N/A</v>
      </c>
      <c r="AF79" s="6" t="str">
        <f t="shared" si="65"/>
        <v xml:space="preserve"> </v>
      </c>
      <c r="AG79" s="21" t="e">
        <f>VLOOKUP($I79,DIMENSIONS!$B$2:$H$58,8,FALSE)</f>
        <v>#N/A</v>
      </c>
    </row>
    <row r="80" spans="1:33">
      <c r="B80" s="44"/>
      <c r="C80" s="1"/>
      <c r="D80" s="1"/>
      <c r="E80" s="1"/>
      <c r="F80" s="1"/>
      <c r="G80" s="1"/>
      <c r="H80" s="1"/>
      <c r="I80" s="1"/>
      <c r="J80" s="1"/>
      <c r="K80" s="1"/>
      <c r="L80" s="1"/>
      <c r="M80" s="1"/>
      <c r="N80" s="1"/>
      <c r="O80" s="1"/>
      <c r="P80" s="1"/>
      <c r="Q80" s="1"/>
      <c r="R80" s="1"/>
      <c r="S80" s="1"/>
      <c r="T80" s="1"/>
      <c r="U80" s="1"/>
      <c r="V80" s="1"/>
      <c r="W80" s="1"/>
      <c r="X80" s="40"/>
      <c r="Y80" s="6" t="str">
        <f t="shared" si="64"/>
        <v/>
      </c>
      <c r="Z80" s="22">
        <f t="shared" si="62"/>
        <v>-1</v>
      </c>
      <c r="AA80" s="22">
        <f>VLOOKUP('Extraction '!I80,DIMENSIONS!J:K,2,FALSE)</f>
        <v>0</v>
      </c>
      <c r="AB80" s="22" t="e">
        <f>VLOOKUP($I80,DIMENSIONS!$B$2:$G$58,3,FALSE)</f>
        <v>#N/A</v>
      </c>
      <c r="AC80" s="22" t="e">
        <f>VLOOKUP($I80,DIMENSIONS!$B$2:$G$58,4,FALSE)</f>
        <v>#N/A</v>
      </c>
      <c r="AD80" s="22" t="e">
        <f>VLOOKUP($I80,DIMENSIONS!$B$2:$G$58,5,FALSE)</f>
        <v>#N/A</v>
      </c>
      <c r="AE80" s="22" t="e">
        <f>VLOOKUP($I80,DIMENSIONS!$B$2:$G$58,6,FALSE)</f>
        <v>#N/A</v>
      </c>
      <c r="AF80" s="6" t="str">
        <f t="shared" si="65"/>
        <v xml:space="preserve"> </v>
      </c>
      <c r="AG80" s="21" t="e">
        <f>VLOOKUP($I80,DIMENSIONS!$B$2:$H$58,8,FALSE)</f>
        <v>#N/A</v>
      </c>
    </row>
    <row r="81" spans="2:33">
      <c r="B81" s="44"/>
      <c r="C81" s="1"/>
      <c r="D81" s="1"/>
      <c r="E81" s="1"/>
      <c r="F81" s="1"/>
      <c r="G81" s="1"/>
      <c r="H81" s="1"/>
      <c r="I81" s="1"/>
      <c r="J81" s="1"/>
      <c r="K81" s="1"/>
      <c r="L81" s="1"/>
      <c r="M81" s="1"/>
      <c r="N81" s="1"/>
      <c r="O81" s="1"/>
      <c r="P81" s="1"/>
      <c r="Q81" s="1"/>
      <c r="R81" s="1"/>
      <c r="S81" s="1"/>
      <c r="T81" s="1"/>
      <c r="U81" s="1"/>
      <c r="V81" s="1"/>
      <c r="W81" s="1"/>
      <c r="X81" s="40"/>
      <c r="Y81" s="6" t="str">
        <f t="shared" si="64"/>
        <v/>
      </c>
      <c r="Z81" s="22">
        <f t="shared" si="62"/>
        <v>-1</v>
      </c>
      <c r="AA81" s="22">
        <f>VLOOKUP('Extraction '!I81,DIMENSIONS!J:K,2,FALSE)</f>
        <v>0</v>
      </c>
      <c r="AB81" s="22" t="e">
        <f>VLOOKUP($I81,DIMENSIONS!$B$2:$G$58,3,FALSE)</f>
        <v>#N/A</v>
      </c>
      <c r="AC81" s="22" t="e">
        <f>VLOOKUP($I81,DIMENSIONS!$B$2:$G$58,4,FALSE)</f>
        <v>#N/A</v>
      </c>
      <c r="AD81" s="22" t="e">
        <f>VLOOKUP($I81,DIMENSIONS!$B$2:$G$58,5,FALSE)</f>
        <v>#N/A</v>
      </c>
      <c r="AE81" s="22" t="e">
        <f>VLOOKUP($I81,DIMENSIONS!$B$2:$G$58,6,FALSE)</f>
        <v>#N/A</v>
      </c>
      <c r="AF81" s="6" t="str">
        <f t="shared" si="65"/>
        <v xml:space="preserve"> </v>
      </c>
      <c r="AG81" s="21" t="e">
        <f>VLOOKUP($I81,DIMENSIONS!$B$2:$H$58,8,FALSE)</f>
        <v>#N/A</v>
      </c>
    </row>
    <row r="82" spans="2:33">
      <c r="B82" s="44"/>
      <c r="C82" s="1"/>
      <c r="D82" s="1"/>
      <c r="E82" s="1"/>
      <c r="F82" s="1"/>
      <c r="G82" s="1"/>
      <c r="H82" s="1"/>
      <c r="I82" s="1"/>
      <c r="J82" s="1"/>
      <c r="K82" s="1"/>
      <c r="L82" s="1"/>
      <c r="M82" s="1"/>
      <c r="N82" s="1"/>
      <c r="O82" s="1"/>
      <c r="P82" s="1"/>
      <c r="Q82" s="1"/>
      <c r="R82" s="1"/>
      <c r="S82" s="1"/>
      <c r="T82" s="1"/>
      <c r="U82" s="1"/>
      <c r="V82" s="1"/>
      <c r="W82" s="1"/>
      <c r="X82" s="40"/>
      <c r="Y82" s="6" t="str">
        <f t="shared" si="64"/>
        <v/>
      </c>
      <c r="Z82" s="22">
        <f t="shared" si="62"/>
        <v>-1</v>
      </c>
      <c r="AA82" s="22">
        <f>VLOOKUP('Extraction '!I82,DIMENSIONS!J:K,2,FALSE)</f>
        <v>0</v>
      </c>
      <c r="AB82" s="22" t="e">
        <f>VLOOKUP($I82,DIMENSIONS!$B$2:$G$58,3,FALSE)</f>
        <v>#N/A</v>
      </c>
      <c r="AC82" s="22" t="e">
        <f>VLOOKUP($I82,DIMENSIONS!$B$2:$G$58,4,FALSE)</f>
        <v>#N/A</v>
      </c>
      <c r="AD82" s="22" t="e">
        <f>VLOOKUP($I82,DIMENSIONS!$B$2:$G$58,5,FALSE)</f>
        <v>#N/A</v>
      </c>
      <c r="AE82" s="22" t="e">
        <f>VLOOKUP($I82,DIMENSIONS!$B$2:$G$58,6,FALSE)</f>
        <v>#N/A</v>
      </c>
      <c r="AF82" s="6" t="str">
        <f t="shared" si="65"/>
        <v xml:space="preserve"> </v>
      </c>
      <c r="AG82" s="21" t="e">
        <f>VLOOKUP($I82,DIMENSIONS!$B$2:$H$58,8,FALSE)</f>
        <v>#N/A</v>
      </c>
    </row>
    <row r="83" spans="2:33">
      <c r="B83" s="44"/>
      <c r="C83" s="1"/>
      <c r="D83" s="1"/>
      <c r="E83" s="1"/>
      <c r="F83" s="1"/>
      <c r="G83" s="1"/>
      <c r="H83" s="1"/>
      <c r="I83" s="1"/>
      <c r="J83" s="1"/>
      <c r="K83" s="1"/>
      <c r="L83" s="1"/>
      <c r="M83" s="1"/>
      <c r="N83" s="1"/>
      <c r="O83" s="1"/>
      <c r="P83" s="1"/>
      <c r="Q83" s="1"/>
      <c r="R83" s="1"/>
      <c r="S83" s="1"/>
      <c r="T83" s="1"/>
      <c r="U83" s="1"/>
      <c r="V83" s="1"/>
      <c r="W83" s="1"/>
      <c r="X83" s="40"/>
      <c r="Y83" s="6" t="str">
        <f t="shared" si="64"/>
        <v/>
      </c>
      <c r="Z83" s="22">
        <f t="shared" si="62"/>
        <v>-1</v>
      </c>
      <c r="AA83" s="22">
        <f>VLOOKUP('Extraction '!I83,DIMENSIONS!J:K,2,FALSE)</f>
        <v>0</v>
      </c>
      <c r="AB83" s="22" t="e">
        <f>VLOOKUP($I83,DIMENSIONS!$B$2:$G$58,3,FALSE)</f>
        <v>#N/A</v>
      </c>
      <c r="AC83" s="22" t="e">
        <f>VLOOKUP($I83,DIMENSIONS!$B$2:$G$58,4,FALSE)</f>
        <v>#N/A</v>
      </c>
      <c r="AD83" s="22" t="e">
        <f>VLOOKUP($I83,DIMENSIONS!$B$2:$G$58,5,FALSE)</f>
        <v>#N/A</v>
      </c>
      <c r="AE83" s="22" t="e">
        <f>VLOOKUP($I83,DIMENSIONS!$B$2:$G$58,6,FALSE)</f>
        <v>#N/A</v>
      </c>
      <c r="AF83" s="6" t="str">
        <f t="shared" si="65"/>
        <v xml:space="preserve"> </v>
      </c>
      <c r="AG83" s="21" t="e">
        <f>VLOOKUP($I83,DIMENSIONS!$B$2:$H$58,8,FALSE)</f>
        <v>#N/A</v>
      </c>
    </row>
    <row r="84" spans="2:33">
      <c r="B84" s="44"/>
      <c r="C84" s="1"/>
      <c r="D84" s="1"/>
      <c r="E84" s="1"/>
      <c r="F84" s="1"/>
      <c r="G84" s="1"/>
      <c r="H84" s="1"/>
      <c r="I84" s="1"/>
      <c r="J84" s="1"/>
      <c r="K84" s="1"/>
      <c r="L84" s="1"/>
      <c r="M84" s="1"/>
      <c r="N84" s="1"/>
      <c r="O84" s="1"/>
      <c r="P84" s="1"/>
      <c r="Q84" s="1"/>
      <c r="R84" s="1"/>
      <c r="S84" s="1"/>
      <c r="T84" s="1"/>
      <c r="U84" s="1"/>
      <c r="V84" s="1"/>
      <c r="W84" s="1"/>
      <c r="X84" s="40"/>
      <c r="Y84" s="6" t="str">
        <f t="shared" si="64"/>
        <v/>
      </c>
      <c r="Z84" s="22">
        <f t="shared" si="62"/>
        <v>-1</v>
      </c>
      <c r="AA84" s="22">
        <f>VLOOKUP('Extraction '!I84,DIMENSIONS!J:K,2,FALSE)</f>
        <v>0</v>
      </c>
      <c r="AB84" s="22" t="e">
        <f>VLOOKUP($I84,DIMENSIONS!$B$2:$G$58,3,FALSE)</f>
        <v>#N/A</v>
      </c>
      <c r="AC84" s="22" t="e">
        <f>VLOOKUP($I84,DIMENSIONS!$B$2:$G$58,4,FALSE)</f>
        <v>#N/A</v>
      </c>
      <c r="AD84" s="22" t="e">
        <f>VLOOKUP($I84,DIMENSIONS!$B$2:$G$58,5,FALSE)</f>
        <v>#N/A</v>
      </c>
      <c r="AE84" s="22" t="e">
        <f>VLOOKUP($I84,DIMENSIONS!$B$2:$G$58,6,FALSE)</f>
        <v>#N/A</v>
      </c>
      <c r="AF84" s="6" t="str">
        <f t="shared" si="65"/>
        <v xml:space="preserve"> </v>
      </c>
      <c r="AG84" s="21" t="e">
        <f>VLOOKUP($I84,DIMENSIONS!$B$2:$H$58,8,FALSE)</f>
        <v>#N/A</v>
      </c>
    </row>
    <row r="85" spans="2:33">
      <c r="B85" s="44"/>
      <c r="C85" s="1"/>
      <c r="D85" s="1"/>
      <c r="E85" s="1"/>
      <c r="F85" s="1"/>
      <c r="G85" s="1"/>
      <c r="H85" s="1"/>
      <c r="I85" s="1"/>
      <c r="J85" s="1"/>
      <c r="K85" s="1"/>
      <c r="L85" s="1"/>
      <c r="M85" s="1"/>
      <c r="N85" s="1"/>
      <c r="O85" s="1"/>
      <c r="P85" s="1"/>
      <c r="Q85" s="1"/>
      <c r="R85" s="1"/>
      <c r="S85" s="1"/>
      <c r="T85" s="1"/>
      <c r="U85" s="1"/>
      <c r="V85" s="1"/>
      <c r="W85" s="1"/>
      <c r="X85" s="40"/>
      <c r="Y85" s="6" t="str">
        <f t="shared" si="64"/>
        <v/>
      </c>
      <c r="Z85" s="22">
        <f t="shared" si="62"/>
        <v>-1</v>
      </c>
      <c r="AA85" s="22">
        <f>VLOOKUP('Extraction '!I85,DIMENSIONS!J:K,2,FALSE)</f>
        <v>0</v>
      </c>
      <c r="AB85" s="22" t="e">
        <f>VLOOKUP($I85,DIMENSIONS!$B$2:$G$58,3,FALSE)</f>
        <v>#N/A</v>
      </c>
      <c r="AC85" s="22" t="e">
        <f>VLOOKUP($I85,DIMENSIONS!$B$2:$G$58,4,FALSE)</f>
        <v>#N/A</v>
      </c>
      <c r="AD85" s="22" t="e">
        <f>VLOOKUP($I85,DIMENSIONS!$B$2:$G$58,5,FALSE)</f>
        <v>#N/A</v>
      </c>
      <c r="AE85" s="22" t="e">
        <f>VLOOKUP($I85,DIMENSIONS!$B$2:$G$58,6,FALSE)</f>
        <v>#N/A</v>
      </c>
      <c r="AF85" s="6" t="str">
        <f t="shared" si="65"/>
        <v xml:space="preserve"> </v>
      </c>
      <c r="AG85" s="21" t="e">
        <f>VLOOKUP($I85,DIMENSIONS!$B$2:$H$58,8,FALSE)</f>
        <v>#N/A</v>
      </c>
    </row>
    <row r="86" spans="2:33">
      <c r="B86" s="44"/>
      <c r="C86" s="1"/>
      <c r="D86" s="1"/>
      <c r="E86" s="1"/>
      <c r="F86" s="1"/>
      <c r="G86" s="1"/>
      <c r="H86" s="1"/>
      <c r="I86" s="1"/>
      <c r="J86" s="1"/>
      <c r="K86" s="1"/>
      <c r="L86" s="1"/>
      <c r="M86" s="1"/>
      <c r="N86" s="1"/>
      <c r="O86" s="1"/>
      <c r="P86" s="1"/>
      <c r="Q86" s="1"/>
      <c r="R86" s="1"/>
      <c r="S86" s="1"/>
      <c r="T86" s="1"/>
      <c r="U86" s="1"/>
      <c r="V86" s="1"/>
      <c r="W86" s="1"/>
      <c r="X86" s="40"/>
      <c r="Y86" s="6" t="str">
        <f t="shared" si="64"/>
        <v/>
      </c>
      <c r="Z86" s="22">
        <f t="shared" si="62"/>
        <v>-1</v>
      </c>
      <c r="AA86" s="22">
        <f>VLOOKUP('Extraction '!I86,DIMENSIONS!J:K,2,FALSE)</f>
        <v>0</v>
      </c>
      <c r="AB86" s="22" t="e">
        <f>VLOOKUP($I86,DIMENSIONS!$B$2:$G$58,3,FALSE)</f>
        <v>#N/A</v>
      </c>
      <c r="AC86" s="22" t="e">
        <f>VLOOKUP($I86,DIMENSIONS!$B$2:$G$58,4,FALSE)</f>
        <v>#N/A</v>
      </c>
      <c r="AD86" s="22" t="e">
        <f>VLOOKUP($I86,DIMENSIONS!$B$2:$G$58,5,FALSE)</f>
        <v>#N/A</v>
      </c>
      <c r="AE86" s="22" t="e">
        <f>VLOOKUP($I86,DIMENSIONS!$B$2:$G$58,6,FALSE)</f>
        <v>#N/A</v>
      </c>
      <c r="AF86" s="6" t="str">
        <f t="shared" si="65"/>
        <v xml:space="preserve"> </v>
      </c>
      <c r="AG86" s="21" t="e">
        <f>VLOOKUP($I86,DIMENSIONS!$B$2:$H$58,8,FALSE)</f>
        <v>#N/A</v>
      </c>
    </row>
    <row r="87" spans="2:33">
      <c r="B87" s="44"/>
      <c r="C87" s="1"/>
      <c r="D87" s="1"/>
      <c r="E87" s="1"/>
      <c r="F87" s="1"/>
      <c r="G87" s="1"/>
      <c r="H87" s="1"/>
      <c r="I87" s="1"/>
      <c r="J87" s="1"/>
      <c r="K87" s="1"/>
      <c r="L87" s="1"/>
      <c r="M87" s="1"/>
      <c r="N87" s="1"/>
      <c r="O87" s="1"/>
      <c r="P87" s="1"/>
      <c r="Q87" s="1"/>
      <c r="R87" s="1"/>
      <c r="S87" s="1"/>
      <c r="T87" s="1"/>
      <c r="U87" s="1"/>
      <c r="V87" s="1"/>
      <c r="W87" s="1"/>
      <c r="X87" s="40"/>
      <c r="Y87" s="6" t="str">
        <f t="shared" si="64"/>
        <v/>
      </c>
      <c r="Z87" s="22">
        <f t="shared" si="62"/>
        <v>-1</v>
      </c>
      <c r="AA87" s="22">
        <f>VLOOKUP('Extraction '!I87,DIMENSIONS!J:K,2,FALSE)</f>
        <v>0</v>
      </c>
      <c r="AB87" s="22" t="e">
        <f>VLOOKUP($I87,DIMENSIONS!$B$2:$G$58,3,FALSE)</f>
        <v>#N/A</v>
      </c>
      <c r="AC87" s="22" t="e">
        <f>VLOOKUP($I87,DIMENSIONS!$B$2:$G$58,4,FALSE)</f>
        <v>#N/A</v>
      </c>
      <c r="AD87" s="22" t="e">
        <f>VLOOKUP($I87,DIMENSIONS!$B$2:$G$58,5,FALSE)</f>
        <v>#N/A</v>
      </c>
      <c r="AE87" s="22" t="e">
        <f>VLOOKUP($I87,DIMENSIONS!$B$2:$G$58,6,FALSE)</f>
        <v>#N/A</v>
      </c>
      <c r="AF87" s="6" t="str">
        <f t="shared" si="65"/>
        <v xml:space="preserve"> </v>
      </c>
      <c r="AG87" s="21" t="e">
        <f>VLOOKUP($I87,DIMENSIONS!$B$2:$H$58,8,FALSE)</f>
        <v>#N/A</v>
      </c>
    </row>
    <row r="88" spans="2:33">
      <c r="B88" s="44"/>
      <c r="C88" s="1"/>
      <c r="D88" s="1"/>
      <c r="E88" s="1"/>
      <c r="F88" s="1"/>
      <c r="G88" s="1"/>
      <c r="H88" s="1"/>
      <c r="I88" s="1"/>
      <c r="J88" s="1"/>
      <c r="K88" s="1"/>
      <c r="L88" s="1"/>
      <c r="M88" s="1"/>
      <c r="N88" s="1"/>
      <c r="O88" s="1"/>
      <c r="P88" s="1"/>
      <c r="Q88" s="1"/>
      <c r="R88" s="1"/>
      <c r="S88" s="1"/>
      <c r="T88" s="1"/>
      <c r="U88" s="1"/>
      <c r="V88" s="1"/>
      <c r="W88" s="1"/>
      <c r="X88" s="40"/>
      <c r="Y88" s="6" t="str">
        <f t="shared" si="64"/>
        <v/>
      </c>
      <c r="Z88" s="22">
        <f t="shared" si="62"/>
        <v>-1</v>
      </c>
      <c r="AA88" s="22">
        <f>VLOOKUP('Extraction '!I88,DIMENSIONS!J:K,2,FALSE)</f>
        <v>0</v>
      </c>
      <c r="AB88" s="22" t="e">
        <f>VLOOKUP($I88,DIMENSIONS!$B$2:$G$58,3,FALSE)</f>
        <v>#N/A</v>
      </c>
      <c r="AC88" s="22" t="e">
        <f>VLOOKUP($I88,DIMENSIONS!$B$2:$G$58,4,FALSE)</f>
        <v>#N/A</v>
      </c>
      <c r="AD88" s="22" t="e">
        <f>VLOOKUP($I88,DIMENSIONS!$B$2:$G$58,5,FALSE)</f>
        <v>#N/A</v>
      </c>
      <c r="AE88" s="22" t="e">
        <f>VLOOKUP($I88,DIMENSIONS!$B$2:$G$58,6,FALSE)</f>
        <v>#N/A</v>
      </c>
      <c r="AF88" s="6" t="str">
        <f t="shared" si="65"/>
        <v xml:space="preserve"> </v>
      </c>
      <c r="AG88" s="21" t="e">
        <f>VLOOKUP($I88,DIMENSIONS!$B$2:$H$58,8,FALSE)</f>
        <v>#N/A</v>
      </c>
    </row>
    <row r="89" spans="2:33">
      <c r="B89" s="44"/>
      <c r="C89" s="1"/>
      <c r="D89" s="1"/>
      <c r="E89" s="1"/>
      <c r="F89" s="1"/>
      <c r="G89" s="1"/>
      <c r="H89" s="1"/>
      <c r="I89" s="1"/>
      <c r="J89" s="1"/>
      <c r="K89" s="1"/>
      <c r="L89" s="1"/>
      <c r="M89" s="1"/>
      <c r="N89" s="1"/>
      <c r="O89" s="1"/>
      <c r="P89" s="1"/>
      <c r="Q89" s="1"/>
      <c r="R89" s="1"/>
      <c r="S89" s="1"/>
      <c r="T89" s="1"/>
      <c r="U89" s="1"/>
      <c r="V89" s="1"/>
      <c r="W89" s="1"/>
      <c r="X89" s="40"/>
      <c r="Y89" s="6" t="str">
        <f t="shared" si="64"/>
        <v/>
      </c>
      <c r="Z89" s="22">
        <f t="shared" si="62"/>
        <v>-1</v>
      </c>
      <c r="AA89" s="22">
        <f>VLOOKUP('Extraction '!I89,DIMENSIONS!J:K,2,FALSE)</f>
        <v>0</v>
      </c>
      <c r="AB89" s="22" t="e">
        <f>VLOOKUP($I89,DIMENSIONS!$B$2:$G$58,3,FALSE)</f>
        <v>#N/A</v>
      </c>
      <c r="AC89" s="22" t="e">
        <f>VLOOKUP($I89,DIMENSIONS!$B$2:$G$58,4,FALSE)</f>
        <v>#N/A</v>
      </c>
      <c r="AD89" s="22" t="e">
        <f>VLOOKUP($I89,DIMENSIONS!$B$2:$G$58,5,FALSE)</f>
        <v>#N/A</v>
      </c>
      <c r="AE89" s="22" t="e">
        <f>VLOOKUP($I89,DIMENSIONS!$B$2:$G$58,6,FALSE)</f>
        <v>#N/A</v>
      </c>
      <c r="AF89" s="6" t="str">
        <f t="shared" si="65"/>
        <v xml:space="preserve"> </v>
      </c>
      <c r="AG89" s="21" t="e">
        <f>VLOOKUP($I89,DIMENSIONS!$B$2:$H$58,8,FALSE)</f>
        <v>#N/A</v>
      </c>
    </row>
    <row r="90" spans="2:33">
      <c r="B90" s="44"/>
      <c r="C90" s="1"/>
      <c r="D90" s="1"/>
      <c r="E90" s="1"/>
      <c r="F90" s="1"/>
      <c r="G90" s="1"/>
      <c r="H90" s="1"/>
      <c r="I90" s="1"/>
      <c r="J90" s="1"/>
      <c r="K90" s="1"/>
      <c r="L90" s="1"/>
      <c r="M90" s="1"/>
      <c r="N90" s="1"/>
      <c r="O90" s="1"/>
      <c r="P90" s="1"/>
      <c r="Q90" s="1"/>
      <c r="R90" s="1"/>
      <c r="S90" s="1"/>
      <c r="T90" s="1"/>
      <c r="U90" s="1"/>
      <c r="V90" s="1"/>
      <c r="W90" s="1"/>
      <c r="X90" s="40"/>
      <c r="Y90" s="6" t="str">
        <f t="shared" si="64"/>
        <v/>
      </c>
      <c r="Z90" s="22">
        <f t="shared" si="62"/>
        <v>-1</v>
      </c>
      <c r="AA90" s="22">
        <f>VLOOKUP('Extraction '!I90,DIMENSIONS!J:K,2,FALSE)</f>
        <v>0</v>
      </c>
      <c r="AB90" s="22" t="e">
        <f>VLOOKUP($I90,DIMENSIONS!$B$2:$G$58,3,FALSE)</f>
        <v>#N/A</v>
      </c>
      <c r="AC90" s="22" t="e">
        <f>VLOOKUP($I90,DIMENSIONS!$B$2:$G$58,4,FALSE)</f>
        <v>#N/A</v>
      </c>
      <c r="AD90" s="22" t="e">
        <f>VLOOKUP($I90,DIMENSIONS!$B$2:$G$58,5,FALSE)</f>
        <v>#N/A</v>
      </c>
      <c r="AE90" s="22" t="e">
        <f>VLOOKUP($I90,DIMENSIONS!$B$2:$G$58,6,FALSE)</f>
        <v>#N/A</v>
      </c>
      <c r="AF90" s="6" t="str">
        <f t="shared" si="65"/>
        <v xml:space="preserve"> </v>
      </c>
      <c r="AG90" s="21" t="e">
        <f>VLOOKUP($I90,DIMENSIONS!$B$2:$H$58,8,FALSE)</f>
        <v>#N/A</v>
      </c>
    </row>
    <row r="91" spans="2:33">
      <c r="B91" s="44"/>
      <c r="C91" s="1"/>
      <c r="D91" s="1"/>
      <c r="E91" s="1"/>
      <c r="F91" s="1"/>
      <c r="G91" s="1"/>
      <c r="H91" s="1"/>
      <c r="I91" s="1"/>
      <c r="J91" s="1"/>
      <c r="K91" s="1"/>
      <c r="L91" s="1"/>
      <c r="M91" s="1"/>
      <c r="N91" s="1"/>
      <c r="O91" s="1"/>
      <c r="P91" s="1"/>
      <c r="Q91" s="1"/>
      <c r="R91" s="1"/>
      <c r="S91" s="1"/>
      <c r="T91" s="1"/>
      <c r="U91" s="1"/>
      <c r="V91" s="1"/>
      <c r="W91" s="1"/>
      <c r="X91" s="40"/>
      <c r="Y91" s="6" t="str">
        <f t="shared" si="64"/>
        <v/>
      </c>
      <c r="Z91" s="22">
        <f t="shared" si="62"/>
        <v>-1</v>
      </c>
      <c r="AA91" s="22">
        <f>VLOOKUP('Extraction '!I91,DIMENSIONS!J:K,2,FALSE)</f>
        <v>0</v>
      </c>
      <c r="AB91" s="22" t="e">
        <f>VLOOKUP($I91,DIMENSIONS!$B$2:$G$58,3,FALSE)</f>
        <v>#N/A</v>
      </c>
      <c r="AC91" s="22" t="e">
        <f>VLOOKUP($I91,DIMENSIONS!$B$2:$G$58,4,FALSE)</f>
        <v>#N/A</v>
      </c>
      <c r="AD91" s="22" t="e">
        <f>VLOOKUP($I91,DIMENSIONS!$B$2:$G$58,5,FALSE)</f>
        <v>#N/A</v>
      </c>
      <c r="AE91" s="22" t="e">
        <f>VLOOKUP($I91,DIMENSIONS!$B$2:$G$58,6,FALSE)</f>
        <v>#N/A</v>
      </c>
      <c r="AF91" s="6" t="str">
        <f t="shared" si="65"/>
        <v xml:space="preserve"> </v>
      </c>
      <c r="AG91" s="21" t="e">
        <f>VLOOKUP($I91,DIMENSIONS!$B$2:$H$58,8,FALSE)</f>
        <v>#N/A</v>
      </c>
    </row>
    <row r="92" spans="2:33">
      <c r="B92" s="44"/>
      <c r="C92" s="1"/>
      <c r="D92" s="1"/>
      <c r="E92" s="1"/>
      <c r="F92" s="1"/>
      <c r="G92" s="1"/>
      <c r="H92" s="1"/>
      <c r="I92" s="1"/>
      <c r="J92" s="1"/>
      <c r="K92" s="1"/>
      <c r="L92" s="1"/>
      <c r="M92" s="1"/>
      <c r="N92" s="1"/>
      <c r="O92" s="1"/>
      <c r="P92" s="1"/>
      <c r="Q92" s="1"/>
      <c r="R92" s="1"/>
      <c r="S92" s="1"/>
      <c r="T92" s="1"/>
      <c r="U92" s="1"/>
      <c r="V92" s="1"/>
      <c r="W92" s="1"/>
      <c r="X92" s="40"/>
      <c r="Y92" s="6" t="str">
        <f t="shared" si="64"/>
        <v/>
      </c>
      <c r="Z92" s="22">
        <f t="shared" si="62"/>
        <v>-1</v>
      </c>
      <c r="AA92" s="22">
        <f>VLOOKUP('Extraction '!I92,DIMENSIONS!J:K,2,FALSE)</f>
        <v>0</v>
      </c>
      <c r="AB92" s="22" t="e">
        <f>VLOOKUP($I92,DIMENSIONS!$B$2:$G$58,3,FALSE)</f>
        <v>#N/A</v>
      </c>
      <c r="AC92" s="22" t="e">
        <f>VLOOKUP($I92,DIMENSIONS!$B$2:$G$58,4,FALSE)</f>
        <v>#N/A</v>
      </c>
      <c r="AD92" s="22" t="e">
        <f>VLOOKUP($I92,DIMENSIONS!$B$2:$G$58,5,FALSE)</f>
        <v>#N/A</v>
      </c>
      <c r="AE92" s="22" t="e">
        <f>VLOOKUP($I92,DIMENSIONS!$B$2:$G$58,6,FALSE)</f>
        <v>#N/A</v>
      </c>
      <c r="AF92" s="6" t="str">
        <f t="shared" ref="AF92:AF112" si="66">CONCATENATE(J92," ",K92)</f>
        <v xml:space="preserve"> </v>
      </c>
      <c r="AG92" s="21" t="e">
        <f>VLOOKUP($I92,DIMENSIONS!$B$2:$H$58,8,FALSE)</f>
        <v>#N/A</v>
      </c>
    </row>
    <row r="93" spans="2:33">
      <c r="B93" s="44"/>
      <c r="C93" s="1"/>
      <c r="D93" s="1"/>
      <c r="E93" s="1"/>
      <c r="F93" s="1"/>
      <c r="G93" s="1"/>
      <c r="H93" s="1"/>
      <c r="I93" s="1"/>
      <c r="J93" s="1"/>
      <c r="K93" s="1"/>
      <c r="L93" s="1"/>
      <c r="M93" s="1"/>
      <c r="N93" s="1"/>
      <c r="O93" s="1"/>
      <c r="P93" s="1"/>
      <c r="Q93" s="1"/>
      <c r="R93" s="1"/>
      <c r="S93" s="1"/>
      <c r="T93" s="1"/>
      <c r="U93" s="1"/>
      <c r="V93" s="1"/>
      <c r="W93" s="1"/>
      <c r="X93" s="40"/>
      <c r="Y93" s="6" t="str">
        <f t="shared" si="64"/>
        <v/>
      </c>
      <c r="Z93" s="22">
        <f t="shared" si="62"/>
        <v>-1</v>
      </c>
      <c r="AA93" s="22">
        <f>VLOOKUP('Extraction '!I93,DIMENSIONS!J:K,2,FALSE)</f>
        <v>0</v>
      </c>
      <c r="AB93" s="22" t="e">
        <f>VLOOKUP($I93,DIMENSIONS!$B$2:$G$58,3,FALSE)</f>
        <v>#N/A</v>
      </c>
      <c r="AC93" s="22" t="e">
        <f>VLOOKUP($I93,DIMENSIONS!$B$2:$G$58,4,FALSE)</f>
        <v>#N/A</v>
      </c>
      <c r="AD93" s="22" t="e">
        <f>VLOOKUP($I93,DIMENSIONS!$B$2:$G$58,5,FALSE)</f>
        <v>#N/A</v>
      </c>
      <c r="AE93" s="22" t="e">
        <f>VLOOKUP($I93,DIMENSIONS!$B$2:$G$58,6,FALSE)</f>
        <v>#N/A</v>
      </c>
      <c r="AF93" s="6" t="str">
        <f t="shared" si="66"/>
        <v xml:space="preserve"> </v>
      </c>
      <c r="AG93" s="21" t="e">
        <f>VLOOKUP($I93,DIMENSIONS!$B$2:$H$58,8,FALSE)</f>
        <v>#N/A</v>
      </c>
    </row>
    <row r="94" spans="2:33">
      <c r="B94" s="44"/>
      <c r="C94" s="1"/>
      <c r="D94" s="1"/>
      <c r="E94" s="1"/>
      <c r="F94" s="1"/>
      <c r="G94" s="1"/>
      <c r="H94" s="1"/>
      <c r="I94" s="1"/>
      <c r="J94" s="1"/>
      <c r="K94" s="1"/>
      <c r="L94" s="1"/>
      <c r="M94" s="1"/>
      <c r="N94" s="1"/>
      <c r="O94" s="1"/>
      <c r="P94" s="1"/>
      <c r="Q94" s="1"/>
      <c r="R94" s="1"/>
      <c r="S94" s="1"/>
      <c r="T94" s="1"/>
      <c r="U94" s="1"/>
      <c r="V94" s="1"/>
      <c r="W94" s="1"/>
      <c r="X94" s="40"/>
      <c r="Y94" s="6" t="str">
        <f t="shared" si="64"/>
        <v/>
      </c>
      <c r="Z94" s="22">
        <f t="shared" si="62"/>
        <v>-1</v>
      </c>
      <c r="AA94" s="22">
        <f>VLOOKUP('Extraction '!I94,DIMENSIONS!J:K,2,FALSE)</f>
        <v>0</v>
      </c>
      <c r="AB94" s="22" t="e">
        <f>VLOOKUP($I94,DIMENSIONS!$B$2:$G$58,3,FALSE)</f>
        <v>#N/A</v>
      </c>
      <c r="AC94" s="22" t="e">
        <f>VLOOKUP($I94,DIMENSIONS!$B$2:$G$58,4,FALSE)</f>
        <v>#N/A</v>
      </c>
      <c r="AD94" s="22" t="e">
        <f>VLOOKUP($I94,DIMENSIONS!$B$2:$G$58,5,FALSE)</f>
        <v>#N/A</v>
      </c>
      <c r="AE94" s="22" t="e">
        <f>VLOOKUP($I94,DIMENSIONS!$B$2:$G$58,6,FALSE)</f>
        <v>#N/A</v>
      </c>
      <c r="AF94" s="6" t="str">
        <f t="shared" si="66"/>
        <v xml:space="preserve"> </v>
      </c>
      <c r="AG94" s="21" t="e">
        <f>VLOOKUP($I94,DIMENSIONS!$B$2:$H$58,8,FALSE)</f>
        <v>#N/A</v>
      </c>
    </row>
    <row r="95" spans="2:33">
      <c r="B95" s="44"/>
      <c r="C95" s="1"/>
      <c r="D95" s="1"/>
      <c r="E95" s="1"/>
      <c r="F95" s="1"/>
      <c r="G95" s="1"/>
      <c r="H95" s="1"/>
      <c r="I95" s="1"/>
      <c r="J95" s="1"/>
      <c r="K95" s="1"/>
      <c r="L95" s="1"/>
      <c r="M95" s="1"/>
      <c r="N95" s="1"/>
      <c r="O95" s="1"/>
      <c r="P95" s="1"/>
      <c r="Q95" s="1"/>
      <c r="R95" s="1"/>
      <c r="S95" s="1"/>
      <c r="T95" s="1"/>
      <c r="U95" s="1"/>
      <c r="V95" s="1"/>
      <c r="W95" s="1"/>
      <c r="X95" s="40"/>
      <c r="Y95" s="6" t="str">
        <f t="shared" si="64"/>
        <v/>
      </c>
      <c r="Z95" s="22">
        <f t="shared" si="62"/>
        <v>-1</v>
      </c>
      <c r="AA95" s="22">
        <f>VLOOKUP('Extraction '!I95,DIMENSIONS!J:K,2,FALSE)</f>
        <v>0</v>
      </c>
      <c r="AB95" s="22" t="e">
        <f>VLOOKUP($I95,DIMENSIONS!$B$2:$G$58,3,FALSE)</f>
        <v>#N/A</v>
      </c>
      <c r="AC95" s="22" t="e">
        <f>VLOOKUP($I95,DIMENSIONS!$B$2:$G$58,4,FALSE)</f>
        <v>#N/A</v>
      </c>
      <c r="AD95" s="22" t="e">
        <f>VLOOKUP($I95,DIMENSIONS!$B$2:$G$58,5,FALSE)</f>
        <v>#N/A</v>
      </c>
      <c r="AE95" s="22" t="e">
        <f>VLOOKUP($I95,DIMENSIONS!$B$2:$G$58,6,FALSE)</f>
        <v>#N/A</v>
      </c>
      <c r="AF95" s="6" t="str">
        <f t="shared" si="66"/>
        <v xml:space="preserve"> </v>
      </c>
      <c r="AG95" s="21" t="e">
        <f>VLOOKUP($I95,DIMENSIONS!$B$2:$H$58,8,FALSE)</f>
        <v>#N/A</v>
      </c>
    </row>
    <row r="96" spans="2:33">
      <c r="B96" s="44"/>
      <c r="C96" s="1"/>
      <c r="D96" s="1"/>
      <c r="E96" s="1"/>
      <c r="F96" s="1"/>
      <c r="G96" s="1"/>
      <c r="H96" s="1"/>
      <c r="I96" s="1"/>
      <c r="J96" s="1"/>
      <c r="K96" s="1"/>
      <c r="L96" s="1"/>
      <c r="M96" s="1"/>
      <c r="N96" s="1"/>
      <c r="O96" s="1"/>
      <c r="P96" s="1"/>
      <c r="Q96" s="1"/>
      <c r="R96" s="1"/>
      <c r="S96" s="1"/>
      <c r="T96" s="1"/>
      <c r="U96" s="1"/>
      <c r="V96" s="1"/>
      <c r="W96" s="1"/>
      <c r="X96" s="40"/>
      <c r="Y96" s="6" t="str">
        <f t="shared" si="64"/>
        <v/>
      </c>
      <c r="Z96" s="22">
        <f t="shared" si="62"/>
        <v>-1</v>
      </c>
      <c r="AA96" s="22">
        <f>VLOOKUP('Extraction '!I96,DIMENSIONS!J:K,2,FALSE)</f>
        <v>0</v>
      </c>
      <c r="AB96" s="22" t="e">
        <f>VLOOKUP($I96,DIMENSIONS!$B$2:$G$58,3,FALSE)</f>
        <v>#N/A</v>
      </c>
      <c r="AC96" s="22" t="e">
        <f>VLOOKUP($I96,DIMENSIONS!$B$2:$G$58,4,FALSE)</f>
        <v>#N/A</v>
      </c>
      <c r="AD96" s="22" t="e">
        <f>VLOOKUP($I96,DIMENSIONS!$B$2:$G$58,5,FALSE)</f>
        <v>#N/A</v>
      </c>
      <c r="AE96" s="22" t="e">
        <f>VLOOKUP($I96,DIMENSIONS!$B$2:$G$58,6,FALSE)</f>
        <v>#N/A</v>
      </c>
      <c r="AF96" s="6" t="str">
        <f t="shared" si="66"/>
        <v xml:space="preserve"> </v>
      </c>
      <c r="AG96" s="21" t="e">
        <f>VLOOKUP($I96,DIMENSIONS!$B$2:$H$58,8,FALSE)</f>
        <v>#N/A</v>
      </c>
    </row>
    <row r="97" spans="2:33">
      <c r="B97" s="44"/>
      <c r="C97" s="1"/>
      <c r="D97" s="1"/>
      <c r="E97" s="1"/>
      <c r="F97" s="1"/>
      <c r="G97" s="1"/>
      <c r="H97" s="1"/>
      <c r="I97" s="1"/>
      <c r="J97" s="1"/>
      <c r="K97" s="1"/>
      <c r="L97" s="1"/>
      <c r="M97" s="1"/>
      <c r="N97" s="1"/>
      <c r="O97" s="1"/>
      <c r="P97" s="1"/>
      <c r="Q97" s="1"/>
      <c r="R97" s="1"/>
      <c r="S97" s="1"/>
      <c r="T97" s="1"/>
      <c r="U97" s="1"/>
      <c r="V97" s="1"/>
      <c r="W97" s="1"/>
      <c r="X97" s="40"/>
      <c r="Y97" s="6" t="str">
        <f t="shared" si="64"/>
        <v/>
      </c>
      <c r="Z97" s="22">
        <f t="shared" si="62"/>
        <v>-1</v>
      </c>
      <c r="AA97" s="22">
        <f>VLOOKUP('Extraction '!I97,DIMENSIONS!J:K,2,FALSE)</f>
        <v>0</v>
      </c>
      <c r="AB97" s="22" t="e">
        <f>VLOOKUP($I97,DIMENSIONS!$B$2:$G$58,3,FALSE)</f>
        <v>#N/A</v>
      </c>
      <c r="AC97" s="22" t="e">
        <f>VLOOKUP($I97,DIMENSIONS!$B$2:$G$58,4,FALSE)</f>
        <v>#N/A</v>
      </c>
      <c r="AD97" s="22" t="e">
        <f>VLOOKUP($I97,DIMENSIONS!$B$2:$G$58,5,FALSE)</f>
        <v>#N/A</v>
      </c>
      <c r="AE97" s="22" t="e">
        <f>VLOOKUP($I97,DIMENSIONS!$B$2:$G$58,6,FALSE)</f>
        <v>#N/A</v>
      </c>
      <c r="AF97" s="6" t="str">
        <f t="shared" si="66"/>
        <v xml:space="preserve"> </v>
      </c>
      <c r="AG97" s="21" t="e">
        <f>VLOOKUP($I97,DIMENSIONS!$B$2:$H$58,8,FALSE)</f>
        <v>#N/A</v>
      </c>
    </row>
    <row r="98" spans="2:33">
      <c r="B98" s="44"/>
      <c r="C98" s="1"/>
      <c r="D98" s="1"/>
      <c r="E98" s="1"/>
      <c r="F98" s="1"/>
      <c r="G98" s="1"/>
      <c r="H98" s="1"/>
      <c r="I98" s="1"/>
      <c r="J98" s="1"/>
      <c r="K98" s="1"/>
      <c r="L98" s="1"/>
      <c r="M98" s="1"/>
      <c r="N98" s="1"/>
      <c r="O98" s="1"/>
      <c r="P98" s="1"/>
      <c r="Q98" s="1"/>
      <c r="R98" s="1"/>
      <c r="S98" s="1"/>
      <c r="T98" s="1"/>
      <c r="U98" s="1"/>
      <c r="V98" s="1"/>
      <c r="W98" s="1"/>
      <c r="X98" s="40"/>
      <c r="Y98" s="6" t="str">
        <f t="shared" si="64"/>
        <v/>
      </c>
      <c r="Z98" s="22">
        <f t="shared" si="62"/>
        <v>-1</v>
      </c>
      <c r="AA98" s="22">
        <f>VLOOKUP('Extraction '!I98,DIMENSIONS!J:K,2,FALSE)</f>
        <v>0</v>
      </c>
      <c r="AB98" s="22" t="e">
        <f>VLOOKUP($I98,DIMENSIONS!$B$2:$G$58,3,FALSE)</f>
        <v>#N/A</v>
      </c>
      <c r="AC98" s="22" t="e">
        <f>VLOOKUP($I98,DIMENSIONS!$B$2:$G$58,4,FALSE)</f>
        <v>#N/A</v>
      </c>
      <c r="AD98" s="22" t="e">
        <f>VLOOKUP($I98,DIMENSIONS!$B$2:$G$58,5,FALSE)</f>
        <v>#N/A</v>
      </c>
      <c r="AE98" s="22" t="e">
        <f>VLOOKUP($I98,DIMENSIONS!$B$2:$G$58,6,FALSE)</f>
        <v>#N/A</v>
      </c>
      <c r="AF98" s="6" t="str">
        <f t="shared" si="66"/>
        <v xml:space="preserve"> </v>
      </c>
      <c r="AG98" s="21" t="e">
        <f>VLOOKUP($I98,DIMENSIONS!$B$2:$H$58,8,FALSE)</f>
        <v>#N/A</v>
      </c>
    </row>
    <row r="99" spans="2:33">
      <c r="B99" s="44"/>
      <c r="C99" s="1"/>
      <c r="D99" s="1"/>
      <c r="E99" s="1"/>
      <c r="F99" s="1"/>
      <c r="G99" s="1"/>
      <c r="H99" s="1"/>
      <c r="I99" s="1"/>
      <c r="J99" s="1"/>
      <c r="K99" s="1"/>
      <c r="L99" s="1"/>
      <c r="M99" s="1"/>
      <c r="N99" s="1"/>
      <c r="O99" s="1"/>
      <c r="P99" s="1"/>
      <c r="Q99" s="1"/>
      <c r="R99" s="1"/>
      <c r="S99" s="1"/>
      <c r="T99" s="1"/>
      <c r="U99" s="1"/>
      <c r="V99" s="1"/>
      <c r="W99" s="1"/>
      <c r="X99" s="40"/>
      <c r="Y99" s="6" t="str">
        <f t="shared" si="64"/>
        <v/>
      </c>
      <c r="Z99" s="22">
        <f t="shared" si="62"/>
        <v>-1</v>
      </c>
      <c r="AA99" s="22">
        <f>VLOOKUP('Extraction '!I99,DIMENSIONS!J:K,2,FALSE)</f>
        <v>0</v>
      </c>
      <c r="AB99" s="22" t="e">
        <f>VLOOKUP($I99,DIMENSIONS!$B$2:$G$58,3,FALSE)</f>
        <v>#N/A</v>
      </c>
      <c r="AC99" s="22" t="e">
        <f>VLOOKUP($I99,DIMENSIONS!$B$2:$G$58,4,FALSE)</f>
        <v>#N/A</v>
      </c>
      <c r="AD99" s="22" t="e">
        <f>VLOOKUP($I99,DIMENSIONS!$B$2:$G$58,5,FALSE)</f>
        <v>#N/A</v>
      </c>
      <c r="AE99" s="22" t="e">
        <f>VLOOKUP($I99,DIMENSIONS!$B$2:$G$58,6,FALSE)</f>
        <v>#N/A</v>
      </c>
      <c r="AF99" s="6" t="str">
        <f t="shared" si="66"/>
        <v xml:space="preserve"> </v>
      </c>
      <c r="AG99" s="21" t="e">
        <f>VLOOKUP($I99,DIMENSIONS!$B$2:$H$58,8,FALSE)</f>
        <v>#N/A</v>
      </c>
    </row>
    <row r="100" spans="2:33">
      <c r="B100" s="44"/>
      <c r="C100" s="1"/>
      <c r="D100" s="1"/>
      <c r="E100" s="1"/>
      <c r="F100" s="1"/>
      <c r="G100" s="1"/>
      <c r="H100" s="1"/>
      <c r="I100" s="1"/>
      <c r="J100" s="1"/>
      <c r="K100" s="1"/>
      <c r="L100" s="1"/>
      <c r="M100" s="1"/>
      <c r="N100" s="1"/>
      <c r="O100" s="1"/>
      <c r="P100" s="1"/>
      <c r="Q100" s="1"/>
      <c r="R100" s="1"/>
      <c r="S100" s="1"/>
      <c r="T100" s="1"/>
      <c r="U100" s="1"/>
      <c r="V100" s="1"/>
      <c r="W100" s="1"/>
      <c r="X100" s="40"/>
      <c r="Y100" s="6" t="str">
        <f t="shared" ref="Y100:Y112" si="67">UPPER(O100)</f>
        <v/>
      </c>
      <c r="Z100" s="22">
        <f t="shared" ref="Z100:Z112" si="68">AA100-$Z$2</f>
        <v>-1</v>
      </c>
      <c r="AA100" s="22">
        <f>VLOOKUP('Extraction '!I100,DIMENSIONS!J:K,2,FALSE)</f>
        <v>0</v>
      </c>
      <c r="AB100" s="22" t="e">
        <f>VLOOKUP($I100,DIMENSIONS!$B$2:$G$58,3,FALSE)</f>
        <v>#N/A</v>
      </c>
      <c r="AC100" s="22" t="e">
        <f>VLOOKUP($I100,DIMENSIONS!$B$2:$G$58,4,FALSE)</f>
        <v>#N/A</v>
      </c>
      <c r="AD100" s="22" t="e">
        <f>VLOOKUP($I100,DIMENSIONS!$B$2:$G$58,5,FALSE)</f>
        <v>#N/A</v>
      </c>
      <c r="AE100" s="22" t="e">
        <f>VLOOKUP($I100,DIMENSIONS!$B$2:$G$58,6,FALSE)</f>
        <v>#N/A</v>
      </c>
      <c r="AF100" s="6" t="str">
        <f t="shared" si="66"/>
        <v xml:space="preserve"> </v>
      </c>
      <c r="AG100" s="21" t="e">
        <f>VLOOKUP($I100,DIMENSIONS!$B$2:$H$58,8,FALSE)</f>
        <v>#N/A</v>
      </c>
    </row>
    <row r="101" spans="2:33">
      <c r="B101" s="44"/>
      <c r="C101" s="1"/>
      <c r="D101" s="1"/>
      <c r="E101" s="1"/>
      <c r="F101" s="1"/>
      <c r="G101" s="1"/>
      <c r="H101" s="1"/>
      <c r="I101" s="1"/>
      <c r="J101" s="1"/>
      <c r="K101" s="1"/>
      <c r="L101" s="1"/>
      <c r="M101" s="1"/>
      <c r="N101" s="1"/>
      <c r="O101" s="1"/>
      <c r="P101" s="1"/>
      <c r="Q101" s="1"/>
      <c r="R101" s="1"/>
      <c r="S101" s="1"/>
      <c r="T101" s="1"/>
      <c r="U101" s="1"/>
      <c r="V101" s="1"/>
      <c r="W101" s="1"/>
      <c r="X101" s="40"/>
      <c r="Y101" s="6" t="str">
        <f t="shared" si="67"/>
        <v/>
      </c>
      <c r="Z101" s="22">
        <f t="shared" si="68"/>
        <v>-1</v>
      </c>
      <c r="AA101" s="22">
        <f>VLOOKUP('Extraction '!I101,DIMENSIONS!J:K,2,FALSE)</f>
        <v>0</v>
      </c>
      <c r="AB101" s="22" t="e">
        <f>VLOOKUP($I101,DIMENSIONS!$B$2:$G$58,3,FALSE)</f>
        <v>#N/A</v>
      </c>
      <c r="AC101" s="22" t="e">
        <f>VLOOKUP($I101,DIMENSIONS!$B$2:$G$58,4,FALSE)</f>
        <v>#N/A</v>
      </c>
      <c r="AD101" s="22" t="e">
        <f>VLOOKUP($I101,DIMENSIONS!$B$2:$G$58,5,FALSE)</f>
        <v>#N/A</v>
      </c>
      <c r="AE101" s="22" t="e">
        <f>VLOOKUP($I101,DIMENSIONS!$B$2:$G$58,6,FALSE)</f>
        <v>#N/A</v>
      </c>
      <c r="AF101" s="6" t="str">
        <f t="shared" si="66"/>
        <v xml:space="preserve"> </v>
      </c>
      <c r="AG101" s="21" t="e">
        <f>VLOOKUP($I101,DIMENSIONS!$B$2:$H$58,8,FALSE)</f>
        <v>#N/A</v>
      </c>
    </row>
    <row r="102" spans="2:33">
      <c r="B102" s="44"/>
      <c r="C102" s="1"/>
      <c r="D102" s="1"/>
      <c r="E102" s="1"/>
      <c r="F102" s="1"/>
      <c r="G102" s="1"/>
      <c r="H102" s="1"/>
      <c r="I102" s="1"/>
      <c r="J102" s="1"/>
      <c r="K102" s="1"/>
      <c r="L102" s="1"/>
      <c r="M102" s="1"/>
      <c r="N102" s="1"/>
      <c r="O102" s="1"/>
      <c r="P102" s="1"/>
      <c r="Q102" s="1"/>
      <c r="R102" s="1"/>
      <c r="S102" s="1"/>
      <c r="T102" s="1"/>
      <c r="U102" s="1"/>
      <c r="V102" s="1"/>
      <c r="W102" s="1"/>
      <c r="X102" s="40"/>
      <c r="Y102" s="6" t="str">
        <f t="shared" si="67"/>
        <v/>
      </c>
      <c r="Z102" s="22">
        <f t="shared" si="68"/>
        <v>-1</v>
      </c>
      <c r="AA102" s="22">
        <f>VLOOKUP('Extraction '!I102,DIMENSIONS!J:K,2,FALSE)</f>
        <v>0</v>
      </c>
      <c r="AB102" s="22" t="e">
        <f>VLOOKUP($I102,DIMENSIONS!$B$2:$G$58,3,FALSE)</f>
        <v>#N/A</v>
      </c>
      <c r="AC102" s="22" t="e">
        <f>VLOOKUP($I102,DIMENSIONS!$B$2:$G$58,4,FALSE)</f>
        <v>#N/A</v>
      </c>
      <c r="AD102" s="22" t="e">
        <f>VLOOKUP($I102,DIMENSIONS!$B$2:$G$58,5,FALSE)</f>
        <v>#N/A</v>
      </c>
      <c r="AE102" s="22" t="e">
        <f>VLOOKUP($I102,DIMENSIONS!$B$2:$G$58,6,FALSE)</f>
        <v>#N/A</v>
      </c>
      <c r="AF102" s="6" t="str">
        <f t="shared" si="66"/>
        <v xml:space="preserve"> </v>
      </c>
      <c r="AG102" s="21" t="e">
        <f>VLOOKUP($I102,DIMENSIONS!$B$2:$H$58,8,FALSE)</f>
        <v>#N/A</v>
      </c>
    </row>
    <row r="103" spans="2:33">
      <c r="B103" s="44"/>
      <c r="C103" s="1"/>
      <c r="D103" s="1"/>
      <c r="E103" s="1"/>
      <c r="F103" s="1"/>
      <c r="G103" s="1"/>
      <c r="H103" s="1"/>
      <c r="I103" s="1"/>
      <c r="J103" s="1"/>
      <c r="K103" s="1"/>
      <c r="L103" s="1"/>
      <c r="M103" s="1"/>
      <c r="N103" s="1"/>
      <c r="O103" s="1"/>
      <c r="P103" s="1"/>
      <c r="Q103" s="1"/>
      <c r="R103" s="1"/>
      <c r="S103" s="1"/>
      <c r="T103" s="1"/>
      <c r="U103" s="1"/>
      <c r="V103" s="1"/>
      <c r="W103" s="1"/>
      <c r="X103" s="40"/>
      <c r="Y103" s="6" t="str">
        <f t="shared" si="67"/>
        <v/>
      </c>
      <c r="Z103" s="22">
        <f t="shared" si="68"/>
        <v>-1</v>
      </c>
      <c r="AA103" s="22">
        <f>VLOOKUP('Extraction '!I103,DIMENSIONS!J:K,2,FALSE)</f>
        <v>0</v>
      </c>
      <c r="AB103" s="22" t="e">
        <f>VLOOKUP($I103,DIMENSIONS!$B$2:$G$58,3,FALSE)</f>
        <v>#N/A</v>
      </c>
      <c r="AC103" s="22" t="e">
        <f>VLOOKUP($I103,DIMENSIONS!$B$2:$G$58,4,FALSE)</f>
        <v>#N/A</v>
      </c>
      <c r="AD103" s="22" t="e">
        <f>VLOOKUP($I103,DIMENSIONS!$B$2:$G$58,5,FALSE)</f>
        <v>#N/A</v>
      </c>
      <c r="AE103" s="22" t="e">
        <f>VLOOKUP($I103,DIMENSIONS!$B$2:$G$58,6,FALSE)</f>
        <v>#N/A</v>
      </c>
      <c r="AF103" s="6" t="str">
        <f t="shared" si="66"/>
        <v xml:space="preserve"> </v>
      </c>
      <c r="AG103" s="21" t="e">
        <f>VLOOKUP($I103,DIMENSIONS!$B$2:$H$58,8,FALSE)</f>
        <v>#N/A</v>
      </c>
    </row>
    <row r="104" spans="2:33">
      <c r="B104" s="44"/>
      <c r="C104" s="1"/>
      <c r="D104" s="1"/>
      <c r="E104" s="1"/>
      <c r="F104" s="1"/>
      <c r="G104" s="1"/>
      <c r="H104" s="1"/>
      <c r="I104" s="1"/>
      <c r="J104" s="1"/>
      <c r="K104" s="1"/>
      <c r="L104" s="1"/>
      <c r="M104" s="1"/>
      <c r="N104" s="1"/>
      <c r="O104" s="1"/>
      <c r="P104" s="1"/>
      <c r="Q104" s="1"/>
      <c r="R104" s="1"/>
      <c r="S104" s="1"/>
      <c r="T104" s="1"/>
      <c r="U104" s="1"/>
      <c r="V104" s="1"/>
      <c r="W104" s="1"/>
      <c r="X104" s="40"/>
      <c r="Y104" s="6" t="str">
        <f t="shared" si="67"/>
        <v/>
      </c>
      <c r="Z104" s="22">
        <f t="shared" si="68"/>
        <v>-1</v>
      </c>
      <c r="AA104" s="22">
        <f>VLOOKUP('Extraction '!I104,DIMENSIONS!J:K,2,FALSE)</f>
        <v>0</v>
      </c>
      <c r="AB104" s="22" t="e">
        <f>VLOOKUP($I104,DIMENSIONS!$B$2:$G$58,3,FALSE)</f>
        <v>#N/A</v>
      </c>
      <c r="AC104" s="22" t="e">
        <f>VLOOKUP($I104,DIMENSIONS!$B$2:$G$58,4,FALSE)</f>
        <v>#N/A</v>
      </c>
      <c r="AD104" s="22" t="e">
        <f>VLOOKUP($I104,DIMENSIONS!$B$2:$G$58,5,FALSE)</f>
        <v>#N/A</v>
      </c>
      <c r="AE104" s="22" t="e">
        <f>VLOOKUP($I104,DIMENSIONS!$B$2:$G$58,6,FALSE)</f>
        <v>#N/A</v>
      </c>
      <c r="AF104" s="6" t="str">
        <f t="shared" si="66"/>
        <v xml:space="preserve"> </v>
      </c>
      <c r="AG104" s="21" t="e">
        <f>VLOOKUP($I104,DIMENSIONS!$B$2:$H$58,8,FALSE)</f>
        <v>#N/A</v>
      </c>
    </row>
    <row r="105" spans="2:33">
      <c r="B105" s="44"/>
      <c r="C105" s="1"/>
      <c r="D105" s="1"/>
      <c r="E105" s="1"/>
      <c r="F105" s="1"/>
      <c r="G105" s="1"/>
      <c r="H105" s="1"/>
      <c r="I105" s="1"/>
      <c r="J105" s="1"/>
      <c r="K105" s="1"/>
      <c r="L105" s="1"/>
      <c r="M105" s="1"/>
      <c r="N105" s="1"/>
      <c r="O105" s="1"/>
      <c r="P105" s="1"/>
      <c r="Q105" s="1"/>
      <c r="R105" s="1"/>
      <c r="S105" s="1"/>
      <c r="T105" s="1"/>
      <c r="U105" s="1"/>
      <c r="V105" s="1"/>
      <c r="W105" s="1"/>
      <c r="X105" s="40"/>
      <c r="Y105" s="6" t="str">
        <f t="shared" si="67"/>
        <v/>
      </c>
      <c r="Z105" s="22">
        <f t="shared" si="68"/>
        <v>-1</v>
      </c>
      <c r="AA105" s="22">
        <f>VLOOKUP('Extraction '!I105,DIMENSIONS!J:K,2,FALSE)</f>
        <v>0</v>
      </c>
      <c r="AB105" s="22" t="e">
        <f>VLOOKUP($I105,DIMENSIONS!$B$2:$G$58,3,FALSE)</f>
        <v>#N/A</v>
      </c>
      <c r="AC105" s="22" t="e">
        <f>VLOOKUP($I105,DIMENSIONS!$B$2:$G$58,4,FALSE)</f>
        <v>#N/A</v>
      </c>
      <c r="AD105" s="22" t="e">
        <f>VLOOKUP($I105,DIMENSIONS!$B$2:$G$58,5,FALSE)</f>
        <v>#N/A</v>
      </c>
      <c r="AE105" s="22" t="e">
        <f>VLOOKUP($I105,DIMENSIONS!$B$2:$G$58,6,FALSE)</f>
        <v>#N/A</v>
      </c>
      <c r="AF105" s="6" t="str">
        <f t="shared" si="66"/>
        <v xml:space="preserve"> </v>
      </c>
      <c r="AG105" s="21" t="e">
        <f>VLOOKUP($I105,DIMENSIONS!$B$2:$H$58,8,FALSE)</f>
        <v>#N/A</v>
      </c>
    </row>
    <row r="106" spans="2:33">
      <c r="B106" s="44"/>
      <c r="C106" s="1"/>
      <c r="D106" s="1"/>
      <c r="E106" s="1"/>
      <c r="F106" s="1"/>
      <c r="G106" s="1"/>
      <c r="H106" s="1"/>
      <c r="I106" s="1"/>
      <c r="J106" s="1"/>
      <c r="K106" s="1"/>
      <c r="L106" s="1"/>
      <c r="M106" s="1"/>
      <c r="N106" s="1"/>
      <c r="O106" s="1"/>
      <c r="P106" s="1"/>
      <c r="Q106" s="1"/>
      <c r="R106" s="1"/>
      <c r="S106" s="1"/>
      <c r="T106" s="1"/>
      <c r="U106" s="1"/>
      <c r="V106" s="1"/>
      <c r="W106" s="1"/>
      <c r="X106" s="40"/>
      <c r="Y106" s="6" t="str">
        <f t="shared" si="67"/>
        <v/>
      </c>
      <c r="Z106" s="22">
        <f t="shared" si="68"/>
        <v>-1</v>
      </c>
      <c r="AA106" s="22">
        <f>VLOOKUP('Extraction '!I106,DIMENSIONS!J:K,2,FALSE)</f>
        <v>0</v>
      </c>
      <c r="AB106" s="22" t="e">
        <f>VLOOKUP($I106,DIMENSIONS!$B$2:$G$58,3,FALSE)</f>
        <v>#N/A</v>
      </c>
      <c r="AC106" s="22" t="e">
        <f>VLOOKUP($I106,DIMENSIONS!$B$2:$G$58,4,FALSE)</f>
        <v>#N/A</v>
      </c>
      <c r="AD106" s="22" t="e">
        <f>VLOOKUP($I106,DIMENSIONS!$B$2:$G$58,5,FALSE)</f>
        <v>#N/A</v>
      </c>
      <c r="AE106" s="22" t="e">
        <f>VLOOKUP($I106,DIMENSIONS!$B$2:$G$58,6,FALSE)</f>
        <v>#N/A</v>
      </c>
      <c r="AF106" s="6" t="str">
        <f t="shared" si="66"/>
        <v xml:space="preserve"> </v>
      </c>
      <c r="AG106" s="21" t="e">
        <f>VLOOKUP($I106,DIMENSIONS!$B$2:$H$58,8,FALSE)</f>
        <v>#N/A</v>
      </c>
    </row>
    <row r="107" spans="2:33">
      <c r="B107" s="44"/>
      <c r="C107" s="1"/>
      <c r="D107" s="1"/>
      <c r="E107" s="1"/>
      <c r="F107" s="1"/>
      <c r="G107" s="1"/>
      <c r="H107" s="1"/>
      <c r="I107" s="1"/>
      <c r="J107" s="1"/>
      <c r="K107" s="1"/>
      <c r="L107" s="1"/>
      <c r="M107" s="1"/>
      <c r="N107" s="1"/>
      <c r="O107" s="1"/>
      <c r="P107" s="1"/>
      <c r="Q107" s="1"/>
      <c r="R107" s="1"/>
      <c r="S107" s="1"/>
      <c r="T107" s="1"/>
      <c r="U107" s="1"/>
      <c r="V107" s="1"/>
      <c r="W107" s="1"/>
      <c r="X107" s="40"/>
      <c r="Y107" s="6" t="str">
        <f t="shared" si="67"/>
        <v/>
      </c>
      <c r="Z107" s="22">
        <f t="shared" si="68"/>
        <v>-1</v>
      </c>
      <c r="AA107" s="22">
        <f>VLOOKUP('Extraction '!I107,DIMENSIONS!J:K,2,FALSE)</f>
        <v>0</v>
      </c>
      <c r="AB107" s="22" t="e">
        <f>VLOOKUP($I107,DIMENSIONS!$B$2:$G$58,3,FALSE)</f>
        <v>#N/A</v>
      </c>
      <c r="AC107" s="22" t="e">
        <f>VLOOKUP($I107,DIMENSIONS!$B$2:$G$58,4,FALSE)</f>
        <v>#N/A</v>
      </c>
      <c r="AD107" s="22" t="e">
        <f>VLOOKUP($I107,DIMENSIONS!$B$2:$G$58,5,FALSE)</f>
        <v>#N/A</v>
      </c>
      <c r="AE107" s="22" t="e">
        <f>VLOOKUP($I107,DIMENSIONS!$B$2:$G$58,6,FALSE)</f>
        <v>#N/A</v>
      </c>
      <c r="AF107" s="6" t="str">
        <f t="shared" si="66"/>
        <v xml:space="preserve"> </v>
      </c>
      <c r="AG107" s="21" t="e">
        <f>VLOOKUP($I107,DIMENSIONS!$B$2:$H$58,8,FALSE)</f>
        <v>#N/A</v>
      </c>
    </row>
    <row r="108" spans="2:33">
      <c r="B108" s="44"/>
      <c r="C108" s="1"/>
      <c r="D108" s="1"/>
      <c r="E108" s="1"/>
      <c r="F108" s="1"/>
      <c r="G108" s="1"/>
      <c r="H108" s="1"/>
      <c r="I108" s="1"/>
      <c r="J108" s="1"/>
      <c r="K108" s="1"/>
      <c r="L108" s="1"/>
      <c r="M108" s="1"/>
      <c r="N108" s="1"/>
      <c r="O108" s="1"/>
      <c r="P108" s="1"/>
      <c r="Q108" s="1"/>
      <c r="R108" s="1"/>
      <c r="S108" s="1"/>
      <c r="T108" s="1"/>
      <c r="U108" s="1"/>
      <c r="V108" s="1"/>
      <c r="W108" s="1"/>
      <c r="X108" s="40"/>
      <c r="Y108" s="6" t="str">
        <f t="shared" si="67"/>
        <v/>
      </c>
      <c r="Z108" s="22">
        <f t="shared" si="68"/>
        <v>-1</v>
      </c>
      <c r="AA108" s="22">
        <f>VLOOKUP('Extraction '!I108,DIMENSIONS!J:K,2,FALSE)</f>
        <v>0</v>
      </c>
      <c r="AB108" s="22" t="e">
        <f>VLOOKUP($I108,DIMENSIONS!$B$2:$G$58,3,FALSE)</f>
        <v>#N/A</v>
      </c>
      <c r="AC108" s="22" t="e">
        <f>VLOOKUP($I108,DIMENSIONS!$B$2:$G$58,4,FALSE)</f>
        <v>#N/A</v>
      </c>
      <c r="AD108" s="22" t="e">
        <f>VLOOKUP($I108,DIMENSIONS!$B$2:$G$58,5,FALSE)</f>
        <v>#N/A</v>
      </c>
      <c r="AE108" s="22" t="e">
        <f>VLOOKUP($I108,DIMENSIONS!$B$2:$G$58,6,FALSE)</f>
        <v>#N/A</v>
      </c>
      <c r="AF108" s="6" t="str">
        <f t="shared" si="66"/>
        <v xml:space="preserve"> </v>
      </c>
      <c r="AG108" s="21" t="e">
        <f>VLOOKUP($I108,DIMENSIONS!$B$2:$H$58,8,FALSE)</f>
        <v>#N/A</v>
      </c>
    </row>
    <row r="109" spans="2:33">
      <c r="B109" s="44"/>
      <c r="C109" s="1"/>
      <c r="D109" s="1"/>
      <c r="E109" s="1"/>
      <c r="F109" s="1"/>
      <c r="G109" s="1"/>
      <c r="H109" s="1"/>
      <c r="I109" s="1"/>
      <c r="J109" s="1"/>
      <c r="K109" s="1"/>
      <c r="L109" s="1"/>
      <c r="M109" s="1"/>
      <c r="N109" s="1"/>
      <c r="O109" s="1"/>
      <c r="P109" s="1"/>
      <c r="Q109" s="1"/>
      <c r="R109" s="1"/>
      <c r="S109" s="1"/>
      <c r="T109" s="1"/>
      <c r="U109" s="1"/>
      <c r="V109" s="1"/>
      <c r="W109" s="1"/>
      <c r="X109" s="40"/>
      <c r="Y109" s="6" t="str">
        <f t="shared" si="67"/>
        <v/>
      </c>
      <c r="Z109" s="22">
        <f t="shared" si="68"/>
        <v>-1</v>
      </c>
      <c r="AA109" s="22">
        <f>VLOOKUP('Extraction '!I109,DIMENSIONS!J:K,2,FALSE)</f>
        <v>0</v>
      </c>
      <c r="AB109" s="22" t="e">
        <f>VLOOKUP($I109,DIMENSIONS!$B$2:$G$58,3,FALSE)</f>
        <v>#N/A</v>
      </c>
      <c r="AC109" s="22" t="e">
        <f>VLOOKUP($I109,DIMENSIONS!$B$2:$G$58,4,FALSE)</f>
        <v>#N/A</v>
      </c>
      <c r="AD109" s="22" t="e">
        <f>VLOOKUP($I109,DIMENSIONS!$B$2:$G$58,5,FALSE)</f>
        <v>#N/A</v>
      </c>
      <c r="AE109" s="22" t="e">
        <f>VLOOKUP($I109,DIMENSIONS!$B$2:$G$58,6,FALSE)</f>
        <v>#N/A</v>
      </c>
      <c r="AF109" s="6" t="str">
        <f t="shared" si="66"/>
        <v xml:space="preserve"> </v>
      </c>
      <c r="AG109" s="21" t="e">
        <f>VLOOKUP($I109,DIMENSIONS!$B$2:$H$58,8,FALSE)</f>
        <v>#N/A</v>
      </c>
    </row>
    <row r="110" spans="2:33">
      <c r="B110" s="44"/>
      <c r="C110" s="1"/>
      <c r="D110" s="1"/>
      <c r="E110" s="1"/>
      <c r="F110" s="1"/>
      <c r="G110" s="1"/>
      <c r="H110" s="1"/>
      <c r="I110" s="1"/>
      <c r="J110" s="1"/>
      <c r="K110" s="1"/>
      <c r="L110" s="1"/>
      <c r="M110" s="1"/>
      <c r="N110" s="1"/>
      <c r="O110" s="1"/>
      <c r="P110" s="1"/>
      <c r="Q110" s="1"/>
      <c r="R110" s="1"/>
      <c r="S110" s="1"/>
      <c r="T110" s="1"/>
      <c r="U110" s="1"/>
      <c r="V110" s="1"/>
      <c r="W110" s="1"/>
      <c r="X110" s="40"/>
      <c r="Y110" s="6" t="str">
        <f t="shared" si="67"/>
        <v/>
      </c>
      <c r="Z110" s="22">
        <f t="shared" si="68"/>
        <v>-1</v>
      </c>
      <c r="AA110" s="22">
        <f>VLOOKUP('Extraction '!I110,DIMENSIONS!J:K,2,FALSE)</f>
        <v>0</v>
      </c>
      <c r="AB110" s="22" t="e">
        <f>VLOOKUP($I110,DIMENSIONS!$B$2:$G$58,3,FALSE)</f>
        <v>#N/A</v>
      </c>
      <c r="AC110" s="22" t="e">
        <f>VLOOKUP($I110,DIMENSIONS!$B$2:$G$58,4,FALSE)</f>
        <v>#N/A</v>
      </c>
      <c r="AD110" s="22" t="e">
        <f>VLOOKUP($I110,DIMENSIONS!$B$2:$G$58,5,FALSE)</f>
        <v>#N/A</v>
      </c>
      <c r="AE110" s="22" t="e">
        <f>VLOOKUP($I110,DIMENSIONS!$B$2:$G$58,6,FALSE)</f>
        <v>#N/A</v>
      </c>
      <c r="AF110" s="6" t="str">
        <f t="shared" si="66"/>
        <v xml:space="preserve"> </v>
      </c>
      <c r="AG110" s="21" t="e">
        <f>VLOOKUP($I110,DIMENSIONS!$B$2:$H$58,8,FALSE)</f>
        <v>#N/A</v>
      </c>
    </row>
    <row r="111" spans="2:33">
      <c r="B111" s="44"/>
      <c r="C111" s="1"/>
      <c r="D111" s="1"/>
      <c r="E111" s="1"/>
      <c r="F111" s="1"/>
      <c r="G111" s="1"/>
      <c r="H111" s="1"/>
      <c r="I111" s="1"/>
      <c r="J111" s="1"/>
      <c r="K111" s="1"/>
      <c r="L111" s="1"/>
      <c r="M111" s="1"/>
      <c r="N111" s="1"/>
      <c r="O111" s="1"/>
      <c r="P111" s="1"/>
      <c r="Q111" s="1"/>
      <c r="R111" s="1"/>
      <c r="S111" s="1"/>
      <c r="T111" s="1"/>
      <c r="U111" s="1"/>
      <c r="V111" s="1"/>
      <c r="W111" s="1"/>
      <c r="X111" s="40"/>
      <c r="Y111" s="6" t="str">
        <f t="shared" si="67"/>
        <v/>
      </c>
      <c r="Z111" s="22">
        <f t="shared" si="68"/>
        <v>-1</v>
      </c>
      <c r="AA111" s="22">
        <f>VLOOKUP('Extraction '!I111,DIMENSIONS!J:K,2,FALSE)</f>
        <v>0</v>
      </c>
      <c r="AB111" s="22" t="e">
        <f>VLOOKUP($I111,DIMENSIONS!$B$2:$G$58,3,FALSE)</f>
        <v>#N/A</v>
      </c>
      <c r="AC111" s="22" t="e">
        <f>VLOOKUP($I111,DIMENSIONS!$B$2:$G$58,4,FALSE)</f>
        <v>#N/A</v>
      </c>
      <c r="AD111" s="22" t="e">
        <f>VLOOKUP($I111,DIMENSIONS!$B$2:$G$58,5,FALSE)</f>
        <v>#N/A</v>
      </c>
      <c r="AE111" s="22" t="e">
        <f>VLOOKUP($I111,DIMENSIONS!$B$2:$G$58,6,FALSE)</f>
        <v>#N/A</v>
      </c>
      <c r="AF111" s="6" t="str">
        <f t="shared" si="66"/>
        <v xml:space="preserve"> </v>
      </c>
      <c r="AG111" s="21" t="e">
        <f>VLOOKUP($I111,DIMENSIONS!$B$2:$H$58,8,FALSE)</f>
        <v>#N/A</v>
      </c>
    </row>
    <row r="112" spans="2:33">
      <c r="B112" s="44"/>
      <c r="C112" s="1"/>
      <c r="D112" s="1"/>
      <c r="E112" s="1"/>
      <c r="F112" s="1"/>
      <c r="G112" s="1"/>
      <c r="H112" s="1"/>
      <c r="I112" s="1"/>
      <c r="J112" s="1"/>
      <c r="K112" s="1"/>
      <c r="L112" s="1"/>
      <c r="M112" s="1"/>
      <c r="N112" s="1"/>
      <c r="O112" s="1"/>
      <c r="P112" s="1"/>
      <c r="Q112" s="1"/>
      <c r="R112" s="1"/>
      <c r="S112" s="1"/>
      <c r="T112" s="1"/>
      <c r="U112" s="1"/>
      <c r="V112" s="1"/>
      <c r="W112" s="1"/>
      <c r="X112" s="40"/>
      <c r="Y112" s="6" t="str">
        <f t="shared" si="67"/>
        <v/>
      </c>
      <c r="Z112" s="22">
        <f t="shared" si="68"/>
        <v>-1</v>
      </c>
      <c r="AA112" s="22">
        <f>VLOOKUP('Extraction '!I112,DIMENSIONS!J:K,2,FALSE)</f>
        <v>0</v>
      </c>
      <c r="AB112" s="22" t="e">
        <f>VLOOKUP($I112,DIMENSIONS!$B$2:$G$58,3,FALSE)</f>
        <v>#N/A</v>
      </c>
      <c r="AC112" s="22" t="e">
        <f>VLOOKUP($I112,DIMENSIONS!$B$2:$G$58,4,FALSE)</f>
        <v>#N/A</v>
      </c>
      <c r="AD112" s="22" t="e">
        <f>VLOOKUP($I112,DIMENSIONS!$B$2:$G$58,5,FALSE)</f>
        <v>#N/A</v>
      </c>
      <c r="AE112" s="22" t="e">
        <f>VLOOKUP($I112,DIMENSIONS!$B$2:$G$58,6,FALSE)</f>
        <v>#N/A</v>
      </c>
      <c r="AF112" s="6" t="str">
        <f t="shared" si="66"/>
        <v xml:space="preserve"> </v>
      </c>
      <c r="AG112" s="21" t="e">
        <f>VLOOKUP($I112,DIMENSIONS!$B$2:$H$58,8,FALSE)</f>
        <v>#N/A</v>
      </c>
    </row>
    <row r="113" spans="2:33">
      <c r="B113" s="44"/>
      <c r="C113" s="1"/>
      <c r="D113" s="1"/>
      <c r="E113" s="1"/>
      <c r="F113" s="1"/>
      <c r="G113" s="1"/>
      <c r="H113" s="1"/>
      <c r="I113" s="1"/>
      <c r="J113" s="1"/>
      <c r="K113" s="1"/>
      <c r="L113" s="1"/>
      <c r="M113" s="1"/>
      <c r="N113" s="1"/>
      <c r="O113" s="1"/>
      <c r="P113" s="1"/>
      <c r="Q113" s="1"/>
      <c r="R113" s="1"/>
      <c r="S113" s="1"/>
      <c r="T113" s="1"/>
      <c r="U113" s="1"/>
      <c r="V113" s="1"/>
      <c r="W113" s="1"/>
      <c r="X113" s="40"/>
      <c r="Y113" s="6" t="str">
        <f t="shared" ref="Y113:Y176" si="69">UPPER(O113)</f>
        <v/>
      </c>
      <c r="Z113" s="22">
        <f t="shared" ref="Z113:Z176" si="70">AA113-$Z$2</f>
        <v>-1</v>
      </c>
      <c r="AA113" s="22">
        <f>VLOOKUP('Extraction '!I113,DIMENSIONS!J:K,2,FALSE)</f>
        <v>0</v>
      </c>
      <c r="AB113" s="22" t="e">
        <f>VLOOKUP($I113,DIMENSIONS!$B$2:$G$58,3,FALSE)</f>
        <v>#N/A</v>
      </c>
      <c r="AC113" s="22" t="e">
        <f>VLOOKUP($I113,DIMENSIONS!$B$2:$G$58,4,FALSE)</f>
        <v>#N/A</v>
      </c>
      <c r="AD113" s="22" t="e">
        <f>VLOOKUP($I113,DIMENSIONS!$B$2:$G$58,5,FALSE)</f>
        <v>#N/A</v>
      </c>
      <c r="AE113" s="22" t="e">
        <f>VLOOKUP($I113,DIMENSIONS!$B$2:$G$58,6,FALSE)</f>
        <v>#N/A</v>
      </c>
      <c r="AF113" s="6" t="str">
        <f t="shared" ref="AF113:AF176" si="71">CONCATENATE(J113," ",K113)</f>
        <v xml:space="preserve"> </v>
      </c>
      <c r="AG113" s="21" t="e">
        <f>VLOOKUP($I113,DIMENSIONS!$B$2:$H$58,8,FALSE)</f>
        <v>#N/A</v>
      </c>
    </row>
    <row r="114" spans="2:33">
      <c r="B114" s="44"/>
      <c r="C114" s="1"/>
      <c r="D114" s="1"/>
      <c r="E114" s="1"/>
      <c r="F114" s="1"/>
      <c r="G114" s="1"/>
      <c r="H114" s="1"/>
      <c r="I114" s="1"/>
      <c r="J114" s="1"/>
      <c r="K114" s="1"/>
      <c r="L114" s="1"/>
      <c r="M114" s="1"/>
      <c r="N114" s="1"/>
      <c r="O114" s="1"/>
      <c r="P114" s="1"/>
      <c r="Q114" s="1"/>
      <c r="R114" s="1"/>
      <c r="S114" s="1"/>
      <c r="T114" s="1"/>
      <c r="U114" s="1"/>
      <c r="V114" s="1"/>
      <c r="W114" s="1"/>
      <c r="X114" s="40"/>
      <c r="Y114" s="6" t="str">
        <f t="shared" si="69"/>
        <v/>
      </c>
      <c r="Z114" s="22">
        <f t="shared" si="70"/>
        <v>-1</v>
      </c>
      <c r="AA114" s="22">
        <f>VLOOKUP('Extraction '!I114,DIMENSIONS!J:K,2,FALSE)</f>
        <v>0</v>
      </c>
      <c r="AB114" s="22" t="e">
        <f>VLOOKUP($I114,DIMENSIONS!$B$2:$G$58,3,FALSE)</f>
        <v>#N/A</v>
      </c>
      <c r="AC114" s="22" t="e">
        <f>VLOOKUP($I114,DIMENSIONS!$B$2:$G$58,4,FALSE)</f>
        <v>#N/A</v>
      </c>
      <c r="AD114" s="22" t="e">
        <f>VLOOKUP($I114,DIMENSIONS!$B$2:$G$58,5,FALSE)</f>
        <v>#N/A</v>
      </c>
      <c r="AE114" s="22" t="e">
        <f>VLOOKUP($I114,DIMENSIONS!$B$2:$G$58,6,FALSE)</f>
        <v>#N/A</v>
      </c>
      <c r="AF114" s="6" t="str">
        <f t="shared" si="71"/>
        <v xml:space="preserve"> </v>
      </c>
      <c r="AG114" s="21" t="e">
        <f>VLOOKUP($I114,DIMENSIONS!$B$2:$H$58,8,FALSE)</f>
        <v>#N/A</v>
      </c>
    </row>
    <row r="115" spans="2:33">
      <c r="B115" s="44"/>
      <c r="C115" s="1"/>
      <c r="D115" s="1"/>
      <c r="E115" s="1"/>
      <c r="F115" s="1"/>
      <c r="G115" s="1"/>
      <c r="H115" s="1"/>
      <c r="I115" s="1"/>
      <c r="J115" s="1"/>
      <c r="K115" s="1"/>
      <c r="L115" s="1"/>
      <c r="M115" s="1"/>
      <c r="N115" s="1"/>
      <c r="O115" s="1"/>
      <c r="P115" s="1"/>
      <c r="Q115" s="1"/>
      <c r="R115" s="1"/>
      <c r="S115" s="1"/>
      <c r="T115" s="1"/>
      <c r="U115" s="1"/>
      <c r="V115" s="1"/>
      <c r="W115" s="1"/>
      <c r="X115" s="40"/>
      <c r="Y115" s="6" t="str">
        <f t="shared" si="69"/>
        <v/>
      </c>
      <c r="Z115" s="22">
        <f t="shared" si="70"/>
        <v>-1</v>
      </c>
      <c r="AA115" s="22">
        <f>VLOOKUP('Extraction '!I115,DIMENSIONS!J:K,2,FALSE)</f>
        <v>0</v>
      </c>
      <c r="AB115" s="22" t="e">
        <f>VLOOKUP($I115,DIMENSIONS!$B$2:$G$58,3,FALSE)</f>
        <v>#N/A</v>
      </c>
      <c r="AC115" s="22" t="e">
        <f>VLOOKUP($I115,DIMENSIONS!$B$2:$G$58,4,FALSE)</f>
        <v>#N/A</v>
      </c>
      <c r="AD115" s="22" t="e">
        <f>VLOOKUP($I115,DIMENSIONS!$B$2:$G$58,5,FALSE)</f>
        <v>#N/A</v>
      </c>
      <c r="AE115" s="22" t="e">
        <f>VLOOKUP($I115,DIMENSIONS!$B$2:$G$58,6,FALSE)</f>
        <v>#N/A</v>
      </c>
      <c r="AF115" s="6" t="str">
        <f t="shared" si="71"/>
        <v xml:space="preserve"> </v>
      </c>
      <c r="AG115" s="21" t="e">
        <f>VLOOKUP($I115,DIMENSIONS!$B$2:$H$58,8,FALSE)</f>
        <v>#N/A</v>
      </c>
    </row>
    <row r="116" spans="2:33">
      <c r="B116" s="44"/>
      <c r="C116" s="1"/>
      <c r="D116" s="1"/>
      <c r="E116" s="1"/>
      <c r="F116" s="1"/>
      <c r="G116" s="1"/>
      <c r="H116" s="1"/>
      <c r="I116" s="1"/>
      <c r="J116" s="1"/>
      <c r="K116" s="1"/>
      <c r="L116" s="1"/>
      <c r="M116" s="1"/>
      <c r="N116" s="1"/>
      <c r="O116" s="1"/>
      <c r="P116" s="1"/>
      <c r="Q116" s="1"/>
      <c r="R116" s="1"/>
      <c r="S116" s="1"/>
      <c r="T116" s="1"/>
      <c r="U116" s="1"/>
      <c r="V116" s="1"/>
      <c r="W116" s="1"/>
      <c r="X116" s="40"/>
      <c r="Y116" s="6" t="str">
        <f t="shared" si="69"/>
        <v/>
      </c>
      <c r="Z116" s="22">
        <f t="shared" si="70"/>
        <v>-1</v>
      </c>
      <c r="AA116" s="22">
        <f>VLOOKUP('Extraction '!I116,DIMENSIONS!J:K,2,FALSE)</f>
        <v>0</v>
      </c>
      <c r="AB116" s="22" t="e">
        <f>VLOOKUP($I116,DIMENSIONS!$B$2:$G$58,3,FALSE)</f>
        <v>#N/A</v>
      </c>
      <c r="AC116" s="22" t="e">
        <f>VLOOKUP($I116,DIMENSIONS!$B$2:$G$58,4,FALSE)</f>
        <v>#N/A</v>
      </c>
      <c r="AD116" s="22" t="e">
        <f>VLOOKUP($I116,DIMENSIONS!$B$2:$G$58,5,FALSE)</f>
        <v>#N/A</v>
      </c>
      <c r="AE116" s="22" t="e">
        <f>VLOOKUP($I116,DIMENSIONS!$B$2:$G$58,6,FALSE)</f>
        <v>#N/A</v>
      </c>
      <c r="AF116" s="6" t="str">
        <f t="shared" si="71"/>
        <v xml:space="preserve"> </v>
      </c>
      <c r="AG116" s="21" t="e">
        <f>VLOOKUP($I116,DIMENSIONS!$B$2:$H$58,8,FALSE)</f>
        <v>#N/A</v>
      </c>
    </row>
    <row r="117" spans="2:33">
      <c r="B117" s="44"/>
      <c r="C117" s="1"/>
      <c r="D117" s="1"/>
      <c r="E117" s="1"/>
      <c r="F117" s="1"/>
      <c r="G117" s="1"/>
      <c r="H117" s="1"/>
      <c r="I117" s="1"/>
      <c r="J117" s="1"/>
      <c r="K117" s="1"/>
      <c r="L117" s="1"/>
      <c r="M117" s="1"/>
      <c r="N117" s="1"/>
      <c r="O117" s="1"/>
      <c r="P117" s="1"/>
      <c r="Q117" s="1"/>
      <c r="R117" s="1"/>
      <c r="S117" s="1"/>
      <c r="T117" s="1"/>
      <c r="U117" s="1"/>
      <c r="V117" s="1"/>
      <c r="W117" s="1"/>
      <c r="X117" s="40"/>
      <c r="Y117" s="6" t="str">
        <f t="shared" si="69"/>
        <v/>
      </c>
      <c r="Z117" s="22">
        <f t="shared" si="70"/>
        <v>-1</v>
      </c>
      <c r="AA117" s="22">
        <f>VLOOKUP('Extraction '!I117,DIMENSIONS!J:K,2,FALSE)</f>
        <v>0</v>
      </c>
      <c r="AB117" s="22" t="e">
        <f>VLOOKUP($I117,DIMENSIONS!$B$2:$G$58,3,FALSE)</f>
        <v>#N/A</v>
      </c>
      <c r="AC117" s="22" t="e">
        <f>VLOOKUP($I117,DIMENSIONS!$B$2:$G$58,4,FALSE)</f>
        <v>#N/A</v>
      </c>
      <c r="AD117" s="22" t="e">
        <f>VLOOKUP($I117,DIMENSIONS!$B$2:$G$58,5,FALSE)</f>
        <v>#N/A</v>
      </c>
      <c r="AE117" s="22" t="e">
        <f>VLOOKUP($I117,DIMENSIONS!$B$2:$G$58,6,FALSE)</f>
        <v>#N/A</v>
      </c>
      <c r="AF117" s="6" t="str">
        <f t="shared" si="71"/>
        <v xml:space="preserve"> </v>
      </c>
      <c r="AG117" s="21" t="e">
        <f>VLOOKUP($I117,DIMENSIONS!$B$2:$H$58,8,FALSE)</f>
        <v>#N/A</v>
      </c>
    </row>
    <row r="118" spans="2:33">
      <c r="B118" s="44"/>
      <c r="C118" s="1"/>
      <c r="D118" s="1"/>
      <c r="E118" s="1"/>
      <c r="F118" s="1"/>
      <c r="G118" s="1"/>
      <c r="H118" s="1"/>
      <c r="I118" s="1"/>
      <c r="J118" s="1"/>
      <c r="K118" s="1"/>
      <c r="L118" s="1"/>
      <c r="M118" s="1"/>
      <c r="N118" s="1"/>
      <c r="O118" s="1"/>
      <c r="P118" s="1"/>
      <c r="Q118" s="1"/>
      <c r="R118" s="1"/>
      <c r="S118" s="1"/>
      <c r="T118" s="1"/>
      <c r="U118" s="1"/>
      <c r="V118" s="1"/>
      <c r="W118" s="1"/>
      <c r="X118" s="40"/>
      <c r="Y118" s="6" t="str">
        <f t="shared" si="69"/>
        <v/>
      </c>
      <c r="Z118" s="22">
        <f t="shared" si="70"/>
        <v>-1</v>
      </c>
      <c r="AA118" s="22">
        <f>VLOOKUP('Extraction '!I118,DIMENSIONS!J:K,2,FALSE)</f>
        <v>0</v>
      </c>
      <c r="AB118" s="22" t="e">
        <f>VLOOKUP($I118,DIMENSIONS!$B$2:$G$58,3,FALSE)</f>
        <v>#N/A</v>
      </c>
      <c r="AC118" s="22" t="e">
        <f>VLOOKUP($I118,DIMENSIONS!$B$2:$G$58,4,FALSE)</f>
        <v>#N/A</v>
      </c>
      <c r="AD118" s="22" t="e">
        <f>VLOOKUP($I118,DIMENSIONS!$B$2:$G$58,5,FALSE)</f>
        <v>#N/A</v>
      </c>
      <c r="AE118" s="22" t="e">
        <f>VLOOKUP($I118,DIMENSIONS!$B$2:$G$58,6,FALSE)</f>
        <v>#N/A</v>
      </c>
      <c r="AF118" s="6" t="str">
        <f t="shared" si="71"/>
        <v xml:space="preserve"> </v>
      </c>
      <c r="AG118" s="21" t="e">
        <f>VLOOKUP($I118,DIMENSIONS!$B$2:$H$58,8,FALSE)</f>
        <v>#N/A</v>
      </c>
    </row>
    <row r="119" spans="2:33">
      <c r="B119" s="44"/>
      <c r="C119" s="1"/>
      <c r="D119" s="1"/>
      <c r="E119" s="1"/>
      <c r="F119" s="1"/>
      <c r="G119" s="1"/>
      <c r="H119" s="1"/>
      <c r="I119" s="1"/>
      <c r="J119" s="1"/>
      <c r="K119" s="1"/>
      <c r="L119" s="1"/>
      <c r="M119" s="1"/>
      <c r="N119" s="1"/>
      <c r="O119" s="1"/>
      <c r="P119" s="1"/>
      <c r="Q119" s="1"/>
      <c r="R119" s="1"/>
      <c r="S119" s="1"/>
      <c r="T119" s="1"/>
      <c r="U119" s="1"/>
      <c r="V119" s="1"/>
      <c r="W119" s="1"/>
      <c r="X119" s="40"/>
      <c r="Y119" s="6" t="str">
        <f t="shared" si="69"/>
        <v/>
      </c>
      <c r="Z119" s="22">
        <f t="shared" si="70"/>
        <v>-1</v>
      </c>
      <c r="AA119" s="22">
        <f>VLOOKUP('Extraction '!I119,DIMENSIONS!J:K,2,FALSE)</f>
        <v>0</v>
      </c>
      <c r="AB119" s="22" t="e">
        <f>VLOOKUP($I119,DIMENSIONS!$B$2:$G$58,3,FALSE)</f>
        <v>#N/A</v>
      </c>
      <c r="AC119" s="22" t="e">
        <f>VLOOKUP($I119,DIMENSIONS!$B$2:$G$58,4,FALSE)</f>
        <v>#N/A</v>
      </c>
      <c r="AD119" s="22" t="e">
        <f>VLOOKUP($I119,DIMENSIONS!$B$2:$G$58,5,FALSE)</f>
        <v>#N/A</v>
      </c>
      <c r="AE119" s="22" t="e">
        <f>VLOOKUP($I119,DIMENSIONS!$B$2:$G$58,6,FALSE)</f>
        <v>#N/A</v>
      </c>
      <c r="AF119" s="6" t="str">
        <f t="shared" si="71"/>
        <v xml:space="preserve"> </v>
      </c>
      <c r="AG119" s="21" t="e">
        <f>VLOOKUP($I119,DIMENSIONS!$B$2:$H$58,8,FALSE)</f>
        <v>#N/A</v>
      </c>
    </row>
    <row r="120" spans="2:33">
      <c r="B120" s="44"/>
      <c r="C120" s="1"/>
      <c r="D120" s="1"/>
      <c r="E120" s="1"/>
      <c r="F120" s="1"/>
      <c r="G120" s="1"/>
      <c r="H120" s="1"/>
      <c r="I120" s="1"/>
      <c r="J120" s="1"/>
      <c r="K120" s="1"/>
      <c r="L120" s="1"/>
      <c r="M120" s="1"/>
      <c r="N120" s="1"/>
      <c r="O120" s="1"/>
      <c r="P120" s="1"/>
      <c r="Q120" s="1"/>
      <c r="R120" s="1"/>
      <c r="S120" s="1"/>
      <c r="T120" s="1"/>
      <c r="U120" s="1"/>
      <c r="V120" s="1"/>
      <c r="W120" s="1"/>
      <c r="X120" s="40"/>
      <c r="Y120" s="6" t="str">
        <f t="shared" si="69"/>
        <v/>
      </c>
      <c r="Z120" s="22">
        <f t="shared" si="70"/>
        <v>-1</v>
      </c>
      <c r="AA120" s="22">
        <f>VLOOKUP('Extraction '!I120,DIMENSIONS!J:K,2,FALSE)</f>
        <v>0</v>
      </c>
      <c r="AB120" s="22" t="e">
        <f>VLOOKUP($I120,DIMENSIONS!$B$2:$G$58,3,FALSE)</f>
        <v>#N/A</v>
      </c>
      <c r="AC120" s="22" t="e">
        <f>VLOOKUP($I120,DIMENSIONS!$B$2:$G$58,4,FALSE)</f>
        <v>#N/A</v>
      </c>
      <c r="AD120" s="22" t="e">
        <f>VLOOKUP($I120,DIMENSIONS!$B$2:$G$58,5,FALSE)</f>
        <v>#N/A</v>
      </c>
      <c r="AE120" s="22" t="e">
        <f>VLOOKUP($I120,DIMENSIONS!$B$2:$G$58,6,FALSE)</f>
        <v>#N/A</v>
      </c>
      <c r="AF120" s="6" t="str">
        <f t="shared" si="71"/>
        <v xml:space="preserve"> </v>
      </c>
      <c r="AG120" s="21" t="e">
        <f>VLOOKUP($I120,DIMENSIONS!$B$2:$H$58,8,FALSE)</f>
        <v>#N/A</v>
      </c>
    </row>
    <row r="121" spans="2:33">
      <c r="B121" s="44"/>
      <c r="C121" s="1"/>
      <c r="D121" s="1"/>
      <c r="E121" s="1"/>
      <c r="F121" s="1"/>
      <c r="G121" s="1"/>
      <c r="H121" s="1"/>
      <c r="I121" s="1"/>
      <c r="J121" s="1"/>
      <c r="K121" s="1"/>
      <c r="L121" s="1"/>
      <c r="M121" s="1"/>
      <c r="N121" s="1"/>
      <c r="O121" s="1"/>
      <c r="P121" s="1"/>
      <c r="Q121" s="1"/>
      <c r="R121" s="1"/>
      <c r="S121" s="1"/>
      <c r="T121" s="1"/>
      <c r="U121" s="1"/>
      <c r="V121" s="1"/>
      <c r="W121" s="1"/>
      <c r="X121" s="40"/>
      <c r="Y121" s="6" t="str">
        <f t="shared" si="69"/>
        <v/>
      </c>
      <c r="Z121" s="22">
        <f t="shared" si="70"/>
        <v>-1</v>
      </c>
      <c r="AA121" s="22">
        <f>VLOOKUP('Extraction '!I121,DIMENSIONS!J:K,2,FALSE)</f>
        <v>0</v>
      </c>
      <c r="AB121" s="22" t="e">
        <f>VLOOKUP($I121,DIMENSIONS!$B$2:$G$58,3,FALSE)</f>
        <v>#N/A</v>
      </c>
      <c r="AC121" s="22" t="e">
        <f>VLOOKUP($I121,DIMENSIONS!$B$2:$G$58,4,FALSE)</f>
        <v>#N/A</v>
      </c>
      <c r="AD121" s="22" t="e">
        <f>VLOOKUP($I121,DIMENSIONS!$B$2:$G$58,5,FALSE)</f>
        <v>#N/A</v>
      </c>
      <c r="AE121" s="22" t="e">
        <f>VLOOKUP($I121,DIMENSIONS!$B$2:$G$58,6,FALSE)</f>
        <v>#N/A</v>
      </c>
      <c r="AF121" s="6" t="str">
        <f t="shared" si="71"/>
        <v xml:space="preserve"> </v>
      </c>
      <c r="AG121" s="21" t="e">
        <f>VLOOKUP($I121,DIMENSIONS!$B$2:$H$58,8,FALSE)</f>
        <v>#N/A</v>
      </c>
    </row>
    <row r="122" spans="2:33">
      <c r="B122" s="44"/>
      <c r="C122" s="1"/>
      <c r="D122" s="1"/>
      <c r="E122" s="1"/>
      <c r="F122" s="1"/>
      <c r="G122" s="1"/>
      <c r="H122" s="1"/>
      <c r="I122" s="1"/>
      <c r="J122" s="1"/>
      <c r="K122" s="1"/>
      <c r="L122" s="1"/>
      <c r="M122" s="1"/>
      <c r="N122" s="1"/>
      <c r="O122" s="1"/>
      <c r="P122" s="1"/>
      <c r="Q122" s="1"/>
      <c r="R122" s="1"/>
      <c r="S122" s="1"/>
      <c r="T122" s="1"/>
      <c r="U122" s="1"/>
      <c r="V122" s="1"/>
      <c r="W122" s="1"/>
      <c r="X122" s="40"/>
      <c r="Y122" s="6" t="str">
        <f t="shared" si="69"/>
        <v/>
      </c>
      <c r="Z122" s="22">
        <f t="shared" si="70"/>
        <v>-1</v>
      </c>
      <c r="AA122" s="22">
        <f>VLOOKUP('Extraction '!I122,DIMENSIONS!J:K,2,FALSE)</f>
        <v>0</v>
      </c>
      <c r="AB122" s="22" t="e">
        <f>VLOOKUP($I122,DIMENSIONS!$B$2:$G$58,3,FALSE)</f>
        <v>#N/A</v>
      </c>
      <c r="AC122" s="22" t="e">
        <f>VLOOKUP($I122,DIMENSIONS!$B$2:$G$58,4,FALSE)</f>
        <v>#N/A</v>
      </c>
      <c r="AD122" s="22" t="e">
        <f>VLOOKUP($I122,DIMENSIONS!$B$2:$G$58,5,FALSE)</f>
        <v>#N/A</v>
      </c>
      <c r="AE122" s="22" t="e">
        <f>VLOOKUP($I122,DIMENSIONS!$B$2:$G$58,6,FALSE)</f>
        <v>#N/A</v>
      </c>
      <c r="AF122" s="6" t="str">
        <f t="shared" si="71"/>
        <v xml:space="preserve"> </v>
      </c>
      <c r="AG122" s="21" t="e">
        <f>VLOOKUP($I122,DIMENSIONS!$B$2:$H$58,8,FALSE)</f>
        <v>#N/A</v>
      </c>
    </row>
    <row r="123" spans="2:33">
      <c r="B123" s="44"/>
      <c r="C123" s="1"/>
      <c r="D123" s="1"/>
      <c r="E123" s="1"/>
      <c r="F123" s="1"/>
      <c r="G123" s="1"/>
      <c r="H123" s="1"/>
      <c r="I123" s="1"/>
      <c r="J123" s="1"/>
      <c r="K123" s="1"/>
      <c r="L123" s="1"/>
      <c r="M123" s="1"/>
      <c r="N123" s="1"/>
      <c r="O123" s="1"/>
      <c r="P123" s="1"/>
      <c r="Q123" s="1"/>
      <c r="R123" s="1"/>
      <c r="S123" s="1"/>
      <c r="T123" s="1"/>
      <c r="U123" s="1"/>
      <c r="V123" s="1"/>
      <c r="W123" s="1"/>
      <c r="X123" s="40"/>
      <c r="Y123" s="6" t="str">
        <f t="shared" si="69"/>
        <v/>
      </c>
      <c r="Z123" s="22">
        <f t="shared" si="70"/>
        <v>-1</v>
      </c>
      <c r="AA123" s="22">
        <f>VLOOKUP('Extraction '!I123,DIMENSIONS!J:K,2,FALSE)</f>
        <v>0</v>
      </c>
      <c r="AB123" s="22" t="e">
        <f>VLOOKUP($I123,DIMENSIONS!$B$2:$G$58,3,FALSE)</f>
        <v>#N/A</v>
      </c>
      <c r="AC123" s="22" t="e">
        <f>VLOOKUP($I123,DIMENSIONS!$B$2:$G$58,4,FALSE)</f>
        <v>#N/A</v>
      </c>
      <c r="AD123" s="22" t="e">
        <f>VLOOKUP($I123,DIMENSIONS!$B$2:$G$58,5,FALSE)</f>
        <v>#N/A</v>
      </c>
      <c r="AE123" s="22" t="e">
        <f>VLOOKUP($I123,DIMENSIONS!$B$2:$G$58,6,FALSE)</f>
        <v>#N/A</v>
      </c>
      <c r="AF123" s="6" t="str">
        <f t="shared" si="71"/>
        <v xml:space="preserve"> </v>
      </c>
      <c r="AG123" s="21" t="e">
        <f>VLOOKUP($I123,DIMENSIONS!$B$2:$H$58,8,FALSE)</f>
        <v>#N/A</v>
      </c>
    </row>
    <row r="124" spans="2:33">
      <c r="B124" s="44"/>
      <c r="C124" s="1"/>
      <c r="D124" s="1"/>
      <c r="E124" s="1"/>
      <c r="F124" s="1"/>
      <c r="G124" s="1"/>
      <c r="H124" s="1"/>
      <c r="I124" s="1"/>
      <c r="J124" s="1"/>
      <c r="K124" s="1"/>
      <c r="L124" s="1"/>
      <c r="M124" s="1"/>
      <c r="N124" s="1"/>
      <c r="O124" s="1"/>
      <c r="P124" s="1"/>
      <c r="Q124" s="1"/>
      <c r="R124" s="1"/>
      <c r="S124" s="1"/>
      <c r="T124" s="1"/>
      <c r="U124" s="1"/>
      <c r="V124" s="1"/>
      <c r="W124" s="1"/>
      <c r="X124" s="40"/>
      <c r="Y124" s="6" t="str">
        <f t="shared" si="69"/>
        <v/>
      </c>
      <c r="Z124" s="22">
        <f t="shared" si="70"/>
        <v>-1</v>
      </c>
      <c r="AA124" s="22">
        <f>VLOOKUP('Extraction '!I124,DIMENSIONS!J:K,2,FALSE)</f>
        <v>0</v>
      </c>
      <c r="AB124" s="22" t="e">
        <f>VLOOKUP($I124,DIMENSIONS!$B$2:$G$58,3,FALSE)</f>
        <v>#N/A</v>
      </c>
      <c r="AC124" s="22" t="e">
        <f>VLOOKUP($I124,DIMENSIONS!$B$2:$G$58,4,FALSE)</f>
        <v>#N/A</v>
      </c>
      <c r="AD124" s="22" t="e">
        <f>VLOOKUP($I124,DIMENSIONS!$B$2:$G$58,5,FALSE)</f>
        <v>#N/A</v>
      </c>
      <c r="AE124" s="22" t="e">
        <f>VLOOKUP($I124,DIMENSIONS!$B$2:$G$58,6,FALSE)</f>
        <v>#N/A</v>
      </c>
      <c r="AF124" s="6" t="str">
        <f t="shared" si="71"/>
        <v xml:space="preserve"> </v>
      </c>
      <c r="AG124" s="21" t="e">
        <f>VLOOKUP($I124,DIMENSIONS!$B$2:$H$58,8,FALSE)</f>
        <v>#N/A</v>
      </c>
    </row>
    <row r="125" spans="2:33">
      <c r="B125" s="44"/>
      <c r="C125" s="1"/>
      <c r="D125" s="1"/>
      <c r="E125" s="1"/>
      <c r="F125" s="1"/>
      <c r="G125" s="1"/>
      <c r="H125" s="1"/>
      <c r="I125" s="1"/>
      <c r="J125" s="1"/>
      <c r="K125" s="1"/>
      <c r="L125" s="1"/>
      <c r="M125" s="1"/>
      <c r="N125" s="1"/>
      <c r="O125" s="1"/>
      <c r="P125" s="1"/>
      <c r="Q125" s="1"/>
      <c r="R125" s="1"/>
      <c r="S125" s="1"/>
      <c r="T125" s="1"/>
      <c r="U125" s="1"/>
      <c r="V125" s="1"/>
      <c r="W125" s="1"/>
      <c r="X125" s="40"/>
      <c r="Y125" s="6" t="str">
        <f t="shared" si="69"/>
        <v/>
      </c>
      <c r="Z125" s="22">
        <f t="shared" si="70"/>
        <v>-1</v>
      </c>
      <c r="AA125" s="22">
        <f>VLOOKUP('Extraction '!I125,DIMENSIONS!J:K,2,FALSE)</f>
        <v>0</v>
      </c>
      <c r="AB125" s="22" t="e">
        <f>VLOOKUP($I125,DIMENSIONS!$B$2:$G$58,3,FALSE)</f>
        <v>#N/A</v>
      </c>
      <c r="AC125" s="22" t="e">
        <f>VLOOKUP($I125,DIMENSIONS!$B$2:$G$58,4,FALSE)</f>
        <v>#N/A</v>
      </c>
      <c r="AD125" s="22" t="e">
        <f>VLOOKUP($I125,DIMENSIONS!$B$2:$G$58,5,FALSE)</f>
        <v>#N/A</v>
      </c>
      <c r="AE125" s="22" t="e">
        <f>VLOOKUP($I125,DIMENSIONS!$B$2:$G$58,6,FALSE)</f>
        <v>#N/A</v>
      </c>
      <c r="AF125" s="6" t="str">
        <f t="shared" si="71"/>
        <v xml:space="preserve"> </v>
      </c>
      <c r="AG125" s="21" t="e">
        <f>VLOOKUP($I125,DIMENSIONS!$B$2:$H$58,8,FALSE)</f>
        <v>#N/A</v>
      </c>
    </row>
    <row r="126" spans="2:33">
      <c r="B126" s="44"/>
      <c r="C126" s="1"/>
      <c r="D126" s="1"/>
      <c r="E126" s="1"/>
      <c r="F126" s="1"/>
      <c r="G126" s="1"/>
      <c r="H126" s="1"/>
      <c r="I126" s="1"/>
      <c r="J126" s="1"/>
      <c r="K126" s="1"/>
      <c r="L126" s="1"/>
      <c r="M126" s="1"/>
      <c r="N126" s="1"/>
      <c r="O126" s="1"/>
      <c r="P126" s="1"/>
      <c r="Q126" s="1"/>
      <c r="R126" s="1"/>
      <c r="S126" s="1"/>
      <c r="T126" s="1"/>
      <c r="U126" s="1"/>
      <c r="V126" s="1"/>
      <c r="W126" s="1"/>
      <c r="X126" s="40"/>
      <c r="Y126" s="6" t="str">
        <f t="shared" si="69"/>
        <v/>
      </c>
      <c r="Z126" s="22">
        <f t="shared" si="70"/>
        <v>-1</v>
      </c>
      <c r="AA126" s="22">
        <f>VLOOKUP('Extraction '!I126,DIMENSIONS!J:K,2,FALSE)</f>
        <v>0</v>
      </c>
      <c r="AB126" s="22" t="e">
        <f>VLOOKUP($I126,DIMENSIONS!$B$2:$G$58,3,FALSE)</f>
        <v>#N/A</v>
      </c>
      <c r="AC126" s="22" t="e">
        <f>VLOOKUP($I126,DIMENSIONS!$B$2:$G$58,4,FALSE)</f>
        <v>#N/A</v>
      </c>
      <c r="AD126" s="22" t="e">
        <f>VLOOKUP($I126,DIMENSIONS!$B$2:$G$58,5,FALSE)</f>
        <v>#N/A</v>
      </c>
      <c r="AE126" s="22" t="e">
        <f>VLOOKUP($I126,DIMENSIONS!$B$2:$G$58,6,FALSE)</f>
        <v>#N/A</v>
      </c>
      <c r="AF126" s="6" t="str">
        <f t="shared" si="71"/>
        <v xml:space="preserve"> </v>
      </c>
      <c r="AG126" s="21" t="e">
        <f>VLOOKUP($I126,DIMENSIONS!$B$2:$H$58,8,FALSE)</f>
        <v>#N/A</v>
      </c>
    </row>
    <row r="127" spans="2:33">
      <c r="B127" s="44"/>
      <c r="C127" s="1"/>
      <c r="D127" s="1"/>
      <c r="E127" s="1"/>
      <c r="F127" s="1"/>
      <c r="G127" s="1"/>
      <c r="H127" s="1"/>
      <c r="I127" s="1"/>
      <c r="J127" s="1"/>
      <c r="K127" s="1"/>
      <c r="L127" s="1"/>
      <c r="M127" s="1"/>
      <c r="N127" s="1"/>
      <c r="O127" s="1"/>
      <c r="P127" s="1"/>
      <c r="Q127" s="1"/>
      <c r="R127" s="1"/>
      <c r="S127" s="1"/>
      <c r="T127" s="1"/>
      <c r="U127" s="1"/>
      <c r="V127" s="1"/>
      <c r="W127" s="1"/>
      <c r="X127" s="40"/>
      <c r="Y127" s="6" t="str">
        <f t="shared" si="69"/>
        <v/>
      </c>
      <c r="Z127" s="22">
        <f t="shared" si="70"/>
        <v>-1</v>
      </c>
      <c r="AA127" s="22">
        <f>VLOOKUP('Extraction '!I127,DIMENSIONS!J:K,2,FALSE)</f>
        <v>0</v>
      </c>
      <c r="AB127" s="22" t="e">
        <f>VLOOKUP($I127,DIMENSIONS!$B$2:$G$58,3,FALSE)</f>
        <v>#N/A</v>
      </c>
      <c r="AC127" s="22" t="e">
        <f>VLOOKUP($I127,DIMENSIONS!$B$2:$G$58,4,FALSE)</f>
        <v>#N/A</v>
      </c>
      <c r="AD127" s="22" t="e">
        <f>VLOOKUP($I127,DIMENSIONS!$B$2:$G$58,5,FALSE)</f>
        <v>#N/A</v>
      </c>
      <c r="AE127" s="22" t="e">
        <f>VLOOKUP($I127,DIMENSIONS!$B$2:$G$58,6,FALSE)</f>
        <v>#N/A</v>
      </c>
      <c r="AF127" s="6" t="str">
        <f t="shared" si="71"/>
        <v xml:space="preserve"> </v>
      </c>
      <c r="AG127" s="21" t="e">
        <f>VLOOKUP($I127,DIMENSIONS!$B$2:$H$58,8,FALSE)</f>
        <v>#N/A</v>
      </c>
    </row>
    <row r="128" spans="2:33">
      <c r="B128" s="44"/>
      <c r="C128" s="1"/>
      <c r="D128" s="1"/>
      <c r="E128" s="1"/>
      <c r="F128" s="1"/>
      <c r="G128" s="1"/>
      <c r="H128" s="1"/>
      <c r="I128" s="1"/>
      <c r="J128" s="1"/>
      <c r="K128" s="1"/>
      <c r="L128" s="1"/>
      <c r="M128" s="1"/>
      <c r="N128" s="1"/>
      <c r="O128" s="1"/>
      <c r="P128" s="1"/>
      <c r="Q128" s="1"/>
      <c r="R128" s="1"/>
      <c r="S128" s="1"/>
      <c r="T128" s="1"/>
      <c r="U128" s="1"/>
      <c r="V128" s="1"/>
      <c r="W128" s="1"/>
      <c r="X128" s="40"/>
      <c r="Y128" s="6" t="str">
        <f t="shared" si="69"/>
        <v/>
      </c>
      <c r="Z128" s="22">
        <f t="shared" si="70"/>
        <v>-1</v>
      </c>
      <c r="AA128" s="22">
        <f>VLOOKUP('Extraction '!I128,DIMENSIONS!J:K,2,FALSE)</f>
        <v>0</v>
      </c>
      <c r="AB128" s="22" t="e">
        <f>VLOOKUP($I128,DIMENSIONS!$B$2:$G$58,3,FALSE)</f>
        <v>#N/A</v>
      </c>
      <c r="AC128" s="22" t="e">
        <f>VLOOKUP($I128,DIMENSIONS!$B$2:$G$58,4,FALSE)</f>
        <v>#N/A</v>
      </c>
      <c r="AD128" s="22" t="e">
        <f>VLOOKUP($I128,DIMENSIONS!$B$2:$G$58,5,FALSE)</f>
        <v>#N/A</v>
      </c>
      <c r="AE128" s="22" t="e">
        <f>VLOOKUP($I128,DIMENSIONS!$B$2:$G$58,6,FALSE)</f>
        <v>#N/A</v>
      </c>
      <c r="AF128" s="6" t="str">
        <f t="shared" si="71"/>
        <v xml:space="preserve"> </v>
      </c>
      <c r="AG128" s="21" t="e">
        <f>VLOOKUP($I128,DIMENSIONS!$B$2:$H$58,8,FALSE)</f>
        <v>#N/A</v>
      </c>
    </row>
    <row r="129" spans="2:33">
      <c r="B129" s="44"/>
      <c r="C129" s="1"/>
      <c r="D129" s="1"/>
      <c r="E129" s="1"/>
      <c r="F129" s="1"/>
      <c r="G129" s="1"/>
      <c r="H129" s="1"/>
      <c r="I129" s="1"/>
      <c r="J129" s="1"/>
      <c r="K129" s="1"/>
      <c r="L129" s="1"/>
      <c r="M129" s="1"/>
      <c r="N129" s="1"/>
      <c r="O129" s="1"/>
      <c r="P129" s="1"/>
      <c r="Q129" s="1"/>
      <c r="R129" s="1"/>
      <c r="S129" s="1"/>
      <c r="T129" s="1"/>
      <c r="U129" s="1"/>
      <c r="V129" s="1"/>
      <c r="W129" s="1"/>
      <c r="X129" s="40"/>
      <c r="Y129" s="6" t="str">
        <f t="shared" si="69"/>
        <v/>
      </c>
      <c r="Z129" s="22">
        <f t="shared" si="70"/>
        <v>-1</v>
      </c>
      <c r="AA129" s="22">
        <f>VLOOKUP('Extraction '!I129,DIMENSIONS!J:K,2,FALSE)</f>
        <v>0</v>
      </c>
      <c r="AB129" s="22" t="e">
        <f>VLOOKUP($I129,DIMENSIONS!$B$2:$G$58,3,FALSE)</f>
        <v>#N/A</v>
      </c>
      <c r="AC129" s="22" t="e">
        <f>VLOOKUP($I129,DIMENSIONS!$B$2:$G$58,4,FALSE)</f>
        <v>#N/A</v>
      </c>
      <c r="AD129" s="22" t="e">
        <f>VLOOKUP($I129,DIMENSIONS!$B$2:$G$58,5,FALSE)</f>
        <v>#N/A</v>
      </c>
      <c r="AE129" s="22" t="e">
        <f>VLOOKUP($I129,DIMENSIONS!$B$2:$G$58,6,FALSE)</f>
        <v>#N/A</v>
      </c>
      <c r="AF129" s="6" t="str">
        <f t="shared" si="71"/>
        <v xml:space="preserve"> </v>
      </c>
      <c r="AG129" s="21" t="e">
        <f>VLOOKUP($I129,DIMENSIONS!$B$2:$H$58,8,FALSE)</f>
        <v>#N/A</v>
      </c>
    </row>
    <row r="130" spans="2:33">
      <c r="B130" s="44"/>
      <c r="C130" s="1"/>
      <c r="D130" s="1"/>
      <c r="E130" s="1"/>
      <c r="F130" s="1"/>
      <c r="G130" s="1"/>
      <c r="H130" s="1"/>
      <c r="I130" s="1"/>
      <c r="J130" s="1"/>
      <c r="K130" s="1"/>
      <c r="L130" s="1"/>
      <c r="M130" s="1"/>
      <c r="N130" s="1"/>
      <c r="O130" s="1"/>
      <c r="P130" s="1"/>
      <c r="Q130" s="1"/>
      <c r="R130" s="1"/>
      <c r="S130" s="1"/>
      <c r="T130" s="1"/>
      <c r="U130" s="1"/>
      <c r="V130" s="1"/>
      <c r="W130" s="1"/>
      <c r="X130" s="40"/>
      <c r="Y130" s="6" t="str">
        <f t="shared" si="69"/>
        <v/>
      </c>
      <c r="Z130" s="22">
        <f t="shared" si="70"/>
        <v>-1</v>
      </c>
      <c r="AA130" s="22">
        <f>VLOOKUP('Extraction '!I130,DIMENSIONS!J:K,2,FALSE)</f>
        <v>0</v>
      </c>
      <c r="AB130" s="22" t="e">
        <f>VLOOKUP($I130,DIMENSIONS!$B$2:$G$58,3,FALSE)</f>
        <v>#N/A</v>
      </c>
      <c r="AC130" s="22" t="e">
        <f>VLOOKUP($I130,DIMENSIONS!$B$2:$G$58,4,FALSE)</f>
        <v>#N/A</v>
      </c>
      <c r="AD130" s="22" t="e">
        <f>VLOOKUP($I130,DIMENSIONS!$B$2:$G$58,5,FALSE)</f>
        <v>#N/A</v>
      </c>
      <c r="AE130" s="22" t="e">
        <f>VLOOKUP($I130,DIMENSIONS!$B$2:$G$58,6,FALSE)</f>
        <v>#N/A</v>
      </c>
      <c r="AF130" s="6" t="str">
        <f t="shared" si="71"/>
        <v xml:space="preserve"> </v>
      </c>
      <c r="AG130" s="21" t="e">
        <f>VLOOKUP($I130,DIMENSIONS!$B$2:$H$58,8,FALSE)</f>
        <v>#N/A</v>
      </c>
    </row>
    <row r="131" spans="2:33">
      <c r="B131" s="44"/>
      <c r="C131" s="1"/>
      <c r="D131" s="1"/>
      <c r="E131" s="1"/>
      <c r="F131" s="1"/>
      <c r="G131" s="1"/>
      <c r="H131" s="1"/>
      <c r="I131" s="1"/>
      <c r="J131" s="1"/>
      <c r="K131" s="1"/>
      <c r="L131" s="1"/>
      <c r="M131" s="1"/>
      <c r="N131" s="1"/>
      <c r="O131" s="1"/>
      <c r="P131" s="1"/>
      <c r="Q131" s="1"/>
      <c r="R131" s="1"/>
      <c r="S131" s="1"/>
      <c r="T131" s="1"/>
      <c r="U131" s="1"/>
      <c r="V131" s="1"/>
      <c r="W131" s="1"/>
      <c r="X131" s="40"/>
      <c r="Y131" s="6" t="str">
        <f t="shared" si="69"/>
        <v/>
      </c>
      <c r="Z131" s="22">
        <f t="shared" si="70"/>
        <v>-1</v>
      </c>
      <c r="AA131" s="22">
        <f>VLOOKUP('Extraction '!I131,DIMENSIONS!J:K,2,FALSE)</f>
        <v>0</v>
      </c>
      <c r="AB131" s="22" t="e">
        <f>VLOOKUP($I131,DIMENSIONS!$B$2:$G$58,3,FALSE)</f>
        <v>#N/A</v>
      </c>
      <c r="AC131" s="22" t="e">
        <f>VLOOKUP($I131,DIMENSIONS!$B$2:$G$58,4,FALSE)</f>
        <v>#N/A</v>
      </c>
      <c r="AD131" s="22" t="e">
        <f>VLOOKUP($I131,DIMENSIONS!$B$2:$G$58,5,FALSE)</f>
        <v>#N/A</v>
      </c>
      <c r="AE131" s="22" t="e">
        <f>VLOOKUP($I131,DIMENSIONS!$B$2:$G$58,6,FALSE)</f>
        <v>#N/A</v>
      </c>
      <c r="AF131" s="6" t="str">
        <f t="shared" si="71"/>
        <v xml:space="preserve"> </v>
      </c>
      <c r="AG131" s="21" t="e">
        <f>VLOOKUP($I131,DIMENSIONS!$B$2:$H$58,8,FALSE)</f>
        <v>#N/A</v>
      </c>
    </row>
    <row r="132" spans="2:33">
      <c r="B132" s="44"/>
      <c r="C132" s="1"/>
      <c r="D132" s="1"/>
      <c r="E132" s="1"/>
      <c r="F132" s="1"/>
      <c r="G132" s="1"/>
      <c r="H132" s="1"/>
      <c r="I132" s="1"/>
      <c r="J132" s="1"/>
      <c r="K132" s="1"/>
      <c r="L132" s="1"/>
      <c r="M132" s="1"/>
      <c r="N132" s="1"/>
      <c r="O132" s="1"/>
      <c r="P132" s="1"/>
      <c r="Q132" s="1"/>
      <c r="R132" s="1"/>
      <c r="S132" s="1"/>
      <c r="T132" s="1"/>
      <c r="U132" s="1"/>
      <c r="V132" s="1"/>
      <c r="W132" s="1"/>
      <c r="X132" s="40"/>
      <c r="Y132" s="6" t="str">
        <f t="shared" si="69"/>
        <v/>
      </c>
      <c r="Z132" s="22">
        <f t="shared" si="70"/>
        <v>-1</v>
      </c>
      <c r="AA132" s="22">
        <f>VLOOKUP('Extraction '!I132,DIMENSIONS!J:K,2,FALSE)</f>
        <v>0</v>
      </c>
      <c r="AB132" s="22" t="e">
        <f>VLOOKUP($I132,DIMENSIONS!$B$2:$G$58,3,FALSE)</f>
        <v>#N/A</v>
      </c>
      <c r="AC132" s="22" t="e">
        <f>VLOOKUP($I132,DIMENSIONS!$B$2:$G$58,4,FALSE)</f>
        <v>#N/A</v>
      </c>
      <c r="AD132" s="22" t="e">
        <f>VLOOKUP($I132,DIMENSIONS!$B$2:$G$58,5,FALSE)</f>
        <v>#N/A</v>
      </c>
      <c r="AE132" s="22" t="e">
        <f>VLOOKUP($I132,DIMENSIONS!$B$2:$G$58,6,FALSE)</f>
        <v>#N/A</v>
      </c>
      <c r="AF132" s="6" t="str">
        <f t="shared" si="71"/>
        <v xml:space="preserve"> </v>
      </c>
      <c r="AG132" s="21" t="e">
        <f>VLOOKUP($I132,DIMENSIONS!$B$2:$H$58,8,FALSE)</f>
        <v>#N/A</v>
      </c>
    </row>
    <row r="133" spans="2:33">
      <c r="B133" s="44"/>
      <c r="C133" s="1"/>
      <c r="D133" s="1"/>
      <c r="E133" s="1"/>
      <c r="F133" s="1"/>
      <c r="G133" s="1"/>
      <c r="H133" s="1"/>
      <c r="I133" s="1"/>
      <c r="J133" s="1"/>
      <c r="K133" s="1"/>
      <c r="L133" s="1"/>
      <c r="M133" s="1"/>
      <c r="N133" s="1"/>
      <c r="O133" s="1"/>
      <c r="P133" s="1"/>
      <c r="Q133" s="1"/>
      <c r="R133" s="1"/>
      <c r="S133" s="1"/>
      <c r="T133" s="1"/>
      <c r="U133" s="1"/>
      <c r="V133" s="1"/>
      <c r="W133" s="1"/>
      <c r="X133" s="40"/>
      <c r="Y133" s="6" t="str">
        <f t="shared" si="69"/>
        <v/>
      </c>
      <c r="Z133" s="22">
        <f t="shared" si="70"/>
        <v>-1</v>
      </c>
      <c r="AA133" s="22">
        <f>VLOOKUP('Extraction '!I133,DIMENSIONS!J:K,2,FALSE)</f>
        <v>0</v>
      </c>
      <c r="AB133" s="22" t="e">
        <f>VLOOKUP($I133,DIMENSIONS!$B$2:$G$58,3,FALSE)</f>
        <v>#N/A</v>
      </c>
      <c r="AC133" s="22" t="e">
        <f>VLOOKUP($I133,DIMENSIONS!$B$2:$G$58,4,FALSE)</f>
        <v>#N/A</v>
      </c>
      <c r="AD133" s="22" t="e">
        <f>VLOOKUP($I133,DIMENSIONS!$B$2:$G$58,5,FALSE)</f>
        <v>#N/A</v>
      </c>
      <c r="AE133" s="22" t="e">
        <f>VLOOKUP($I133,DIMENSIONS!$B$2:$G$58,6,FALSE)</f>
        <v>#N/A</v>
      </c>
      <c r="AF133" s="6" t="str">
        <f t="shared" si="71"/>
        <v xml:space="preserve"> </v>
      </c>
      <c r="AG133" s="21" t="e">
        <f>VLOOKUP($I133,DIMENSIONS!$B$2:$H$58,8,FALSE)</f>
        <v>#N/A</v>
      </c>
    </row>
    <row r="134" spans="2:33">
      <c r="B134" s="44"/>
      <c r="C134" s="1"/>
      <c r="D134" s="1"/>
      <c r="E134" s="1"/>
      <c r="F134" s="1"/>
      <c r="G134" s="1"/>
      <c r="H134" s="1"/>
      <c r="I134" s="1"/>
      <c r="J134" s="1"/>
      <c r="K134" s="1"/>
      <c r="L134" s="1"/>
      <c r="M134" s="1"/>
      <c r="N134" s="1"/>
      <c r="O134" s="1"/>
      <c r="P134" s="1"/>
      <c r="Q134" s="1"/>
      <c r="R134" s="1"/>
      <c r="S134" s="1"/>
      <c r="T134" s="1"/>
      <c r="U134" s="1"/>
      <c r="V134" s="1"/>
      <c r="W134" s="1"/>
      <c r="X134" s="40"/>
      <c r="Y134" s="6" t="str">
        <f t="shared" si="69"/>
        <v/>
      </c>
      <c r="Z134" s="22">
        <f t="shared" si="70"/>
        <v>-1</v>
      </c>
      <c r="AA134" s="22">
        <f>VLOOKUP('Extraction '!I134,DIMENSIONS!J:K,2,FALSE)</f>
        <v>0</v>
      </c>
      <c r="AB134" s="22" t="e">
        <f>VLOOKUP($I134,DIMENSIONS!$B$2:$G$58,3,FALSE)</f>
        <v>#N/A</v>
      </c>
      <c r="AC134" s="22" t="e">
        <f>VLOOKUP($I134,DIMENSIONS!$B$2:$G$58,4,FALSE)</f>
        <v>#N/A</v>
      </c>
      <c r="AD134" s="22" t="e">
        <f>VLOOKUP($I134,DIMENSIONS!$B$2:$G$58,5,FALSE)</f>
        <v>#N/A</v>
      </c>
      <c r="AE134" s="22" t="e">
        <f>VLOOKUP($I134,DIMENSIONS!$B$2:$G$58,6,FALSE)</f>
        <v>#N/A</v>
      </c>
      <c r="AF134" s="6" t="str">
        <f t="shared" si="71"/>
        <v xml:space="preserve"> </v>
      </c>
      <c r="AG134" s="21" t="e">
        <f>VLOOKUP($I134,DIMENSIONS!$B$2:$H$58,8,FALSE)</f>
        <v>#N/A</v>
      </c>
    </row>
    <row r="135" spans="2:33">
      <c r="B135" s="44"/>
      <c r="C135" s="1"/>
      <c r="D135" s="1"/>
      <c r="E135" s="1"/>
      <c r="F135" s="1"/>
      <c r="G135" s="1"/>
      <c r="H135" s="1"/>
      <c r="I135" s="1"/>
      <c r="J135" s="1"/>
      <c r="K135" s="1"/>
      <c r="L135" s="1"/>
      <c r="M135" s="1"/>
      <c r="N135" s="1"/>
      <c r="O135" s="1"/>
      <c r="P135" s="1"/>
      <c r="Q135" s="1"/>
      <c r="R135" s="1"/>
      <c r="S135" s="1"/>
      <c r="T135" s="1"/>
      <c r="U135" s="1"/>
      <c r="V135" s="1"/>
      <c r="W135" s="1"/>
      <c r="X135" s="40"/>
      <c r="Y135" s="6" t="str">
        <f t="shared" si="69"/>
        <v/>
      </c>
      <c r="Z135" s="22">
        <f t="shared" si="70"/>
        <v>-1</v>
      </c>
      <c r="AA135" s="22">
        <f>VLOOKUP('Extraction '!I135,DIMENSIONS!J:K,2,FALSE)</f>
        <v>0</v>
      </c>
      <c r="AB135" s="22" t="e">
        <f>VLOOKUP($I135,DIMENSIONS!$B$2:$G$58,3,FALSE)</f>
        <v>#N/A</v>
      </c>
      <c r="AC135" s="22" t="e">
        <f>VLOOKUP($I135,DIMENSIONS!$B$2:$G$58,4,FALSE)</f>
        <v>#N/A</v>
      </c>
      <c r="AD135" s="22" t="e">
        <f>VLOOKUP($I135,DIMENSIONS!$B$2:$G$58,5,FALSE)</f>
        <v>#N/A</v>
      </c>
      <c r="AE135" s="22" t="e">
        <f>VLOOKUP($I135,DIMENSIONS!$B$2:$G$58,6,FALSE)</f>
        <v>#N/A</v>
      </c>
      <c r="AF135" s="6" t="str">
        <f t="shared" si="71"/>
        <v xml:space="preserve"> </v>
      </c>
      <c r="AG135" s="21" t="e">
        <f>VLOOKUP($I135,DIMENSIONS!$B$2:$H$58,8,FALSE)</f>
        <v>#N/A</v>
      </c>
    </row>
    <row r="136" spans="2:33">
      <c r="B136" s="44"/>
      <c r="C136" s="1"/>
      <c r="D136" s="1"/>
      <c r="E136" s="1"/>
      <c r="F136" s="1"/>
      <c r="G136" s="1"/>
      <c r="H136" s="1"/>
      <c r="I136" s="1"/>
      <c r="J136" s="1"/>
      <c r="K136" s="1"/>
      <c r="L136" s="1"/>
      <c r="M136" s="1"/>
      <c r="N136" s="1"/>
      <c r="O136" s="1"/>
      <c r="P136" s="1"/>
      <c r="Q136" s="1"/>
      <c r="R136" s="1"/>
      <c r="S136" s="1"/>
      <c r="T136" s="1"/>
      <c r="U136" s="1"/>
      <c r="V136" s="1"/>
      <c r="W136" s="1"/>
      <c r="X136" s="40"/>
      <c r="Y136" s="6" t="str">
        <f t="shared" si="69"/>
        <v/>
      </c>
      <c r="Z136" s="22">
        <f t="shared" si="70"/>
        <v>-1</v>
      </c>
      <c r="AA136" s="22">
        <f>VLOOKUP('Extraction '!I136,DIMENSIONS!J:K,2,FALSE)</f>
        <v>0</v>
      </c>
      <c r="AB136" s="22" t="e">
        <f>VLOOKUP($I136,DIMENSIONS!$B$2:$G$58,3,FALSE)</f>
        <v>#N/A</v>
      </c>
      <c r="AC136" s="22" t="e">
        <f>VLOOKUP($I136,DIMENSIONS!$B$2:$G$58,4,FALSE)</f>
        <v>#N/A</v>
      </c>
      <c r="AD136" s="22" t="e">
        <f>VLOOKUP($I136,DIMENSIONS!$B$2:$G$58,5,FALSE)</f>
        <v>#N/A</v>
      </c>
      <c r="AE136" s="22" t="e">
        <f>VLOOKUP($I136,DIMENSIONS!$B$2:$G$58,6,FALSE)</f>
        <v>#N/A</v>
      </c>
      <c r="AF136" s="6" t="str">
        <f t="shared" si="71"/>
        <v xml:space="preserve"> </v>
      </c>
      <c r="AG136" s="21" t="e">
        <f>VLOOKUP($I136,DIMENSIONS!$B$2:$H$58,8,FALSE)</f>
        <v>#N/A</v>
      </c>
    </row>
    <row r="137" spans="2:33">
      <c r="B137" s="44"/>
      <c r="C137" s="1"/>
      <c r="D137" s="1"/>
      <c r="E137" s="1"/>
      <c r="F137" s="1"/>
      <c r="G137" s="1"/>
      <c r="H137" s="1"/>
      <c r="I137" s="1"/>
      <c r="J137" s="1"/>
      <c r="K137" s="1"/>
      <c r="L137" s="1"/>
      <c r="M137" s="1"/>
      <c r="N137" s="1"/>
      <c r="O137" s="1"/>
      <c r="P137" s="1"/>
      <c r="Q137" s="1"/>
      <c r="R137" s="1"/>
      <c r="S137" s="1"/>
      <c r="T137" s="1"/>
      <c r="U137" s="1"/>
      <c r="V137" s="1"/>
      <c r="W137" s="1"/>
      <c r="X137" s="40"/>
      <c r="Y137" s="6" t="str">
        <f t="shared" si="69"/>
        <v/>
      </c>
      <c r="Z137" s="22">
        <f t="shared" si="70"/>
        <v>-1</v>
      </c>
      <c r="AA137" s="22">
        <f>VLOOKUP('Extraction '!I137,DIMENSIONS!J:K,2,FALSE)</f>
        <v>0</v>
      </c>
      <c r="AB137" s="22" t="e">
        <f>VLOOKUP($I137,DIMENSIONS!$B$2:$G$58,3,FALSE)</f>
        <v>#N/A</v>
      </c>
      <c r="AC137" s="22" t="e">
        <f>VLOOKUP($I137,DIMENSIONS!$B$2:$G$58,4,FALSE)</f>
        <v>#N/A</v>
      </c>
      <c r="AD137" s="22" t="e">
        <f>VLOOKUP($I137,DIMENSIONS!$B$2:$G$58,5,FALSE)</f>
        <v>#N/A</v>
      </c>
      <c r="AE137" s="22" t="e">
        <f>VLOOKUP($I137,DIMENSIONS!$B$2:$G$58,6,FALSE)</f>
        <v>#N/A</v>
      </c>
      <c r="AF137" s="6" t="str">
        <f t="shared" si="71"/>
        <v xml:space="preserve"> </v>
      </c>
      <c r="AG137" s="21" t="e">
        <f>VLOOKUP($I137,DIMENSIONS!$B$2:$H$58,8,FALSE)</f>
        <v>#N/A</v>
      </c>
    </row>
    <row r="138" spans="2:33">
      <c r="B138" s="44"/>
      <c r="C138" s="1"/>
      <c r="D138" s="1"/>
      <c r="E138" s="1"/>
      <c r="F138" s="1"/>
      <c r="G138" s="1"/>
      <c r="H138" s="1"/>
      <c r="I138" s="1"/>
      <c r="J138" s="1"/>
      <c r="K138" s="1"/>
      <c r="L138" s="1"/>
      <c r="M138" s="1"/>
      <c r="N138" s="1"/>
      <c r="O138" s="1"/>
      <c r="P138" s="1"/>
      <c r="Q138" s="1"/>
      <c r="R138" s="1"/>
      <c r="S138" s="1"/>
      <c r="T138" s="1"/>
      <c r="U138" s="1"/>
      <c r="V138" s="1"/>
      <c r="W138" s="1"/>
      <c r="X138" s="40"/>
      <c r="Y138" s="6" t="str">
        <f t="shared" si="69"/>
        <v/>
      </c>
      <c r="Z138" s="22">
        <f t="shared" si="70"/>
        <v>-1</v>
      </c>
      <c r="AA138" s="22">
        <f>VLOOKUP('Extraction '!I138,DIMENSIONS!J:K,2,FALSE)</f>
        <v>0</v>
      </c>
      <c r="AB138" s="22" t="e">
        <f>VLOOKUP($I138,DIMENSIONS!$B$2:$G$58,3,FALSE)</f>
        <v>#N/A</v>
      </c>
      <c r="AC138" s="22" t="e">
        <f>VLOOKUP($I138,DIMENSIONS!$B$2:$G$58,4,FALSE)</f>
        <v>#N/A</v>
      </c>
      <c r="AD138" s="22" t="e">
        <f>VLOOKUP($I138,DIMENSIONS!$B$2:$G$58,5,FALSE)</f>
        <v>#N/A</v>
      </c>
      <c r="AE138" s="22" t="e">
        <f>VLOOKUP($I138,DIMENSIONS!$B$2:$G$58,6,FALSE)</f>
        <v>#N/A</v>
      </c>
      <c r="AF138" s="6" t="str">
        <f t="shared" si="71"/>
        <v xml:space="preserve"> </v>
      </c>
      <c r="AG138" s="21" t="e">
        <f>VLOOKUP($I138,DIMENSIONS!$B$2:$H$58,8,FALSE)</f>
        <v>#N/A</v>
      </c>
    </row>
    <row r="139" spans="2:33">
      <c r="B139" s="44"/>
      <c r="C139" s="1"/>
      <c r="D139" s="1"/>
      <c r="E139" s="1"/>
      <c r="F139" s="1"/>
      <c r="G139" s="1"/>
      <c r="H139" s="1"/>
      <c r="I139" s="1"/>
      <c r="J139" s="1"/>
      <c r="K139" s="1"/>
      <c r="L139" s="1"/>
      <c r="M139" s="1"/>
      <c r="N139" s="1"/>
      <c r="O139" s="1"/>
      <c r="P139" s="1"/>
      <c r="Q139" s="1"/>
      <c r="R139" s="1"/>
      <c r="S139" s="1"/>
      <c r="T139" s="1"/>
      <c r="U139" s="1"/>
      <c r="V139" s="1"/>
      <c r="W139" s="1"/>
      <c r="X139" s="40"/>
      <c r="Y139" s="6" t="str">
        <f t="shared" si="69"/>
        <v/>
      </c>
      <c r="Z139" s="22">
        <f t="shared" si="70"/>
        <v>-1</v>
      </c>
      <c r="AA139" s="22">
        <f>VLOOKUP('Extraction '!I139,DIMENSIONS!J:K,2,FALSE)</f>
        <v>0</v>
      </c>
      <c r="AB139" s="22" t="e">
        <f>VLOOKUP($I139,DIMENSIONS!$B$2:$G$58,3,FALSE)</f>
        <v>#N/A</v>
      </c>
      <c r="AC139" s="22" t="e">
        <f>VLOOKUP($I139,DIMENSIONS!$B$2:$G$58,4,FALSE)</f>
        <v>#N/A</v>
      </c>
      <c r="AD139" s="22" t="e">
        <f>VLOOKUP($I139,DIMENSIONS!$B$2:$G$58,5,FALSE)</f>
        <v>#N/A</v>
      </c>
      <c r="AE139" s="22" t="e">
        <f>VLOOKUP($I139,DIMENSIONS!$B$2:$G$58,6,FALSE)</f>
        <v>#N/A</v>
      </c>
      <c r="AF139" s="6" t="str">
        <f t="shared" si="71"/>
        <v xml:space="preserve"> </v>
      </c>
      <c r="AG139" s="21" t="e">
        <f>VLOOKUP($I139,DIMENSIONS!$B$2:$H$58,8,FALSE)</f>
        <v>#N/A</v>
      </c>
    </row>
    <row r="140" spans="2:33">
      <c r="B140" s="44"/>
      <c r="C140" s="1"/>
      <c r="D140" s="1"/>
      <c r="E140" s="1"/>
      <c r="F140" s="1"/>
      <c r="G140" s="1"/>
      <c r="H140" s="1"/>
      <c r="I140" s="1"/>
      <c r="J140" s="1"/>
      <c r="K140" s="1"/>
      <c r="L140" s="1"/>
      <c r="M140" s="1"/>
      <c r="N140" s="1"/>
      <c r="O140" s="1"/>
      <c r="P140" s="1"/>
      <c r="Q140" s="1"/>
      <c r="R140" s="1"/>
      <c r="S140" s="1"/>
      <c r="T140" s="1"/>
      <c r="U140" s="1"/>
      <c r="V140" s="1"/>
      <c r="W140" s="1"/>
      <c r="X140" s="40"/>
      <c r="Y140" s="6" t="str">
        <f t="shared" si="69"/>
        <v/>
      </c>
      <c r="Z140" s="22">
        <f t="shared" si="70"/>
        <v>-1</v>
      </c>
      <c r="AA140" s="22">
        <f>VLOOKUP('Extraction '!I140,DIMENSIONS!J:K,2,FALSE)</f>
        <v>0</v>
      </c>
      <c r="AB140" s="22" t="e">
        <f>VLOOKUP($I140,DIMENSIONS!$B$2:$G$58,3,FALSE)</f>
        <v>#N/A</v>
      </c>
      <c r="AC140" s="22" t="e">
        <f>VLOOKUP($I140,DIMENSIONS!$B$2:$G$58,4,FALSE)</f>
        <v>#N/A</v>
      </c>
      <c r="AD140" s="22" t="e">
        <f>VLOOKUP($I140,DIMENSIONS!$B$2:$G$58,5,FALSE)</f>
        <v>#N/A</v>
      </c>
      <c r="AE140" s="22" t="e">
        <f>VLOOKUP($I140,DIMENSIONS!$B$2:$G$58,6,FALSE)</f>
        <v>#N/A</v>
      </c>
      <c r="AF140" s="6" t="str">
        <f t="shared" si="71"/>
        <v xml:space="preserve"> </v>
      </c>
      <c r="AG140" s="21" t="e">
        <f>VLOOKUP($I140,DIMENSIONS!$B$2:$H$58,8,FALSE)</f>
        <v>#N/A</v>
      </c>
    </row>
    <row r="141" spans="2:33">
      <c r="B141" s="44"/>
      <c r="C141" s="1"/>
      <c r="D141" s="1"/>
      <c r="E141" s="1"/>
      <c r="F141" s="1"/>
      <c r="G141" s="1"/>
      <c r="H141" s="1"/>
      <c r="I141" s="1"/>
      <c r="J141" s="1"/>
      <c r="K141" s="1"/>
      <c r="L141" s="1"/>
      <c r="M141" s="1"/>
      <c r="N141" s="1"/>
      <c r="O141" s="1"/>
      <c r="P141" s="1"/>
      <c r="Q141" s="1"/>
      <c r="R141" s="1"/>
      <c r="S141" s="1"/>
      <c r="T141" s="1"/>
      <c r="U141" s="1"/>
      <c r="V141" s="1"/>
      <c r="W141" s="1"/>
      <c r="X141" s="40"/>
      <c r="Y141" s="6" t="str">
        <f t="shared" si="69"/>
        <v/>
      </c>
      <c r="Z141" s="22">
        <f t="shared" si="70"/>
        <v>-1</v>
      </c>
      <c r="AA141" s="22">
        <f>VLOOKUP('Extraction '!I141,DIMENSIONS!J:K,2,FALSE)</f>
        <v>0</v>
      </c>
      <c r="AB141" s="22" t="e">
        <f>VLOOKUP($I141,DIMENSIONS!$B$2:$G$58,3,FALSE)</f>
        <v>#N/A</v>
      </c>
      <c r="AC141" s="22" t="e">
        <f>VLOOKUP($I141,DIMENSIONS!$B$2:$G$58,4,FALSE)</f>
        <v>#N/A</v>
      </c>
      <c r="AD141" s="22" t="e">
        <f>VLOOKUP($I141,DIMENSIONS!$B$2:$G$58,5,FALSE)</f>
        <v>#N/A</v>
      </c>
      <c r="AE141" s="22" t="e">
        <f>VLOOKUP($I141,DIMENSIONS!$B$2:$G$58,6,FALSE)</f>
        <v>#N/A</v>
      </c>
      <c r="AF141" s="6" t="str">
        <f t="shared" si="71"/>
        <v xml:space="preserve"> </v>
      </c>
      <c r="AG141" s="21" t="e">
        <f>VLOOKUP($I141,DIMENSIONS!$B$2:$H$58,8,FALSE)</f>
        <v>#N/A</v>
      </c>
    </row>
    <row r="142" spans="2:33">
      <c r="B142" s="44"/>
      <c r="C142" s="1"/>
      <c r="D142" s="1"/>
      <c r="E142" s="1"/>
      <c r="F142" s="1"/>
      <c r="G142" s="1"/>
      <c r="H142" s="1"/>
      <c r="I142" s="1"/>
      <c r="J142" s="1"/>
      <c r="K142" s="1"/>
      <c r="L142" s="1"/>
      <c r="M142" s="1"/>
      <c r="N142" s="1"/>
      <c r="O142" s="1"/>
      <c r="P142" s="1"/>
      <c r="Q142" s="1"/>
      <c r="R142" s="1"/>
      <c r="S142" s="1"/>
      <c r="T142" s="1"/>
      <c r="U142" s="1"/>
      <c r="V142" s="1"/>
      <c r="W142" s="1"/>
      <c r="X142" s="40"/>
      <c r="Y142" s="6" t="str">
        <f t="shared" si="69"/>
        <v/>
      </c>
      <c r="Z142" s="22">
        <f t="shared" si="70"/>
        <v>-1</v>
      </c>
      <c r="AA142" s="22">
        <f>VLOOKUP('Extraction '!I142,DIMENSIONS!J:K,2,FALSE)</f>
        <v>0</v>
      </c>
      <c r="AB142" s="22" t="e">
        <f>VLOOKUP($I142,DIMENSIONS!$B$2:$G$58,3,FALSE)</f>
        <v>#N/A</v>
      </c>
      <c r="AC142" s="22" t="e">
        <f>VLOOKUP($I142,DIMENSIONS!$B$2:$G$58,4,FALSE)</f>
        <v>#N/A</v>
      </c>
      <c r="AD142" s="22" t="e">
        <f>VLOOKUP($I142,DIMENSIONS!$B$2:$G$58,5,FALSE)</f>
        <v>#N/A</v>
      </c>
      <c r="AE142" s="22" t="e">
        <f>VLOOKUP($I142,DIMENSIONS!$B$2:$G$58,6,FALSE)</f>
        <v>#N/A</v>
      </c>
      <c r="AF142" s="6" t="str">
        <f t="shared" si="71"/>
        <v xml:space="preserve"> </v>
      </c>
      <c r="AG142" s="21" t="e">
        <f>VLOOKUP($I142,DIMENSIONS!$B$2:$H$58,8,FALSE)</f>
        <v>#N/A</v>
      </c>
    </row>
    <row r="143" spans="2:33">
      <c r="B143" s="44"/>
      <c r="C143" s="1"/>
      <c r="D143" s="1"/>
      <c r="E143" s="1"/>
      <c r="F143" s="1"/>
      <c r="G143" s="1"/>
      <c r="H143" s="1"/>
      <c r="I143" s="1"/>
      <c r="J143" s="1"/>
      <c r="K143" s="1"/>
      <c r="L143" s="1"/>
      <c r="M143" s="1"/>
      <c r="N143" s="1"/>
      <c r="O143" s="1"/>
      <c r="P143" s="1"/>
      <c r="Q143" s="1"/>
      <c r="R143" s="1"/>
      <c r="S143" s="1"/>
      <c r="T143" s="1"/>
      <c r="U143" s="1"/>
      <c r="V143" s="1"/>
      <c r="W143" s="1"/>
      <c r="X143" s="40"/>
      <c r="Y143" s="6" t="str">
        <f t="shared" si="69"/>
        <v/>
      </c>
      <c r="Z143" s="22">
        <f t="shared" si="70"/>
        <v>-1</v>
      </c>
      <c r="AA143" s="22">
        <f>VLOOKUP('Extraction '!I143,DIMENSIONS!J:K,2,FALSE)</f>
        <v>0</v>
      </c>
      <c r="AB143" s="22" t="e">
        <f>VLOOKUP($I143,DIMENSIONS!$B$2:$G$58,3,FALSE)</f>
        <v>#N/A</v>
      </c>
      <c r="AC143" s="22" t="e">
        <f>VLOOKUP($I143,DIMENSIONS!$B$2:$G$58,4,FALSE)</f>
        <v>#N/A</v>
      </c>
      <c r="AD143" s="22" t="e">
        <f>VLOOKUP($I143,DIMENSIONS!$B$2:$G$58,5,FALSE)</f>
        <v>#N/A</v>
      </c>
      <c r="AE143" s="22" t="e">
        <f>VLOOKUP($I143,DIMENSIONS!$B$2:$G$58,6,FALSE)</f>
        <v>#N/A</v>
      </c>
      <c r="AF143" s="6" t="str">
        <f t="shared" si="71"/>
        <v xml:space="preserve"> </v>
      </c>
      <c r="AG143" s="21" t="e">
        <f>VLOOKUP($I143,DIMENSIONS!$B$2:$H$58,8,FALSE)</f>
        <v>#N/A</v>
      </c>
    </row>
    <row r="144" spans="2:33">
      <c r="B144" s="44"/>
      <c r="C144" s="1"/>
      <c r="D144" s="1"/>
      <c r="E144" s="1"/>
      <c r="F144" s="1"/>
      <c r="G144" s="1"/>
      <c r="H144" s="1"/>
      <c r="I144" s="1"/>
      <c r="J144" s="1"/>
      <c r="K144" s="1"/>
      <c r="L144" s="1"/>
      <c r="M144" s="1"/>
      <c r="N144" s="1"/>
      <c r="O144" s="1"/>
      <c r="P144" s="1"/>
      <c r="Q144" s="1"/>
      <c r="R144" s="1"/>
      <c r="S144" s="1"/>
      <c r="T144" s="1"/>
      <c r="U144" s="1"/>
      <c r="V144" s="1"/>
      <c r="W144" s="1"/>
      <c r="X144" s="40"/>
      <c r="Y144" s="6" t="str">
        <f t="shared" si="69"/>
        <v/>
      </c>
      <c r="Z144" s="22">
        <f t="shared" si="70"/>
        <v>-1</v>
      </c>
      <c r="AA144" s="22">
        <f>VLOOKUP('Extraction '!I144,DIMENSIONS!J:K,2,FALSE)</f>
        <v>0</v>
      </c>
      <c r="AB144" s="22" t="e">
        <f>VLOOKUP($I144,DIMENSIONS!$B$2:$G$58,3,FALSE)</f>
        <v>#N/A</v>
      </c>
      <c r="AC144" s="22" t="e">
        <f>VLOOKUP($I144,DIMENSIONS!$B$2:$G$58,4,FALSE)</f>
        <v>#N/A</v>
      </c>
      <c r="AD144" s="22" t="e">
        <f>VLOOKUP($I144,DIMENSIONS!$B$2:$G$58,5,FALSE)</f>
        <v>#N/A</v>
      </c>
      <c r="AE144" s="22" t="e">
        <f>VLOOKUP($I144,DIMENSIONS!$B$2:$G$58,6,FALSE)</f>
        <v>#N/A</v>
      </c>
      <c r="AF144" s="6" t="str">
        <f t="shared" si="71"/>
        <v xml:space="preserve"> </v>
      </c>
      <c r="AG144" s="21" t="e">
        <f>VLOOKUP($I144,DIMENSIONS!$B$2:$H$58,8,FALSE)</f>
        <v>#N/A</v>
      </c>
    </row>
    <row r="145" spans="2:33">
      <c r="B145" s="44"/>
      <c r="C145" s="1"/>
      <c r="D145" s="1"/>
      <c r="E145" s="1"/>
      <c r="F145" s="1"/>
      <c r="G145" s="1"/>
      <c r="H145" s="1"/>
      <c r="I145" s="1"/>
      <c r="J145" s="1"/>
      <c r="K145" s="1"/>
      <c r="L145" s="1"/>
      <c r="M145" s="1"/>
      <c r="N145" s="1"/>
      <c r="O145" s="1"/>
      <c r="P145" s="1"/>
      <c r="Q145" s="1"/>
      <c r="R145" s="1"/>
      <c r="S145" s="1"/>
      <c r="T145" s="1"/>
      <c r="U145" s="1"/>
      <c r="V145" s="1"/>
      <c r="W145" s="1"/>
      <c r="X145" s="40"/>
      <c r="Y145" s="6" t="str">
        <f t="shared" si="69"/>
        <v/>
      </c>
      <c r="Z145" s="22">
        <f t="shared" si="70"/>
        <v>-1</v>
      </c>
      <c r="AA145" s="22">
        <f>VLOOKUP('Extraction '!I145,DIMENSIONS!J:K,2,FALSE)</f>
        <v>0</v>
      </c>
      <c r="AB145" s="22" t="e">
        <f>VLOOKUP($I145,DIMENSIONS!$B$2:$G$58,3,FALSE)</f>
        <v>#N/A</v>
      </c>
      <c r="AC145" s="22" t="e">
        <f>VLOOKUP($I145,DIMENSIONS!$B$2:$G$58,4,FALSE)</f>
        <v>#N/A</v>
      </c>
      <c r="AD145" s="22" t="e">
        <f>VLOOKUP($I145,DIMENSIONS!$B$2:$G$58,5,FALSE)</f>
        <v>#N/A</v>
      </c>
      <c r="AE145" s="22" t="e">
        <f>VLOOKUP($I145,DIMENSIONS!$B$2:$G$58,6,FALSE)</f>
        <v>#N/A</v>
      </c>
      <c r="AF145" s="6" t="str">
        <f t="shared" si="71"/>
        <v xml:space="preserve"> </v>
      </c>
      <c r="AG145" s="21" t="e">
        <f>VLOOKUP($I145,DIMENSIONS!$B$2:$H$58,8,FALSE)</f>
        <v>#N/A</v>
      </c>
    </row>
    <row r="146" spans="2:33">
      <c r="B146" s="44"/>
      <c r="C146" s="1"/>
      <c r="D146" s="1"/>
      <c r="E146" s="1"/>
      <c r="F146" s="1"/>
      <c r="G146" s="1"/>
      <c r="H146" s="1"/>
      <c r="I146" s="1"/>
      <c r="J146" s="1"/>
      <c r="K146" s="1"/>
      <c r="L146" s="1"/>
      <c r="M146" s="1"/>
      <c r="N146" s="1"/>
      <c r="O146" s="1"/>
      <c r="P146" s="1"/>
      <c r="Q146" s="1"/>
      <c r="R146" s="1"/>
      <c r="S146" s="1"/>
      <c r="T146" s="1"/>
      <c r="U146" s="1"/>
      <c r="V146" s="1"/>
      <c r="W146" s="1"/>
      <c r="X146" s="40"/>
      <c r="Y146" s="6" t="str">
        <f t="shared" si="69"/>
        <v/>
      </c>
      <c r="Z146" s="22">
        <f t="shared" si="70"/>
        <v>-1</v>
      </c>
      <c r="AA146" s="22">
        <f>VLOOKUP('Extraction '!I146,DIMENSIONS!J:K,2,FALSE)</f>
        <v>0</v>
      </c>
      <c r="AB146" s="22" t="e">
        <f>VLOOKUP($I146,DIMENSIONS!$B$2:$G$58,3,FALSE)</f>
        <v>#N/A</v>
      </c>
      <c r="AC146" s="22" t="e">
        <f>VLOOKUP($I146,DIMENSIONS!$B$2:$G$58,4,FALSE)</f>
        <v>#N/A</v>
      </c>
      <c r="AD146" s="22" t="e">
        <f>VLOOKUP($I146,DIMENSIONS!$B$2:$G$58,5,FALSE)</f>
        <v>#N/A</v>
      </c>
      <c r="AE146" s="22" t="e">
        <f>VLOOKUP($I146,DIMENSIONS!$B$2:$G$58,6,FALSE)</f>
        <v>#N/A</v>
      </c>
      <c r="AF146" s="6" t="str">
        <f t="shared" si="71"/>
        <v xml:space="preserve"> </v>
      </c>
      <c r="AG146" s="21" t="e">
        <f>VLOOKUP($I146,DIMENSIONS!$B$2:$H$58,8,FALSE)</f>
        <v>#N/A</v>
      </c>
    </row>
    <row r="147" spans="2:33">
      <c r="B147" s="44"/>
      <c r="C147" s="1"/>
      <c r="D147" s="1"/>
      <c r="E147" s="1"/>
      <c r="F147" s="1"/>
      <c r="G147" s="1"/>
      <c r="H147" s="1"/>
      <c r="I147" s="1"/>
      <c r="J147" s="1"/>
      <c r="K147" s="1"/>
      <c r="L147" s="1"/>
      <c r="M147" s="1"/>
      <c r="N147" s="1"/>
      <c r="O147" s="1"/>
      <c r="P147" s="1"/>
      <c r="Q147" s="1"/>
      <c r="R147" s="1"/>
      <c r="S147" s="1"/>
      <c r="T147" s="1"/>
      <c r="U147" s="1"/>
      <c r="V147" s="1"/>
      <c r="W147" s="1"/>
      <c r="X147" s="40"/>
      <c r="Y147" s="6" t="str">
        <f t="shared" si="69"/>
        <v/>
      </c>
      <c r="Z147" s="22">
        <f t="shared" si="70"/>
        <v>-1</v>
      </c>
      <c r="AA147" s="22">
        <f>VLOOKUP('Extraction '!I147,DIMENSIONS!J:K,2,FALSE)</f>
        <v>0</v>
      </c>
      <c r="AB147" s="22" t="e">
        <f>VLOOKUP($I147,DIMENSIONS!$B$2:$G$58,3,FALSE)</f>
        <v>#N/A</v>
      </c>
      <c r="AC147" s="22" t="e">
        <f>VLOOKUP($I147,DIMENSIONS!$B$2:$G$58,4,FALSE)</f>
        <v>#N/A</v>
      </c>
      <c r="AD147" s="22" t="e">
        <f>VLOOKUP($I147,DIMENSIONS!$B$2:$G$58,5,FALSE)</f>
        <v>#N/A</v>
      </c>
      <c r="AE147" s="22" t="e">
        <f>VLOOKUP($I147,DIMENSIONS!$B$2:$G$58,6,FALSE)</f>
        <v>#N/A</v>
      </c>
      <c r="AF147" s="6" t="str">
        <f t="shared" si="71"/>
        <v xml:space="preserve"> </v>
      </c>
      <c r="AG147" s="21" t="e">
        <f>VLOOKUP($I147,DIMENSIONS!$B$2:$H$58,8,FALSE)</f>
        <v>#N/A</v>
      </c>
    </row>
    <row r="148" spans="2:33">
      <c r="B148" s="44"/>
      <c r="C148" s="1"/>
      <c r="D148" s="1"/>
      <c r="E148" s="1"/>
      <c r="F148" s="1"/>
      <c r="G148" s="1"/>
      <c r="H148" s="1"/>
      <c r="I148" s="1"/>
      <c r="J148" s="1"/>
      <c r="K148" s="1"/>
      <c r="L148" s="1"/>
      <c r="M148" s="1"/>
      <c r="N148" s="1"/>
      <c r="O148" s="1"/>
      <c r="P148" s="1"/>
      <c r="Q148" s="1"/>
      <c r="R148" s="1"/>
      <c r="S148" s="1"/>
      <c r="T148" s="1"/>
      <c r="U148" s="1"/>
      <c r="V148" s="1"/>
      <c r="W148" s="1"/>
      <c r="X148" s="40"/>
      <c r="Y148" s="6" t="str">
        <f t="shared" si="69"/>
        <v/>
      </c>
      <c r="Z148" s="22">
        <f t="shared" si="70"/>
        <v>-1</v>
      </c>
      <c r="AA148" s="22">
        <f>VLOOKUP('Extraction '!I148,DIMENSIONS!J:K,2,FALSE)</f>
        <v>0</v>
      </c>
      <c r="AB148" s="22" t="e">
        <f>VLOOKUP($I148,DIMENSIONS!$B$2:$G$58,3,FALSE)</f>
        <v>#N/A</v>
      </c>
      <c r="AC148" s="22" t="e">
        <f>VLOOKUP($I148,DIMENSIONS!$B$2:$G$58,4,FALSE)</f>
        <v>#N/A</v>
      </c>
      <c r="AD148" s="22" t="e">
        <f>VLOOKUP($I148,DIMENSIONS!$B$2:$G$58,5,FALSE)</f>
        <v>#N/A</v>
      </c>
      <c r="AE148" s="22" t="e">
        <f>VLOOKUP($I148,DIMENSIONS!$B$2:$G$58,6,FALSE)</f>
        <v>#N/A</v>
      </c>
      <c r="AF148" s="6" t="str">
        <f t="shared" si="71"/>
        <v xml:space="preserve"> </v>
      </c>
      <c r="AG148" s="21" t="e">
        <f>VLOOKUP($I148,DIMENSIONS!$B$2:$H$58,8,FALSE)</f>
        <v>#N/A</v>
      </c>
    </row>
    <row r="149" spans="2:33">
      <c r="B149" s="44"/>
      <c r="C149" s="1"/>
      <c r="D149" s="1"/>
      <c r="E149" s="1"/>
      <c r="F149" s="1"/>
      <c r="G149" s="1"/>
      <c r="H149" s="1"/>
      <c r="I149" s="1"/>
      <c r="J149" s="1"/>
      <c r="K149" s="1"/>
      <c r="L149" s="1"/>
      <c r="M149" s="1"/>
      <c r="N149" s="1"/>
      <c r="O149" s="1"/>
      <c r="P149" s="1"/>
      <c r="Q149" s="1"/>
      <c r="R149" s="1"/>
      <c r="S149" s="1"/>
      <c r="T149" s="1"/>
      <c r="U149" s="1"/>
      <c r="V149" s="1"/>
      <c r="W149" s="1"/>
      <c r="X149" s="40"/>
      <c r="Y149" s="6" t="str">
        <f t="shared" si="69"/>
        <v/>
      </c>
      <c r="Z149" s="22">
        <f t="shared" si="70"/>
        <v>-1</v>
      </c>
      <c r="AA149" s="22">
        <f>VLOOKUP('Extraction '!I149,DIMENSIONS!J:K,2,FALSE)</f>
        <v>0</v>
      </c>
      <c r="AB149" s="22" t="e">
        <f>VLOOKUP($I149,DIMENSIONS!$B$2:$G$58,3,FALSE)</f>
        <v>#N/A</v>
      </c>
      <c r="AC149" s="22" t="e">
        <f>VLOOKUP($I149,DIMENSIONS!$B$2:$G$58,4,FALSE)</f>
        <v>#N/A</v>
      </c>
      <c r="AD149" s="22" t="e">
        <f>VLOOKUP($I149,DIMENSIONS!$B$2:$G$58,5,FALSE)</f>
        <v>#N/A</v>
      </c>
      <c r="AE149" s="22" t="e">
        <f>VLOOKUP($I149,DIMENSIONS!$B$2:$G$58,6,FALSE)</f>
        <v>#N/A</v>
      </c>
      <c r="AF149" s="6" t="str">
        <f t="shared" si="71"/>
        <v xml:space="preserve"> </v>
      </c>
      <c r="AG149" s="21" t="e">
        <f>VLOOKUP($I149,DIMENSIONS!$B$2:$H$58,8,FALSE)</f>
        <v>#N/A</v>
      </c>
    </row>
    <row r="150" spans="2:33">
      <c r="B150" s="44"/>
      <c r="C150" s="1"/>
      <c r="D150" s="1"/>
      <c r="E150" s="1"/>
      <c r="F150" s="1"/>
      <c r="G150" s="1"/>
      <c r="H150" s="1"/>
      <c r="I150" s="1"/>
      <c r="J150" s="1"/>
      <c r="K150" s="1"/>
      <c r="L150" s="1"/>
      <c r="M150" s="1"/>
      <c r="N150" s="1"/>
      <c r="O150" s="1"/>
      <c r="P150" s="1"/>
      <c r="Q150" s="1"/>
      <c r="R150" s="1"/>
      <c r="S150" s="1"/>
      <c r="T150" s="1"/>
      <c r="U150" s="1"/>
      <c r="V150" s="1"/>
      <c r="W150" s="1"/>
      <c r="X150" s="40"/>
      <c r="Y150" s="6" t="str">
        <f t="shared" si="69"/>
        <v/>
      </c>
      <c r="Z150" s="22">
        <f t="shared" si="70"/>
        <v>-1</v>
      </c>
      <c r="AA150" s="22">
        <f>VLOOKUP('Extraction '!I150,DIMENSIONS!J:K,2,FALSE)</f>
        <v>0</v>
      </c>
      <c r="AB150" s="22" t="e">
        <f>VLOOKUP($I150,DIMENSIONS!$B$2:$G$58,3,FALSE)</f>
        <v>#N/A</v>
      </c>
      <c r="AC150" s="22" t="e">
        <f>VLOOKUP($I150,DIMENSIONS!$B$2:$G$58,4,FALSE)</f>
        <v>#N/A</v>
      </c>
      <c r="AD150" s="22" t="e">
        <f>VLOOKUP($I150,DIMENSIONS!$B$2:$G$58,5,FALSE)</f>
        <v>#N/A</v>
      </c>
      <c r="AE150" s="22" t="e">
        <f>VLOOKUP($I150,DIMENSIONS!$B$2:$G$58,6,FALSE)</f>
        <v>#N/A</v>
      </c>
      <c r="AF150" s="6" t="str">
        <f t="shared" si="71"/>
        <v xml:space="preserve"> </v>
      </c>
      <c r="AG150" s="21" t="e">
        <f>VLOOKUP($I150,DIMENSIONS!$B$2:$H$58,8,FALSE)</f>
        <v>#N/A</v>
      </c>
    </row>
    <row r="151" spans="2:33">
      <c r="B151" s="44"/>
      <c r="C151" s="1"/>
      <c r="D151" s="1"/>
      <c r="E151" s="1"/>
      <c r="F151" s="1"/>
      <c r="G151" s="1"/>
      <c r="H151" s="1"/>
      <c r="I151" s="1"/>
      <c r="J151" s="1"/>
      <c r="K151" s="1"/>
      <c r="L151" s="1"/>
      <c r="M151" s="1"/>
      <c r="N151" s="1"/>
      <c r="O151" s="1"/>
      <c r="P151" s="1"/>
      <c r="Q151" s="1"/>
      <c r="R151" s="1"/>
      <c r="S151" s="1"/>
      <c r="T151" s="1"/>
      <c r="U151" s="1"/>
      <c r="V151" s="1"/>
      <c r="W151" s="1"/>
      <c r="X151" s="40"/>
      <c r="Y151" s="6" t="str">
        <f t="shared" si="69"/>
        <v/>
      </c>
      <c r="Z151" s="22">
        <f t="shared" si="70"/>
        <v>-1</v>
      </c>
      <c r="AA151" s="22">
        <f>VLOOKUP('Extraction '!I151,DIMENSIONS!J:K,2,FALSE)</f>
        <v>0</v>
      </c>
      <c r="AB151" s="22" t="e">
        <f>VLOOKUP($I151,DIMENSIONS!$B$2:$G$58,3,FALSE)</f>
        <v>#N/A</v>
      </c>
      <c r="AC151" s="22" t="e">
        <f>VLOOKUP($I151,DIMENSIONS!$B$2:$G$58,4,FALSE)</f>
        <v>#N/A</v>
      </c>
      <c r="AD151" s="22" t="e">
        <f>VLOOKUP($I151,DIMENSIONS!$B$2:$G$58,5,FALSE)</f>
        <v>#N/A</v>
      </c>
      <c r="AE151" s="22" t="e">
        <f>VLOOKUP($I151,DIMENSIONS!$B$2:$G$58,6,FALSE)</f>
        <v>#N/A</v>
      </c>
      <c r="AF151" s="6" t="str">
        <f t="shared" si="71"/>
        <v xml:space="preserve"> </v>
      </c>
      <c r="AG151" s="21" t="e">
        <f>VLOOKUP($I151,DIMENSIONS!$B$2:$H$58,8,FALSE)</f>
        <v>#N/A</v>
      </c>
    </row>
    <row r="152" spans="2:33">
      <c r="B152" s="44"/>
      <c r="C152" s="1"/>
      <c r="D152" s="1"/>
      <c r="E152" s="1"/>
      <c r="F152" s="1"/>
      <c r="G152" s="1"/>
      <c r="H152" s="1"/>
      <c r="I152" s="1"/>
      <c r="J152" s="1"/>
      <c r="K152" s="1"/>
      <c r="L152" s="1"/>
      <c r="M152" s="1"/>
      <c r="N152" s="1"/>
      <c r="O152" s="1"/>
      <c r="P152" s="1"/>
      <c r="Q152" s="1"/>
      <c r="R152" s="1"/>
      <c r="S152" s="1"/>
      <c r="T152" s="1"/>
      <c r="U152" s="1"/>
      <c r="V152" s="1"/>
      <c r="W152" s="1"/>
      <c r="X152" s="40"/>
      <c r="Y152" s="6" t="str">
        <f t="shared" si="69"/>
        <v/>
      </c>
      <c r="Z152" s="22">
        <f t="shared" si="70"/>
        <v>-1</v>
      </c>
      <c r="AA152" s="22">
        <f>VLOOKUP('Extraction '!I152,DIMENSIONS!J:K,2,FALSE)</f>
        <v>0</v>
      </c>
      <c r="AB152" s="22" t="e">
        <f>VLOOKUP($I152,DIMENSIONS!$B$2:$G$58,3,FALSE)</f>
        <v>#N/A</v>
      </c>
      <c r="AC152" s="22" t="e">
        <f>VLOOKUP($I152,DIMENSIONS!$B$2:$G$58,4,FALSE)</f>
        <v>#N/A</v>
      </c>
      <c r="AD152" s="22" t="e">
        <f>VLOOKUP($I152,DIMENSIONS!$B$2:$G$58,5,FALSE)</f>
        <v>#N/A</v>
      </c>
      <c r="AE152" s="22" t="e">
        <f>VLOOKUP($I152,DIMENSIONS!$B$2:$G$58,6,FALSE)</f>
        <v>#N/A</v>
      </c>
      <c r="AF152" s="6" t="str">
        <f t="shared" si="71"/>
        <v xml:space="preserve"> </v>
      </c>
      <c r="AG152" s="21" t="e">
        <f>VLOOKUP($I152,DIMENSIONS!$B$2:$H$58,8,FALSE)</f>
        <v>#N/A</v>
      </c>
    </row>
    <row r="153" spans="2:33">
      <c r="B153" s="44"/>
      <c r="C153" s="1"/>
      <c r="D153" s="1"/>
      <c r="E153" s="1"/>
      <c r="F153" s="1"/>
      <c r="G153" s="1"/>
      <c r="H153" s="1"/>
      <c r="I153" s="1"/>
      <c r="J153" s="1"/>
      <c r="K153" s="1"/>
      <c r="L153" s="1"/>
      <c r="M153" s="1"/>
      <c r="N153" s="1"/>
      <c r="O153" s="1"/>
      <c r="P153" s="1"/>
      <c r="Q153" s="1"/>
      <c r="R153" s="1"/>
      <c r="S153" s="1"/>
      <c r="T153" s="1"/>
      <c r="U153" s="1"/>
      <c r="V153" s="1"/>
      <c r="W153" s="1"/>
      <c r="X153" s="40"/>
      <c r="Y153" s="6" t="str">
        <f t="shared" si="69"/>
        <v/>
      </c>
      <c r="Z153" s="22">
        <f t="shared" si="70"/>
        <v>-1</v>
      </c>
      <c r="AA153" s="22">
        <f>VLOOKUP('Extraction '!I153,DIMENSIONS!J:K,2,FALSE)</f>
        <v>0</v>
      </c>
      <c r="AB153" s="22" t="e">
        <f>VLOOKUP($I153,DIMENSIONS!$B$2:$G$58,3,FALSE)</f>
        <v>#N/A</v>
      </c>
      <c r="AC153" s="22" t="e">
        <f>VLOOKUP($I153,DIMENSIONS!$B$2:$G$58,4,FALSE)</f>
        <v>#N/A</v>
      </c>
      <c r="AD153" s="22" t="e">
        <f>VLOOKUP($I153,DIMENSIONS!$B$2:$G$58,5,FALSE)</f>
        <v>#N/A</v>
      </c>
      <c r="AE153" s="22" t="e">
        <f>VLOOKUP($I153,DIMENSIONS!$B$2:$G$58,6,FALSE)</f>
        <v>#N/A</v>
      </c>
      <c r="AF153" s="6" t="str">
        <f t="shared" si="71"/>
        <v xml:space="preserve"> </v>
      </c>
      <c r="AG153" s="21" t="e">
        <f>VLOOKUP($I153,DIMENSIONS!$B$2:$H$58,8,FALSE)</f>
        <v>#N/A</v>
      </c>
    </row>
    <row r="154" spans="2:33">
      <c r="B154" s="44"/>
      <c r="C154" s="1"/>
      <c r="D154" s="1"/>
      <c r="E154" s="1"/>
      <c r="F154" s="1"/>
      <c r="G154" s="1"/>
      <c r="H154" s="1"/>
      <c r="I154" s="1"/>
      <c r="J154" s="1"/>
      <c r="K154" s="1"/>
      <c r="L154" s="1"/>
      <c r="M154" s="1"/>
      <c r="N154" s="1"/>
      <c r="O154" s="1"/>
      <c r="P154" s="1"/>
      <c r="Q154" s="1"/>
      <c r="R154" s="1"/>
      <c r="S154" s="1"/>
      <c r="T154" s="1"/>
      <c r="U154" s="1"/>
      <c r="V154" s="1"/>
      <c r="W154" s="1"/>
      <c r="X154" s="40"/>
      <c r="Y154" s="6" t="str">
        <f t="shared" si="69"/>
        <v/>
      </c>
      <c r="Z154" s="22">
        <f t="shared" si="70"/>
        <v>-1</v>
      </c>
      <c r="AA154" s="22">
        <f>VLOOKUP('Extraction '!I154,DIMENSIONS!J:K,2,FALSE)</f>
        <v>0</v>
      </c>
      <c r="AB154" s="22" t="e">
        <f>VLOOKUP($I154,DIMENSIONS!$B$2:$G$58,3,FALSE)</f>
        <v>#N/A</v>
      </c>
      <c r="AC154" s="22" t="e">
        <f>VLOOKUP($I154,DIMENSIONS!$B$2:$G$58,4,FALSE)</f>
        <v>#N/A</v>
      </c>
      <c r="AD154" s="22" t="e">
        <f>VLOOKUP($I154,DIMENSIONS!$B$2:$G$58,5,FALSE)</f>
        <v>#N/A</v>
      </c>
      <c r="AE154" s="22" t="e">
        <f>VLOOKUP($I154,DIMENSIONS!$B$2:$G$58,6,FALSE)</f>
        <v>#N/A</v>
      </c>
      <c r="AF154" s="6" t="str">
        <f t="shared" si="71"/>
        <v xml:space="preserve"> </v>
      </c>
      <c r="AG154" s="21" t="e">
        <f>VLOOKUP($I154,DIMENSIONS!$B$2:$H$58,8,FALSE)</f>
        <v>#N/A</v>
      </c>
    </row>
    <row r="155" spans="2:33">
      <c r="B155" s="44"/>
      <c r="C155" s="1"/>
      <c r="D155" s="1"/>
      <c r="E155" s="1"/>
      <c r="F155" s="1"/>
      <c r="G155" s="1"/>
      <c r="H155" s="1"/>
      <c r="I155" s="1"/>
      <c r="J155" s="1"/>
      <c r="K155" s="1"/>
      <c r="L155" s="1"/>
      <c r="M155" s="1"/>
      <c r="N155" s="1"/>
      <c r="O155" s="1"/>
      <c r="P155" s="1"/>
      <c r="Q155" s="1"/>
      <c r="R155" s="1"/>
      <c r="S155" s="1"/>
      <c r="T155" s="1"/>
      <c r="U155" s="1"/>
      <c r="V155" s="1"/>
      <c r="W155" s="1"/>
      <c r="X155" s="40"/>
      <c r="Y155" s="6" t="str">
        <f t="shared" si="69"/>
        <v/>
      </c>
      <c r="Z155" s="22">
        <f t="shared" si="70"/>
        <v>-1</v>
      </c>
      <c r="AA155" s="22">
        <f>VLOOKUP('Extraction '!I155,DIMENSIONS!J:K,2,FALSE)</f>
        <v>0</v>
      </c>
      <c r="AB155" s="22" t="e">
        <f>VLOOKUP($I155,DIMENSIONS!$B$2:$G$58,3,FALSE)</f>
        <v>#N/A</v>
      </c>
      <c r="AC155" s="22" t="e">
        <f>VLOOKUP($I155,DIMENSIONS!$B$2:$G$58,4,FALSE)</f>
        <v>#N/A</v>
      </c>
      <c r="AD155" s="22" t="e">
        <f>VLOOKUP($I155,DIMENSIONS!$B$2:$G$58,5,FALSE)</f>
        <v>#N/A</v>
      </c>
      <c r="AE155" s="22" t="e">
        <f>VLOOKUP($I155,DIMENSIONS!$B$2:$G$58,6,FALSE)</f>
        <v>#N/A</v>
      </c>
      <c r="AF155" s="6" t="str">
        <f t="shared" si="71"/>
        <v xml:space="preserve"> </v>
      </c>
      <c r="AG155" s="21" t="e">
        <f>VLOOKUP($I155,DIMENSIONS!$B$2:$H$58,8,FALSE)</f>
        <v>#N/A</v>
      </c>
    </row>
    <row r="156" spans="2:33">
      <c r="B156" s="44"/>
      <c r="C156" s="1"/>
      <c r="D156" s="1"/>
      <c r="E156" s="1"/>
      <c r="F156" s="1"/>
      <c r="G156" s="1"/>
      <c r="H156" s="1"/>
      <c r="I156" s="1"/>
      <c r="J156" s="1"/>
      <c r="K156" s="1"/>
      <c r="L156" s="1"/>
      <c r="M156" s="1"/>
      <c r="N156" s="1"/>
      <c r="O156" s="1"/>
      <c r="P156" s="1"/>
      <c r="Q156" s="1"/>
      <c r="R156" s="1"/>
      <c r="S156" s="1"/>
      <c r="T156" s="1"/>
      <c r="U156" s="1"/>
      <c r="V156" s="1"/>
      <c r="W156" s="1"/>
      <c r="X156" s="40"/>
      <c r="Y156" s="6" t="str">
        <f t="shared" si="69"/>
        <v/>
      </c>
      <c r="Z156" s="22">
        <f t="shared" si="70"/>
        <v>-1</v>
      </c>
      <c r="AA156" s="22">
        <f>VLOOKUP('Extraction '!I156,DIMENSIONS!J:K,2,FALSE)</f>
        <v>0</v>
      </c>
      <c r="AB156" s="22" t="e">
        <f>VLOOKUP($I156,DIMENSIONS!$B$2:$G$58,3,FALSE)</f>
        <v>#N/A</v>
      </c>
      <c r="AC156" s="22" t="e">
        <f>VLOOKUP($I156,DIMENSIONS!$B$2:$G$58,4,FALSE)</f>
        <v>#N/A</v>
      </c>
      <c r="AD156" s="22" t="e">
        <f>VLOOKUP($I156,DIMENSIONS!$B$2:$G$58,5,FALSE)</f>
        <v>#N/A</v>
      </c>
      <c r="AE156" s="22" t="e">
        <f>VLOOKUP($I156,DIMENSIONS!$B$2:$G$58,6,FALSE)</f>
        <v>#N/A</v>
      </c>
      <c r="AF156" s="6" t="str">
        <f t="shared" si="71"/>
        <v xml:space="preserve"> </v>
      </c>
      <c r="AG156" s="21" t="e">
        <f>VLOOKUP($I156,DIMENSIONS!$B$2:$H$58,8,FALSE)</f>
        <v>#N/A</v>
      </c>
    </row>
    <row r="157" spans="2:33">
      <c r="B157" s="44"/>
      <c r="C157" s="1"/>
      <c r="D157" s="1"/>
      <c r="E157" s="1"/>
      <c r="F157" s="1"/>
      <c r="G157" s="1"/>
      <c r="H157" s="1"/>
      <c r="I157" s="1"/>
      <c r="J157" s="1"/>
      <c r="K157" s="1"/>
      <c r="L157" s="1"/>
      <c r="M157" s="1"/>
      <c r="N157" s="1"/>
      <c r="O157" s="1"/>
      <c r="P157" s="1"/>
      <c r="Q157" s="1"/>
      <c r="R157" s="1"/>
      <c r="S157" s="1"/>
      <c r="T157" s="1"/>
      <c r="U157" s="1"/>
      <c r="V157" s="1"/>
      <c r="W157" s="1"/>
      <c r="X157" s="40"/>
      <c r="Y157" s="6" t="str">
        <f t="shared" si="69"/>
        <v/>
      </c>
      <c r="Z157" s="22">
        <f t="shared" si="70"/>
        <v>-1</v>
      </c>
      <c r="AA157" s="22">
        <f>VLOOKUP('Extraction '!I157,DIMENSIONS!J:K,2,FALSE)</f>
        <v>0</v>
      </c>
      <c r="AB157" s="22" t="e">
        <f>VLOOKUP($I157,DIMENSIONS!$B$2:$G$58,3,FALSE)</f>
        <v>#N/A</v>
      </c>
      <c r="AC157" s="22" t="e">
        <f>VLOOKUP($I157,DIMENSIONS!$B$2:$G$58,4,FALSE)</f>
        <v>#N/A</v>
      </c>
      <c r="AD157" s="22" t="e">
        <f>VLOOKUP($I157,DIMENSIONS!$B$2:$G$58,5,FALSE)</f>
        <v>#N/A</v>
      </c>
      <c r="AE157" s="22" t="e">
        <f>VLOOKUP($I157,DIMENSIONS!$B$2:$G$58,6,FALSE)</f>
        <v>#N/A</v>
      </c>
      <c r="AF157" s="6" t="str">
        <f t="shared" si="71"/>
        <v xml:space="preserve"> </v>
      </c>
      <c r="AG157" s="21" t="e">
        <f>VLOOKUP($I157,DIMENSIONS!$B$2:$H$58,8,FALSE)</f>
        <v>#N/A</v>
      </c>
    </row>
    <row r="158" spans="2:33">
      <c r="B158" s="44"/>
      <c r="C158" s="1"/>
      <c r="D158" s="1"/>
      <c r="E158" s="1"/>
      <c r="F158" s="1"/>
      <c r="G158" s="1"/>
      <c r="H158" s="1"/>
      <c r="I158" s="1"/>
      <c r="J158" s="1"/>
      <c r="K158" s="1"/>
      <c r="L158" s="1"/>
      <c r="M158" s="1"/>
      <c r="N158" s="1"/>
      <c r="O158" s="1"/>
      <c r="P158" s="1"/>
      <c r="Q158" s="1"/>
      <c r="R158" s="1"/>
      <c r="S158" s="1"/>
      <c r="T158" s="1"/>
      <c r="U158" s="1"/>
      <c r="V158" s="1"/>
      <c r="W158" s="1"/>
      <c r="X158" s="40"/>
      <c r="Y158" s="6" t="str">
        <f t="shared" si="69"/>
        <v/>
      </c>
      <c r="Z158" s="22">
        <f t="shared" si="70"/>
        <v>-1</v>
      </c>
      <c r="AA158" s="22">
        <f>VLOOKUP('Extraction '!I158,DIMENSIONS!J:K,2,FALSE)</f>
        <v>0</v>
      </c>
      <c r="AB158" s="22" t="e">
        <f>VLOOKUP($I158,DIMENSIONS!$B$2:$G$58,3,FALSE)</f>
        <v>#N/A</v>
      </c>
      <c r="AC158" s="22" t="e">
        <f>VLOOKUP($I158,DIMENSIONS!$B$2:$G$58,4,FALSE)</f>
        <v>#N/A</v>
      </c>
      <c r="AD158" s="22" t="e">
        <f>VLOOKUP($I158,DIMENSIONS!$B$2:$G$58,5,FALSE)</f>
        <v>#N/A</v>
      </c>
      <c r="AE158" s="22" t="e">
        <f>VLOOKUP($I158,DIMENSIONS!$B$2:$G$58,6,FALSE)</f>
        <v>#N/A</v>
      </c>
      <c r="AF158" s="6" t="str">
        <f t="shared" si="71"/>
        <v xml:space="preserve"> </v>
      </c>
      <c r="AG158" s="21" t="e">
        <f>VLOOKUP($I158,DIMENSIONS!$B$2:$H$58,8,FALSE)</f>
        <v>#N/A</v>
      </c>
    </row>
    <row r="159" spans="2:33">
      <c r="B159" s="44"/>
      <c r="C159" s="1"/>
      <c r="D159" s="1"/>
      <c r="E159" s="1"/>
      <c r="F159" s="1"/>
      <c r="G159" s="1"/>
      <c r="H159" s="1"/>
      <c r="I159" s="1"/>
      <c r="J159" s="1"/>
      <c r="K159" s="1"/>
      <c r="L159" s="1"/>
      <c r="M159" s="1"/>
      <c r="N159" s="1"/>
      <c r="O159" s="1"/>
      <c r="P159" s="1"/>
      <c r="Q159" s="1"/>
      <c r="R159" s="1"/>
      <c r="S159" s="1"/>
      <c r="T159" s="1"/>
      <c r="U159" s="1"/>
      <c r="V159" s="1"/>
      <c r="W159" s="1"/>
      <c r="X159" s="40"/>
      <c r="Y159" s="6" t="str">
        <f t="shared" si="69"/>
        <v/>
      </c>
      <c r="Z159" s="22">
        <f t="shared" si="70"/>
        <v>-1</v>
      </c>
      <c r="AA159" s="22">
        <f>VLOOKUP('Extraction '!I159,DIMENSIONS!J:K,2,FALSE)</f>
        <v>0</v>
      </c>
      <c r="AB159" s="22" t="e">
        <f>VLOOKUP($I159,DIMENSIONS!$B$2:$G$58,3,FALSE)</f>
        <v>#N/A</v>
      </c>
      <c r="AC159" s="22" t="e">
        <f>VLOOKUP($I159,DIMENSIONS!$B$2:$G$58,4,FALSE)</f>
        <v>#N/A</v>
      </c>
      <c r="AD159" s="22" t="e">
        <f>VLOOKUP($I159,DIMENSIONS!$B$2:$G$58,5,FALSE)</f>
        <v>#N/A</v>
      </c>
      <c r="AE159" s="22" t="e">
        <f>VLOOKUP($I159,DIMENSIONS!$B$2:$G$58,6,FALSE)</f>
        <v>#N/A</v>
      </c>
      <c r="AF159" s="6" t="str">
        <f t="shared" si="71"/>
        <v xml:space="preserve"> </v>
      </c>
      <c r="AG159" s="21" t="e">
        <f>VLOOKUP($I159,DIMENSIONS!$B$2:$H$58,8,FALSE)</f>
        <v>#N/A</v>
      </c>
    </row>
    <row r="160" spans="2:33">
      <c r="B160" s="44"/>
      <c r="C160" s="1"/>
      <c r="D160" s="1"/>
      <c r="E160" s="1"/>
      <c r="F160" s="1"/>
      <c r="G160" s="1"/>
      <c r="H160" s="1"/>
      <c r="I160" s="1"/>
      <c r="J160" s="1"/>
      <c r="K160" s="1"/>
      <c r="L160" s="1"/>
      <c r="M160" s="1"/>
      <c r="N160" s="1"/>
      <c r="O160" s="1"/>
      <c r="P160" s="1"/>
      <c r="Q160" s="1"/>
      <c r="R160" s="1"/>
      <c r="S160" s="1"/>
      <c r="T160" s="1"/>
      <c r="U160" s="1"/>
      <c r="V160" s="1"/>
      <c r="W160" s="1"/>
      <c r="X160" s="40"/>
      <c r="Y160" s="6" t="str">
        <f t="shared" si="69"/>
        <v/>
      </c>
      <c r="Z160" s="22">
        <f t="shared" si="70"/>
        <v>-1</v>
      </c>
      <c r="AA160" s="22">
        <f>VLOOKUP('Extraction '!I160,DIMENSIONS!J:K,2,FALSE)</f>
        <v>0</v>
      </c>
      <c r="AB160" s="22" t="e">
        <f>VLOOKUP($I160,DIMENSIONS!$B$2:$G$58,3,FALSE)</f>
        <v>#N/A</v>
      </c>
      <c r="AC160" s="22" t="e">
        <f>VLOOKUP($I160,DIMENSIONS!$B$2:$G$58,4,FALSE)</f>
        <v>#N/A</v>
      </c>
      <c r="AD160" s="22" t="e">
        <f>VLOOKUP($I160,DIMENSIONS!$B$2:$G$58,5,FALSE)</f>
        <v>#N/A</v>
      </c>
      <c r="AE160" s="22" t="e">
        <f>VLOOKUP($I160,DIMENSIONS!$B$2:$G$58,6,FALSE)</f>
        <v>#N/A</v>
      </c>
      <c r="AF160" s="6" t="str">
        <f t="shared" si="71"/>
        <v xml:space="preserve"> </v>
      </c>
      <c r="AG160" s="21" t="e">
        <f>VLOOKUP($I160,DIMENSIONS!$B$2:$H$58,8,FALSE)</f>
        <v>#N/A</v>
      </c>
    </row>
    <row r="161" spans="2:33">
      <c r="B161" s="44"/>
      <c r="C161" s="1"/>
      <c r="D161" s="1"/>
      <c r="E161" s="1"/>
      <c r="F161" s="1"/>
      <c r="G161" s="1"/>
      <c r="H161" s="1"/>
      <c r="I161" s="1"/>
      <c r="J161" s="1"/>
      <c r="K161" s="1"/>
      <c r="L161" s="1"/>
      <c r="M161" s="1"/>
      <c r="N161" s="1"/>
      <c r="O161" s="1"/>
      <c r="P161" s="1"/>
      <c r="Q161" s="1"/>
      <c r="R161" s="1"/>
      <c r="S161" s="1"/>
      <c r="T161" s="1"/>
      <c r="U161" s="1"/>
      <c r="V161" s="1"/>
      <c r="W161" s="1"/>
      <c r="X161" s="40"/>
      <c r="Y161" s="6" t="str">
        <f t="shared" si="69"/>
        <v/>
      </c>
      <c r="Z161" s="22">
        <f t="shared" si="70"/>
        <v>-1</v>
      </c>
      <c r="AA161" s="22">
        <f>VLOOKUP('Extraction '!I161,DIMENSIONS!J:K,2,FALSE)</f>
        <v>0</v>
      </c>
      <c r="AB161" s="22" t="e">
        <f>VLOOKUP($I161,DIMENSIONS!$B$2:$G$58,3,FALSE)</f>
        <v>#N/A</v>
      </c>
      <c r="AC161" s="22" t="e">
        <f>VLOOKUP($I161,DIMENSIONS!$B$2:$G$58,4,FALSE)</f>
        <v>#N/A</v>
      </c>
      <c r="AD161" s="22" t="e">
        <f>VLOOKUP($I161,DIMENSIONS!$B$2:$G$58,5,FALSE)</f>
        <v>#N/A</v>
      </c>
      <c r="AE161" s="22" t="e">
        <f>VLOOKUP($I161,DIMENSIONS!$B$2:$G$58,6,FALSE)</f>
        <v>#N/A</v>
      </c>
      <c r="AF161" s="6" t="str">
        <f t="shared" si="71"/>
        <v xml:space="preserve"> </v>
      </c>
      <c r="AG161" s="21" t="e">
        <f>VLOOKUP($I161,DIMENSIONS!$B$2:$H$58,8,FALSE)</f>
        <v>#N/A</v>
      </c>
    </row>
    <row r="162" spans="2:33">
      <c r="B162" s="44"/>
      <c r="C162" s="1"/>
      <c r="D162" s="1"/>
      <c r="E162" s="1"/>
      <c r="F162" s="1"/>
      <c r="G162" s="1"/>
      <c r="H162" s="1"/>
      <c r="I162" s="1"/>
      <c r="J162" s="1"/>
      <c r="K162" s="1"/>
      <c r="L162" s="1"/>
      <c r="M162" s="1"/>
      <c r="N162" s="1"/>
      <c r="O162" s="1"/>
      <c r="P162" s="1"/>
      <c r="Q162" s="1"/>
      <c r="R162" s="1"/>
      <c r="S162" s="1"/>
      <c r="T162" s="1"/>
      <c r="U162" s="1"/>
      <c r="V162" s="1"/>
      <c r="W162" s="1"/>
      <c r="X162" s="40"/>
      <c r="Y162" s="6" t="str">
        <f t="shared" si="69"/>
        <v/>
      </c>
      <c r="Z162" s="22">
        <f t="shared" si="70"/>
        <v>-1</v>
      </c>
      <c r="AA162" s="22">
        <f>VLOOKUP('Extraction '!I162,DIMENSIONS!J:K,2,FALSE)</f>
        <v>0</v>
      </c>
      <c r="AB162" s="22" t="e">
        <f>VLOOKUP($I162,DIMENSIONS!$B$2:$G$58,3,FALSE)</f>
        <v>#N/A</v>
      </c>
      <c r="AC162" s="22" t="e">
        <f>VLOOKUP($I162,DIMENSIONS!$B$2:$G$58,4,FALSE)</f>
        <v>#N/A</v>
      </c>
      <c r="AD162" s="22" t="e">
        <f>VLOOKUP($I162,DIMENSIONS!$B$2:$G$58,5,FALSE)</f>
        <v>#N/A</v>
      </c>
      <c r="AE162" s="22" t="e">
        <f>VLOOKUP($I162,DIMENSIONS!$B$2:$G$58,6,FALSE)</f>
        <v>#N/A</v>
      </c>
      <c r="AF162" s="6" t="str">
        <f t="shared" si="71"/>
        <v xml:space="preserve"> </v>
      </c>
      <c r="AG162" s="21" t="e">
        <f>VLOOKUP($I162,DIMENSIONS!$B$2:$H$58,8,FALSE)</f>
        <v>#N/A</v>
      </c>
    </row>
    <row r="163" spans="2:33">
      <c r="B163" s="44"/>
      <c r="C163" s="1"/>
      <c r="D163" s="1"/>
      <c r="E163" s="1"/>
      <c r="F163" s="1"/>
      <c r="G163" s="1"/>
      <c r="H163" s="1"/>
      <c r="I163" s="1"/>
      <c r="J163" s="1"/>
      <c r="K163" s="1"/>
      <c r="L163" s="1"/>
      <c r="M163" s="1"/>
      <c r="N163" s="1"/>
      <c r="O163" s="1"/>
      <c r="P163" s="1"/>
      <c r="Q163" s="1"/>
      <c r="R163" s="1"/>
      <c r="S163" s="1"/>
      <c r="T163" s="1"/>
      <c r="U163" s="1"/>
      <c r="V163" s="1"/>
      <c r="W163" s="1"/>
      <c r="X163" s="40"/>
      <c r="Y163" s="6" t="str">
        <f t="shared" si="69"/>
        <v/>
      </c>
      <c r="Z163" s="22">
        <f t="shared" si="70"/>
        <v>-1</v>
      </c>
      <c r="AA163" s="22">
        <f>VLOOKUP('Extraction '!I163,DIMENSIONS!J:K,2,FALSE)</f>
        <v>0</v>
      </c>
      <c r="AB163" s="22" t="e">
        <f>VLOOKUP($I163,DIMENSIONS!$B$2:$G$58,3,FALSE)</f>
        <v>#N/A</v>
      </c>
      <c r="AC163" s="22" t="e">
        <f>VLOOKUP($I163,DIMENSIONS!$B$2:$G$58,4,FALSE)</f>
        <v>#N/A</v>
      </c>
      <c r="AD163" s="22" t="e">
        <f>VLOOKUP($I163,DIMENSIONS!$B$2:$G$58,5,FALSE)</f>
        <v>#N/A</v>
      </c>
      <c r="AE163" s="22" t="e">
        <f>VLOOKUP($I163,DIMENSIONS!$B$2:$G$58,6,FALSE)</f>
        <v>#N/A</v>
      </c>
      <c r="AF163" s="6" t="str">
        <f t="shared" si="71"/>
        <v xml:space="preserve"> </v>
      </c>
      <c r="AG163" s="21" t="e">
        <f>VLOOKUP($I163,DIMENSIONS!$B$2:$H$58,8,FALSE)</f>
        <v>#N/A</v>
      </c>
    </row>
    <row r="164" spans="2:33">
      <c r="B164" s="44"/>
      <c r="C164" s="1"/>
      <c r="D164" s="1"/>
      <c r="E164" s="1"/>
      <c r="F164" s="1"/>
      <c r="G164" s="1"/>
      <c r="H164" s="1"/>
      <c r="I164" s="1"/>
      <c r="J164" s="1"/>
      <c r="K164" s="1"/>
      <c r="L164" s="1"/>
      <c r="M164" s="1"/>
      <c r="N164" s="1"/>
      <c r="O164" s="1"/>
      <c r="P164" s="1"/>
      <c r="Q164" s="1"/>
      <c r="R164" s="1"/>
      <c r="S164" s="1"/>
      <c r="T164" s="1"/>
      <c r="U164" s="1"/>
      <c r="V164" s="1"/>
      <c r="W164" s="1"/>
      <c r="X164" s="40"/>
      <c r="Y164" s="6" t="str">
        <f t="shared" si="69"/>
        <v/>
      </c>
      <c r="Z164" s="22">
        <f t="shared" si="70"/>
        <v>-1</v>
      </c>
      <c r="AA164" s="22">
        <f>VLOOKUP('Extraction '!I164,DIMENSIONS!J:K,2,FALSE)</f>
        <v>0</v>
      </c>
      <c r="AB164" s="22" t="e">
        <f>VLOOKUP($I164,DIMENSIONS!$B$2:$G$58,3,FALSE)</f>
        <v>#N/A</v>
      </c>
      <c r="AC164" s="22" t="e">
        <f>VLOOKUP($I164,DIMENSIONS!$B$2:$G$58,4,FALSE)</f>
        <v>#N/A</v>
      </c>
      <c r="AD164" s="22" t="e">
        <f>VLOOKUP($I164,DIMENSIONS!$B$2:$G$58,5,FALSE)</f>
        <v>#N/A</v>
      </c>
      <c r="AE164" s="22" t="e">
        <f>VLOOKUP($I164,DIMENSIONS!$B$2:$G$58,6,FALSE)</f>
        <v>#N/A</v>
      </c>
      <c r="AF164" s="6" t="str">
        <f t="shared" si="71"/>
        <v xml:space="preserve"> </v>
      </c>
      <c r="AG164" s="21" t="e">
        <f>VLOOKUP($I164,DIMENSIONS!$B$2:$H$58,8,FALSE)</f>
        <v>#N/A</v>
      </c>
    </row>
    <row r="165" spans="2:33">
      <c r="B165" s="44"/>
      <c r="C165" s="1"/>
      <c r="D165" s="1"/>
      <c r="E165" s="1"/>
      <c r="F165" s="1"/>
      <c r="G165" s="1"/>
      <c r="H165" s="1"/>
      <c r="I165" s="1"/>
      <c r="J165" s="1"/>
      <c r="K165" s="1"/>
      <c r="L165" s="1"/>
      <c r="M165" s="1"/>
      <c r="N165" s="1"/>
      <c r="O165" s="1"/>
      <c r="P165" s="1"/>
      <c r="Q165" s="1"/>
      <c r="R165" s="1"/>
      <c r="S165" s="1"/>
      <c r="T165" s="1"/>
      <c r="U165" s="1"/>
      <c r="V165" s="1"/>
      <c r="W165" s="1"/>
      <c r="X165" s="40"/>
      <c r="Y165" s="6" t="str">
        <f t="shared" si="69"/>
        <v/>
      </c>
      <c r="Z165" s="22">
        <f t="shared" si="70"/>
        <v>-1</v>
      </c>
      <c r="AA165" s="22">
        <f>VLOOKUP('Extraction '!I165,DIMENSIONS!J:K,2,FALSE)</f>
        <v>0</v>
      </c>
      <c r="AB165" s="22" t="e">
        <f>VLOOKUP($I165,DIMENSIONS!$B$2:$G$58,3,FALSE)</f>
        <v>#N/A</v>
      </c>
      <c r="AC165" s="22" t="e">
        <f>VLOOKUP($I165,DIMENSIONS!$B$2:$G$58,4,FALSE)</f>
        <v>#N/A</v>
      </c>
      <c r="AD165" s="22" t="e">
        <f>VLOOKUP($I165,DIMENSIONS!$B$2:$G$58,5,FALSE)</f>
        <v>#N/A</v>
      </c>
      <c r="AE165" s="22" t="e">
        <f>VLOOKUP($I165,DIMENSIONS!$B$2:$G$58,6,FALSE)</f>
        <v>#N/A</v>
      </c>
      <c r="AF165" s="6" t="str">
        <f t="shared" si="71"/>
        <v xml:space="preserve"> </v>
      </c>
      <c r="AG165" s="21" t="e">
        <f>VLOOKUP($I165,DIMENSIONS!$B$2:$H$58,8,FALSE)</f>
        <v>#N/A</v>
      </c>
    </row>
    <row r="166" spans="2:33">
      <c r="B166" s="44"/>
      <c r="C166" s="1"/>
      <c r="D166" s="1"/>
      <c r="E166" s="1"/>
      <c r="F166" s="1"/>
      <c r="G166" s="1"/>
      <c r="H166" s="1"/>
      <c r="I166" s="1"/>
      <c r="J166" s="1"/>
      <c r="K166" s="1"/>
      <c r="L166" s="1"/>
      <c r="M166" s="1"/>
      <c r="N166" s="1"/>
      <c r="O166" s="1"/>
      <c r="P166" s="1"/>
      <c r="Q166" s="1"/>
      <c r="R166" s="1"/>
      <c r="S166" s="1"/>
      <c r="T166" s="1"/>
      <c r="U166" s="1"/>
      <c r="V166" s="1"/>
      <c r="W166" s="1"/>
      <c r="X166" s="40"/>
      <c r="Y166" s="6" t="str">
        <f t="shared" si="69"/>
        <v/>
      </c>
      <c r="Z166" s="22">
        <f t="shared" si="70"/>
        <v>-1</v>
      </c>
      <c r="AA166" s="22">
        <f>VLOOKUP('Extraction '!I166,DIMENSIONS!J:K,2,FALSE)</f>
        <v>0</v>
      </c>
      <c r="AB166" s="22" t="e">
        <f>VLOOKUP($I166,DIMENSIONS!$B$2:$G$58,3,FALSE)</f>
        <v>#N/A</v>
      </c>
      <c r="AC166" s="22" t="e">
        <f>VLOOKUP($I166,DIMENSIONS!$B$2:$G$58,4,FALSE)</f>
        <v>#N/A</v>
      </c>
      <c r="AD166" s="22" t="e">
        <f>VLOOKUP($I166,DIMENSIONS!$B$2:$G$58,5,FALSE)</f>
        <v>#N/A</v>
      </c>
      <c r="AE166" s="22" t="e">
        <f>VLOOKUP($I166,DIMENSIONS!$B$2:$G$58,6,FALSE)</f>
        <v>#N/A</v>
      </c>
      <c r="AF166" s="6" t="str">
        <f t="shared" si="71"/>
        <v xml:space="preserve"> </v>
      </c>
      <c r="AG166" s="21" t="e">
        <f>VLOOKUP($I166,DIMENSIONS!$B$2:$H$58,8,FALSE)</f>
        <v>#N/A</v>
      </c>
    </row>
    <row r="167" spans="2:33">
      <c r="B167" s="44"/>
      <c r="C167" s="1"/>
      <c r="D167" s="1"/>
      <c r="E167" s="1"/>
      <c r="F167" s="1"/>
      <c r="G167" s="1"/>
      <c r="H167" s="1"/>
      <c r="I167" s="1"/>
      <c r="J167" s="1"/>
      <c r="K167" s="1"/>
      <c r="L167" s="1"/>
      <c r="M167" s="1"/>
      <c r="N167" s="1"/>
      <c r="O167" s="1"/>
      <c r="P167" s="1"/>
      <c r="Q167" s="1"/>
      <c r="R167" s="1"/>
      <c r="S167" s="1"/>
      <c r="T167" s="1"/>
      <c r="U167" s="1"/>
      <c r="V167" s="1"/>
      <c r="W167" s="1"/>
      <c r="X167" s="40"/>
      <c r="Y167" s="6" t="str">
        <f t="shared" si="69"/>
        <v/>
      </c>
      <c r="Z167" s="22">
        <f t="shared" si="70"/>
        <v>-1</v>
      </c>
      <c r="AA167" s="22">
        <f>VLOOKUP('Extraction '!I167,DIMENSIONS!J:K,2,FALSE)</f>
        <v>0</v>
      </c>
      <c r="AB167" s="22" t="e">
        <f>VLOOKUP($I167,DIMENSIONS!$B$2:$G$58,3,FALSE)</f>
        <v>#N/A</v>
      </c>
      <c r="AC167" s="22" t="e">
        <f>VLOOKUP($I167,DIMENSIONS!$B$2:$G$58,4,FALSE)</f>
        <v>#N/A</v>
      </c>
      <c r="AD167" s="22" t="e">
        <f>VLOOKUP($I167,DIMENSIONS!$B$2:$G$58,5,FALSE)</f>
        <v>#N/A</v>
      </c>
      <c r="AE167" s="22" t="e">
        <f>VLOOKUP($I167,DIMENSIONS!$B$2:$G$58,6,FALSE)</f>
        <v>#N/A</v>
      </c>
      <c r="AF167" s="6" t="str">
        <f t="shared" si="71"/>
        <v xml:space="preserve"> </v>
      </c>
      <c r="AG167" s="21" t="e">
        <f>VLOOKUP($I167,DIMENSIONS!$B$2:$H$58,8,FALSE)</f>
        <v>#N/A</v>
      </c>
    </row>
    <row r="168" spans="2:33">
      <c r="B168" s="44"/>
      <c r="C168" s="1"/>
      <c r="D168" s="1"/>
      <c r="E168" s="1"/>
      <c r="F168" s="1"/>
      <c r="G168" s="1"/>
      <c r="H168" s="1"/>
      <c r="I168" s="1"/>
      <c r="J168" s="1"/>
      <c r="K168" s="1"/>
      <c r="L168" s="1"/>
      <c r="M168" s="1"/>
      <c r="N168" s="1"/>
      <c r="O168" s="1"/>
      <c r="P168" s="1"/>
      <c r="Q168" s="1"/>
      <c r="R168" s="1"/>
      <c r="S168" s="1"/>
      <c r="T168" s="1"/>
      <c r="U168" s="1"/>
      <c r="V168" s="1"/>
      <c r="W168" s="1"/>
      <c r="X168" s="40"/>
      <c r="Y168" s="6" t="str">
        <f t="shared" si="69"/>
        <v/>
      </c>
      <c r="Z168" s="22">
        <f t="shared" si="70"/>
        <v>-1</v>
      </c>
      <c r="AA168" s="22">
        <f>VLOOKUP('Extraction '!I168,DIMENSIONS!J:K,2,FALSE)</f>
        <v>0</v>
      </c>
      <c r="AB168" s="22" t="e">
        <f>VLOOKUP($I168,DIMENSIONS!$B$2:$G$58,3,FALSE)</f>
        <v>#N/A</v>
      </c>
      <c r="AC168" s="22" t="e">
        <f>VLOOKUP($I168,DIMENSIONS!$B$2:$G$58,4,FALSE)</f>
        <v>#N/A</v>
      </c>
      <c r="AD168" s="22" t="e">
        <f>VLOOKUP($I168,DIMENSIONS!$B$2:$G$58,5,FALSE)</f>
        <v>#N/A</v>
      </c>
      <c r="AE168" s="22" t="e">
        <f>VLOOKUP($I168,DIMENSIONS!$B$2:$G$58,6,FALSE)</f>
        <v>#N/A</v>
      </c>
      <c r="AF168" s="6" t="str">
        <f t="shared" si="71"/>
        <v xml:space="preserve"> </v>
      </c>
      <c r="AG168" s="21" t="e">
        <f>VLOOKUP($I168,DIMENSIONS!$B$2:$H$58,8,FALSE)</f>
        <v>#N/A</v>
      </c>
    </row>
    <row r="169" spans="2:33">
      <c r="B169" s="44"/>
      <c r="C169" s="1"/>
      <c r="D169" s="1"/>
      <c r="E169" s="1"/>
      <c r="F169" s="1"/>
      <c r="G169" s="1"/>
      <c r="H169" s="1"/>
      <c r="I169" s="1"/>
      <c r="J169" s="1"/>
      <c r="K169" s="1"/>
      <c r="L169" s="1"/>
      <c r="M169" s="1"/>
      <c r="N169" s="1"/>
      <c r="O169" s="1"/>
      <c r="P169" s="1"/>
      <c r="Q169" s="1"/>
      <c r="R169" s="1"/>
      <c r="S169" s="1"/>
      <c r="T169" s="1"/>
      <c r="U169" s="1"/>
      <c r="V169" s="1"/>
      <c r="W169" s="1"/>
      <c r="X169" s="40"/>
      <c r="Y169" s="6" t="str">
        <f t="shared" si="69"/>
        <v/>
      </c>
      <c r="Z169" s="22">
        <f t="shared" si="70"/>
        <v>-1</v>
      </c>
      <c r="AA169" s="22">
        <f>VLOOKUP('Extraction '!I169,DIMENSIONS!J:K,2,FALSE)</f>
        <v>0</v>
      </c>
      <c r="AB169" s="22" t="e">
        <f>VLOOKUP($I169,DIMENSIONS!$B$2:$G$58,3,FALSE)</f>
        <v>#N/A</v>
      </c>
      <c r="AC169" s="22" t="e">
        <f>VLOOKUP($I169,DIMENSIONS!$B$2:$G$58,4,FALSE)</f>
        <v>#N/A</v>
      </c>
      <c r="AD169" s="22" t="e">
        <f>VLOOKUP($I169,DIMENSIONS!$B$2:$G$58,5,FALSE)</f>
        <v>#N/A</v>
      </c>
      <c r="AE169" s="22" t="e">
        <f>VLOOKUP($I169,DIMENSIONS!$B$2:$G$58,6,FALSE)</f>
        <v>#N/A</v>
      </c>
      <c r="AF169" s="6" t="str">
        <f t="shared" si="71"/>
        <v xml:space="preserve"> </v>
      </c>
      <c r="AG169" s="21" t="e">
        <f>VLOOKUP($I169,DIMENSIONS!$B$2:$H$58,8,FALSE)</f>
        <v>#N/A</v>
      </c>
    </row>
    <row r="170" spans="2:33">
      <c r="B170" s="44"/>
      <c r="C170" s="1"/>
      <c r="D170" s="1"/>
      <c r="E170" s="1"/>
      <c r="F170" s="1"/>
      <c r="G170" s="1"/>
      <c r="H170" s="1"/>
      <c r="I170" s="1"/>
      <c r="J170" s="1"/>
      <c r="K170" s="1"/>
      <c r="L170" s="1"/>
      <c r="M170" s="1"/>
      <c r="N170" s="1"/>
      <c r="O170" s="1"/>
      <c r="P170" s="1"/>
      <c r="Q170" s="1"/>
      <c r="R170" s="1"/>
      <c r="S170" s="1"/>
      <c r="T170" s="1"/>
      <c r="U170" s="1"/>
      <c r="V170" s="1"/>
      <c r="W170" s="1"/>
      <c r="X170" s="40"/>
      <c r="Y170" s="6" t="str">
        <f t="shared" si="69"/>
        <v/>
      </c>
      <c r="Z170" s="22">
        <f t="shared" si="70"/>
        <v>-1</v>
      </c>
      <c r="AA170" s="22">
        <f>VLOOKUP('Extraction '!I170,DIMENSIONS!J:K,2,FALSE)</f>
        <v>0</v>
      </c>
      <c r="AB170" s="22" t="e">
        <f>VLOOKUP($I170,DIMENSIONS!$B$2:$G$58,3,FALSE)</f>
        <v>#N/A</v>
      </c>
      <c r="AC170" s="22" t="e">
        <f>VLOOKUP($I170,DIMENSIONS!$B$2:$G$58,4,FALSE)</f>
        <v>#N/A</v>
      </c>
      <c r="AD170" s="22" t="e">
        <f>VLOOKUP($I170,DIMENSIONS!$B$2:$G$58,5,FALSE)</f>
        <v>#N/A</v>
      </c>
      <c r="AE170" s="22" t="e">
        <f>VLOOKUP($I170,DIMENSIONS!$B$2:$G$58,6,FALSE)</f>
        <v>#N/A</v>
      </c>
      <c r="AF170" s="6" t="str">
        <f t="shared" si="71"/>
        <v xml:space="preserve"> </v>
      </c>
      <c r="AG170" s="21" t="e">
        <f>VLOOKUP($I170,DIMENSIONS!$B$2:$H$58,8,FALSE)</f>
        <v>#N/A</v>
      </c>
    </row>
    <row r="171" spans="2:33">
      <c r="B171" s="44"/>
      <c r="C171" s="1"/>
      <c r="D171" s="1"/>
      <c r="E171" s="1"/>
      <c r="F171" s="1"/>
      <c r="G171" s="1"/>
      <c r="H171" s="1"/>
      <c r="I171" s="1"/>
      <c r="J171" s="1"/>
      <c r="K171" s="1"/>
      <c r="L171" s="1"/>
      <c r="M171" s="1"/>
      <c r="N171" s="1"/>
      <c r="O171" s="1"/>
      <c r="P171" s="1"/>
      <c r="Q171" s="1"/>
      <c r="R171" s="1"/>
      <c r="S171" s="1"/>
      <c r="T171" s="1"/>
      <c r="U171" s="1"/>
      <c r="V171" s="1"/>
      <c r="W171" s="1"/>
      <c r="X171" s="40"/>
      <c r="Y171" s="6" t="str">
        <f t="shared" si="69"/>
        <v/>
      </c>
      <c r="Z171" s="22">
        <f t="shared" si="70"/>
        <v>-1</v>
      </c>
      <c r="AA171" s="22">
        <f>VLOOKUP('Extraction '!I171,DIMENSIONS!J:K,2,FALSE)</f>
        <v>0</v>
      </c>
      <c r="AB171" s="22" t="e">
        <f>VLOOKUP($I171,DIMENSIONS!$B$2:$G$58,3,FALSE)</f>
        <v>#N/A</v>
      </c>
      <c r="AC171" s="22" t="e">
        <f>VLOOKUP($I171,DIMENSIONS!$B$2:$G$58,4,FALSE)</f>
        <v>#N/A</v>
      </c>
      <c r="AD171" s="22" t="e">
        <f>VLOOKUP($I171,DIMENSIONS!$B$2:$G$58,5,FALSE)</f>
        <v>#N/A</v>
      </c>
      <c r="AE171" s="22" t="e">
        <f>VLOOKUP($I171,DIMENSIONS!$B$2:$G$58,6,FALSE)</f>
        <v>#N/A</v>
      </c>
      <c r="AF171" s="6" t="str">
        <f t="shared" si="71"/>
        <v xml:space="preserve"> </v>
      </c>
      <c r="AG171" s="21" t="e">
        <f>VLOOKUP($I171,DIMENSIONS!$B$2:$H$58,8,FALSE)</f>
        <v>#N/A</v>
      </c>
    </row>
    <row r="172" spans="2:33">
      <c r="B172" s="44"/>
      <c r="C172" s="1"/>
      <c r="D172" s="1"/>
      <c r="E172" s="1"/>
      <c r="F172" s="1"/>
      <c r="G172" s="1"/>
      <c r="H172" s="1"/>
      <c r="I172" s="1"/>
      <c r="J172" s="1"/>
      <c r="K172" s="1"/>
      <c r="L172" s="1"/>
      <c r="M172" s="1"/>
      <c r="N172" s="1"/>
      <c r="O172" s="1"/>
      <c r="P172" s="1"/>
      <c r="Q172" s="1"/>
      <c r="R172" s="1"/>
      <c r="S172" s="1"/>
      <c r="T172" s="1"/>
      <c r="U172" s="1"/>
      <c r="V172" s="1"/>
      <c r="W172" s="1"/>
      <c r="X172" s="40"/>
      <c r="Y172" s="6" t="str">
        <f t="shared" si="69"/>
        <v/>
      </c>
      <c r="Z172" s="22">
        <f t="shared" si="70"/>
        <v>-1</v>
      </c>
      <c r="AA172" s="22">
        <f>VLOOKUP('Extraction '!I172,DIMENSIONS!J:K,2,FALSE)</f>
        <v>0</v>
      </c>
      <c r="AB172" s="22" t="e">
        <f>VLOOKUP($I172,DIMENSIONS!$B$2:$G$58,3,FALSE)</f>
        <v>#N/A</v>
      </c>
      <c r="AC172" s="22" t="e">
        <f>VLOOKUP($I172,DIMENSIONS!$B$2:$G$58,4,FALSE)</f>
        <v>#N/A</v>
      </c>
      <c r="AD172" s="22" t="e">
        <f>VLOOKUP($I172,DIMENSIONS!$B$2:$G$58,5,FALSE)</f>
        <v>#N/A</v>
      </c>
      <c r="AE172" s="22" t="e">
        <f>VLOOKUP($I172,DIMENSIONS!$B$2:$G$58,6,FALSE)</f>
        <v>#N/A</v>
      </c>
      <c r="AF172" s="6" t="str">
        <f t="shared" si="71"/>
        <v xml:space="preserve"> </v>
      </c>
      <c r="AG172" s="21" t="e">
        <f>VLOOKUP($I172,DIMENSIONS!$B$2:$H$58,8,FALSE)</f>
        <v>#N/A</v>
      </c>
    </row>
    <row r="173" spans="2:33">
      <c r="B173" s="44"/>
      <c r="C173" s="1"/>
      <c r="D173" s="1"/>
      <c r="E173" s="1"/>
      <c r="F173" s="1"/>
      <c r="G173" s="1"/>
      <c r="H173" s="1"/>
      <c r="I173" s="1"/>
      <c r="J173" s="1"/>
      <c r="K173" s="1"/>
      <c r="L173" s="1"/>
      <c r="M173" s="1"/>
      <c r="N173" s="1"/>
      <c r="O173" s="1"/>
      <c r="P173" s="1"/>
      <c r="Q173" s="1"/>
      <c r="R173" s="1"/>
      <c r="S173" s="1"/>
      <c r="T173" s="1"/>
      <c r="U173" s="1"/>
      <c r="V173" s="1"/>
      <c r="W173" s="1"/>
      <c r="X173" s="40"/>
      <c r="Y173" s="6" t="str">
        <f t="shared" si="69"/>
        <v/>
      </c>
      <c r="Z173" s="22">
        <f t="shared" si="70"/>
        <v>-1</v>
      </c>
      <c r="AA173" s="22">
        <f>VLOOKUP('Extraction '!I173,DIMENSIONS!J:K,2,FALSE)</f>
        <v>0</v>
      </c>
      <c r="AB173" s="22" t="e">
        <f>VLOOKUP($I173,DIMENSIONS!$B$2:$G$58,3,FALSE)</f>
        <v>#N/A</v>
      </c>
      <c r="AC173" s="22" t="e">
        <f>VLOOKUP($I173,DIMENSIONS!$B$2:$G$58,4,FALSE)</f>
        <v>#N/A</v>
      </c>
      <c r="AD173" s="22" t="e">
        <f>VLOOKUP($I173,DIMENSIONS!$B$2:$G$58,5,FALSE)</f>
        <v>#N/A</v>
      </c>
      <c r="AE173" s="22" t="e">
        <f>VLOOKUP($I173,DIMENSIONS!$B$2:$G$58,6,FALSE)</f>
        <v>#N/A</v>
      </c>
      <c r="AF173" s="6" t="str">
        <f t="shared" si="71"/>
        <v xml:space="preserve"> </v>
      </c>
      <c r="AG173" s="21" t="e">
        <f>VLOOKUP($I173,DIMENSIONS!$B$2:$H$58,8,FALSE)</f>
        <v>#N/A</v>
      </c>
    </row>
    <row r="174" spans="2:33">
      <c r="B174" s="44"/>
      <c r="C174" s="1"/>
      <c r="D174" s="1"/>
      <c r="E174" s="1"/>
      <c r="F174" s="1"/>
      <c r="G174" s="1"/>
      <c r="H174" s="1"/>
      <c r="I174" s="1"/>
      <c r="J174" s="1"/>
      <c r="K174" s="1"/>
      <c r="L174" s="1"/>
      <c r="M174" s="1"/>
      <c r="N174" s="1"/>
      <c r="O174" s="1"/>
      <c r="P174" s="1"/>
      <c r="Q174" s="1"/>
      <c r="R174" s="1"/>
      <c r="S174" s="1"/>
      <c r="T174" s="1"/>
      <c r="U174" s="1"/>
      <c r="V174" s="1"/>
      <c r="W174" s="1"/>
      <c r="X174" s="40"/>
      <c r="Y174" s="6" t="str">
        <f t="shared" si="69"/>
        <v/>
      </c>
      <c r="Z174" s="22">
        <f t="shared" si="70"/>
        <v>-1</v>
      </c>
      <c r="AA174" s="22">
        <f>VLOOKUP('Extraction '!I174,DIMENSIONS!J:K,2,FALSE)</f>
        <v>0</v>
      </c>
      <c r="AB174" s="22" t="e">
        <f>VLOOKUP($I174,DIMENSIONS!$B$2:$G$58,3,FALSE)</f>
        <v>#N/A</v>
      </c>
      <c r="AC174" s="22" t="e">
        <f>VLOOKUP($I174,DIMENSIONS!$B$2:$G$58,4,FALSE)</f>
        <v>#N/A</v>
      </c>
      <c r="AD174" s="22" t="e">
        <f>VLOOKUP($I174,DIMENSIONS!$B$2:$G$58,5,FALSE)</f>
        <v>#N/A</v>
      </c>
      <c r="AE174" s="22" t="e">
        <f>VLOOKUP($I174,DIMENSIONS!$B$2:$G$58,6,FALSE)</f>
        <v>#N/A</v>
      </c>
      <c r="AF174" s="6" t="str">
        <f t="shared" si="71"/>
        <v xml:space="preserve"> </v>
      </c>
      <c r="AG174" s="21" t="e">
        <f>VLOOKUP($I174,DIMENSIONS!$B$2:$H$58,8,FALSE)</f>
        <v>#N/A</v>
      </c>
    </row>
    <row r="175" spans="2:33">
      <c r="B175" s="44"/>
      <c r="C175" s="1"/>
      <c r="D175" s="1"/>
      <c r="E175" s="1"/>
      <c r="F175" s="1"/>
      <c r="G175" s="1"/>
      <c r="H175" s="1"/>
      <c r="I175" s="1"/>
      <c r="J175" s="1"/>
      <c r="K175" s="1"/>
      <c r="L175" s="1"/>
      <c r="M175" s="1"/>
      <c r="N175" s="1"/>
      <c r="O175" s="1"/>
      <c r="P175" s="1"/>
      <c r="Q175" s="1"/>
      <c r="R175" s="1"/>
      <c r="S175" s="1"/>
      <c r="T175" s="1"/>
      <c r="U175" s="1"/>
      <c r="V175" s="1"/>
      <c r="W175" s="1"/>
      <c r="X175" s="40"/>
      <c r="Y175" s="6" t="str">
        <f t="shared" si="69"/>
        <v/>
      </c>
      <c r="Z175" s="22">
        <f t="shared" si="70"/>
        <v>-1</v>
      </c>
      <c r="AA175" s="22">
        <f>VLOOKUP('Extraction '!I175,DIMENSIONS!J:K,2,FALSE)</f>
        <v>0</v>
      </c>
      <c r="AB175" s="22" t="e">
        <f>VLOOKUP($I175,DIMENSIONS!$B$2:$G$58,3,FALSE)</f>
        <v>#N/A</v>
      </c>
      <c r="AC175" s="22" t="e">
        <f>VLOOKUP($I175,DIMENSIONS!$B$2:$G$58,4,FALSE)</f>
        <v>#N/A</v>
      </c>
      <c r="AD175" s="22" t="e">
        <f>VLOOKUP($I175,DIMENSIONS!$B$2:$G$58,5,FALSE)</f>
        <v>#N/A</v>
      </c>
      <c r="AE175" s="22" t="e">
        <f>VLOOKUP($I175,DIMENSIONS!$B$2:$G$58,6,FALSE)</f>
        <v>#N/A</v>
      </c>
      <c r="AF175" s="6" t="str">
        <f t="shared" si="71"/>
        <v xml:space="preserve"> </v>
      </c>
      <c r="AG175" s="21" t="e">
        <f>VLOOKUP($I175,DIMENSIONS!$B$2:$H$58,8,FALSE)</f>
        <v>#N/A</v>
      </c>
    </row>
    <row r="176" spans="2:33">
      <c r="B176" s="44"/>
      <c r="C176" s="1"/>
      <c r="D176" s="1"/>
      <c r="E176" s="1"/>
      <c r="F176" s="1"/>
      <c r="G176" s="1"/>
      <c r="H176" s="1"/>
      <c r="I176" s="1"/>
      <c r="J176" s="1"/>
      <c r="K176" s="1"/>
      <c r="L176" s="1"/>
      <c r="M176" s="1"/>
      <c r="N176" s="1"/>
      <c r="O176" s="1"/>
      <c r="P176" s="1"/>
      <c r="Q176" s="1"/>
      <c r="R176" s="1"/>
      <c r="S176" s="1"/>
      <c r="T176" s="1"/>
      <c r="U176" s="1"/>
      <c r="V176" s="1"/>
      <c r="W176" s="1"/>
      <c r="X176" s="40"/>
      <c r="Y176" s="6" t="str">
        <f t="shared" si="69"/>
        <v/>
      </c>
      <c r="Z176" s="22">
        <f t="shared" si="70"/>
        <v>-1</v>
      </c>
      <c r="AA176" s="22">
        <f>VLOOKUP('Extraction '!I176,DIMENSIONS!J:K,2,FALSE)</f>
        <v>0</v>
      </c>
      <c r="AB176" s="22" t="e">
        <f>VLOOKUP($I176,DIMENSIONS!$B$2:$G$58,3,FALSE)</f>
        <v>#N/A</v>
      </c>
      <c r="AC176" s="22" t="e">
        <f>VLOOKUP($I176,DIMENSIONS!$B$2:$G$58,4,FALSE)</f>
        <v>#N/A</v>
      </c>
      <c r="AD176" s="22" t="e">
        <f>VLOOKUP($I176,DIMENSIONS!$B$2:$G$58,5,FALSE)</f>
        <v>#N/A</v>
      </c>
      <c r="AE176" s="22" t="e">
        <f>VLOOKUP($I176,DIMENSIONS!$B$2:$G$58,6,FALSE)</f>
        <v>#N/A</v>
      </c>
      <c r="AF176" s="6" t="str">
        <f t="shared" si="71"/>
        <v xml:space="preserve"> </v>
      </c>
      <c r="AG176" s="21" t="e">
        <f>VLOOKUP($I176,DIMENSIONS!$B$2:$H$58,8,FALSE)</f>
        <v>#N/A</v>
      </c>
    </row>
    <row r="177" spans="2:33">
      <c r="B177" s="44"/>
      <c r="C177" s="1"/>
      <c r="D177" s="1"/>
      <c r="E177" s="1"/>
      <c r="F177" s="1"/>
      <c r="G177" s="1"/>
      <c r="H177" s="1"/>
      <c r="I177" s="1"/>
      <c r="J177" s="1"/>
      <c r="K177" s="1"/>
      <c r="L177" s="1"/>
      <c r="M177" s="1"/>
      <c r="N177" s="1"/>
      <c r="O177" s="1"/>
      <c r="P177" s="1"/>
      <c r="Q177" s="1"/>
      <c r="R177" s="1"/>
      <c r="S177" s="1"/>
      <c r="T177" s="1"/>
      <c r="U177" s="1"/>
      <c r="V177" s="1"/>
      <c r="W177" s="1"/>
      <c r="X177" s="40"/>
      <c r="Y177" s="6" t="str">
        <f t="shared" ref="Y177:Y240" si="72">UPPER(O177)</f>
        <v/>
      </c>
      <c r="Z177" s="22">
        <f t="shared" ref="Z177:Z240" si="73">AA177-$Z$2</f>
        <v>-1</v>
      </c>
      <c r="AA177" s="22">
        <f>VLOOKUP('Extraction '!I177,DIMENSIONS!J:K,2,FALSE)</f>
        <v>0</v>
      </c>
      <c r="AB177" s="22" t="e">
        <f>VLOOKUP($I177,DIMENSIONS!$B$2:$G$58,3,FALSE)</f>
        <v>#N/A</v>
      </c>
      <c r="AC177" s="22" t="e">
        <f>VLOOKUP($I177,DIMENSIONS!$B$2:$G$58,4,FALSE)</f>
        <v>#N/A</v>
      </c>
      <c r="AD177" s="22" t="e">
        <f>VLOOKUP($I177,DIMENSIONS!$B$2:$G$58,5,FALSE)</f>
        <v>#N/A</v>
      </c>
      <c r="AE177" s="22" t="e">
        <f>VLOOKUP($I177,DIMENSIONS!$B$2:$G$58,6,FALSE)</f>
        <v>#N/A</v>
      </c>
      <c r="AF177" s="6" t="str">
        <f t="shared" ref="AF177:AF240" si="74">CONCATENATE(J177," ",K177)</f>
        <v xml:space="preserve"> </v>
      </c>
      <c r="AG177" s="21" t="e">
        <f>VLOOKUP($I177,DIMENSIONS!$B$2:$H$58,8,FALSE)</f>
        <v>#N/A</v>
      </c>
    </row>
    <row r="178" spans="2:33">
      <c r="B178" s="44"/>
      <c r="C178" s="1"/>
      <c r="D178" s="1"/>
      <c r="E178" s="1"/>
      <c r="F178" s="1"/>
      <c r="G178" s="1"/>
      <c r="H178" s="1"/>
      <c r="I178" s="1"/>
      <c r="J178" s="1"/>
      <c r="K178" s="1"/>
      <c r="L178" s="1"/>
      <c r="M178" s="1"/>
      <c r="N178" s="1"/>
      <c r="O178" s="1"/>
      <c r="P178" s="1"/>
      <c r="Q178" s="1"/>
      <c r="R178" s="1"/>
      <c r="S178" s="1"/>
      <c r="T178" s="1"/>
      <c r="U178" s="1"/>
      <c r="V178" s="1"/>
      <c r="W178" s="1"/>
      <c r="X178" s="40"/>
      <c r="Y178" s="6" t="str">
        <f t="shared" si="72"/>
        <v/>
      </c>
      <c r="Z178" s="22">
        <f t="shared" si="73"/>
        <v>-1</v>
      </c>
      <c r="AA178" s="22">
        <f>VLOOKUP('Extraction '!I178,DIMENSIONS!J:K,2,FALSE)</f>
        <v>0</v>
      </c>
      <c r="AB178" s="22" t="e">
        <f>VLOOKUP($I178,DIMENSIONS!$B$2:$G$58,3,FALSE)</f>
        <v>#N/A</v>
      </c>
      <c r="AC178" s="22" t="e">
        <f>VLOOKUP($I178,DIMENSIONS!$B$2:$G$58,4,FALSE)</f>
        <v>#N/A</v>
      </c>
      <c r="AD178" s="22" t="e">
        <f>VLOOKUP($I178,DIMENSIONS!$B$2:$G$58,5,FALSE)</f>
        <v>#N/A</v>
      </c>
      <c r="AE178" s="22" t="e">
        <f>VLOOKUP($I178,DIMENSIONS!$B$2:$G$58,6,FALSE)</f>
        <v>#N/A</v>
      </c>
      <c r="AF178" s="6" t="str">
        <f t="shared" si="74"/>
        <v xml:space="preserve"> </v>
      </c>
      <c r="AG178" s="21" t="e">
        <f>VLOOKUP($I178,DIMENSIONS!$B$2:$H$58,8,FALSE)</f>
        <v>#N/A</v>
      </c>
    </row>
    <row r="179" spans="2:33">
      <c r="B179" s="44"/>
      <c r="C179" s="1"/>
      <c r="D179" s="1"/>
      <c r="E179" s="1"/>
      <c r="F179" s="1"/>
      <c r="G179" s="1"/>
      <c r="H179" s="1"/>
      <c r="I179" s="1"/>
      <c r="J179" s="1"/>
      <c r="K179" s="1"/>
      <c r="L179" s="1"/>
      <c r="M179" s="1"/>
      <c r="N179" s="1"/>
      <c r="O179" s="1"/>
      <c r="P179" s="1"/>
      <c r="Q179" s="1"/>
      <c r="R179" s="1"/>
      <c r="S179" s="1"/>
      <c r="T179" s="1"/>
      <c r="U179" s="1"/>
      <c r="V179" s="1"/>
      <c r="W179" s="1"/>
      <c r="X179" s="40"/>
      <c r="Y179" s="6" t="str">
        <f t="shared" si="72"/>
        <v/>
      </c>
      <c r="Z179" s="22">
        <f t="shared" si="73"/>
        <v>-1</v>
      </c>
      <c r="AA179" s="22">
        <f>VLOOKUP('Extraction '!I179,DIMENSIONS!J:K,2,FALSE)</f>
        <v>0</v>
      </c>
      <c r="AB179" s="22" t="e">
        <f>VLOOKUP($I179,DIMENSIONS!$B$2:$G$58,3,FALSE)</f>
        <v>#N/A</v>
      </c>
      <c r="AC179" s="22" t="e">
        <f>VLOOKUP($I179,DIMENSIONS!$B$2:$G$58,4,FALSE)</f>
        <v>#N/A</v>
      </c>
      <c r="AD179" s="22" t="e">
        <f>VLOOKUP($I179,DIMENSIONS!$B$2:$G$58,5,FALSE)</f>
        <v>#N/A</v>
      </c>
      <c r="AE179" s="22" t="e">
        <f>VLOOKUP($I179,DIMENSIONS!$B$2:$G$58,6,FALSE)</f>
        <v>#N/A</v>
      </c>
      <c r="AF179" s="6" t="str">
        <f t="shared" si="74"/>
        <v xml:space="preserve"> </v>
      </c>
      <c r="AG179" s="21" t="e">
        <f>VLOOKUP($I179,DIMENSIONS!$B$2:$H$58,8,FALSE)</f>
        <v>#N/A</v>
      </c>
    </row>
    <row r="180" spans="2:33">
      <c r="B180" s="44"/>
      <c r="C180" s="1"/>
      <c r="D180" s="1"/>
      <c r="E180" s="1"/>
      <c r="F180" s="1"/>
      <c r="G180" s="1"/>
      <c r="H180" s="1"/>
      <c r="I180" s="1"/>
      <c r="J180" s="1"/>
      <c r="K180" s="1"/>
      <c r="L180" s="1"/>
      <c r="M180" s="1"/>
      <c r="N180" s="1"/>
      <c r="O180" s="1"/>
      <c r="P180" s="1"/>
      <c r="Q180" s="1"/>
      <c r="R180" s="1"/>
      <c r="S180" s="1"/>
      <c r="T180" s="1"/>
      <c r="U180" s="1"/>
      <c r="V180" s="1"/>
      <c r="W180" s="1"/>
      <c r="X180" s="40"/>
      <c r="Y180" s="6" t="str">
        <f t="shared" si="72"/>
        <v/>
      </c>
      <c r="Z180" s="22">
        <f t="shared" si="73"/>
        <v>-1</v>
      </c>
      <c r="AA180" s="22">
        <f>VLOOKUP('Extraction '!I180,DIMENSIONS!J:K,2,FALSE)</f>
        <v>0</v>
      </c>
      <c r="AB180" s="22" t="e">
        <f>VLOOKUP($I180,DIMENSIONS!$B$2:$G$58,3,FALSE)</f>
        <v>#N/A</v>
      </c>
      <c r="AC180" s="22" t="e">
        <f>VLOOKUP($I180,DIMENSIONS!$B$2:$G$58,4,FALSE)</f>
        <v>#N/A</v>
      </c>
      <c r="AD180" s="22" t="e">
        <f>VLOOKUP($I180,DIMENSIONS!$B$2:$G$58,5,FALSE)</f>
        <v>#N/A</v>
      </c>
      <c r="AE180" s="22" t="e">
        <f>VLOOKUP($I180,DIMENSIONS!$B$2:$G$58,6,FALSE)</f>
        <v>#N/A</v>
      </c>
      <c r="AF180" s="6" t="str">
        <f t="shared" si="74"/>
        <v xml:space="preserve"> </v>
      </c>
      <c r="AG180" s="21" t="e">
        <f>VLOOKUP($I180,DIMENSIONS!$B$2:$H$58,8,FALSE)</f>
        <v>#N/A</v>
      </c>
    </row>
    <row r="181" spans="2:33">
      <c r="B181" s="44"/>
      <c r="C181" s="1"/>
      <c r="D181" s="1"/>
      <c r="E181" s="1"/>
      <c r="F181" s="1"/>
      <c r="G181" s="1"/>
      <c r="H181" s="1"/>
      <c r="I181" s="1"/>
      <c r="J181" s="1"/>
      <c r="K181" s="1"/>
      <c r="L181" s="1"/>
      <c r="M181" s="1"/>
      <c r="N181" s="1"/>
      <c r="O181" s="1"/>
      <c r="P181" s="1"/>
      <c r="Q181" s="1"/>
      <c r="R181" s="1"/>
      <c r="S181" s="1"/>
      <c r="T181" s="1"/>
      <c r="U181" s="1"/>
      <c r="V181" s="1"/>
      <c r="W181" s="1"/>
      <c r="X181" s="40"/>
      <c r="Y181" s="6" t="str">
        <f t="shared" si="72"/>
        <v/>
      </c>
      <c r="Z181" s="22">
        <f t="shared" si="73"/>
        <v>-1</v>
      </c>
      <c r="AA181" s="22">
        <f>VLOOKUP('Extraction '!I181,DIMENSIONS!J:K,2,FALSE)</f>
        <v>0</v>
      </c>
      <c r="AB181" s="22" t="e">
        <f>VLOOKUP($I181,DIMENSIONS!$B$2:$G$58,3,FALSE)</f>
        <v>#N/A</v>
      </c>
      <c r="AC181" s="22" t="e">
        <f>VLOOKUP($I181,DIMENSIONS!$B$2:$G$58,4,FALSE)</f>
        <v>#N/A</v>
      </c>
      <c r="AD181" s="22" t="e">
        <f>VLOOKUP($I181,DIMENSIONS!$B$2:$G$58,5,FALSE)</f>
        <v>#N/A</v>
      </c>
      <c r="AE181" s="22" t="e">
        <f>VLOOKUP($I181,DIMENSIONS!$B$2:$G$58,6,FALSE)</f>
        <v>#N/A</v>
      </c>
      <c r="AF181" s="6" t="str">
        <f t="shared" si="74"/>
        <v xml:space="preserve"> </v>
      </c>
      <c r="AG181" s="21" t="e">
        <f>VLOOKUP($I181,DIMENSIONS!$B$2:$H$58,8,FALSE)</f>
        <v>#N/A</v>
      </c>
    </row>
    <row r="182" spans="2:33">
      <c r="B182" s="44"/>
      <c r="C182" s="1"/>
      <c r="D182" s="1"/>
      <c r="E182" s="1"/>
      <c r="F182" s="1"/>
      <c r="G182" s="1"/>
      <c r="H182" s="1"/>
      <c r="I182" s="1"/>
      <c r="J182" s="1"/>
      <c r="K182" s="1"/>
      <c r="L182" s="1"/>
      <c r="M182" s="1"/>
      <c r="N182" s="1"/>
      <c r="O182" s="1"/>
      <c r="P182" s="1"/>
      <c r="Q182" s="1"/>
      <c r="R182" s="1"/>
      <c r="S182" s="1"/>
      <c r="T182" s="1"/>
      <c r="U182" s="1"/>
      <c r="V182" s="1"/>
      <c r="W182" s="1"/>
      <c r="X182" s="40"/>
      <c r="Y182" s="6" t="str">
        <f t="shared" si="72"/>
        <v/>
      </c>
      <c r="Z182" s="22">
        <f t="shared" si="73"/>
        <v>-1</v>
      </c>
      <c r="AA182" s="22">
        <f>VLOOKUP('Extraction '!I182,DIMENSIONS!J:K,2,FALSE)</f>
        <v>0</v>
      </c>
      <c r="AB182" s="22" t="e">
        <f>VLOOKUP($I182,DIMENSIONS!$B$2:$G$58,3,FALSE)</f>
        <v>#N/A</v>
      </c>
      <c r="AC182" s="22" t="e">
        <f>VLOOKUP($I182,DIMENSIONS!$B$2:$G$58,4,FALSE)</f>
        <v>#N/A</v>
      </c>
      <c r="AD182" s="22" t="e">
        <f>VLOOKUP($I182,DIMENSIONS!$B$2:$G$58,5,FALSE)</f>
        <v>#N/A</v>
      </c>
      <c r="AE182" s="22" t="e">
        <f>VLOOKUP($I182,DIMENSIONS!$B$2:$G$58,6,FALSE)</f>
        <v>#N/A</v>
      </c>
      <c r="AF182" s="6" t="str">
        <f t="shared" si="74"/>
        <v xml:space="preserve"> </v>
      </c>
      <c r="AG182" s="21" t="e">
        <f>VLOOKUP($I182,DIMENSIONS!$B$2:$H$58,8,FALSE)</f>
        <v>#N/A</v>
      </c>
    </row>
    <row r="183" spans="2:33">
      <c r="B183" s="44"/>
      <c r="C183" s="1"/>
      <c r="D183" s="1"/>
      <c r="E183" s="1"/>
      <c r="F183" s="1"/>
      <c r="G183" s="1"/>
      <c r="H183" s="1"/>
      <c r="I183" s="1"/>
      <c r="J183" s="1"/>
      <c r="K183" s="1"/>
      <c r="L183" s="1"/>
      <c r="M183" s="1"/>
      <c r="N183" s="1"/>
      <c r="O183" s="1"/>
      <c r="P183" s="1"/>
      <c r="Q183" s="1"/>
      <c r="R183" s="1"/>
      <c r="S183" s="1"/>
      <c r="T183" s="1"/>
      <c r="U183" s="1"/>
      <c r="V183" s="1"/>
      <c r="W183" s="1"/>
      <c r="X183" s="40"/>
      <c r="Y183" s="6" t="str">
        <f t="shared" si="72"/>
        <v/>
      </c>
      <c r="Z183" s="22">
        <f t="shared" si="73"/>
        <v>-1</v>
      </c>
      <c r="AA183" s="22">
        <f>VLOOKUP('Extraction '!I183,DIMENSIONS!J:K,2,FALSE)</f>
        <v>0</v>
      </c>
      <c r="AB183" s="22" t="e">
        <f>VLOOKUP($I183,DIMENSIONS!$B$2:$G$58,3,FALSE)</f>
        <v>#N/A</v>
      </c>
      <c r="AC183" s="22" t="e">
        <f>VLOOKUP($I183,DIMENSIONS!$B$2:$G$58,4,FALSE)</f>
        <v>#N/A</v>
      </c>
      <c r="AD183" s="22" t="e">
        <f>VLOOKUP($I183,DIMENSIONS!$B$2:$G$58,5,FALSE)</f>
        <v>#N/A</v>
      </c>
      <c r="AE183" s="22" t="e">
        <f>VLOOKUP($I183,DIMENSIONS!$B$2:$G$58,6,FALSE)</f>
        <v>#N/A</v>
      </c>
      <c r="AF183" s="6" t="str">
        <f t="shared" si="74"/>
        <v xml:space="preserve"> </v>
      </c>
      <c r="AG183" s="21" t="e">
        <f>VLOOKUP($I183,DIMENSIONS!$B$2:$H$58,8,FALSE)</f>
        <v>#N/A</v>
      </c>
    </row>
    <row r="184" spans="2:33">
      <c r="B184" s="44"/>
      <c r="C184" s="1"/>
      <c r="D184" s="1"/>
      <c r="E184" s="1"/>
      <c r="F184" s="1"/>
      <c r="G184" s="1"/>
      <c r="H184" s="1"/>
      <c r="I184" s="1"/>
      <c r="J184" s="1"/>
      <c r="K184" s="1"/>
      <c r="L184" s="1"/>
      <c r="M184" s="1"/>
      <c r="N184" s="1"/>
      <c r="O184" s="1"/>
      <c r="P184" s="1"/>
      <c r="Q184" s="1"/>
      <c r="R184" s="1"/>
      <c r="S184" s="1"/>
      <c r="T184" s="1"/>
      <c r="U184" s="1"/>
      <c r="V184" s="1"/>
      <c r="W184" s="1"/>
      <c r="X184" s="40"/>
      <c r="Y184" s="6" t="str">
        <f t="shared" si="72"/>
        <v/>
      </c>
      <c r="Z184" s="22">
        <f t="shared" si="73"/>
        <v>-1</v>
      </c>
      <c r="AA184" s="22">
        <f>VLOOKUP('Extraction '!I184,DIMENSIONS!J:K,2,FALSE)</f>
        <v>0</v>
      </c>
      <c r="AB184" s="22" t="e">
        <f>VLOOKUP($I184,DIMENSIONS!$B$2:$G$58,3,FALSE)</f>
        <v>#N/A</v>
      </c>
      <c r="AC184" s="22" t="e">
        <f>VLOOKUP($I184,DIMENSIONS!$B$2:$G$58,4,FALSE)</f>
        <v>#N/A</v>
      </c>
      <c r="AD184" s="22" t="e">
        <f>VLOOKUP($I184,DIMENSIONS!$B$2:$G$58,5,FALSE)</f>
        <v>#N/A</v>
      </c>
      <c r="AE184" s="22" t="e">
        <f>VLOOKUP($I184,DIMENSIONS!$B$2:$G$58,6,FALSE)</f>
        <v>#N/A</v>
      </c>
      <c r="AF184" s="6" t="str">
        <f t="shared" si="74"/>
        <v xml:space="preserve"> </v>
      </c>
      <c r="AG184" s="21" t="e">
        <f>VLOOKUP($I184,DIMENSIONS!$B$2:$H$58,8,FALSE)</f>
        <v>#N/A</v>
      </c>
    </row>
    <row r="185" spans="2:33">
      <c r="B185" s="44"/>
      <c r="C185" s="1"/>
      <c r="D185" s="1"/>
      <c r="E185" s="1"/>
      <c r="F185" s="1"/>
      <c r="G185" s="1"/>
      <c r="H185" s="1"/>
      <c r="I185" s="1"/>
      <c r="J185" s="1"/>
      <c r="K185" s="1"/>
      <c r="L185" s="1"/>
      <c r="M185" s="1"/>
      <c r="N185" s="1"/>
      <c r="O185" s="1"/>
      <c r="P185" s="1"/>
      <c r="Q185" s="1"/>
      <c r="R185" s="1"/>
      <c r="S185" s="1"/>
      <c r="T185" s="1"/>
      <c r="U185" s="1"/>
      <c r="V185" s="1"/>
      <c r="W185" s="1"/>
      <c r="X185" s="40"/>
      <c r="Y185" s="6" t="str">
        <f t="shared" si="72"/>
        <v/>
      </c>
      <c r="Z185" s="22">
        <f t="shared" si="73"/>
        <v>-1</v>
      </c>
      <c r="AA185" s="22">
        <f>VLOOKUP('Extraction '!I185,DIMENSIONS!J:K,2,FALSE)</f>
        <v>0</v>
      </c>
      <c r="AB185" s="22" t="e">
        <f>VLOOKUP($I185,DIMENSIONS!$B$2:$G$58,3,FALSE)</f>
        <v>#N/A</v>
      </c>
      <c r="AC185" s="22" t="e">
        <f>VLOOKUP($I185,DIMENSIONS!$B$2:$G$58,4,FALSE)</f>
        <v>#N/A</v>
      </c>
      <c r="AD185" s="22" t="e">
        <f>VLOOKUP($I185,DIMENSIONS!$B$2:$G$58,5,FALSE)</f>
        <v>#N/A</v>
      </c>
      <c r="AE185" s="22" t="e">
        <f>VLOOKUP($I185,DIMENSIONS!$B$2:$G$58,6,FALSE)</f>
        <v>#N/A</v>
      </c>
      <c r="AF185" s="6" t="str">
        <f t="shared" si="74"/>
        <v xml:space="preserve"> </v>
      </c>
      <c r="AG185" s="21" t="e">
        <f>VLOOKUP($I185,DIMENSIONS!$B$2:$H$58,8,FALSE)</f>
        <v>#N/A</v>
      </c>
    </row>
    <row r="186" spans="2:33">
      <c r="B186" s="44"/>
      <c r="C186" s="1"/>
      <c r="D186" s="1"/>
      <c r="E186" s="1"/>
      <c r="F186" s="1"/>
      <c r="G186" s="1"/>
      <c r="H186" s="1"/>
      <c r="I186" s="1"/>
      <c r="J186" s="1"/>
      <c r="K186" s="1"/>
      <c r="L186" s="1"/>
      <c r="M186" s="1"/>
      <c r="N186" s="1"/>
      <c r="O186" s="1"/>
      <c r="P186" s="1"/>
      <c r="Q186" s="1"/>
      <c r="R186" s="1"/>
      <c r="S186" s="1"/>
      <c r="T186" s="1"/>
      <c r="U186" s="1"/>
      <c r="V186" s="1"/>
      <c r="W186" s="1"/>
      <c r="X186" s="40"/>
      <c r="Y186" s="6" t="str">
        <f t="shared" si="72"/>
        <v/>
      </c>
      <c r="Z186" s="22">
        <f t="shared" si="73"/>
        <v>-1</v>
      </c>
      <c r="AA186" s="22">
        <f>VLOOKUP('Extraction '!I186,DIMENSIONS!J:K,2,FALSE)</f>
        <v>0</v>
      </c>
      <c r="AB186" s="22" t="e">
        <f>VLOOKUP($I186,DIMENSIONS!$B$2:$G$58,3,FALSE)</f>
        <v>#N/A</v>
      </c>
      <c r="AC186" s="22" t="e">
        <f>VLOOKUP($I186,DIMENSIONS!$B$2:$G$58,4,FALSE)</f>
        <v>#N/A</v>
      </c>
      <c r="AD186" s="22" t="e">
        <f>VLOOKUP($I186,DIMENSIONS!$B$2:$G$58,5,FALSE)</f>
        <v>#N/A</v>
      </c>
      <c r="AE186" s="22" t="e">
        <f>VLOOKUP($I186,DIMENSIONS!$B$2:$G$58,6,FALSE)</f>
        <v>#N/A</v>
      </c>
      <c r="AF186" s="6" t="str">
        <f t="shared" si="74"/>
        <v xml:space="preserve"> </v>
      </c>
      <c r="AG186" s="21" t="e">
        <f>VLOOKUP($I186,DIMENSIONS!$B$2:$H$58,8,FALSE)</f>
        <v>#N/A</v>
      </c>
    </row>
    <row r="187" spans="2:33">
      <c r="B187" s="44"/>
      <c r="C187" s="1"/>
      <c r="D187" s="1"/>
      <c r="E187" s="1"/>
      <c r="F187" s="1"/>
      <c r="G187" s="1"/>
      <c r="H187" s="1"/>
      <c r="I187" s="1"/>
      <c r="J187" s="1"/>
      <c r="K187" s="1"/>
      <c r="L187" s="1"/>
      <c r="M187" s="1"/>
      <c r="N187" s="1"/>
      <c r="O187" s="1"/>
      <c r="P187" s="1"/>
      <c r="Q187" s="1"/>
      <c r="R187" s="1"/>
      <c r="S187" s="1"/>
      <c r="T187" s="1"/>
      <c r="U187" s="1"/>
      <c r="V187" s="1"/>
      <c r="W187" s="1"/>
      <c r="X187" s="40"/>
      <c r="Y187" s="6" t="str">
        <f t="shared" si="72"/>
        <v/>
      </c>
      <c r="Z187" s="22">
        <f t="shared" si="73"/>
        <v>-1</v>
      </c>
      <c r="AA187" s="22">
        <f>VLOOKUP('Extraction '!I187,DIMENSIONS!J:K,2,FALSE)</f>
        <v>0</v>
      </c>
      <c r="AB187" s="22" t="e">
        <f>VLOOKUP($I187,DIMENSIONS!$B$2:$G$58,3,FALSE)</f>
        <v>#N/A</v>
      </c>
      <c r="AC187" s="22" t="e">
        <f>VLOOKUP($I187,DIMENSIONS!$B$2:$G$58,4,FALSE)</f>
        <v>#N/A</v>
      </c>
      <c r="AD187" s="22" t="e">
        <f>VLOOKUP($I187,DIMENSIONS!$B$2:$G$58,5,FALSE)</f>
        <v>#N/A</v>
      </c>
      <c r="AE187" s="22" t="e">
        <f>VLOOKUP($I187,DIMENSIONS!$B$2:$G$58,6,FALSE)</f>
        <v>#N/A</v>
      </c>
      <c r="AF187" s="6" t="str">
        <f t="shared" si="74"/>
        <v xml:space="preserve"> </v>
      </c>
      <c r="AG187" s="21" t="e">
        <f>VLOOKUP($I187,DIMENSIONS!$B$2:$H$58,8,FALSE)</f>
        <v>#N/A</v>
      </c>
    </row>
    <row r="188" spans="2:33">
      <c r="B188" s="44"/>
      <c r="C188" s="1"/>
      <c r="D188" s="1"/>
      <c r="E188" s="1"/>
      <c r="F188" s="1"/>
      <c r="G188" s="1"/>
      <c r="H188" s="1"/>
      <c r="I188" s="1"/>
      <c r="J188" s="1"/>
      <c r="K188" s="1"/>
      <c r="L188" s="1"/>
      <c r="M188" s="1"/>
      <c r="N188" s="1"/>
      <c r="O188" s="1"/>
      <c r="P188" s="1"/>
      <c r="Q188" s="1"/>
      <c r="R188" s="1"/>
      <c r="S188" s="1"/>
      <c r="T188" s="1"/>
      <c r="U188" s="1"/>
      <c r="V188" s="1"/>
      <c r="W188" s="1"/>
      <c r="X188" s="40"/>
      <c r="Y188" s="6" t="str">
        <f t="shared" si="72"/>
        <v/>
      </c>
      <c r="Z188" s="22">
        <f t="shared" si="73"/>
        <v>-1</v>
      </c>
      <c r="AA188" s="22">
        <f>VLOOKUP('Extraction '!I188,DIMENSIONS!J:K,2,FALSE)</f>
        <v>0</v>
      </c>
      <c r="AB188" s="22" t="e">
        <f>VLOOKUP($I188,DIMENSIONS!$B$2:$G$58,3,FALSE)</f>
        <v>#N/A</v>
      </c>
      <c r="AC188" s="22" t="e">
        <f>VLOOKUP($I188,DIMENSIONS!$B$2:$G$58,4,FALSE)</f>
        <v>#N/A</v>
      </c>
      <c r="AD188" s="22" t="e">
        <f>VLOOKUP($I188,DIMENSIONS!$B$2:$G$58,5,FALSE)</f>
        <v>#N/A</v>
      </c>
      <c r="AE188" s="22" t="e">
        <f>VLOOKUP($I188,DIMENSIONS!$B$2:$G$58,6,FALSE)</f>
        <v>#N/A</v>
      </c>
      <c r="AF188" s="6" t="str">
        <f t="shared" si="74"/>
        <v xml:space="preserve"> </v>
      </c>
      <c r="AG188" s="21" t="e">
        <f>VLOOKUP($I188,DIMENSIONS!$B$2:$H$58,8,FALSE)</f>
        <v>#N/A</v>
      </c>
    </row>
    <row r="189" spans="2:33">
      <c r="B189" s="44"/>
      <c r="C189" s="1"/>
      <c r="D189" s="1"/>
      <c r="E189" s="1"/>
      <c r="F189" s="1"/>
      <c r="G189" s="1"/>
      <c r="H189" s="1"/>
      <c r="I189" s="1"/>
      <c r="J189" s="1"/>
      <c r="K189" s="1"/>
      <c r="L189" s="1"/>
      <c r="M189" s="1"/>
      <c r="N189" s="1"/>
      <c r="O189" s="1"/>
      <c r="P189" s="1"/>
      <c r="Q189" s="1"/>
      <c r="R189" s="1"/>
      <c r="S189" s="1"/>
      <c r="T189" s="1"/>
      <c r="U189" s="1"/>
      <c r="V189" s="1"/>
      <c r="W189" s="1"/>
      <c r="X189" s="40"/>
      <c r="Y189" s="6" t="str">
        <f t="shared" si="72"/>
        <v/>
      </c>
      <c r="Z189" s="22">
        <f t="shared" si="73"/>
        <v>-1</v>
      </c>
      <c r="AA189" s="22">
        <f>VLOOKUP('Extraction '!I189,DIMENSIONS!J:K,2,FALSE)</f>
        <v>0</v>
      </c>
      <c r="AB189" s="22" t="e">
        <f>VLOOKUP($I189,DIMENSIONS!$B$2:$G$58,3,FALSE)</f>
        <v>#N/A</v>
      </c>
      <c r="AC189" s="22" t="e">
        <f>VLOOKUP($I189,DIMENSIONS!$B$2:$G$58,4,FALSE)</f>
        <v>#N/A</v>
      </c>
      <c r="AD189" s="22" t="e">
        <f>VLOOKUP($I189,DIMENSIONS!$B$2:$G$58,5,FALSE)</f>
        <v>#N/A</v>
      </c>
      <c r="AE189" s="22" t="e">
        <f>VLOOKUP($I189,DIMENSIONS!$B$2:$G$58,6,FALSE)</f>
        <v>#N/A</v>
      </c>
      <c r="AF189" s="6" t="str">
        <f t="shared" si="74"/>
        <v xml:space="preserve"> </v>
      </c>
      <c r="AG189" s="21" t="e">
        <f>VLOOKUP($I189,DIMENSIONS!$B$2:$H$58,8,FALSE)</f>
        <v>#N/A</v>
      </c>
    </row>
    <row r="190" spans="2:33">
      <c r="B190" s="44"/>
      <c r="C190" s="1"/>
      <c r="D190" s="1"/>
      <c r="E190" s="1"/>
      <c r="F190" s="1"/>
      <c r="G190" s="1"/>
      <c r="H190" s="1"/>
      <c r="I190" s="1"/>
      <c r="J190" s="1"/>
      <c r="K190" s="1"/>
      <c r="L190" s="1"/>
      <c r="M190" s="1"/>
      <c r="N190" s="1"/>
      <c r="O190" s="1"/>
      <c r="P190" s="1"/>
      <c r="Q190" s="1"/>
      <c r="R190" s="1"/>
      <c r="S190" s="1"/>
      <c r="T190" s="1"/>
      <c r="U190" s="1"/>
      <c r="V190" s="1"/>
      <c r="W190" s="1"/>
      <c r="X190" s="40"/>
      <c r="Y190" s="6" t="str">
        <f t="shared" si="72"/>
        <v/>
      </c>
      <c r="Z190" s="22">
        <f t="shared" si="73"/>
        <v>-1</v>
      </c>
      <c r="AA190" s="22">
        <f>VLOOKUP('Extraction '!I190,DIMENSIONS!J:K,2,FALSE)</f>
        <v>0</v>
      </c>
      <c r="AB190" s="22" t="e">
        <f>VLOOKUP($I190,DIMENSIONS!$B$2:$G$58,3,FALSE)</f>
        <v>#N/A</v>
      </c>
      <c r="AC190" s="22" t="e">
        <f>VLOOKUP($I190,DIMENSIONS!$B$2:$G$58,4,FALSE)</f>
        <v>#N/A</v>
      </c>
      <c r="AD190" s="22" t="e">
        <f>VLOOKUP($I190,DIMENSIONS!$B$2:$G$58,5,FALSE)</f>
        <v>#N/A</v>
      </c>
      <c r="AE190" s="22" t="e">
        <f>VLOOKUP($I190,DIMENSIONS!$B$2:$G$58,6,FALSE)</f>
        <v>#N/A</v>
      </c>
      <c r="AF190" s="6" t="str">
        <f t="shared" si="74"/>
        <v xml:space="preserve"> </v>
      </c>
      <c r="AG190" s="21" t="e">
        <f>VLOOKUP($I190,DIMENSIONS!$B$2:$H$58,8,FALSE)</f>
        <v>#N/A</v>
      </c>
    </row>
    <row r="191" spans="2:33">
      <c r="B191" s="44"/>
      <c r="C191" s="1"/>
      <c r="D191" s="1"/>
      <c r="E191" s="1"/>
      <c r="F191" s="1"/>
      <c r="G191" s="1"/>
      <c r="H191" s="1"/>
      <c r="I191" s="1"/>
      <c r="J191" s="1"/>
      <c r="K191" s="1"/>
      <c r="L191" s="1"/>
      <c r="M191" s="1"/>
      <c r="N191" s="1"/>
      <c r="O191" s="1"/>
      <c r="P191" s="1"/>
      <c r="Q191" s="1"/>
      <c r="R191" s="1"/>
      <c r="S191" s="1"/>
      <c r="T191" s="1"/>
      <c r="U191" s="1"/>
      <c r="V191" s="1"/>
      <c r="W191" s="1"/>
      <c r="X191" s="40"/>
      <c r="Y191" s="6" t="str">
        <f t="shared" si="72"/>
        <v/>
      </c>
      <c r="Z191" s="22">
        <f t="shared" si="73"/>
        <v>-1</v>
      </c>
      <c r="AA191" s="22">
        <f>VLOOKUP('Extraction '!I191,DIMENSIONS!J:K,2,FALSE)</f>
        <v>0</v>
      </c>
      <c r="AB191" s="22" t="e">
        <f>VLOOKUP($I191,DIMENSIONS!$B$2:$G$58,3,FALSE)</f>
        <v>#N/A</v>
      </c>
      <c r="AC191" s="22" t="e">
        <f>VLOOKUP($I191,DIMENSIONS!$B$2:$G$58,4,FALSE)</f>
        <v>#N/A</v>
      </c>
      <c r="AD191" s="22" t="e">
        <f>VLOOKUP($I191,DIMENSIONS!$B$2:$G$58,5,FALSE)</f>
        <v>#N/A</v>
      </c>
      <c r="AE191" s="22" t="e">
        <f>VLOOKUP($I191,DIMENSIONS!$B$2:$G$58,6,FALSE)</f>
        <v>#N/A</v>
      </c>
      <c r="AF191" s="6" t="str">
        <f t="shared" si="74"/>
        <v xml:space="preserve"> </v>
      </c>
      <c r="AG191" s="21" t="e">
        <f>VLOOKUP($I191,DIMENSIONS!$B$2:$H$58,8,FALSE)</f>
        <v>#N/A</v>
      </c>
    </row>
    <row r="192" spans="2:33">
      <c r="B192" s="44"/>
      <c r="C192" s="1"/>
      <c r="D192" s="1"/>
      <c r="E192" s="1"/>
      <c r="F192" s="1"/>
      <c r="G192" s="1"/>
      <c r="H192" s="1"/>
      <c r="I192" s="1"/>
      <c r="J192" s="1"/>
      <c r="K192" s="1"/>
      <c r="L192" s="1"/>
      <c r="M192" s="1"/>
      <c r="N192" s="1"/>
      <c r="O192" s="1"/>
      <c r="P192" s="1"/>
      <c r="Q192" s="1"/>
      <c r="R192" s="1"/>
      <c r="S192" s="1"/>
      <c r="T192" s="1"/>
      <c r="U192" s="1"/>
      <c r="V192" s="1"/>
      <c r="W192" s="1"/>
      <c r="X192" s="40"/>
      <c r="Y192" s="6" t="str">
        <f t="shared" si="72"/>
        <v/>
      </c>
      <c r="Z192" s="22">
        <f t="shared" si="73"/>
        <v>-1</v>
      </c>
      <c r="AA192" s="22">
        <f>VLOOKUP('Extraction '!I192,DIMENSIONS!J:K,2,FALSE)</f>
        <v>0</v>
      </c>
      <c r="AB192" s="22" t="e">
        <f>VLOOKUP($I192,DIMENSIONS!$B$2:$G$58,3,FALSE)</f>
        <v>#N/A</v>
      </c>
      <c r="AC192" s="22" t="e">
        <f>VLOOKUP($I192,DIMENSIONS!$B$2:$G$58,4,FALSE)</f>
        <v>#N/A</v>
      </c>
      <c r="AD192" s="22" t="e">
        <f>VLOOKUP($I192,DIMENSIONS!$B$2:$G$58,5,FALSE)</f>
        <v>#N/A</v>
      </c>
      <c r="AE192" s="22" t="e">
        <f>VLOOKUP($I192,DIMENSIONS!$B$2:$G$58,6,FALSE)</f>
        <v>#N/A</v>
      </c>
      <c r="AF192" s="6" t="str">
        <f t="shared" si="74"/>
        <v xml:space="preserve"> </v>
      </c>
      <c r="AG192" s="21" t="e">
        <f>VLOOKUP($I192,DIMENSIONS!$B$2:$H$58,8,FALSE)</f>
        <v>#N/A</v>
      </c>
    </row>
    <row r="193" spans="2:33">
      <c r="B193" s="44"/>
      <c r="C193" s="1"/>
      <c r="D193" s="1"/>
      <c r="E193" s="1"/>
      <c r="F193" s="1"/>
      <c r="G193" s="1"/>
      <c r="H193" s="1"/>
      <c r="I193" s="1"/>
      <c r="J193" s="1"/>
      <c r="K193" s="1"/>
      <c r="L193" s="1"/>
      <c r="M193" s="1"/>
      <c r="N193" s="1"/>
      <c r="O193" s="1"/>
      <c r="P193" s="1"/>
      <c r="Q193" s="1"/>
      <c r="R193" s="1"/>
      <c r="S193" s="1"/>
      <c r="T193" s="1"/>
      <c r="U193" s="1"/>
      <c r="V193" s="1"/>
      <c r="W193" s="1"/>
      <c r="X193" s="40"/>
      <c r="Y193" s="6" t="str">
        <f t="shared" si="72"/>
        <v/>
      </c>
      <c r="Z193" s="22">
        <f t="shared" si="73"/>
        <v>-1</v>
      </c>
      <c r="AA193" s="22">
        <f>VLOOKUP('Extraction '!I193,DIMENSIONS!J:K,2,FALSE)</f>
        <v>0</v>
      </c>
      <c r="AB193" s="22" t="e">
        <f>VLOOKUP($I193,DIMENSIONS!$B$2:$G$58,3,FALSE)</f>
        <v>#N/A</v>
      </c>
      <c r="AC193" s="22" t="e">
        <f>VLOOKUP($I193,DIMENSIONS!$B$2:$G$58,4,FALSE)</f>
        <v>#N/A</v>
      </c>
      <c r="AD193" s="22" t="e">
        <f>VLOOKUP($I193,DIMENSIONS!$B$2:$G$58,5,FALSE)</f>
        <v>#N/A</v>
      </c>
      <c r="AE193" s="22" t="e">
        <f>VLOOKUP($I193,DIMENSIONS!$B$2:$G$58,6,FALSE)</f>
        <v>#N/A</v>
      </c>
      <c r="AF193" s="6" t="str">
        <f t="shared" si="74"/>
        <v xml:space="preserve"> </v>
      </c>
      <c r="AG193" s="21" t="e">
        <f>VLOOKUP($I193,DIMENSIONS!$B$2:$H$58,8,FALSE)</f>
        <v>#N/A</v>
      </c>
    </row>
    <row r="194" spans="2:33">
      <c r="B194" s="44"/>
      <c r="C194" s="1"/>
      <c r="D194" s="1"/>
      <c r="E194" s="1"/>
      <c r="F194" s="1"/>
      <c r="G194" s="1"/>
      <c r="H194" s="1"/>
      <c r="I194" s="1"/>
      <c r="J194" s="1"/>
      <c r="K194" s="1"/>
      <c r="L194" s="1"/>
      <c r="M194" s="1"/>
      <c r="N194" s="1"/>
      <c r="O194" s="1"/>
      <c r="P194" s="1"/>
      <c r="Q194" s="1"/>
      <c r="R194" s="1"/>
      <c r="S194" s="1"/>
      <c r="T194" s="1"/>
      <c r="U194" s="1"/>
      <c r="V194" s="1"/>
      <c r="W194" s="1"/>
      <c r="X194" s="40"/>
      <c r="Y194" s="6" t="str">
        <f t="shared" si="72"/>
        <v/>
      </c>
      <c r="Z194" s="22">
        <f t="shared" si="73"/>
        <v>-1</v>
      </c>
      <c r="AA194" s="22">
        <f>VLOOKUP('Extraction '!I194,DIMENSIONS!J:K,2,FALSE)</f>
        <v>0</v>
      </c>
      <c r="AB194" s="22" t="e">
        <f>VLOOKUP($I194,DIMENSIONS!$B$2:$G$58,3,FALSE)</f>
        <v>#N/A</v>
      </c>
      <c r="AC194" s="22" t="e">
        <f>VLOOKUP($I194,DIMENSIONS!$B$2:$G$58,4,FALSE)</f>
        <v>#N/A</v>
      </c>
      <c r="AD194" s="22" t="e">
        <f>VLOOKUP($I194,DIMENSIONS!$B$2:$G$58,5,FALSE)</f>
        <v>#N/A</v>
      </c>
      <c r="AE194" s="22" t="e">
        <f>VLOOKUP($I194,DIMENSIONS!$B$2:$G$58,6,FALSE)</f>
        <v>#N/A</v>
      </c>
      <c r="AF194" s="6" t="str">
        <f t="shared" si="74"/>
        <v xml:space="preserve"> </v>
      </c>
      <c r="AG194" s="21" t="e">
        <f>VLOOKUP($I194,DIMENSIONS!$B$2:$H$58,8,FALSE)</f>
        <v>#N/A</v>
      </c>
    </row>
    <row r="195" spans="2:33">
      <c r="B195" s="44"/>
      <c r="C195" s="1"/>
      <c r="D195" s="1"/>
      <c r="E195" s="1"/>
      <c r="F195" s="1"/>
      <c r="G195" s="1"/>
      <c r="H195" s="1"/>
      <c r="I195" s="1"/>
      <c r="J195" s="1"/>
      <c r="K195" s="1"/>
      <c r="L195" s="1"/>
      <c r="M195" s="1"/>
      <c r="N195" s="1"/>
      <c r="O195" s="1"/>
      <c r="P195" s="1"/>
      <c r="Q195" s="1"/>
      <c r="R195" s="1"/>
      <c r="S195" s="1"/>
      <c r="T195" s="1"/>
      <c r="U195" s="1"/>
      <c r="V195" s="1"/>
      <c r="W195" s="1"/>
      <c r="X195" s="40"/>
      <c r="Y195" s="6" t="str">
        <f t="shared" si="72"/>
        <v/>
      </c>
      <c r="Z195" s="22">
        <f t="shared" si="73"/>
        <v>-1</v>
      </c>
      <c r="AA195" s="22">
        <f>VLOOKUP('Extraction '!I195,DIMENSIONS!J:K,2,FALSE)</f>
        <v>0</v>
      </c>
      <c r="AB195" s="22" t="e">
        <f>VLOOKUP($I195,DIMENSIONS!$B$2:$G$58,3,FALSE)</f>
        <v>#N/A</v>
      </c>
      <c r="AC195" s="22" t="e">
        <f>VLOOKUP($I195,DIMENSIONS!$B$2:$G$58,4,FALSE)</f>
        <v>#N/A</v>
      </c>
      <c r="AD195" s="22" t="e">
        <f>VLOOKUP($I195,DIMENSIONS!$B$2:$G$58,5,FALSE)</f>
        <v>#N/A</v>
      </c>
      <c r="AE195" s="22" t="e">
        <f>VLOOKUP($I195,DIMENSIONS!$B$2:$G$58,6,FALSE)</f>
        <v>#N/A</v>
      </c>
      <c r="AF195" s="6" t="str">
        <f t="shared" si="74"/>
        <v xml:space="preserve"> </v>
      </c>
      <c r="AG195" s="21" t="e">
        <f>VLOOKUP($I195,DIMENSIONS!$B$2:$H$58,8,FALSE)</f>
        <v>#N/A</v>
      </c>
    </row>
    <row r="196" spans="2:33">
      <c r="B196" s="44"/>
      <c r="C196" s="1"/>
      <c r="D196" s="1"/>
      <c r="E196" s="1"/>
      <c r="F196" s="1"/>
      <c r="G196" s="1"/>
      <c r="H196" s="1"/>
      <c r="I196" s="1"/>
      <c r="J196" s="1"/>
      <c r="K196" s="1"/>
      <c r="L196" s="1"/>
      <c r="M196" s="1"/>
      <c r="N196" s="1"/>
      <c r="O196" s="1"/>
      <c r="P196" s="1"/>
      <c r="Q196" s="1"/>
      <c r="R196" s="1"/>
      <c r="S196" s="1"/>
      <c r="T196" s="1"/>
      <c r="U196" s="1"/>
      <c r="V196" s="1"/>
      <c r="W196" s="1"/>
      <c r="X196" s="40"/>
      <c r="Y196" s="6" t="str">
        <f t="shared" si="72"/>
        <v/>
      </c>
      <c r="Z196" s="22">
        <f t="shared" si="73"/>
        <v>-1</v>
      </c>
      <c r="AA196" s="22">
        <f>VLOOKUP('Extraction '!I196,DIMENSIONS!J:K,2,FALSE)</f>
        <v>0</v>
      </c>
      <c r="AB196" s="22" t="e">
        <f>VLOOKUP($I196,DIMENSIONS!$B$2:$G$58,3,FALSE)</f>
        <v>#N/A</v>
      </c>
      <c r="AC196" s="22" t="e">
        <f>VLOOKUP($I196,DIMENSIONS!$B$2:$G$58,4,FALSE)</f>
        <v>#N/A</v>
      </c>
      <c r="AD196" s="22" t="e">
        <f>VLOOKUP($I196,DIMENSIONS!$B$2:$G$58,5,FALSE)</f>
        <v>#N/A</v>
      </c>
      <c r="AE196" s="22" t="e">
        <f>VLOOKUP($I196,DIMENSIONS!$B$2:$G$58,6,FALSE)</f>
        <v>#N/A</v>
      </c>
      <c r="AF196" s="6" t="str">
        <f t="shared" si="74"/>
        <v xml:space="preserve"> </v>
      </c>
      <c r="AG196" s="21" t="e">
        <f>VLOOKUP($I196,DIMENSIONS!$B$2:$H$58,8,FALSE)</f>
        <v>#N/A</v>
      </c>
    </row>
    <row r="197" spans="2:33">
      <c r="B197" s="44"/>
      <c r="C197" s="1"/>
      <c r="D197" s="1"/>
      <c r="E197" s="1"/>
      <c r="F197" s="1"/>
      <c r="G197" s="1"/>
      <c r="H197" s="1"/>
      <c r="I197" s="1"/>
      <c r="J197" s="1"/>
      <c r="K197" s="1"/>
      <c r="L197" s="1"/>
      <c r="M197" s="1"/>
      <c r="N197" s="1"/>
      <c r="O197" s="1"/>
      <c r="P197" s="1"/>
      <c r="Q197" s="1"/>
      <c r="R197" s="1"/>
      <c r="S197" s="1"/>
      <c r="T197" s="1"/>
      <c r="U197" s="1"/>
      <c r="V197" s="1"/>
      <c r="W197" s="1"/>
      <c r="X197" s="40"/>
      <c r="Y197" s="6" t="str">
        <f t="shared" si="72"/>
        <v/>
      </c>
      <c r="Z197" s="22">
        <f t="shared" si="73"/>
        <v>-1</v>
      </c>
      <c r="AA197" s="22">
        <f>VLOOKUP('Extraction '!I197,DIMENSIONS!J:K,2,FALSE)</f>
        <v>0</v>
      </c>
      <c r="AB197" s="22" t="e">
        <f>VLOOKUP($I197,DIMENSIONS!$B$2:$G$58,3,FALSE)</f>
        <v>#N/A</v>
      </c>
      <c r="AC197" s="22" t="e">
        <f>VLOOKUP($I197,DIMENSIONS!$B$2:$G$58,4,FALSE)</f>
        <v>#N/A</v>
      </c>
      <c r="AD197" s="22" t="e">
        <f>VLOOKUP($I197,DIMENSIONS!$B$2:$G$58,5,FALSE)</f>
        <v>#N/A</v>
      </c>
      <c r="AE197" s="22" t="e">
        <f>VLOOKUP($I197,DIMENSIONS!$B$2:$G$58,6,FALSE)</f>
        <v>#N/A</v>
      </c>
      <c r="AF197" s="6" t="str">
        <f t="shared" si="74"/>
        <v xml:space="preserve"> </v>
      </c>
      <c r="AG197" s="21" t="e">
        <f>VLOOKUP($I197,DIMENSIONS!$B$2:$H$58,8,FALSE)</f>
        <v>#N/A</v>
      </c>
    </row>
    <row r="198" spans="2:33">
      <c r="B198" s="44"/>
      <c r="C198" s="1"/>
      <c r="D198" s="1"/>
      <c r="E198" s="1"/>
      <c r="F198" s="1"/>
      <c r="G198" s="1"/>
      <c r="H198" s="1"/>
      <c r="I198" s="1"/>
      <c r="J198" s="1"/>
      <c r="K198" s="1"/>
      <c r="L198" s="1"/>
      <c r="M198" s="1"/>
      <c r="N198" s="1"/>
      <c r="O198" s="1"/>
      <c r="P198" s="1"/>
      <c r="Q198" s="1"/>
      <c r="R198" s="1"/>
      <c r="S198" s="1"/>
      <c r="T198" s="1"/>
      <c r="U198" s="1"/>
      <c r="V198" s="1"/>
      <c r="W198" s="1"/>
      <c r="X198" s="40"/>
      <c r="Y198" s="6" t="str">
        <f t="shared" si="72"/>
        <v/>
      </c>
      <c r="Z198" s="22">
        <f t="shared" si="73"/>
        <v>-1</v>
      </c>
      <c r="AA198" s="22">
        <f>VLOOKUP('Extraction '!I198,DIMENSIONS!J:K,2,FALSE)</f>
        <v>0</v>
      </c>
      <c r="AB198" s="22" t="e">
        <f>VLOOKUP($I198,DIMENSIONS!$B$2:$G$58,3,FALSE)</f>
        <v>#N/A</v>
      </c>
      <c r="AC198" s="22" t="e">
        <f>VLOOKUP($I198,DIMENSIONS!$B$2:$G$58,4,FALSE)</f>
        <v>#N/A</v>
      </c>
      <c r="AD198" s="22" t="e">
        <f>VLOOKUP($I198,DIMENSIONS!$B$2:$G$58,5,FALSE)</f>
        <v>#N/A</v>
      </c>
      <c r="AE198" s="22" t="e">
        <f>VLOOKUP($I198,DIMENSIONS!$B$2:$G$58,6,FALSE)</f>
        <v>#N/A</v>
      </c>
      <c r="AF198" s="6" t="str">
        <f t="shared" si="74"/>
        <v xml:space="preserve"> </v>
      </c>
      <c r="AG198" s="21" t="e">
        <f>VLOOKUP($I198,DIMENSIONS!$B$2:$H$58,8,FALSE)</f>
        <v>#N/A</v>
      </c>
    </row>
    <row r="199" spans="2:33">
      <c r="B199" s="44"/>
      <c r="C199" s="1"/>
      <c r="D199" s="1"/>
      <c r="E199" s="1"/>
      <c r="F199" s="1"/>
      <c r="G199" s="1"/>
      <c r="H199" s="1"/>
      <c r="I199" s="1"/>
      <c r="J199" s="1"/>
      <c r="K199" s="1"/>
      <c r="L199" s="1"/>
      <c r="M199" s="1"/>
      <c r="N199" s="1"/>
      <c r="O199" s="1"/>
      <c r="P199" s="1"/>
      <c r="Q199" s="1"/>
      <c r="R199" s="1"/>
      <c r="S199" s="1"/>
      <c r="T199" s="1"/>
      <c r="U199" s="1"/>
      <c r="V199" s="1"/>
      <c r="W199" s="1"/>
      <c r="X199" s="40"/>
      <c r="Y199" s="6" t="str">
        <f t="shared" si="72"/>
        <v/>
      </c>
      <c r="Z199" s="22">
        <f t="shared" si="73"/>
        <v>-1</v>
      </c>
      <c r="AA199" s="22">
        <f>VLOOKUP('Extraction '!I199,DIMENSIONS!J:K,2,FALSE)</f>
        <v>0</v>
      </c>
      <c r="AB199" s="22" t="e">
        <f>VLOOKUP($I199,DIMENSIONS!$B$2:$G$58,3,FALSE)</f>
        <v>#N/A</v>
      </c>
      <c r="AC199" s="22" t="e">
        <f>VLOOKUP($I199,DIMENSIONS!$B$2:$G$58,4,FALSE)</f>
        <v>#N/A</v>
      </c>
      <c r="AD199" s="22" t="e">
        <f>VLOOKUP($I199,DIMENSIONS!$B$2:$G$58,5,FALSE)</f>
        <v>#N/A</v>
      </c>
      <c r="AE199" s="22" t="e">
        <f>VLOOKUP($I199,DIMENSIONS!$B$2:$G$58,6,FALSE)</f>
        <v>#N/A</v>
      </c>
      <c r="AF199" s="6" t="str">
        <f t="shared" si="74"/>
        <v xml:space="preserve"> </v>
      </c>
      <c r="AG199" s="21" t="e">
        <f>VLOOKUP($I199,DIMENSIONS!$B$2:$H$58,8,FALSE)</f>
        <v>#N/A</v>
      </c>
    </row>
    <row r="200" spans="2:33">
      <c r="B200" s="44"/>
      <c r="C200" s="1"/>
      <c r="D200" s="1"/>
      <c r="E200" s="1"/>
      <c r="F200" s="1"/>
      <c r="G200" s="1"/>
      <c r="H200" s="1"/>
      <c r="I200" s="1"/>
      <c r="J200" s="1"/>
      <c r="K200" s="1"/>
      <c r="L200" s="1"/>
      <c r="M200" s="1"/>
      <c r="N200" s="1"/>
      <c r="O200" s="1"/>
      <c r="P200" s="1"/>
      <c r="Q200" s="1"/>
      <c r="R200" s="1"/>
      <c r="S200" s="1"/>
      <c r="T200" s="1"/>
      <c r="U200" s="1"/>
      <c r="V200" s="1"/>
      <c r="W200" s="1"/>
      <c r="X200" s="40"/>
      <c r="Y200" s="6" t="str">
        <f t="shared" si="72"/>
        <v/>
      </c>
      <c r="Z200" s="22">
        <f t="shared" si="73"/>
        <v>-1</v>
      </c>
      <c r="AA200" s="22">
        <f>VLOOKUP('Extraction '!I200,DIMENSIONS!J:K,2,FALSE)</f>
        <v>0</v>
      </c>
      <c r="AB200" s="22" t="e">
        <f>VLOOKUP($I200,DIMENSIONS!$B$2:$G$58,3,FALSE)</f>
        <v>#N/A</v>
      </c>
      <c r="AC200" s="22" t="e">
        <f>VLOOKUP($I200,DIMENSIONS!$B$2:$G$58,4,FALSE)</f>
        <v>#N/A</v>
      </c>
      <c r="AD200" s="22" t="e">
        <f>VLOOKUP($I200,DIMENSIONS!$B$2:$G$58,5,FALSE)</f>
        <v>#N/A</v>
      </c>
      <c r="AE200" s="22" t="e">
        <f>VLOOKUP($I200,DIMENSIONS!$B$2:$G$58,6,FALSE)</f>
        <v>#N/A</v>
      </c>
      <c r="AF200" s="6" t="str">
        <f t="shared" si="74"/>
        <v xml:space="preserve"> </v>
      </c>
      <c r="AG200" s="21" t="e">
        <f>VLOOKUP($I200,DIMENSIONS!$B$2:$H$58,8,FALSE)</f>
        <v>#N/A</v>
      </c>
    </row>
    <row r="201" spans="2:33">
      <c r="B201" s="44"/>
      <c r="C201" s="1"/>
      <c r="D201" s="1"/>
      <c r="E201" s="1"/>
      <c r="F201" s="1"/>
      <c r="G201" s="1"/>
      <c r="H201" s="1"/>
      <c r="I201" s="1"/>
      <c r="J201" s="1"/>
      <c r="K201" s="1"/>
      <c r="L201" s="1"/>
      <c r="M201" s="1"/>
      <c r="N201" s="1"/>
      <c r="O201" s="1"/>
      <c r="P201" s="1"/>
      <c r="Q201" s="1"/>
      <c r="R201" s="1"/>
      <c r="S201" s="1"/>
      <c r="T201" s="1"/>
      <c r="U201" s="1"/>
      <c r="V201" s="1"/>
      <c r="W201" s="1"/>
      <c r="X201" s="40"/>
      <c r="Y201" s="6" t="str">
        <f t="shared" si="72"/>
        <v/>
      </c>
      <c r="Z201" s="22">
        <f t="shared" si="73"/>
        <v>-1</v>
      </c>
      <c r="AA201" s="22">
        <f>VLOOKUP('Extraction '!I201,DIMENSIONS!J:K,2,FALSE)</f>
        <v>0</v>
      </c>
      <c r="AB201" s="22" t="e">
        <f>VLOOKUP($I201,DIMENSIONS!$B$2:$G$58,3,FALSE)</f>
        <v>#N/A</v>
      </c>
      <c r="AC201" s="22" t="e">
        <f>VLOOKUP($I201,DIMENSIONS!$B$2:$G$58,4,FALSE)</f>
        <v>#N/A</v>
      </c>
      <c r="AD201" s="22" t="e">
        <f>VLOOKUP($I201,DIMENSIONS!$B$2:$G$58,5,FALSE)</f>
        <v>#N/A</v>
      </c>
      <c r="AE201" s="22" t="e">
        <f>VLOOKUP($I201,DIMENSIONS!$B$2:$G$58,6,FALSE)</f>
        <v>#N/A</v>
      </c>
      <c r="AF201" s="6" t="str">
        <f t="shared" si="74"/>
        <v xml:space="preserve"> </v>
      </c>
      <c r="AG201" s="21" t="e">
        <f>VLOOKUP($I201,DIMENSIONS!$B$2:$H$58,8,FALSE)</f>
        <v>#N/A</v>
      </c>
    </row>
    <row r="202" spans="2:33">
      <c r="B202" s="44"/>
      <c r="C202" s="1"/>
      <c r="D202" s="1"/>
      <c r="E202" s="1"/>
      <c r="F202" s="1"/>
      <c r="G202" s="1"/>
      <c r="H202" s="1"/>
      <c r="I202" s="1"/>
      <c r="J202" s="1"/>
      <c r="K202" s="1"/>
      <c r="L202" s="1"/>
      <c r="M202" s="1"/>
      <c r="N202" s="1"/>
      <c r="O202" s="1"/>
      <c r="P202" s="1"/>
      <c r="Q202" s="1"/>
      <c r="R202" s="1"/>
      <c r="S202" s="1"/>
      <c r="T202" s="1"/>
      <c r="U202" s="1"/>
      <c r="V202" s="1"/>
      <c r="W202" s="1"/>
      <c r="X202" s="40"/>
      <c r="Y202" s="6" t="str">
        <f t="shared" si="72"/>
        <v/>
      </c>
      <c r="Z202" s="22">
        <f t="shared" si="73"/>
        <v>-1</v>
      </c>
      <c r="AA202" s="22">
        <f>VLOOKUP('Extraction '!I202,DIMENSIONS!J:K,2,FALSE)</f>
        <v>0</v>
      </c>
      <c r="AB202" s="22" t="e">
        <f>VLOOKUP($I202,DIMENSIONS!$B$2:$G$58,3,FALSE)</f>
        <v>#N/A</v>
      </c>
      <c r="AC202" s="22" t="e">
        <f>VLOOKUP($I202,DIMENSIONS!$B$2:$G$58,4,FALSE)</f>
        <v>#N/A</v>
      </c>
      <c r="AD202" s="22" t="e">
        <f>VLOOKUP($I202,DIMENSIONS!$B$2:$G$58,5,FALSE)</f>
        <v>#N/A</v>
      </c>
      <c r="AE202" s="22" t="e">
        <f>VLOOKUP($I202,DIMENSIONS!$B$2:$G$58,6,FALSE)</f>
        <v>#N/A</v>
      </c>
      <c r="AF202" s="6" t="str">
        <f t="shared" si="74"/>
        <v xml:space="preserve"> </v>
      </c>
      <c r="AG202" s="21" t="e">
        <f>VLOOKUP($I202,DIMENSIONS!$B$2:$H$58,8,FALSE)</f>
        <v>#N/A</v>
      </c>
    </row>
    <row r="203" spans="2:33">
      <c r="B203" s="44"/>
      <c r="C203" s="1"/>
      <c r="D203" s="1"/>
      <c r="E203" s="1"/>
      <c r="F203" s="1"/>
      <c r="G203" s="1"/>
      <c r="H203" s="1"/>
      <c r="I203" s="1"/>
      <c r="J203" s="1"/>
      <c r="K203" s="1"/>
      <c r="L203" s="1"/>
      <c r="M203" s="1"/>
      <c r="N203" s="1"/>
      <c r="O203" s="1"/>
      <c r="P203" s="1"/>
      <c r="Q203" s="1"/>
      <c r="R203" s="1"/>
      <c r="S203" s="1"/>
      <c r="T203" s="1"/>
      <c r="U203" s="1"/>
      <c r="V203" s="1"/>
      <c r="W203" s="1"/>
      <c r="X203" s="40"/>
      <c r="Y203" s="6" t="str">
        <f t="shared" si="72"/>
        <v/>
      </c>
      <c r="Z203" s="22">
        <f t="shared" si="73"/>
        <v>-1</v>
      </c>
      <c r="AA203" s="22">
        <f>VLOOKUP('Extraction '!I203,DIMENSIONS!J:K,2,FALSE)</f>
        <v>0</v>
      </c>
      <c r="AB203" s="22" t="e">
        <f>VLOOKUP($I203,DIMENSIONS!$B$2:$G$58,3,FALSE)</f>
        <v>#N/A</v>
      </c>
      <c r="AC203" s="22" t="e">
        <f>VLOOKUP($I203,DIMENSIONS!$B$2:$G$58,4,FALSE)</f>
        <v>#N/A</v>
      </c>
      <c r="AD203" s="22" t="e">
        <f>VLOOKUP($I203,DIMENSIONS!$B$2:$G$58,5,FALSE)</f>
        <v>#N/A</v>
      </c>
      <c r="AE203" s="22" t="e">
        <f>VLOOKUP($I203,DIMENSIONS!$B$2:$G$58,6,FALSE)</f>
        <v>#N/A</v>
      </c>
      <c r="AF203" s="6" t="str">
        <f t="shared" si="74"/>
        <v xml:space="preserve"> </v>
      </c>
      <c r="AG203" s="21" t="e">
        <f>VLOOKUP($I203,DIMENSIONS!$B$2:$H$58,8,FALSE)</f>
        <v>#N/A</v>
      </c>
    </row>
    <row r="204" spans="2:33">
      <c r="B204" s="44"/>
      <c r="C204" s="1"/>
      <c r="D204" s="1"/>
      <c r="E204" s="1"/>
      <c r="F204" s="1"/>
      <c r="G204" s="1"/>
      <c r="H204" s="1"/>
      <c r="I204" s="1"/>
      <c r="J204" s="1"/>
      <c r="K204" s="1"/>
      <c r="L204" s="1"/>
      <c r="M204" s="1"/>
      <c r="N204" s="1"/>
      <c r="O204" s="1"/>
      <c r="P204" s="1"/>
      <c r="Q204" s="1"/>
      <c r="R204" s="1"/>
      <c r="S204" s="1"/>
      <c r="T204" s="1"/>
      <c r="U204" s="1"/>
      <c r="V204" s="1"/>
      <c r="W204" s="1"/>
      <c r="X204" s="40"/>
      <c r="Y204" s="6" t="str">
        <f t="shared" si="72"/>
        <v/>
      </c>
      <c r="Z204" s="22">
        <f t="shared" si="73"/>
        <v>-1</v>
      </c>
      <c r="AA204" s="22">
        <f>VLOOKUP('Extraction '!I204,DIMENSIONS!J:K,2,FALSE)</f>
        <v>0</v>
      </c>
      <c r="AB204" s="22" t="e">
        <f>VLOOKUP($I204,DIMENSIONS!$B$2:$G$58,3,FALSE)</f>
        <v>#N/A</v>
      </c>
      <c r="AC204" s="22" t="e">
        <f>VLOOKUP($I204,DIMENSIONS!$B$2:$G$58,4,FALSE)</f>
        <v>#N/A</v>
      </c>
      <c r="AD204" s="22" t="e">
        <f>VLOOKUP($I204,DIMENSIONS!$B$2:$G$58,5,FALSE)</f>
        <v>#N/A</v>
      </c>
      <c r="AE204" s="22" t="e">
        <f>VLOOKUP($I204,DIMENSIONS!$B$2:$G$58,6,FALSE)</f>
        <v>#N/A</v>
      </c>
      <c r="AF204" s="6" t="str">
        <f t="shared" si="74"/>
        <v xml:space="preserve"> </v>
      </c>
      <c r="AG204" s="21" t="e">
        <f>VLOOKUP($I204,DIMENSIONS!$B$2:$H$58,8,FALSE)</f>
        <v>#N/A</v>
      </c>
    </row>
    <row r="205" spans="2:33">
      <c r="B205" s="44"/>
      <c r="C205" s="1"/>
      <c r="D205" s="1"/>
      <c r="E205" s="1"/>
      <c r="F205" s="1"/>
      <c r="G205" s="1"/>
      <c r="H205" s="1"/>
      <c r="I205" s="1"/>
      <c r="J205" s="1"/>
      <c r="K205" s="1"/>
      <c r="L205" s="1"/>
      <c r="M205" s="1"/>
      <c r="N205" s="1"/>
      <c r="O205" s="1"/>
      <c r="P205" s="1"/>
      <c r="Q205" s="1"/>
      <c r="R205" s="1"/>
      <c r="S205" s="1"/>
      <c r="T205" s="1"/>
      <c r="U205" s="1"/>
      <c r="V205" s="1"/>
      <c r="W205" s="1"/>
      <c r="X205" s="40"/>
      <c r="Y205" s="6" t="str">
        <f t="shared" si="72"/>
        <v/>
      </c>
      <c r="Z205" s="22">
        <f t="shared" si="73"/>
        <v>-1</v>
      </c>
      <c r="AA205" s="22">
        <f>VLOOKUP('Extraction '!I205,DIMENSIONS!J:K,2,FALSE)</f>
        <v>0</v>
      </c>
      <c r="AB205" s="22" t="e">
        <f>VLOOKUP($I205,DIMENSIONS!$B$2:$G$58,3,FALSE)</f>
        <v>#N/A</v>
      </c>
      <c r="AC205" s="22" t="e">
        <f>VLOOKUP($I205,DIMENSIONS!$B$2:$G$58,4,FALSE)</f>
        <v>#N/A</v>
      </c>
      <c r="AD205" s="22" t="e">
        <f>VLOOKUP($I205,DIMENSIONS!$B$2:$G$58,5,FALSE)</f>
        <v>#N/A</v>
      </c>
      <c r="AE205" s="22" t="e">
        <f>VLOOKUP($I205,DIMENSIONS!$B$2:$G$58,6,FALSE)</f>
        <v>#N/A</v>
      </c>
      <c r="AF205" s="6" t="str">
        <f t="shared" si="74"/>
        <v xml:space="preserve"> </v>
      </c>
      <c r="AG205" s="21" t="e">
        <f>VLOOKUP($I205,DIMENSIONS!$B$2:$H$58,8,FALSE)</f>
        <v>#N/A</v>
      </c>
    </row>
    <row r="206" spans="2:33">
      <c r="B206" s="44"/>
      <c r="C206" s="1"/>
      <c r="D206" s="1"/>
      <c r="E206" s="1"/>
      <c r="F206" s="1"/>
      <c r="G206" s="1"/>
      <c r="H206" s="1"/>
      <c r="I206" s="1"/>
      <c r="J206" s="1"/>
      <c r="K206" s="1"/>
      <c r="L206" s="1"/>
      <c r="M206" s="1"/>
      <c r="N206" s="1"/>
      <c r="O206" s="1"/>
      <c r="P206" s="1"/>
      <c r="Q206" s="1"/>
      <c r="R206" s="1"/>
      <c r="S206" s="1"/>
      <c r="T206" s="1"/>
      <c r="U206" s="1"/>
      <c r="V206" s="1"/>
      <c r="W206" s="1"/>
      <c r="X206" s="40"/>
      <c r="Y206" s="6" t="str">
        <f t="shared" si="72"/>
        <v/>
      </c>
      <c r="Z206" s="22">
        <f t="shared" si="73"/>
        <v>-1</v>
      </c>
      <c r="AA206" s="22">
        <f>VLOOKUP('Extraction '!I206,DIMENSIONS!J:K,2,FALSE)</f>
        <v>0</v>
      </c>
      <c r="AB206" s="22" t="e">
        <f>VLOOKUP($I206,DIMENSIONS!$B$2:$G$58,3,FALSE)</f>
        <v>#N/A</v>
      </c>
      <c r="AC206" s="22" t="e">
        <f>VLOOKUP($I206,DIMENSIONS!$B$2:$G$58,4,FALSE)</f>
        <v>#N/A</v>
      </c>
      <c r="AD206" s="22" t="e">
        <f>VLOOKUP($I206,DIMENSIONS!$B$2:$G$58,5,FALSE)</f>
        <v>#N/A</v>
      </c>
      <c r="AE206" s="22" t="e">
        <f>VLOOKUP($I206,DIMENSIONS!$B$2:$G$58,6,FALSE)</f>
        <v>#N/A</v>
      </c>
      <c r="AF206" s="6" t="str">
        <f t="shared" si="74"/>
        <v xml:space="preserve"> </v>
      </c>
      <c r="AG206" s="21" t="e">
        <f>VLOOKUP($I206,DIMENSIONS!$B$2:$H$58,8,FALSE)</f>
        <v>#N/A</v>
      </c>
    </row>
    <row r="207" spans="2:33">
      <c r="B207" s="44"/>
      <c r="C207" s="1"/>
      <c r="D207" s="1"/>
      <c r="E207" s="1"/>
      <c r="F207" s="1"/>
      <c r="G207" s="1"/>
      <c r="H207" s="1"/>
      <c r="I207" s="1"/>
      <c r="J207" s="1"/>
      <c r="K207" s="1"/>
      <c r="L207" s="1"/>
      <c r="M207" s="1"/>
      <c r="N207" s="1"/>
      <c r="O207" s="1"/>
      <c r="P207" s="1"/>
      <c r="Q207" s="1"/>
      <c r="R207" s="1"/>
      <c r="S207" s="1"/>
      <c r="T207" s="1"/>
      <c r="U207" s="1"/>
      <c r="V207" s="1"/>
      <c r="W207" s="1"/>
      <c r="X207" s="40"/>
      <c r="Y207" s="6" t="str">
        <f t="shared" si="72"/>
        <v/>
      </c>
      <c r="Z207" s="22">
        <f t="shared" si="73"/>
        <v>-1</v>
      </c>
      <c r="AA207" s="22">
        <f>VLOOKUP('Extraction '!I207,DIMENSIONS!J:K,2,FALSE)</f>
        <v>0</v>
      </c>
      <c r="AB207" s="22" t="e">
        <f>VLOOKUP($I207,DIMENSIONS!$B$2:$G$58,3,FALSE)</f>
        <v>#N/A</v>
      </c>
      <c r="AC207" s="22" t="e">
        <f>VLOOKUP($I207,DIMENSIONS!$B$2:$G$58,4,FALSE)</f>
        <v>#N/A</v>
      </c>
      <c r="AD207" s="22" t="e">
        <f>VLOOKUP($I207,DIMENSIONS!$B$2:$G$58,5,FALSE)</f>
        <v>#N/A</v>
      </c>
      <c r="AE207" s="22" t="e">
        <f>VLOOKUP($I207,DIMENSIONS!$B$2:$G$58,6,FALSE)</f>
        <v>#N/A</v>
      </c>
      <c r="AF207" s="6" t="str">
        <f t="shared" si="74"/>
        <v xml:space="preserve"> </v>
      </c>
      <c r="AG207" s="21" t="e">
        <f>VLOOKUP($I207,DIMENSIONS!$B$2:$H$58,8,FALSE)</f>
        <v>#N/A</v>
      </c>
    </row>
    <row r="208" spans="2:33">
      <c r="B208" s="44"/>
      <c r="C208" s="1"/>
      <c r="D208" s="1"/>
      <c r="E208" s="1"/>
      <c r="F208" s="1"/>
      <c r="G208" s="1"/>
      <c r="H208" s="1"/>
      <c r="I208" s="1"/>
      <c r="J208" s="1"/>
      <c r="K208" s="1"/>
      <c r="L208" s="1"/>
      <c r="M208" s="1"/>
      <c r="N208" s="1"/>
      <c r="O208" s="1"/>
      <c r="P208" s="1"/>
      <c r="Q208" s="1"/>
      <c r="R208" s="1"/>
      <c r="S208" s="1"/>
      <c r="T208" s="1"/>
      <c r="U208" s="1"/>
      <c r="V208" s="1"/>
      <c r="W208" s="1"/>
      <c r="X208" s="40"/>
      <c r="Y208" s="6" t="str">
        <f t="shared" si="72"/>
        <v/>
      </c>
      <c r="Z208" s="22">
        <f t="shared" si="73"/>
        <v>-1</v>
      </c>
      <c r="AA208" s="22">
        <f>VLOOKUP('Extraction '!I208,DIMENSIONS!J:K,2,FALSE)</f>
        <v>0</v>
      </c>
      <c r="AB208" s="22" t="e">
        <f>VLOOKUP($I208,DIMENSIONS!$B$2:$G$58,3,FALSE)</f>
        <v>#N/A</v>
      </c>
      <c r="AC208" s="22" t="e">
        <f>VLOOKUP($I208,DIMENSIONS!$B$2:$G$58,4,FALSE)</f>
        <v>#N/A</v>
      </c>
      <c r="AD208" s="22" t="e">
        <f>VLOOKUP($I208,DIMENSIONS!$B$2:$G$58,5,FALSE)</f>
        <v>#N/A</v>
      </c>
      <c r="AE208" s="22" t="e">
        <f>VLOOKUP($I208,DIMENSIONS!$B$2:$G$58,6,FALSE)</f>
        <v>#N/A</v>
      </c>
      <c r="AF208" s="6" t="str">
        <f t="shared" si="74"/>
        <v xml:space="preserve"> </v>
      </c>
      <c r="AG208" s="21" t="e">
        <f>VLOOKUP($I208,DIMENSIONS!$B$2:$H$58,8,FALSE)</f>
        <v>#N/A</v>
      </c>
    </row>
    <row r="209" spans="2:33">
      <c r="B209" s="44"/>
      <c r="C209" s="1"/>
      <c r="D209" s="1"/>
      <c r="E209" s="1"/>
      <c r="F209" s="1"/>
      <c r="G209" s="1"/>
      <c r="H209" s="1"/>
      <c r="I209" s="1"/>
      <c r="J209" s="1"/>
      <c r="K209" s="1"/>
      <c r="L209" s="1"/>
      <c r="M209" s="1"/>
      <c r="N209" s="1"/>
      <c r="O209" s="1"/>
      <c r="P209" s="1"/>
      <c r="Q209" s="1"/>
      <c r="R209" s="1"/>
      <c r="S209" s="1"/>
      <c r="T209" s="1"/>
      <c r="U209" s="1"/>
      <c r="V209" s="1"/>
      <c r="W209" s="1"/>
      <c r="X209" s="40"/>
      <c r="Y209" s="6" t="str">
        <f t="shared" si="72"/>
        <v/>
      </c>
      <c r="Z209" s="22">
        <f t="shared" si="73"/>
        <v>-1</v>
      </c>
      <c r="AA209" s="22">
        <f>VLOOKUP('Extraction '!I209,DIMENSIONS!J:K,2,FALSE)</f>
        <v>0</v>
      </c>
      <c r="AB209" s="22" t="e">
        <f>VLOOKUP($I209,DIMENSIONS!$B$2:$G$58,3,FALSE)</f>
        <v>#N/A</v>
      </c>
      <c r="AC209" s="22" t="e">
        <f>VLOOKUP($I209,DIMENSIONS!$B$2:$G$58,4,FALSE)</f>
        <v>#N/A</v>
      </c>
      <c r="AD209" s="22" t="e">
        <f>VLOOKUP($I209,DIMENSIONS!$B$2:$G$58,5,FALSE)</f>
        <v>#N/A</v>
      </c>
      <c r="AE209" s="22" t="e">
        <f>VLOOKUP($I209,DIMENSIONS!$B$2:$G$58,6,FALSE)</f>
        <v>#N/A</v>
      </c>
      <c r="AF209" s="6" t="str">
        <f t="shared" si="74"/>
        <v xml:space="preserve"> </v>
      </c>
      <c r="AG209" s="21" t="e">
        <f>VLOOKUP($I209,DIMENSIONS!$B$2:$H$58,8,FALSE)</f>
        <v>#N/A</v>
      </c>
    </row>
    <row r="210" spans="2:33">
      <c r="B210" s="44"/>
      <c r="C210" s="1"/>
      <c r="D210" s="1"/>
      <c r="E210" s="1"/>
      <c r="F210" s="1"/>
      <c r="G210" s="1"/>
      <c r="H210" s="1"/>
      <c r="I210" s="1"/>
      <c r="J210" s="1"/>
      <c r="K210" s="1"/>
      <c r="L210" s="1"/>
      <c r="M210" s="1"/>
      <c r="N210" s="1"/>
      <c r="O210" s="1"/>
      <c r="P210" s="1"/>
      <c r="Q210" s="1"/>
      <c r="R210" s="1"/>
      <c r="S210" s="1"/>
      <c r="T210" s="1"/>
      <c r="U210" s="1"/>
      <c r="V210" s="1"/>
      <c r="W210" s="1"/>
      <c r="X210" s="40"/>
      <c r="Y210" s="6" t="str">
        <f t="shared" si="72"/>
        <v/>
      </c>
      <c r="Z210" s="22">
        <f t="shared" si="73"/>
        <v>-1</v>
      </c>
      <c r="AA210" s="22">
        <f>VLOOKUP('Extraction '!I210,DIMENSIONS!J:K,2,FALSE)</f>
        <v>0</v>
      </c>
      <c r="AB210" s="22" t="e">
        <f>VLOOKUP($I210,DIMENSIONS!$B$2:$G$58,3,FALSE)</f>
        <v>#N/A</v>
      </c>
      <c r="AC210" s="22" t="e">
        <f>VLOOKUP($I210,DIMENSIONS!$B$2:$G$58,4,FALSE)</f>
        <v>#N/A</v>
      </c>
      <c r="AD210" s="22" t="e">
        <f>VLOOKUP($I210,DIMENSIONS!$B$2:$G$58,5,FALSE)</f>
        <v>#N/A</v>
      </c>
      <c r="AE210" s="22" t="e">
        <f>VLOOKUP($I210,DIMENSIONS!$B$2:$G$58,6,FALSE)</f>
        <v>#N/A</v>
      </c>
      <c r="AF210" s="6" t="str">
        <f t="shared" si="74"/>
        <v xml:space="preserve"> </v>
      </c>
      <c r="AG210" s="21" t="e">
        <f>VLOOKUP($I210,DIMENSIONS!$B$2:$H$58,8,FALSE)</f>
        <v>#N/A</v>
      </c>
    </row>
    <row r="211" spans="2:33">
      <c r="B211" s="44"/>
      <c r="C211" s="1"/>
      <c r="D211" s="1"/>
      <c r="E211" s="1"/>
      <c r="F211" s="1"/>
      <c r="G211" s="1"/>
      <c r="H211" s="1"/>
      <c r="I211" s="1"/>
      <c r="J211" s="1"/>
      <c r="K211" s="1"/>
      <c r="L211" s="1"/>
      <c r="M211" s="1"/>
      <c r="N211" s="1"/>
      <c r="O211" s="1"/>
      <c r="P211" s="1"/>
      <c r="Q211" s="1"/>
      <c r="R211" s="1"/>
      <c r="S211" s="1"/>
      <c r="T211" s="1"/>
      <c r="U211" s="1"/>
      <c r="V211" s="1"/>
      <c r="W211" s="1"/>
      <c r="X211" s="40"/>
      <c r="Y211" s="6" t="str">
        <f t="shared" si="72"/>
        <v/>
      </c>
      <c r="Z211" s="22">
        <f t="shared" si="73"/>
        <v>-1</v>
      </c>
      <c r="AA211" s="22">
        <f>VLOOKUP('Extraction '!I211,DIMENSIONS!J:K,2,FALSE)</f>
        <v>0</v>
      </c>
      <c r="AB211" s="22" t="e">
        <f>VLOOKUP($I211,DIMENSIONS!$B$2:$G$58,3,FALSE)</f>
        <v>#N/A</v>
      </c>
      <c r="AC211" s="22" t="e">
        <f>VLOOKUP($I211,DIMENSIONS!$B$2:$G$58,4,FALSE)</f>
        <v>#N/A</v>
      </c>
      <c r="AD211" s="22" t="e">
        <f>VLOOKUP($I211,DIMENSIONS!$B$2:$G$58,5,FALSE)</f>
        <v>#N/A</v>
      </c>
      <c r="AE211" s="22" t="e">
        <f>VLOOKUP($I211,DIMENSIONS!$B$2:$G$58,6,FALSE)</f>
        <v>#N/A</v>
      </c>
      <c r="AF211" s="6" t="str">
        <f t="shared" si="74"/>
        <v xml:space="preserve"> </v>
      </c>
      <c r="AG211" s="21" t="e">
        <f>VLOOKUP($I211,DIMENSIONS!$B$2:$H$58,8,FALSE)</f>
        <v>#N/A</v>
      </c>
    </row>
    <row r="212" spans="2:33">
      <c r="B212" s="44"/>
      <c r="C212" s="1"/>
      <c r="D212" s="1"/>
      <c r="E212" s="1"/>
      <c r="F212" s="1"/>
      <c r="G212" s="1"/>
      <c r="H212" s="1"/>
      <c r="I212" s="1"/>
      <c r="J212" s="1"/>
      <c r="K212" s="1"/>
      <c r="L212" s="1"/>
      <c r="M212" s="1"/>
      <c r="N212" s="1"/>
      <c r="O212" s="1"/>
      <c r="P212" s="1"/>
      <c r="Q212" s="1"/>
      <c r="R212" s="1"/>
      <c r="S212" s="1"/>
      <c r="T212" s="1"/>
      <c r="U212" s="1"/>
      <c r="V212" s="1"/>
      <c r="W212" s="1"/>
      <c r="X212" s="40"/>
      <c r="Y212" s="6" t="str">
        <f t="shared" si="72"/>
        <v/>
      </c>
      <c r="Z212" s="22">
        <f t="shared" si="73"/>
        <v>-1</v>
      </c>
      <c r="AA212" s="22">
        <f>VLOOKUP('Extraction '!I212,DIMENSIONS!J:K,2,FALSE)</f>
        <v>0</v>
      </c>
      <c r="AB212" s="22" t="e">
        <f>VLOOKUP($I212,DIMENSIONS!$B$2:$G$58,3,FALSE)</f>
        <v>#N/A</v>
      </c>
      <c r="AC212" s="22" t="e">
        <f>VLOOKUP($I212,DIMENSIONS!$B$2:$G$58,4,FALSE)</f>
        <v>#N/A</v>
      </c>
      <c r="AD212" s="22" t="e">
        <f>VLOOKUP($I212,DIMENSIONS!$B$2:$G$58,5,FALSE)</f>
        <v>#N/A</v>
      </c>
      <c r="AE212" s="22" t="e">
        <f>VLOOKUP($I212,DIMENSIONS!$B$2:$G$58,6,FALSE)</f>
        <v>#N/A</v>
      </c>
      <c r="AF212" s="6" t="str">
        <f t="shared" si="74"/>
        <v xml:space="preserve"> </v>
      </c>
      <c r="AG212" s="21" t="e">
        <f>VLOOKUP($I212,DIMENSIONS!$B$2:$H$58,8,FALSE)</f>
        <v>#N/A</v>
      </c>
    </row>
    <row r="213" spans="2:33">
      <c r="B213" s="44"/>
      <c r="C213" s="1"/>
      <c r="D213" s="1"/>
      <c r="E213" s="1"/>
      <c r="F213" s="1"/>
      <c r="G213" s="1"/>
      <c r="H213" s="1"/>
      <c r="I213" s="1"/>
      <c r="J213" s="1"/>
      <c r="K213" s="1"/>
      <c r="L213" s="1"/>
      <c r="M213" s="1"/>
      <c r="N213" s="1"/>
      <c r="O213" s="1"/>
      <c r="P213" s="1"/>
      <c r="Q213" s="1"/>
      <c r="R213" s="1"/>
      <c r="S213" s="1"/>
      <c r="T213" s="1"/>
      <c r="U213" s="1"/>
      <c r="V213" s="1"/>
      <c r="W213" s="1"/>
      <c r="X213" s="40"/>
      <c r="Y213" s="6" t="str">
        <f t="shared" si="72"/>
        <v/>
      </c>
      <c r="Z213" s="22">
        <f t="shared" si="73"/>
        <v>-1</v>
      </c>
      <c r="AA213" s="22">
        <f>VLOOKUP('Extraction '!I213,DIMENSIONS!J:K,2,FALSE)</f>
        <v>0</v>
      </c>
      <c r="AB213" s="22" t="e">
        <f>VLOOKUP($I213,DIMENSIONS!$B$2:$G$58,3,FALSE)</f>
        <v>#N/A</v>
      </c>
      <c r="AC213" s="22" t="e">
        <f>VLOOKUP($I213,DIMENSIONS!$B$2:$G$58,4,FALSE)</f>
        <v>#N/A</v>
      </c>
      <c r="AD213" s="22" t="e">
        <f>VLOOKUP($I213,DIMENSIONS!$B$2:$G$58,5,FALSE)</f>
        <v>#N/A</v>
      </c>
      <c r="AE213" s="22" t="e">
        <f>VLOOKUP($I213,DIMENSIONS!$B$2:$G$58,6,FALSE)</f>
        <v>#N/A</v>
      </c>
      <c r="AF213" s="6" t="str">
        <f t="shared" si="74"/>
        <v xml:space="preserve"> </v>
      </c>
      <c r="AG213" s="21" t="e">
        <f>VLOOKUP($I213,DIMENSIONS!$B$2:$H$58,8,FALSE)</f>
        <v>#N/A</v>
      </c>
    </row>
    <row r="214" spans="2:33">
      <c r="B214" s="44"/>
      <c r="C214" s="1"/>
      <c r="D214" s="1"/>
      <c r="E214" s="1"/>
      <c r="F214" s="1"/>
      <c r="G214" s="1"/>
      <c r="H214" s="1"/>
      <c r="I214" s="1"/>
      <c r="J214" s="1"/>
      <c r="K214" s="1"/>
      <c r="L214" s="1"/>
      <c r="M214" s="1"/>
      <c r="N214" s="1"/>
      <c r="O214" s="1"/>
      <c r="P214" s="1"/>
      <c r="Q214" s="1"/>
      <c r="R214" s="1"/>
      <c r="S214" s="1"/>
      <c r="T214" s="1"/>
      <c r="U214" s="1"/>
      <c r="V214" s="1"/>
      <c r="W214" s="1"/>
      <c r="X214" s="40"/>
      <c r="Y214" s="6" t="str">
        <f t="shared" si="72"/>
        <v/>
      </c>
      <c r="Z214" s="22">
        <f t="shared" si="73"/>
        <v>-1</v>
      </c>
      <c r="AA214" s="22">
        <f>VLOOKUP('Extraction '!I214,DIMENSIONS!J:K,2,FALSE)</f>
        <v>0</v>
      </c>
      <c r="AB214" s="22" t="e">
        <f>VLOOKUP($I214,DIMENSIONS!$B$2:$G$58,3,FALSE)</f>
        <v>#N/A</v>
      </c>
      <c r="AC214" s="22" t="e">
        <f>VLOOKUP($I214,DIMENSIONS!$B$2:$G$58,4,FALSE)</f>
        <v>#N/A</v>
      </c>
      <c r="AD214" s="22" t="e">
        <f>VLOOKUP($I214,DIMENSIONS!$B$2:$G$58,5,FALSE)</f>
        <v>#N/A</v>
      </c>
      <c r="AE214" s="22" t="e">
        <f>VLOOKUP($I214,DIMENSIONS!$B$2:$G$58,6,FALSE)</f>
        <v>#N/A</v>
      </c>
      <c r="AF214" s="6" t="str">
        <f t="shared" si="74"/>
        <v xml:space="preserve"> </v>
      </c>
      <c r="AG214" s="21" t="e">
        <f>VLOOKUP($I214,DIMENSIONS!$B$2:$H$58,8,FALSE)</f>
        <v>#N/A</v>
      </c>
    </row>
    <row r="215" spans="2:33">
      <c r="B215" s="44"/>
      <c r="C215" s="1"/>
      <c r="D215" s="1"/>
      <c r="E215" s="1"/>
      <c r="F215" s="1"/>
      <c r="G215" s="1"/>
      <c r="H215" s="1"/>
      <c r="I215" s="1"/>
      <c r="J215" s="1"/>
      <c r="K215" s="1"/>
      <c r="L215" s="1"/>
      <c r="M215" s="1"/>
      <c r="N215" s="1"/>
      <c r="O215" s="1"/>
      <c r="P215" s="1"/>
      <c r="Q215" s="1"/>
      <c r="R215" s="1"/>
      <c r="S215" s="1"/>
      <c r="T215" s="1"/>
      <c r="U215" s="1"/>
      <c r="V215" s="1"/>
      <c r="W215" s="1"/>
      <c r="X215" s="40"/>
      <c r="Y215" s="6" t="str">
        <f t="shared" si="72"/>
        <v/>
      </c>
      <c r="Z215" s="22">
        <f t="shared" si="73"/>
        <v>-1</v>
      </c>
      <c r="AA215" s="22">
        <f>VLOOKUP('Extraction '!I215,DIMENSIONS!J:K,2,FALSE)</f>
        <v>0</v>
      </c>
      <c r="AB215" s="22" t="e">
        <f>VLOOKUP($I215,DIMENSIONS!$B$2:$G$58,3,FALSE)</f>
        <v>#N/A</v>
      </c>
      <c r="AC215" s="22" t="e">
        <f>VLOOKUP($I215,DIMENSIONS!$B$2:$G$58,4,FALSE)</f>
        <v>#N/A</v>
      </c>
      <c r="AD215" s="22" t="e">
        <f>VLOOKUP($I215,DIMENSIONS!$B$2:$G$58,5,FALSE)</f>
        <v>#N/A</v>
      </c>
      <c r="AE215" s="22" t="e">
        <f>VLOOKUP($I215,DIMENSIONS!$B$2:$G$58,6,FALSE)</f>
        <v>#N/A</v>
      </c>
      <c r="AF215" s="6" t="str">
        <f t="shared" si="74"/>
        <v xml:space="preserve"> </v>
      </c>
      <c r="AG215" s="21" t="e">
        <f>VLOOKUP($I215,DIMENSIONS!$B$2:$H$58,8,FALSE)</f>
        <v>#N/A</v>
      </c>
    </row>
    <row r="216" spans="2:33">
      <c r="B216" s="44"/>
      <c r="C216" s="1"/>
      <c r="D216" s="1"/>
      <c r="E216" s="1"/>
      <c r="F216" s="1"/>
      <c r="G216" s="1"/>
      <c r="H216" s="1"/>
      <c r="I216" s="1"/>
      <c r="J216" s="1"/>
      <c r="K216" s="1"/>
      <c r="L216" s="1"/>
      <c r="M216" s="1"/>
      <c r="N216" s="1"/>
      <c r="O216" s="1"/>
      <c r="P216" s="1"/>
      <c r="Q216" s="1"/>
      <c r="R216" s="1"/>
      <c r="S216" s="1"/>
      <c r="T216" s="1"/>
      <c r="U216" s="1"/>
      <c r="V216" s="1"/>
      <c r="W216" s="1"/>
      <c r="X216" s="40"/>
      <c r="Y216" s="6" t="str">
        <f t="shared" si="72"/>
        <v/>
      </c>
      <c r="Z216" s="22">
        <f t="shared" si="73"/>
        <v>-1</v>
      </c>
      <c r="AA216" s="22">
        <f>VLOOKUP('Extraction '!I216,DIMENSIONS!J:K,2,FALSE)</f>
        <v>0</v>
      </c>
      <c r="AB216" s="22" t="e">
        <f>VLOOKUP($I216,DIMENSIONS!$B$2:$G$58,3,FALSE)</f>
        <v>#N/A</v>
      </c>
      <c r="AC216" s="22" t="e">
        <f>VLOOKUP($I216,DIMENSIONS!$B$2:$G$58,4,FALSE)</f>
        <v>#N/A</v>
      </c>
      <c r="AD216" s="22" t="e">
        <f>VLOOKUP($I216,DIMENSIONS!$B$2:$G$58,5,FALSE)</f>
        <v>#N/A</v>
      </c>
      <c r="AE216" s="22" t="e">
        <f>VLOOKUP($I216,DIMENSIONS!$B$2:$G$58,6,FALSE)</f>
        <v>#N/A</v>
      </c>
      <c r="AF216" s="6" t="str">
        <f t="shared" si="74"/>
        <v xml:space="preserve"> </v>
      </c>
      <c r="AG216" s="21" t="e">
        <f>VLOOKUP($I216,DIMENSIONS!$B$2:$H$58,8,FALSE)</f>
        <v>#N/A</v>
      </c>
    </row>
    <row r="217" spans="2:33">
      <c r="B217" s="44"/>
      <c r="C217" s="1"/>
      <c r="D217" s="1"/>
      <c r="E217" s="1"/>
      <c r="F217" s="1"/>
      <c r="G217" s="1"/>
      <c r="H217" s="1"/>
      <c r="I217" s="1"/>
      <c r="J217" s="1"/>
      <c r="K217" s="1"/>
      <c r="L217" s="1"/>
      <c r="M217" s="1"/>
      <c r="N217" s="1"/>
      <c r="O217" s="1"/>
      <c r="P217" s="1"/>
      <c r="Q217" s="1"/>
      <c r="R217" s="1"/>
      <c r="S217" s="1"/>
      <c r="T217" s="1"/>
      <c r="U217" s="1"/>
      <c r="V217" s="1"/>
      <c r="W217" s="1"/>
      <c r="X217" s="40"/>
      <c r="Y217" s="6" t="str">
        <f t="shared" si="72"/>
        <v/>
      </c>
      <c r="Z217" s="22">
        <f t="shared" si="73"/>
        <v>-1</v>
      </c>
      <c r="AA217" s="22">
        <f>VLOOKUP('Extraction '!I217,DIMENSIONS!J:K,2,FALSE)</f>
        <v>0</v>
      </c>
      <c r="AB217" s="22" t="e">
        <f>VLOOKUP($I217,DIMENSIONS!$B$2:$G$58,3,FALSE)</f>
        <v>#N/A</v>
      </c>
      <c r="AC217" s="22" t="e">
        <f>VLOOKUP($I217,DIMENSIONS!$B$2:$G$58,4,FALSE)</f>
        <v>#N/A</v>
      </c>
      <c r="AD217" s="22" t="e">
        <f>VLOOKUP($I217,DIMENSIONS!$B$2:$G$58,5,FALSE)</f>
        <v>#N/A</v>
      </c>
      <c r="AE217" s="22" t="e">
        <f>VLOOKUP($I217,DIMENSIONS!$B$2:$G$58,6,FALSE)</f>
        <v>#N/A</v>
      </c>
      <c r="AF217" s="6" t="str">
        <f t="shared" si="74"/>
        <v xml:space="preserve"> </v>
      </c>
      <c r="AG217" s="21" t="e">
        <f>VLOOKUP($I217,DIMENSIONS!$B$2:$H$58,8,FALSE)</f>
        <v>#N/A</v>
      </c>
    </row>
    <row r="218" spans="2:33">
      <c r="B218" s="44"/>
      <c r="C218" s="1"/>
      <c r="D218" s="1"/>
      <c r="E218" s="1"/>
      <c r="F218" s="1"/>
      <c r="G218" s="1"/>
      <c r="H218" s="1"/>
      <c r="I218" s="1"/>
      <c r="J218" s="1"/>
      <c r="K218" s="1"/>
      <c r="L218" s="1"/>
      <c r="M218" s="1"/>
      <c r="N218" s="1"/>
      <c r="O218" s="1"/>
      <c r="P218" s="1"/>
      <c r="Q218" s="1"/>
      <c r="R218" s="1"/>
      <c r="S218" s="1"/>
      <c r="T218" s="1"/>
      <c r="U218" s="1"/>
      <c r="V218" s="1"/>
      <c r="W218" s="1"/>
      <c r="X218" s="40"/>
      <c r="Y218" s="6" t="str">
        <f t="shared" si="72"/>
        <v/>
      </c>
      <c r="Z218" s="22">
        <f t="shared" si="73"/>
        <v>-1</v>
      </c>
      <c r="AA218" s="22">
        <f>VLOOKUP('Extraction '!I218,DIMENSIONS!J:K,2,FALSE)</f>
        <v>0</v>
      </c>
      <c r="AB218" s="22" t="e">
        <f>VLOOKUP($I218,DIMENSIONS!$B$2:$G$58,3,FALSE)</f>
        <v>#N/A</v>
      </c>
      <c r="AC218" s="22" t="e">
        <f>VLOOKUP($I218,DIMENSIONS!$B$2:$G$58,4,FALSE)</f>
        <v>#N/A</v>
      </c>
      <c r="AD218" s="22" t="e">
        <f>VLOOKUP($I218,DIMENSIONS!$B$2:$G$58,5,FALSE)</f>
        <v>#N/A</v>
      </c>
      <c r="AE218" s="22" t="e">
        <f>VLOOKUP($I218,DIMENSIONS!$B$2:$G$58,6,FALSE)</f>
        <v>#N/A</v>
      </c>
      <c r="AF218" s="6" t="str">
        <f t="shared" si="74"/>
        <v xml:space="preserve"> </v>
      </c>
      <c r="AG218" s="21" t="e">
        <f>VLOOKUP($I218,DIMENSIONS!$B$2:$H$58,8,FALSE)</f>
        <v>#N/A</v>
      </c>
    </row>
    <row r="219" spans="2:33">
      <c r="B219" s="44"/>
      <c r="C219" s="1"/>
      <c r="D219" s="1"/>
      <c r="E219" s="1"/>
      <c r="F219" s="1"/>
      <c r="G219" s="1"/>
      <c r="H219" s="1"/>
      <c r="I219" s="1"/>
      <c r="J219" s="1"/>
      <c r="K219" s="1"/>
      <c r="L219" s="1"/>
      <c r="M219" s="1"/>
      <c r="N219" s="1"/>
      <c r="O219" s="1"/>
      <c r="P219" s="1"/>
      <c r="Q219" s="1"/>
      <c r="R219" s="1"/>
      <c r="S219" s="1"/>
      <c r="T219" s="1"/>
      <c r="U219" s="1"/>
      <c r="V219" s="1"/>
      <c r="W219" s="1"/>
      <c r="X219" s="40"/>
      <c r="Y219" s="6" t="str">
        <f t="shared" si="72"/>
        <v/>
      </c>
      <c r="Z219" s="22">
        <f t="shared" si="73"/>
        <v>-1</v>
      </c>
      <c r="AA219" s="22">
        <f>VLOOKUP('Extraction '!I219,DIMENSIONS!J:K,2,FALSE)</f>
        <v>0</v>
      </c>
      <c r="AB219" s="22" t="e">
        <f>VLOOKUP($I219,DIMENSIONS!$B$2:$G$58,3,FALSE)</f>
        <v>#N/A</v>
      </c>
      <c r="AC219" s="22" t="e">
        <f>VLOOKUP($I219,DIMENSIONS!$B$2:$G$58,4,FALSE)</f>
        <v>#N/A</v>
      </c>
      <c r="AD219" s="22" t="e">
        <f>VLOOKUP($I219,DIMENSIONS!$B$2:$G$58,5,FALSE)</f>
        <v>#N/A</v>
      </c>
      <c r="AE219" s="22" t="e">
        <f>VLOOKUP($I219,DIMENSIONS!$B$2:$G$58,6,FALSE)</f>
        <v>#N/A</v>
      </c>
      <c r="AF219" s="6" t="str">
        <f t="shared" si="74"/>
        <v xml:space="preserve"> </v>
      </c>
      <c r="AG219" s="21" t="e">
        <f>VLOOKUP($I219,DIMENSIONS!$B$2:$H$58,8,FALSE)</f>
        <v>#N/A</v>
      </c>
    </row>
    <row r="220" spans="2:33">
      <c r="B220" s="44"/>
      <c r="C220" s="1"/>
      <c r="D220" s="1"/>
      <c r="E220" s="1"/>
      <c r="F220" s="1"/>
      <c r="G220" s="1"/>
      <c r="H220" s="1"/>
      <c r="I220" s="1"/>
      <c r="J220" s="1"/>
      <c r="K220" s="1"/>
      <c r="L220" s="1"/>
      <c r="M220" s="1"/>
      <c r="N220" s="1"/>
      <c r="O220" s="1"/>
      <c r="P220" s="1"/>
      <c r="Q220" s="1"/>
      <c r="R220" s="1"/>
      <c r="S220" s="1"/>
      <c r="T220" s="1"/>
      <c r="U220" s="1"/>
      <c r="V220" s="1"/>
      <c r="W220" s="1"/>
      <c r="X220" s="40"/>
      <c r="Y220" s="6" t="str">
        <f t="shared" si="72"/>
        <v/>
      </c>
      <c r="Z220" s="22">
        <f t="shared" si="73"/>
        <v>-1</v>
      </c>
      <c r="AA220" s="22">
        <f>VLOOKUP('Extraction '!I220,DIMENSIONS!J:K,2,FALSE)</f>
        <v>0</v>
      </c>
      <c r="AB220" s="22" t="e">
        <f>VLOOKUP($I220,DIMENSIONS!$B$2:$G$58,3,FALSE)</f>
        <v>#N/A</v>
      </c>
      <c r="AC220" s="22" t="e">
        <f>VLOOKUP($I220,DIMENSIONS!$B$2:$G$58,4,FALSE)</f>
        <v>#N/A</v>
      </c>
      <c r="AD220" s="22" t="e">
        <f>VLOOKUP($I220,DIMENSIONS!$B$2:$G$58,5,FALSE)</f>
        <v>#N/A</v>
      </c>
      <c r="AE220" s="22" t="e">
        <f>VLOOKUP($I220,DIMENSIONS!$B$2:$G$58,6,FALSE)</f>
        <v>#N/A</v>
      </c>
      <c r="AF220" s="6" t="str">
        <f t="shared" si="74"/>
        <v xml:space="preserve"> </v>
      </c>
      <c r="AG220" s="21" t="e">
        <f>VLOOKUP($I220,DIMENSIONS!$B$2:$H$58,8,FALSE)</f>
        <v>#N/A</v>
      </c>
    </row>
    <row r="221" spans="2:33">
      <c r="B221" s="44"/>
      <c r="C221" s="1"/>
      <c r="D221" s="1"/>
      <c r="E221" s="1"/>
      <c r="F221" s="1"/>
      <c r="G221" s="1"/>
      <c r="H221" s="1"/>
      <c r="I221" s="1"/>
      <c r="J221" s="1"/>
      <c r="K221" s="1"/>
      <c r="L221" s="1"/>
      <c r="M221" s="1"/>
      <c r="N221" s="1"/>
      <c r="O221" s="1"/>
      <c r="P221" s="1"/>
      <c r="Q221" s="1"/>
      <c r="R221" s="1"/>
      <c r="S221" s="1"/>
      <c r="T221" s="1"/>
      <c r="U221" s="1"/>
      <c r="V221" s="1"/>
      <c r="W221" s="1"/>
      <c r="X221" s="40"/>
      <c r="Y221" s="6" t="str">
        <f t="shared" si="72"/>
        <v/>
      </c>
      <c r="Z221" s="22">
        <f t="shared" si="73"/>
        <v>-1</v>
      </c>
      <c r="AA221" s="22">
        <f>VLOOKUP('Extraction '!I221,DIMENSIONS!J:K,2,FALSE)</f>
        <v>0</v>
      </c>
      <c r="AB221" s="22" t="e">
        <f>VLOOKUP($I221,DIMENSIONS!$B$2:$G$58,3,FALSE)</f>
        <v>#N/A</v>
      </c>
      <c r="AC221" s="22" t="e">
        <f>VLOOKUP($I221,DIMENSIONS!$B$2:$G$58,4,FALSE)</f>
        <v>#N/A</v>
      </c>
      <c r="AD221" s="22" t="e">
        <f>VLOOKUP($I221,DIMENSIONS!$B$2:$G$58,5,FALSE)</f>
        <v>#N/A</v>
      </c>
      <c r="AE221" s="22" t="e">
        <f>VLOOKUP($I221,DIMENSIONS!$B$2:$G$58,6,FALSE)</f>
        <v>#N/A</v>
      </c>
      <c r="AF221" s="6" t="str">
        <f t="shared" si="74"/>
        <v xml:space="preserve"> </v>
      </c>
      <c r="AG221" s="21" t="e">
        <f>VLOOKUP($I221,DIMENSIONS!$B$2:$H$58,8,FALSE)</f>
        <v>#N/A</v>
      </c>
    </row>
    <row r="222" spans="2:33">
      <c r="B222" s="44"/>
      <c r="C222" s="1"/>
      <c r="D222" s="1"/>
      <c r="E222" s="1"/>
      <c r="F222" s="1"/>
      <c r="G222" s="1"/>
      <c r="H222" s="1"/>
      <c r="I222" s="1"/>
      <c r="J222" s="1"/>
      <c r="K222" s="1"/>
      <c r="L222" s="1"/>
      <c r="M222" s="1"/>
      <c r="N222" s="1"/>
      <c r="O222" s="1"/>
      <c r="P222" s="1"/>
      <c r="Q222" s="1"/>
      <c r="R222" s="1"/>
      <c r="S222" s="1"/>
      <c r="T222" s="1"/>
      <c r="U222" s="1"/>
      <c r="V222" s="1"/>
      <c r="W222" s="1"/>
      <c r="X222" s="40"/>
      <c r="Y222" s="6" t="str">
        <f t="shared" si="72"/>
        <v/>
      </c>
      <c r="Z222" s="22">
        <f t="shared" si="73"/>
        <v>-1</v>
      </c>
      <c r="AA222" s="22">
        <f>VLOOKUP('Extraction '!I222,DIMENSIONS!J:K,2,FALSE)</f>
        <v>0</v>
      </c>
      <c r="AB222" s="22" t="e">
        <f>VLOOKUP($I222,DIMENSIONS!$B$2:$G$58,3,FALSE)</f>
        <v>#N/A</v>
      </c>
      <c r="AC222" s="22" t="e">
        <f>VLOOKUP($I222,DIMENSIONS!$B$2:$G$58,4,FALSE)</f>
        <v>#N/A</v>
      </c>
      <c r="AD222" s="22" t="e">
        <f>VLOOKUP($I222,DIMENSIONS!$B$2:$G$58,5,FALSE)</f>
        <v>#N/A</v>
      </c>
      <c r="AE222" s="22" t="e">
        <f>VLOOKUP($I222,DIMENSIONS!$B$2:$G$58,6,FALSE)</f>
        <v>#N/A</v>
      </c>
      <c r="AF222" s="6" t="str">
        <f t="shared" si="74"/>
        <v xml:space="preserve"> </v>
      </c>
      <c r="AG222" s="21" t="e">
        <f>VLOOKUP($I222,DIMENSIONS!$B$2:$H$58,8,FALSE)</f>
        <v>#N/A</v>
      </c>
    </row>
    <row r="223" spans="2:33">
      <c r="B223" s="44"/>
      <c r="C223" s="1"/>
      <c r="D223" s="1"/>
      <c r="E223" s="1"/>
      <c r="F223" s="1"/>
      <c r="G223" s="1"/>
      <c r="H223" s="1"/>
      <c r="I223" s="1"/>
      <c r="J223" s="1"/>
      <c r="K223" s="1"/>
      <c r="L223" s="1"/>
      <c r="M223" s="1"/>
      <c r="N223" s="1"/>
      <c r="O223" s="1"/>
      <c r="P223" s="1"/>
      <c r="Q223" s="1"/>
      <c r="R223" s="1"/>
      <c r="S223" s="1"/>
      <c r="T223" s="1"/>
      <c r="U223" s="1"/>
      <c r="V223" s="1"/>
      <c r="W223" s="1"/>
      <c r="X223" s="40"/>
      <c r="Y223" s="6" t="str">
        <f t="shared" si="72"/>
        <v/>
      </c>
      <c r="Z223" s="22">
        <f t="shared" si="73"/>
        <v>-1</v>
      </c>
      <c r="AA223" s="22">
        <f>VLOOKUP('Extraction '!I223,DIMENSIONS!J:K,2,FALSE)</f>
        <v>0</v>
      </c>
      <c r="AB223" s="22" t="e">
        <f>VLOOKUP($I223,DIMENSIONS!$B$2:$G$58,3,FALSE)</f>
        <v>#N/A</v>
      </c>
      <c r="AC223" s="22" t="e">
        <f>VLOOKUP($I223,DIMENSIONS!$B$2:$G$58,4,FALSE)</f>
        <v>#N/A</v>
      </c>
      <c r="AD223" s="22" t="e">
        <f>VLOOKUP($I223,DIMENSIONS!$B$2:$G$58,5,FALSE)</f>
        <v>#N/A</v>
      </c>
      <c r="AE223" s="22" t="e">
        <f>VLOOKUP($I223,DIMENSIONS!$B$2:$G$58,6,FALSE)</f>
        <v>#N/A</v>
      </c>
      <c r="AF223" s="6" t="str">
        <f t="shared" si="74"/>
        <v xml:space="preserve"> </v>
      </c>
      <c r="AG223" s="21" t="e">
        <f>VLOOKUP($I223,DIMENSIONS!$B$2:$H$58,8,FALSE)</f>
        <v>#N/A</v>
      </c>
    </row>
    <row r="224" spans="2:33">
      <c r="B224" s="44"/>
      <c r="C224" s="1"/>
      <c r="D224" s="1"/>
      <c r="E224" s="1"/>
      <c r="F224" s="1"/>
      <c r="G224" s="1"/>
      <c r="H224" s="1"/>
      <c r="I224" s="1"/>
      <c r="J224" s="1"/>
      <c r="K224" s="1"/>
      <c r="L224" s="1"/>
      <c r="M224" s="1"/>
      <c r="N224" s="1"/>
      <c r="O224" s="1"/>
      <c r="P224" s="1"/>
      <c r="Q224" s="1"/>
      <c r="R224" s="1"/>
      <c r="S224" s="1"/>
      <c r="T224" s="1"/>
      <c r="U224" s="1"/>
      <c r="V224" s="1"/>
      <c r="W224" s="1"/>
      <c r="X224" s="40"/>
      <c r="Y224" s="6" t="str">
        <f t="shared" si="72"/>
        <v/>
      </c>
      <c r="Z224" s="22">
        <f t="shared" si="73"/>
        <v>-1</v>
      </c>
      <c r="AA224" s="22">
        <f>VLOOKUP('Extraction '!I224,DIMENSIONS!J:K,2,FALSE)</f>
        <v>0</v>
      </c>
      <c r="AB224" s="22" t="e">
        <f>VLOOKUP($I224,DIMENSIONS!$B$2:$G$58,3,FALSE)</f>
        <v>#N/A</v>
      </c>
      <c r="AC224" s="22" t="e">
        <f>VLOOKUP($I224,DIMENSIONS!$B$2:$G$58,4,FALSE)</f>
        <v>#N/A</v>
      </c>
      <c r="AD224" s="22" t="e">
        <f>VLOOKUP($I224,DIMENSIONS!$B$2:$G$58,5,FALSE)</f>
        <v>#N/A</v>
      </c>
      <c r="AE224" s="22" t="e">
        <f>VLOOKUP($I224,DIMENSIONS!$B$2:$G$58,6,FALSE)</f>
        <v>#N/A</v>
      </c>
      <c r="AF224" s="6" t="str">
        <f t="shared" si="74"/>
        <v xml:space="preserve"> </v>
      </c>
      <c r="AG224" s="21" t="e">
        <f>VLOOKUP($I224,DIMENSIONS!$B$2:$H$58,8,FALSE)</f>
        <v>#N/A</v>
      </c>
    </row>
    <row r="225" spans="2:33">
      <c r="B225" s="44"/>
      <c r="C225" s="1"/>
      <c r="D225" s="1"/>
      <c r="E225" s="1"/>
      <c r="F225" s="1"/>
      <c r="G225" s="1"/>
      <c r="H225" s="1"/>
      <c r="I225" s="1"/>
      <c r="J225" s="1"/>
      <c r="K225" s="1"/>
      <c r="L225" s="1"/>
      <c r="M225" s="1"/>
      <c r="N225" s="1"/>
      <c r="O225" s="1"/>
      <c r="P225" s="1"/>
      <c r="Q225" s="1"/>
      <c r="R225" s="1"/>
      <c r="S225" s="1"/>
      <c r="T225" s="1"/>
      <c r="U225" s="1"/>
      <c r="V225" s="1"/>
      <c r="W225" s="1"/>
      <c r="X225" s="40"/>
      <c r="Y225" s="6" t="str">
        <f t="shared" si="72"/>
        <v/>
      </c>
      <c r="Z225" s="22">
        <f t="shared" si="73"/>
        <v>-1</v>
      </c>
      <c r="AA225" s="22">
        <f>VLOOKUP('Extraction '!I225,DIMENSIONS!J:K,2,FALSE)</f>
        <v>0</v>
      </c>
      <c r="AB225" s="22" t="e">
        <f>VLOOKUP($I225,DIMENSIONS!$B$2:$G$58,3,FALSE)</f>
        <v>#N/A</v>
      </c>
      <c r="AC225" s="22" t="e">
        <f>VLOOKUP($I225,DIMENSIONS!$B$2:$G$58,4,FALSE)</f>
        <v>#N/A</v>
      </c>
      <c r="AD225" s="22" t="e">
        <f>VLOOKUP($I225,DIMENSIONS!$B$2:$G$58,5,FALSE)</f>
        <v>#N/A</v>
      </c>
      <c r="AE225" s="22" t="e">
        <f>VLOOKUP($I225,DIMENSIONS!$B$2:$G$58,6,FALSE)</f>
        <v>#N/A</v>
      </c>
      <c r="AF225" s="6" t="str">
        <f t="shared" si="74"/>
        <v xml:space="preserve"> </v>
      </c>
      <c r="AG225" s="21" t="e">
        <f>VLOOKUP($I225,DIMENSIONS!$B$2:$H$58,8,FALSE)</f>
        <v>#N/A</v>
      </c>
    </row>
    <row r="226" spans="2:33">
      <c r="B226" s="44"/>
      <c r="C226" s="1"/>
      <c r="D226" s="1"/>
      <c r="E226" s="1"/>
      <c r="F226" s="1"/>
      <c r="G226" s="1"/>
      <c r="H226" s="1"/>
      <c r="I226" s="1"/>
      <c r="J226" s="1"/>
      <c r="K226" s="1"/>
      <c r="L226" s="1"/>
      <c r="M226" s="1"/>
      <c r="N226" s="1"/>
      <c r="O226" s="1"/>
      <c r="P226" s="1"/>
      <c r="Q226" s="1"/>
      <c r="R226" s="1"/>
      <c r="S226" s="1"/>
      <c r="T226" s="1"/>
      <c r="U226" s="1"/>
      <c r="V226" s="1"/>
      <c r="W226" s="1"/>
      <c r="X226" s="40"/>
      <c r="Y226" s="6" t="str">
        <f t="shared" si="72"/>
        <v/>
      </c>
      <c r="Z226" s="22">
        <f t="shared" si="73"/>
        <v>-1</v>
      </c>
      <c r="AA226" s="22">
        <f>VLOOKUP('Extraction '!I226,DIMENSIONS!J:K,2,FALSE)</f>
        <v>0</v>
      </c>
      <c r="AB226" s="22" t="e">
        <f>VLOOKUP($I226,DIMENSIONS!$B$2:$G$58,3,FALSE)</f>
        <v>#N/A</v>
      </c>
      <c r="AC226" s="22" t="e">
        <f>VLOOKUP($I226,DIMENSIONS!$B$2:$G$58,4,FALSE)</f>
        <v>#N/A</v>
      </c>
      <c r="AD226" s="22" t="e">
        <f>VLOOKUP($I226,DIMENSIONS!$B$2:$G$58,5,FALSE)</f>
        <v>#N/A</v>
      </c>
      <c r="AE226" s="22" t="e">
        <f>VLOOKUP($I226,DIMENSIONS!$B$2:$G$58,6,FALSE)</f>
        <v>#N/A</v>
      </c>
      <c r="AF226" s="6" t="str">
        <f t="shared" si="74"/>
        <v xml:space="preserve"> </v>
      </c>
      <c r="AG226" s="21" t="e">
        <f>VLOOKUP($I226,DIMENSIONS!$B$2:$H$58,8,FALSE)</f>
        <v>#N/A</v>
      </c>
    </row>
    <row r="227" spans="2:33">
      <c r="B227" s="44"/>
      <c r="C227" s="1"/>
      <c r="D227" s="1"/>
      <c r="E227" s="1"/>
      <c r="F227" s="1"/>
      <c r="G227" s="1"/>
      <c r="H227" s="1"/>
      <c r="I227" s="1"/>
      <c r="J227" s="1"/>
      <c r="K227" s="1"/>
      <c r="L227" s="1"/>
      <c r="M227" s="1"/>
      <c r="N227" s="1"/>
      <c r="O227" s="1"/>
      <c r="P227" s="1"/>
      <c r="Q227" s="1"/>
      <c r="R227" s="1"/>
      <c r="S227" s="1"/>
      <c r="T227" s="1"/>
      <c r="U227" s="1"/>
      <c r="V227" s="1"/>
      <c r="W227" s="1"/>
      <c r="X227" s="40"/>
      <c r="Y227" s="6" t="str">
        <f t="shared" si="72"/>
        <v/>
      </c>
      <c r="Z227" s="22">
        <f t="shared" si="73"/>
        <v>-1</v>
      </c>
      <c r="AA227" s="22">
        <f>VLOOKUP('Extraction '!I227,DIMENSIONS!J:K,2,FALSE)</f>
        <v>0</v>
      </c>
      <c r="AB227" s="22" t="e">
        <f>VLOOKUP($I227,DIMENSIONS!$B$2:$G$58,3,FALSE)</f>
        <v>#N/A</v>
      </c>
      <c r="AC227" s="22" t="e">
        <f>VLOOKUP($I227,DIMENSIONS!$B$2:$G$58,4,FALSE)</f>
        <v>#N/A</v>
      </c>
      <c r="AD227" s="22" t="e">
        <f>VLOOKUP($I227,DIMENSIONS!$B$2:$G$58,5,FALSE)</f>
        <v>#N/A</v>
      </c>
      <c r="AE227" s="22" t="e">
        <f>VLOOKUP($I227,DIMENSIONS!$B$2:$G$58,6,FALSE)</f>
        <v>#N/A</v>
      </c>
      <c r="AF227" s="6" t="str">
        <f t="shared" si="74"/>
        <v xml:space="preserve"> </v>
      </c>
      <c r="AG227" s="21" t="e">
        <f>VLOOKUP($I227,DIMENSIONS!$B$2:$H$58,8,FALSE)</f>
        <v>#N/A</v>
      </c>
    </row>
    <row r="228" spans="2:33">
      <c r="B228" s="44"/>
      <c r="C228" s="1"/>
      <c r="D228" s="1"/>
      <c r="E228" s="1"/>
      <c r="F228" s="1"/>
      <c r="G228" s="1"/>
      <c r="H228" s="1"/>
      <c r="I228" s="1"/>
      <c r="J228" s="1"/>
      <c r="K228" s="1"/>
      <c r="L228" s="1"/>
      <c r="M228" s="1"/>
      <c r="N228" s="1"/>
      <c r="O228" s="1"/>
      <c r="P228" s="1"/>
      <c r="Q228" s="1"/>
      <c r="R228" s="1"/>
      <c r="S228" s="1"/>
      <c r="T228" s="1"/>
      <c r="U228" s="1"/>
      <c r="V228" s="1"/>
      <c r="W228" s="1"/>
      <c r="X228" s="40"/>
      <c r="Y228" s="6" t="str">
        <f t="shared" si="72"/>
        <v/>
      </c>
      <c r="Z228" s="22">
        <f t="shared" si="73"/>
        <v>-1</v>
      </c>
      <c r="AA228" s="22">
        <f>VLOOKUP('Extraction '!I228,DIMENSIONS!J:K,2,FALSE)</f>
        <v>0</v>
      </c>
      <c r="AB228" s="22" t="e">
        <f>VLOOKUP($I228,DIMENSIONS!$B$2:$G$58,3,FALSE)</f>
        <v>#N/A</v>
      </c>
      <c r="AC228" s="22" t="e">
        <f>VLOOKUP($I228,DIMENSIONS!$B$2:$G$58,4,FALSE)</f>
        <v>#N/A</v>
      </c>
      <c r="AD228" s="22" t="e">
        <f>VLOOKUP($I228,DIMENSIONS!$B$2:$G$58,5,FALSE)</f>
        <v>#N/A</v>
      </c>
      <c r="AE228" s="22" t="e">
        <f>VLOOKUP($I228,DIMENSIONS!$B$2:$G$58,6,FALSE)</f>
        <v>#N/A</v>
      </c>
      <c r="AF228" s="6" t="str">
        <f t="shared" si="74"/>
        <v xml:space="preserve"> </v>
      </c>
      <c r="AG228" s="21" t="e">
        <f>VLOOKUP($I228,DIMENSIONS!$B$2:$H$58,8,FALSE)</f>
        <v>#N/A</v>
      </c>
    </row>
    <row r="229" spans="2:33">
      <c r="B229" s="44"/>
      <c r="C229" s="1"/>
      <c r="D229" s="1"/>
      <c r="E229" s="1"/>
      <c r="F229" s="1"/>
      <c r="G229" s="1"/>
      <c r="H229" s="1"/>
      <c r="I229" s="1"/>
      <c r="J229" s="1"/>
      <c r="K229" s="1"/>
      <c r="L229" s="1"/>
      <c r="M229" s="1"/>
      <c r="N229" s="1"/>
      <c r="O229" s="1"/>
      <c r="P229" s="1"/>
      <c r="Q229" s="1"/>
      <c r="R229" s="1"/>
      <c r="S229" s="1"/>
      <c r="T229" s="1"/>
      <c r="U229" s="1"/>
      <c r="V229" s="1"/>
      <c r="W229" s="1"/>
      <c r="X229" s="40"/>
      <c r="Y229" s="6" t="str">
        <f t="shared" si="72"/>
        <v/>
      </c>
      <c r="Z229" s="22">
        <f t="shared" si="73"/>
        <v>-1</v>
      </c>
      <c r="AA229" s="22">
        <f>VLOOKUP('Extraction '!I229,DIMENSIONS!J:K,2,FALSE)</f>
        <v>0</v>
      </c>
      <c r="AB229" s="22" t="e">
        <f>VLOOKUP($I229,DIMENSIONS!$B$2:$G$58,3,FALSE)</f>
        <v>#N/A</v>
      </c>
      <c r="AC229" s="22" t="e">
        <f>VLOOKUP($I229,DIMENSIONS!$B$2:$G$58,4,FALSE)</f>
        <v>#N/A</v>
      </c>
      <c r="AD229" s="22" t="e">
        <f>VLOOKUP($I229,DIMENSIONS!$B$2:$G$58,5,FALSE)</f>
        <v>#N/A</v>
      </c>
      <c r="AE229" s="22" t="e">
        <f>VLOOKUP($I229,DIMENSIONS!$B$2:$G$58,6,FALSE)</f>
        <v>#N/A</v>
      </c>
      <c r="AF229" s="6" t="str">
        <f t="shared" si="74"/>
        <v xml:space="preserve"> </v>
      </c>
      <c r="AG229" s="21" t="e">
        <f>VLOOKUP($I229,DIMENSIONS!$B$2:$H$58,8,FALSE)</f>
        <v>#N/A</v>
      </c>
    </row>
    <row r="230" spans="2:33">
      <c r="B230" s="44"/>
      <c r="C230" s="1"/>
      <c r="D230" s="1"/>
      <c r="E230" s="1"/>
      <c r="F230" s="1"/>
      <c r="G230" s="1"/>
      <c r="H230" s="1"/>
      <c r="I230" s="1"/>
      <c r="J230" s="1"/>
      <c r="K230" s="1"/>
      <c r="L230" s="1"/>
      <c r="M230" s="1"/>
      <c r="N230" s="1"/>
      <c r="O230" s="1"/>
      <c r="P230" s="1"/>
      <c r="Q230" s="1"/>
      <c r="R230" s="1"/>
      <c r="S230" s="1"/>
      <c r="T230" s="1"/>
      <c r="U230" s="1"/>
      <c r="V230" s="1"/>
      <c r="W230" s="1"/>
      <c r="X230" s="40"/>
      <c r="Y230" s="6" t="str">
        <f t="shared" si="72"/>
        <v/>
      </c>
      <c r="Z230" s="22">
        <f t="shared" si="73"/>
        <v>-1</v>
      </c>
      <c r="AA230" s="22">
        <f>VLOOKUP('Extraction '!I230,DIMENSIONS!J:K,2,FALSE)</f>
        <v>0</v>
      </c>
      <c r="AB230" s="22" t="e">
        <f>VLOOKUP($I230,DIMENSIONS!$B$2:$G$58,3,FALSE)</f>
        <v>#N/A</v>
      </c>
      <c r="AC230" s="22" t="e">
        <f>VLOOKUP($I230,DIMENSIONS!$B$2:$G$58,4,FALSE)</f>
        <v>#N/A</v>
      </c>
      <c r="AD230" s="22" t="e">
        <f>VLOOKUP($I230,DIMENSIONS!$B$2:$G$58,5,FALSE)</f>
        <v>#N/A</v>
      </c>
      <c r="AE230" s="22" t="e">
        <f>VLOOKUP($I230,DIMENSIONS!$B$2:$G$58,6,FALSE)</f>
        <v>#N/A</v>
      </c>
      <c r="AF230" s="6" t="str">
        <f t="shared" si="74"/>
        <v xml:space="preserve"> </v>
      </c>
      <c r="AG230" s="21" t="e">
        <f>VLOOKUP($I230,DIMENSIONS!$B$2:$H$58,8,FALSE)</f>
        <v>#N/A</v>
      </c>
    </row>
    <row r="231" spans="2:33">
      <c r="B231" s="44"/>
      <c r="C231" s="1"/>
      <c r="D231" s="1"/>
      <c r="E231" s="1"/>
      <c r="F231" s="1"/>
      <c r="G231" s="1"/>
      <c r="H231" s="1"/>
      <c r="I231" s="1"/>
      <c r="J231" s="1"/>
      <c r="K231" s="1"/>
      <c r="L231" s="1"/>
      <c r="M231" s="1"/>
      <c r="N231" s="1"/>
      <c r="O231" s="1"/>
      <c r="P231" s="1"/>
      <c r="Q231" s="1"/>
      <c r="R231" s="1"/>
      <c r="S231" s="1"/>
      <c r="T231" s="1"/>
      <c r="U231" s="1"/>
      <c r="V231" s="1"/>
      <c r="W231" s="1"/>
      <c r="X231" s="40"/>
      <c r="Y231" s="6" t="str">
        <f t="shared" si="72"/>
        <v/>
      </c>
      <c r="Z231" s="22">
        <f t="shared" si="73"/>
        <v>-1</v>
      </c>
      <c r="AA231" s="22">
        <f>VLOOKUP('Extraction '!I231,DIMENSIONS!J:K,2,FALSE)</f>
        <v>0</v>
      </c>
      <c r="AB231" s="22" t="e">
        <f>VLOOKUP($I231,DIMENSIONS!$B$2:$G$58,3,FALSE)</f>
        <v>#N/A</v>
      </c>
      <c r="AC231" s="22" t="e">
        <f>VLOOKUP($I231,DIMENSIONS!$B$2:$G$58,4,FALSE)</f>
        <v>#N/A</v>
      </c>
      <c r="AD231" s="22" t="e">
        <f>VLOOKUP($I231,DIMENSIONS!$B$2:$G$58,5,FALSE)</f>
        <v>#N/A</v>
      </c>
      <c r="AE231" s="22" t="e">
        <f>VLOOKUP($I231,DIMENSIONS!$B$2:$G$58,6,FALSE)</f>
        <v>#N/A</v>
      </c>
      <c r="AF231" s="6" t="str">
        <f t="shared" si="74"/>
        <v xml:space="preserve"> </v>
      </c>
      <c r="AG231" s="21" t="e">
        <f>VLOOKUP($I231,DIMENSIONS!$B$2:$H$58,8,FALSE)</f>
        <v>#N/A</v>
      </c>
    </row>
    <row r="232" spans="2:33">
      <c r="B232" s="44"/>
      <c r="C232" s="1"/>
      <c r="D232" s="1"/>
      <c r="E232" s="1"/>
      <c r="F232" s="1"/>
      <c r="G232" s="1"/>
      <c r="H232" s="1"/>
      <c r="I232" s="1"/>
      <c r="J232" s="1"/>
      <c r="K232" s="1"/>
      <c r="L232" s="1"/>
      <c r="M232" s="1"/>
      <c r="N232" s="1"/>
      <c r="O232" s="1"/>
      <c r="P232" s="1"/>
      <c r="Q232" s="1"/>
      <c r="R232" s="1"/>
      <c r="S232" s="1"/>
      <c r="T232" s="1"/>
      <c r="U232" s="1"/>
      <c r="V232" s="1"/>
      <c r="W232" s="1"/>
      <c r="X232" s="40"/>
      <c r="Y232" s="6" t="str">
        <f t="shared" si="72"/>
        <v/>
      </c>
      <c r="Z232" s="22">
        <f t="shared" si="73"/>
        <v>-1</v>
      </c>
      <c r="AA232" s="22">
        <f>VLOOKUP('Extraction '!I232,DIMENSIONS!J:K,2,FALSE)</f>
        <v>0</v>
      </c>
      <c r="AB232" s="22" t="e">
        <f>VLOOKUP($I232,DIMENSIONS!$B$2:$G$58,3,FALSE)</f>
        <v>#N/A</v>
      </c>
      <c r="AC232" s="22" t="e">
        <f>VLOOKUP($I232,DIMENSIONS!$B$2:$G$58,4,FALSE)</f>
        <v>#N/A</v>
      </c>
      <c r="AD232" s="22" t="e">
        <f>VLOOKUP($I232,DIMENSIONS!$B$2:$G$58,5,FALSE)</f>
        <v>#N/A</v>
      </c>
      <c r="AE232" s="22" t="e">
        <f>VLOOKUP($I232,DIMENSIONS!$B$2:$G$58,6,FALSE)</f>
        <v>#N/A</v>
      </c>
      <c r="AF232" s="6" t="str">
        <f t="shared" si="74"/>
        <v xml:space="preserve"> </v>
      </c>
      <c r="AG232" s="21" t="e">
        <f>VLOOKUP($I232,DIMENSIONS!$B$2:$H$58,8,FALSE)</f>
        <v>#N/A</v>
      </c>
    </row>
    <row r="233" spans="2:33">
      <c r="B233" s="37"/>
      <c r="C233" s="37"/>
      <c r="D233" s="37"/>
      <c r="E233" s="37"/>
      <c r="F233" s="37"/>
      <c r="G233" s="37"/>
      <c r="H233" s="37"/>
      <c r="I233" s="37"/>
      <c r="J233" s="37"/>
      <c r="K233" s="37"/>
      <c r="L233" s="37"/>
      <c r="M233" s="37"/>
      <c r="N233" s="37"/>
      <c r="O233" s="37"/>
      <c r="P233" s="37"/>
      <c r="Q233" s="37"/>
      <c r="R233" s="37"/>
      <c r="S233" s="37"/>
      <c r="T233" s="37"/>
      <c r="U233" s="37"/>
      <c r="V233" s="37"/>
      <c r="W233" s="37"/>
      <c r="X233" s="40"/>
      <c r="Y233" s="6" t="str">
        <f t="shared" si="72"/>
        <v/>
      </c>
      <c r="Z233" s="22">
        <f t="shared" si="73"/>
        <v>-1</v>
      </c>
      <c r="AA233" s="22">
        <f>VLOOKUP('Extraction '!I233,DIMENSIONS!J:K,2,FALSE)</f>
        <v>0</v>
      </c>
      <c r="AB233" s="22" t="e">
        <f>VLOOKUP($I233,DIMENSIONS!$B$2:$G$58,3,FALSE)</f>
        <v>#N/A</v>
      </c>
      <c r="AC233" s="22" t="e">
        <f>VLOOKUP($I233,DIMENSIONS!$B$2:$G$58,4,FALSE)</f>
        <v>#N/A</v>
      </c>
      <c r="AD233" s="22" t="e">
        <f>VLOOKUP($I233,DIMENSIONS!$B$2:$G$58,5,FALSE)</f>
        <v>#N/A</v>
      </c>
      <c r="AE233" s="22" t="e">
        <f>VLOOKUP($I233,DIMENSIONS!$B$2:$G$58,6,FALSE)</f>
        <v>#N/A</v>
      </c>
      <c r="AF233" s="6" t="str">
        <f t="shared" si="74"/>
        <v xml:space="preserve"> </v>
      </c>
      <c r="AG233" s="21" t="e">
        <f>VLOOKUP($I233,DIMENSIONS!$B$2:$H$58,8,FALSE)</f>
        <v>#N/A</v>
      </c>
    </row>
    <row r="234" spans="2:33">
      <c r="B234" s="37"/>
      <c r="C234" s="37"/>
      <c r="D234" s="37"/>
      <c r="E234" s="37"/>
      <c r="F234" s="37"/>
      <c r="G234" s="37"/>
      <c r="H234" s="37"/>
      <c r="I234" s="37"/>
      <c r="J234" s="37"/>
      <c r="K234" s="37"/>
      <c r="L234" s="37"/>
      <c r="M234" s="37"/>
      <c r="N234" s="37"/>
      <c r="O234" s="37"/>
      <c r="P234" s="37"/>
      <c r="Q234" s="37"/>
      <c r="R234" s="37"/>
      <c r="S234" s="37"/>
      <c r="T234" s="37"/>
      <c r="U234" s="37"/>
      <c r="V234" s="37"/>
      <c r="W234" s="37"/>
      <c r="X234" s="40"/>
      <c r="Y234" s="6" t="str">
        <f t="shared" si="72"/>
        <v/>
      </c>
      <c r="Z234" s="22">
        <f t="shared" si="73"/>
        <v>-1</v>
      </c>
      <c r="AA234" s="22">
        <f>VLOOKUP('Extraction '!I234,DIMENSIONS!J:K,2,FALSE)</f>
        <v>0</v>
      </c>
      <c r="AB234" s="22" t="e">
        <f>VLOOKUP($I234,DIMENSIONS!$B$2:$G$58,3,FALSE)</f>
        <v>#N/A</v>
      </c>
      <c r="AC234" s="22" t="e">
        <f>VLOOKUP($I234,DIMENSIONS!$B$2:$G$58,4,FALSE)</f>
        <v>#N/A</v>
      </c>
      <c r="AD234" s="22" t="e">
        <f>VLOOKUP($I234,DIMENSIONS!$B$2:$G$58,5,FALSE)</f>
        <v>#N/A</v>
      </c>
      <c r="AE234" s="22" t="e">
        <f>VLOOKUP($I234,DIMENSIONS!$B$2:$G$58,6,FALSE)</f>
        <v>#N/A</v>
      </c>
      <c r="AF234" s="6" t="str">
        <f t="shared" si="74"/>
        <v xml:space="preserve"> </v>
      </c>
      <c r="AG234" s="21" t="e">
        <f>VLOOKUP($I234,DIMENSIONS!$B$2:$H$58,8,FALSE)</f>
        <v>#N/A</v>
      </c>
    </row>
    <row r="235" spans="2:33">
      <c r="B235" s="37"/>
      <c r="C235" s="37"/>
      <c r="D235" s="37"/>
      <c r="E235" s="37"/>
      <c r="F235" s="37"/>
      <c r="G235" s="37"/>
      <c r="H235" s="37"/>
      <c r="I235" s="37"/>
      <c r="J235" s="37"/>
      <c r="K235" s="37"/>
      <c r="L235" s="37"/>
      <c r="M235" s="37"/>
      <c r="N235" s="37"/>
      <c r="O235" s="37"/>
      <c r="P235" s="37"/>
      <c r="Q235" s="37"/>
      <c r="R235" s="37"/>
      <c r="S235" s="37"/>
      <c r="T235" s="37"/>
      <c r="U235" s="37"/>
      <c r="V235" s="37"/>
      <c r="W235" s="37"/>
      <c r="X235" s="40"/>
      <c r="Y235" s="6" t="str">
        <f t="shared" si="72"/>
        <v/>
      </c>
      <c r="Z235" s="22">
        <f t="shared" si="73"/>
        <v>-1</v>
      </c>
      <c r="AA235" s="22">
        <f>VLOOKUP('Extraction '!I235,DIMENSIONS!J:K,2,FALSE)</f>
        <v>0</v>
      </c>
      <c r="AB235" s="22" t="e">
        <f>VLOOKUP($I235,DIMENSIONS!$B$2:$G$58,3,FALSE)</f>
        <v>#N/A</v>
      </c>
      <c r="AC235" s="22" t="e">
        <f>VLOOKUP($I235,DIMENSIONS!$B$2:$G$58,4,FALSE)</f>
        <v>#N/A</v>
      </c>
      <c r="AD235" s="22" t="e">
        <f>VLOOKUP($I235,DIMENSIONS!$B$2:$G$58,5,FALSE)</f>
        <v>#N/A</v>
      </c>
      <c r="AE235" s="22" t="e">
        <f>VLOOKUP($I235,DIMENSIONS!$B$2:$G$58,6,FALSE)</f>
        <v>#N/A</v>
      </c>
      <c r="AF235" s="6" t="str">
        <f t="shared" si="74"/>
        <v xml:space="preserve"> </v>
      </c>
      <c r="AG235" s="21" t="e">
        <f>VLOOKUP($I235,DIMENSIONS!$B$2:$H$58,8,FALSE)</f>
        <v>#N/A</v>
      </c>
    </row>
    <row r="236" spans="2:33">
      <c r="B236" s="37"/>
      <c r="C236" s="37"/>
      <c r="D236" s="37"/>
      <c r="E236" s="37"/>
      <c r="F236" s="37"/>
      <c r="G236" s="37"/>
      <c r="H236" s="37"/>
      <c r="I236" s="37"/>
      <c r="J236" s="37"/>
      <c r="K236" s="37"/>
      <c r="L236" s="37"/>
      <c r="M236" s="37"/>
      <c r="N236" s="37"/>
      <c r="O236" s="37"/>
      <c r="P236" s="37"/>
      <c r="Q236" s="37"/>
      <c r="R236" s="37"/>
      <c r="S236" s="37"/>
      <c r="T236" s="37"/>
      <c r="U236" s="37"/>
      <c r="V236" s="37"/>
      <c r="W236" s="37"/>
      <c r="X236" s="40"/>
      <c r="Y236" s="6" t="str">
        <f t="shared" si="72"/>
        <v/>
      </c>
      <c r="Z236" s="22">
        <f t="shared" si="73"/>
        <v>-1</v>
      </c>
      <c r="AA236" s="22">
        <f>VLOOKUP('Extraction '!I236,DIMENSIONS!J:K,2,FALSE)</f>
        <v>0</v>
      </c>
      <c r="AB236" s="22" t="e">
        <f>VLOOKUP($I236,DIMENSIONS!$B$2:$G$58,3,FALSE)</f>
        <v>#N/A</v>
      </c>
      <c r="AC236" s="22" t="e">
        <f>VLOOKUP($I236,DIMENSIONS!$B$2:$G$58,4,FALSE)</f>
        <v>#N/A</v>
      </c>
      <c r="AD236" s="22" t="e">
        <f>VLOOKUP($I236,DIMENSIONS!$B$2:$G$58,5,FALSE)</f>
        <v>#N/A</v>
      </c>
      <c r="AE236" s="22" t="e">
        <f>VLOOKUP($I236,DIMENSIONS!$B$2:$G$58,6,FALSE)</f>
        <v>#N/A</v>
      </c>
      <c r="AF236" s="6" t="str">
        <f t="shared" si="74"/>
        <v xml:space="preserve"> </v>
      </c>
      <c r="AG236" s="21" t="e">
        <f>VLOOKUP($I236,DIMENSIONS!$B$2:$H$58,8,FALSE)</f>
        <v>#N/A</v>
      </c>
    </row>
    <row r="237" spans="2:33">
      <c r="B237" s="37"/>
      <c r="C237" s="37"/>
      <c r="D237" s="37"/>
      <c r="E237" s="37"/>
      <c r="F237" s="37"/>
      <c r="G237" s="37"/>
      <c r="H237" s="37"/>
      <c r="I237" s="37"/>
      <c r="J237" s="37"/>
      <c r="K237" s="37"/>
      <c r="L237" s="37"/>
      <c r="M237" s="37"/>
      <c r="N237" s="37"/>
      <c r="O237" s="37"/>
      <c r="P237" s="37"/>
      <c r="Q237" s="37"/>
      <c r="R237" s="37"/>
      <c r="S237" s="37"/>
      <c r="T237" s="37"/>
      <c r="U237" s="37"/>
      <c r="V237" s="37"/>
      <c r="W237" s="37"/>
      <c r="X237" s="40"/>
      <c r="Y237" s="6" t="str">
        <f t="shared" si="72"/>
        <v/>
      </c>
      <c r="Z237" s="22">
        <f t="shared" si="73"/>
        <v>-1</v>
      </c>
      <c r="AA237" s="22">
        <f>VLOOKUP('Extraction '!I237,DIMENSIONS!J:K,2,FALSE)</f>
        <v>0</v>
      </c>
      <c r="AB237" s="22" t="e">
        <f>VLOOKUP($I237,DIMENSIONS!$B$2:$G$58,3,FALSE)</f>
        <v>#N/A</v>
      </c>
      <c r="AC237" s="22" t="e">
        <f>VLOOKUP($I237,DIMENSIONS!$B$2:$G$58,4,FALSE)</f>
        <v>#N/A</v>
      </c>
      <c r="AD237" s="22" t="e">
        <f>VLOOKUP($I237,DIMENSIONS!$B$2:$G$58,5,FALSE)</f>
        <v>#N/A</v>
      </c>
      <c r="AE237" s="22" t="e">
        <f>VLOOKUP($I237,DIMENSIONS!$B$2:$G$58,6,FALSE)</f>
        <v>#N/A</v>
      </c>
      <c r="AF237" s="6" t="str">
        <f t="shared" si="74"/>
        <v xml:space="preserve"> </v>
      </c>
      <c r="AG237" s="21" t="e">
        <f>VLOOKUP($I237,DIMENSIONS!$B$2:$H$58,8,FALSE)</f>
        <v>#N/A</v>
      </c>
    </row>
    <row r="238" spans="2:33">
      <c r="B238" s="37"/>
      <c r="C238" s="37"/>
      <c r="D238" s="37"/>
      <c r="E238" s="37"/>
      <c r="F238" s="37"/>
      <c r="G238" s="37"/>
      <c r="H238" s="37"/>
      <c r="I238" s="37"/>
      <c r="J238" s="37"/>
      <c r="K238" s="37"/>
      <c r="L238" s="37"/>
      <c r="M238" s="37"/>
      <c r="N238" s="37"/>
      <c r="O238" s="37"/>
      <c r="P238" s="37"/>
      <c r="Q238" s="37"/>
      <c r="R238" s="37"/>
      <c r="S238" s="37"/>
      <c r="T238" s="37"/>
      <c r="U238" s="37"/>
      <c r="V238" s="37"/>
      <c r="W238" s="37"/>
      <c r="X238" s="40"/>
      <c r="Y238" s="6" t="str">
        <f t="shared" si="72"/>
        <v/>
      </c>
      <c r="Z238" s="22">
        <f t="shared" si="73"/>
        <v>-1</v>
      </c>
      <c r="AA238" s="22">
        <f>VLOOKUP('Extraction '!I238,DIMENSIONS!J:K,2,FALSE)</f>
        <v>0</v>
      </c>
      <c r="AB238" s="22" t="e">
        <f>VLOOKUP($I238,DIMENSIONS!$B$2:$G$58,3,FALSE)</f>
        <v>#N/A</v>
      </c>
      <c r="AC238" s="22" t="e">
        <f>VLOOKUP($I238,DIMENSIONS!$B$2:$G$58,4,FALSE)</f>
        <v>#N/A</v>
      </c>
      <c r="AD238" s="22" t="e">
        <f>VLOOKUP($I238,DIMENSIONS!$B$2:$G$58,5,FALSE)</f>
        <v>#N/A</v>
      </c>
      <c r="AE238" s="22" t="e">
        <f>VLOOKUP($I238,DIMENSIONS!$B$2:$G$58,6,FALSE)</f>
        <v>#N/A</v>
      </c>
      <c r="AF238" s="6" t="str">
        <f t="shared" si="74"/>
        <v xml:space="preserve"> </v>
      </c>
      <c r="AG238" s="21" t="e">
        <f>VLOOKUP($I238,DIMENSIONS!$B$2:$H$58,8,FALSE)</f>
        <v>#N/A</v>
      </c>
    </row>
    <row r="239" spans="2:33">
      <c r="B239" s="37"/>
      <c r="C239" s="37"/>
      <c r="D239" s="37"/>
      <c r="E239" s="37"/>
      <c r="F239" s="37"/>
      <c r="G239" s="37"/>
      <c r="H239" s="37"/>
      <c r="I239" s="37"/>
      <c r="J239" s="37"/>
      <c r="K239" s="37"/>
      <c r="L239" s="37"/>
      <c r="M239" s="37"/>
      <c r="N239" s="37"/>
      <c r="O239" s="37"/>
      <c r="P239" s="37"/>
      <c r="Q239" s="37"/>
      <c r="R239" s="37"/>
      <c r="S239" s="37"/>
      <c r="T239" s="37"/>
      <c r="U239" s="37"/>
      <c r="V239" s="37"/>
      <c r="W239" s="37"/>
      <c r="X239" s="40"/>
      <c r="Y239" s="6" t="str">
        <f t="shared" si="72"/>
        <v/>
      </c>
      <c r="Z239" s="22">
        <f t="shared" si="73"/>
        <v>-1</v>
      </c>
      <c r="AA239" s="22">
        <f>VLOOKUP('Extraction '!I239,DIMENSIONS!J:K,2,FALSE)</f>
        <v>0</v>
      </c>
      <c r="AB239" s="22" t="e">
        <f>VLOOKUP($I239,DIMENSIONS!$B$2:$G$58,3,FALSE)</f>
        <v>#N/A</v>
      </c>
      <c r="AC239" s="22" t="e">
        <f>VLOOKUP($I239,DIMENSIONS!$B$2:$G$58,4,FALSE)</f>
        <v>#N/A</v>
      </c>
      <c r="AD239" s="22" t="e">
        <f>VLOOKUP($I239,DIMENSIONS!$B$2:$G$58,5,FALSE)</f>
        <v>#N/A</v>
      </c>
      <c r="AE239" s="22" t="e">
        <f>VLOOKUP($I239,DIMENSIONS!$B$2:$G$58,6,FALSE)</f>
        <v>#N/A</v>
      </c>
      <c r="AF239" s="6" t="str">
        <f t="shared" si="74"/>
        <v xml:space="preserve"> </v>
      </c>
      <c r="AG239" s="21" t="e">
        <f>VLOOKUP($I239,DIMENSIONS!$B$2:$H$58,8,FALSE)</f>
        <v>#N/A</v>
      </c>
    </row>
    <row r="240" spans="2:33">
      <c r="B240" s="37"/>
      <c r="C240" s="37"/>
      <c r="D240" s="37"/>
      <c r="E240" s="37"/>
      <c r="F240" s="37"/>
      <c r="G240" s="37"/>
      <c r="H240" s="37"/>
      <c r="I240" s="37"/>
      <c r="J240" s="37"/>
      <c r="K240" s="37"/>
      <c r="L240" s="37"/>
      <c r="M240" s="37"/>
      <c r="N240" s="37"/>
      <c r="O240" s="37"/>
      <c r="P240" s="37"/>
      <c r="Q240" s="37"/>
      <c r="R240" s="37"/>
      <c r="S240" s="37"/>
      <c r="T240" s="37"/>
      <c r="U240" s="37"/>
      <c r="V240" s="37"/>
      <c r="W240" s="37"/>
      <c r="X240" s="40"/>
      <c r="Y240" s="6" t="str">
        <f t="shared" si="72"/>
        <v/>
      </c>
      <c r="Z240" s="22">
        <f t="shared" si="73"/>
        <v>-1</v>
      </c>
      <c r="AA240" s="22">
        <f>VLOOKUP('Extraction '!I240,DIMENSIONS!J:K,2,FALSE)</f>
        <v>0</v>
      </c>
      <c r="AB240" s="22" t="e">
        <f>VLOOKUP($I240,DIMENSIONS!$B$2:$G$58,3,FALSE)</f>
        <v>#N/A</v>
      </c>
      <c r="AC240" s="22" t="e">
        <f>VLOOKUP($I240,DIMENSIONS!$B$2:$G$58,4,FALSE)</f>
        <v>#N/A</v>
      </c>
      <c r="AD240" s="22" t="e">
        <f>VLOOKUP($I240,DIMENSIONS!$B$2:$G$58,5,FALSE)</f>
        <v>#N/A</v>
      </c>
      <c r="AE240" s="22" t="e">
        <f>VLOOKUP($I240,DIMENSIONS!$B$2:$G$58,6,FALSE)</f>
        <v>#N/A</v>
      </c>
      <c r="AF240" s="6" t="str">
        <f t="shared" si="74"/>
        <v xml:space="preserve"> </v>
      </c>
      <c r="AG240" s="21" t="e">
        <f>VLOOKUP($I240,DIMENSIONS!$B$2:$H$58,8,FALSE)</f>
        <v>#N/A</v>
      </c>
    </row>
    <row r="241" spans="2:33">
      <c r="B241" s="37"/>
      <c r="C241" s="37"/>
      <c r="D241" s="37"/>
      <c r="E241" s="37"/>
      <c r="F241" s="37"/>
      <c r="G241" s="37"/>
      <c r="H241" s="37"/>
      <c r="I241" s="37"/>
      <c r="J241" s="37"/>
      <c r="K241" s="37"/>
      <c r="L241" s="37"/>
      <c r="M241" s="37"/>
      <c r="N241" s="37"/>
      <c r="O241" s="37"/>
      <c r="P241" s="37"/>
      <c r="Q241" s="37"/>
      <c r="R241" s="37"/>
      <c r="S241" s="37"/>
      <c r="T241" s="37"/>
      <c r="U241" s="37"/>
      <c r="V241" s="37"/>
      <c r="W241" s="37"/>
      <c r="X241" s="40"/>
      <c r="Y241" s="6" t="str">
        <f t="shared" ref="Y241:Y304" si="75">UPPER(O241)</f>
        <v/>
      </c>
      <c r="Z241" s="22">
        <f t="shared" ref="Z241:Z304" si="76">AA241-$Z$2</f>
        <v>-1</v>
      </c>
      <c r="AA241" s="22">
        <f>VLOOKUP('Extraction '!I241,DIMENSIONS!J:K,2,FALSE)</f>
        <v>0</v>
      </c>
      <c r="AB241" s="22" t="e">
        <f>VLOOKUP($I241,DIMENSIONS!$B$2:$G$58,3,FALSE)</f>
        <v>#N/A</v>
      </c>
      <c r="AC241" s="22" t="e">
        <f>VLOOKUP($I241,DIMENSIONS!$B$2:$G$58,4,FALSE)</f>
        <v>#N/A</v>
      </c>
      <c r="AD241" s="22" t="e">
        <f>VLOOKUP($I241,DIMENSIONS!$B$2:$G$58,5,FALSE)</f>
        <v>#N/A</v>
      </c>
      <c r="AE241" s="22" t="e">
        <f>VLOOKUP($I241,DIMENSIONS!$B$2:$G$58,6,FALSE)</f>
        <v>#N/A</v>
      </c>
      <c r="AF241" s="6" t="str">
        <f t="shared" ref="AF241:AF304" si="77">CONCATENATE(J241," ",K241)</f>
        <v xml:space="preserve"> </v>
      </c>
      <c r="AG241" s="21" t="e">
        <f>VLOOKUP($I241,DIMENSIONS!$B$2:$H$58,8,FALSE)</f>
        <v>#N/A</v>
      </c>
    </row>
    <row r="242" spans="2:33">
      <c r="B242" s="37"/>
      <c r="C242" s="37"/>
      <c r="D242" s="37"/>
      <c r="E242" s="37"/>
      <c r="F242" s="37"/>
      <c r="G242" s="37"/>
      <c r="H242" s="37"/>
      <c r="I242" s="37"/>
      <c r="J242" s="37"/>
      <c r="K242" s="37"/>
      <c r="L242" s="37"/>
      <c r="M242" s="37"/>
      <c r="N242" s="37"/>
      <c r="O242" s="37"/>
      <c r="P242" s="37"/>
      <c r="Q242" s="37"/>
      <c r="R242" s="37"/>
      <c r="S242" s="37"/>
      <c r="T242" s="37"/>
      <c r="U242" s="37"/>
      <c r="V242" s="37"/>
      <c r="W242" s="37"/>
      <c r="X242" s="40"/>
      <c r="Y242" s="6" t="str">
        <f t="shared" si="75"/>
        <v/>
      </c>
      <c r="Z242" s="22">
        <f t="shared" si="76"/>
        <v>-1</v>
      </c>
      <c r="AA242" s="22">
        <f>VLOOKUP('Extraction '!I242,DIMENSIONS!J:K,2,FALSE)</f>
        <v>0</v>
      </c>
      <c r="AB242" s="22" t="e">
        <f>VLOOKUP($I242,DIMENSIONS!$B$2:$G$58,3,FALSE)</f>
        <v>#N/A</v>
      </c>
      <c r="AC242" s="22" t="e">
        <f>VLOOKUP($I242,DIMENSIONS!$B$2:$G$58,4,FALSE)</f>
        <v>#N/A</v>
      </c>
      <c r="AD242" s="22" t="e">
        <f>VLOOKUP($I242,DIMENSIONS!$B$2:$G$58,5,FALSE)</f>
        <v>#N/A</v>
      </c>
      <c r="AE242" s="22" t="e">
        <f>VLOOKUP($I242,DIMENSIONS!$B$2:$G$58,6,FALSE)</f>
        <v>#N/A</v>
      </c>
      <c r="AF242" s="6" t="str">
        <f t="shared" si="77"/>
        <v xml:space="preserve"> </v>
      </c>
      <c r="AG242" s="21" t="e">
        <f>VLOOKUP($I242,DIMENSIONS!$B$2:$H$58,8,FALSE)</f>
        <v>#N/A</v>
      </c>
    </row>
    <row r="243" spans="2:33">
      <c r="B243" s="37"/>
      <c r="C243" s="37"/>
      <c r="D243" s="37"/>
      <c r="E243" s="37"/>
      <c r="F243" s="37"/>
      <c r="G243" s="37"/>
      <c r="H243" s="37"/>
      <c r="I243" s="37"/>
      <c r="J243" s="37"/>
      <c r="K243" s="37"/>
      <c r="L243" s="37"/>
      <c r="M243" s="37"/>
      <c r="N243" s="37"/>
      <c r="O243" s="37"/>
      <c r="P243" s="37"/>
      <c r="Q243" s="37"/>
      <c r="R243" s="37"/>
      <c r="S243" s="37"/>
      <c r="T243" s="37"/>
      <c r="U243" s="37"/>
      <c r="V243" s="37"/>
      <c r="W243" s="37"/>
      <c r="X243" s="40"/>
      <c r="Y243" s="6" t="str">
        <f t="shared" si="75"/>
        <v/>
      </c>
      <c r="Z243" s="22">
        <f t="shared" si="76"/>
        <v>-1</v>
      </c>
      <c r="AA243" s="22">
        <f>VLOOKUP('Extraction '!I243,DIMENSIONS!J:K,2,FALSE)</f>
        <v>0</v>
      </c>
      <c r="AB243" s="22" t="e">
        <f>VLOOKUP($I243,DIMENSIONS!$B$2:$G$58,3,FALSE)</f>
        <v>#N/A</v>
      </c>
      <c r="AC243" s="22" t="e">
        <f>VLOOKUP($I243,DIMENSIONS!$B$2:$G$58,4,FALSE)</f>
        <v>#N/A</v>
      </c>
      <c r="AD243" s="22" t="e">
        <f>VLOOKUP($I243,DIMENSIONS!$B$2:$G$58,5,FALSE)</f>
        <v>#N/A</v>
      </c>
      <c r="AE243" s="22" t="e">
        <f>VLOOKUP($I243,DIMENSIONS!$B$2:$G$58,6,FALSE)</f>
        <v>#N/A</v>
      </c>
      <c r="AF243" s="6" t="str">
        <f t="shared" si="77"/>
        <v xml:space="preserve"> </v>
      </c>
      <c r="AG243" s="21" t="e">
        <f>VLOOKUP($I243,DIMENSIONS!$B$2:$H$58,8,FALSE)</f>
        <v>#N/A</v>
      </c>
    </row>
    <row r="244" spans="2:33">
      <c r="B244" s="37"/>
      <c r="C244" s="37"/>
      <c r="D244" s="37"/>
      <c r="E244" s="37"/>
      <c r="F244" s="37"/>
      <c r="G244" s="37"/>
      <c r="H244" s="37"/>
      <c r="I244" s="37"/>
      <c r="J244" s="37"/>
      <c r="K244" s="37"/>
      <c r="L244" s="37"/>
      <c r="M244" s="37"/>
      <c r="N244" s="37"/>
      <c r="O244" s="37"/>
      <c r="P244" s="37"/>
      <c r="Q244" s="37"/>
      <c r="R244" s="37"/>
      <c r="S244" s="37"/>
      <c r="T244" s="37"/>
      <c r="U244" s="37"/>
      <c r="V244" s="37"/>
      <c r="W244" s="37"/>
      <c r="X244" s="40"/>
      <c r="Y244" s="6" t="str">
        <f t="shared" si="75"/>
        <v/>
      </c>
      <c r="Z244" s="22">
        <f t="shared" si="76"/>
        <v>-1</v>
      </c>
      <c r="AA244" s="22">
        <f>VLOOKUP('Extraction '!I244,DIMENSIONS!J:K,2,FALSE)</f>
        <v>0</v>
      </c>
      <c r="AB244" s="22" t="e">
        <f>VLOOKUP($I244,DIMENSIONS!$B$2:$G$58,3,FALSE)</f>
        <v>#N/A</v>
      </c>
      <c r="AC244" s="22" t="e">
        <f>VLOOKUP($I244,DIMENSIONS!$B$2:$G$58,4,FALSE)</f>
        <v>#N/A</v>
      </c>
      <c r="AD244" s="22" t="e">
        <f>VLOOKUP($I244,DIMENSIONS!$B$2:$G$58,5,FALSE)</f>
        <v>#N/A</v>
      </c>
      <c r="AE244" s="22" t="e">
        <f>VLOOKUP($I244,DIMENSIONS!$B$2:$G$58,6,FALSE)</f>
        <v>#N/A</v>
      </c>
      <c r="AF244" s="6" t="str">
        <f t="shared" si="77"/>
        <v xml:space="preserve"> </v>
      </c>
      <c r="AG244" s="21" t="e">
        <f>VLOOKUP($I244,DIMENSIONS!$B$2:$H$58,8,FALSE)</f>
        <v>#N/A</v>
      </c>
    </row>
    <row r="245" spans="2:33">
      <c r="B245" s="37"/>
      <c r="C245" s="37"/>
      <c r="D245" s="37"/>
      <c r="E245" s="37"/>
      <c r="F245" s="37"/>
      <c r="G245" s="37"/>
      <c r="H245" s="37"/>
      <c r="I245" s="37"/>
      <c r="J245" s="37"/>
      <c r="K245" s="37"/>
      <c r="L245" s="37"/>
      <c r="M245" s="37"/>
      <c r="N245" s="37"/>
      <c r="O245" s="37"/>
      <c r="P245" s="37"/>
      <c r="Q245" s="37"/>
      <c r="R245" s="37"/>
      <c r="S245" s="37"/>
      <c r="T245" s="37"/>
      <c r="U245" s="37"/>
      <c r="V245" s="37"/>
      <c r="W245" s="37"/>
      <c r="X245" s="40"/>
      <c r="Y245" s="6" t="str">
        <f t="shared" si="75"/>
        <v/>
      </c>
      <c r="Z245" s="22">
        <f t="shared" si="76"/>
        <v>-1</v>
      </c>
      <c r="AA245" s="22">
        <f>VLOOKUP('Extraction '!I245,DIMENSIONS!J:K,2,FALSE)</f>
        <v>0</v>
      </c>
      <c r="AB245" s="22" t="e">
        <f>VLOOKUP($I245,DIMENSIONS!$B$2:$G$58,3,FALSE)</f>
        <v>#N/A</v>
      </c>
      <c r="AC245" s="22" t="e">
        <f>VLOOKUP($I245,DIMENSIONS!$B$2:$G$58,4,FALSE)</f>
        <v>#N/A</v>
      </c>
      <c r="AD245" s="22" t="e">
        <f>VLOOKUP($I245,DIMENSIONS!$B$2:$G$58,5,FALSE)</f>
        <v>#N/A</v>
      </c>
      <c r="AE245" s="22" t="e">
        <f>VLOOKUP($I245,DIMENSIONS!$B$2:$G$58,6,FALSE)</f>
        <v>#N/A</v>
      </c>
      <c r="AF245" s="6" t="str">
        <f t="shared" si="77"/>
        <v xml:space="preserve"> </v>
      </c>
      <c r="AG245" s="21" t="e">
        <f>VLOOKUP($I245,DIMENSIONS!$B$2:$H$58,8,FALSE)</f>
        <v>#N/A</v>
      </c>
    </row>
    <row r="246" spans="2:33">
      <c r="B246" s="37"/>
      <c r="C246" s="37"/>
      <c r="D246" s="37"/>
      <c r="E246" s="37"/>
      <c r="F246" s="37"/>
      <c r="G246" s="37"/>
      <c r="H246" s="37"/>
      <c r="I246" s="37"/>
      <c r="J246" s="37"/>
      <c r="K246" s="37"/>
      <c r="L246" s="37"/>
      <c r="M246" s="37"/>
      <c r="N246" s="37"/>
      <c r="O246" s="37"/>
      <c r="P246" s="37"/>
      <c r="Q246" s="37"/>
      <c r="R246" s="37"/>
      <c r="S246" s="37"/>
      <c r="T246" s="37"/>
      <c r="U246" s="37"/>
      <c r="V246" s="37"/>
      <c r="W246" s="37"/>
      <c r="X246" s="40"/>
      <c r="Y246" s="6" t="str">
        <f t="shared" si="75"/>
        <v/>
      </c>
      <c r="Z246" s="22">
        <f t="shared" si="76"/>
        <v>-1</v>
      </c>
      <c r="AA246" s="22">
        <f>VLOOKUP('Extraction '!I246,DIMENSIONS!J:K,2,FALSE)</f>
        <v>0</v>
      </c>
      <c r="AB246" s="22" t="e">
        <f>VLOOKUP($I246,DIMENSIONS!$B$2:$G$58,3,FALSE)</f>
        <v>#N/A</v>
      </c>
      <c r="AC246" s="22" t="e">
        <f>VLOOKUP($I246,DIMENSIONS!$B$2:$G$58,4,FALSE)</f>
        <v>#N/A</v>
      </c>
      <c r="AD246" s="22" t="e">
        <f>VLOOKUP($I246,DIMENSIONS!$B$2:$G$58,5,FALSE)</f>
        <v>#N/A</v>
      </c>
      <c r="AE246" s="22" t="e">
        <f>VLOOKUP($I246,DIMENSIONS!$B$2:$G$58,6,FALSE)</f>
        <v>#N/A</v>
      </c>
      <c r="AF246" s="6" t="str">
        <f t="shared" si="77"/>
        <v xml:space="preserve"> </v>
      </c>
      <c r="AG246" s="21" t="e">
        <f>VLOOKUP($I246,DIMENSIONS!$B$2:$H$58,8,FALSE)</f>
        <v>#N/A</v>
      </c>
    </row>
    <row r="247" spans="2:33">
      <c r="B247" s="37"/>
      <c r="C247" s="37"/>
      <c r="D247" s="37"/>
      <c r="E247" s="37"/>
      <c r="F247" s="37"/>
      <c r="G247" s="37"/>
      <c r="H247" s="37"/>
      <c r="I247" s="37"/>
      <c r="J247" s="37"/>
      <c r="K247" s="37"/>
      <c r="L247" s="37"/>
      <c r="M247" s="37"/>
      <c r="N247" s="37"/>
      <c r="O247" s="37"/>
      <c r="P247" s="37"/>
      <c r="Q247" s="37"/>
      <c r="R247" s="37"/>
      <c r="S247" s="37"/>
      <c r="T247" s="37"/>
      <c r="U247" s="37"/>
      <c r="V247" s="37"/>
      <c r="W247" s="37"/>
      <c r="X247" s="40"/>
      <c r="Y247" s="6" t="str">
        <f t="shared" si="75"/>
        <v/>
      </c>
      <c r="Z247" s="22">
        <f t="shared" si="76"/>
        <v>-1</v>
      </c>
      <c r="AA247" s="22">
        <f>VLOOKUP('Extraction '!I247,DIMENSIONS!J:K,2,FALSE)</f>
        <v>0</v>
      </c>
      <c r="AB247" s="22" t="e">
        <f>VLOOKUP($I247,DIMENSIONS!$B$2:$G$58,3,FALSE)</f>
        <v>#N/A</v>
      </c>
      <c r="AC247" s="22" t="e">
        <f>VLOOKUP($I247,DIMENSIONS!$B$2:$G$58,4,FALSE)</f>
        <v>#N/A</v>
      </c>
      <c r="AD247" s="22" t="e">
        <f>VLOOKUP($I247,DIMENSIONS!$B$2:$G$58,5,FALSE)</f>
        <v>#N/A</v>
      </c>
      <c r="AE247" s="22" t="e">
        <f>VLOOKUP($I247,DIMENSIONS!$B$2:$G$58,6,FALSE)</f>
        <v>#N/A</v>
      </c>
      <c r="AF247" s="6" t="str">
        <f t="shared" si="77"/>
        <v xml:space="preserve"> </v>
      </c>
      <c r="AG247" s="21" t="e">
        <f>VLOOKUP($I247,DIMENSIONS!$B$2:$H$58,8,FALSE)</f>
        <v>#N/A</v>
      </c>
    </row>
    <row r="248" spans="2:33">
      <c r="B248" s="37"/>
      <c r="C248" s="37"/>
      <c r="D248" s="37"/>
      <c r="E248" s="37"/>
      <c r="F248" s="37"/>
      <c r="G248" s="37"/>
      <c r="H248" s="37"/>
      <c r="I248" s="37"/>
      <c r="J248" s="37"/>
      <c r="K248" s="37"/>
      <c r="L248" s="37"/>
      <c r="M248" s="37"/>
      <c r="N248" s="37"/>
      <c r="O248" s="37"/>
      <c r="P248" s="37"/>
      <c r="Q248" s="37"/>
      <c r="R248" s="37"/>
      <c r="S248" s="37"/>
      <c r="T248" s="37"/>
      <c r="U248" s="37"/>
      <c r="V248" s="37"/>
      <c r="W248" s="37"/>
      <c r="X248" s="40"/>
      <c r="Y248" s="6" t="str">
        <f t="shared" si="75"/>
        <v/>
      </c>
      <c r="Z248" s="22">
        <f t="shared" si="76"/>
        <v>-1</v>
      </c>
      <c r="AA248" s="22">
        <f>VLOOKUP('Extraction '!I248,DIMENSIONS!J:K,2,FALSE)</f>
        <v>0</v>
      </c>
      <c r="AB248" s="22" t="e">
        <f>VLOOKUP($I248,DIMENSIONS!$B$2:$G$58,3,FALSE)</f>
        <v>#N/A</v>
      </c>
      <c r="AC248" s="22" t="e">
        <f>VLOOKUP($I248,DIMENSIONS!$B$2:$G$58,4,FALSE)</f>
        <v>#N/A</v>
      </c>
      <c r="AD248" s="22" t="e">
        <f>VLOOKUP($I248,DIMENSIONS!$B$2:$G$58,5,FALSE)</f>
        <v>#N/A</v>
      </c>
      <c r="AE248" s="22" t="e">
        <f>VLOOKUP($I248,DIMENSIONS!$B$2:$G$58,6,FALSE)</f>
        <v>#N/A</v>
      </c>
      <c r="AF248" s="6" t="str">
        <f t="shared" si="77"/>
        <v xml:space="preserve"> </v>
      </c>
      <c r="AG248" s="21" t="e">
        <f>VLOOKUP($I248,DIMENSIONS!$B$2:$H$58,8,FALSE)</f>
        <v>#N/A</v>
      </c>
    </row>
    <row r="249" spans="2:33">
      <c r="B249" s="37"/>
      <c r="C249" s="37"/>
      <c r="D249" s="37"/>
      <c r="E249" s="37"/>
      <c r="F249" s="37"/>
      <c r="G249" s="37"/>
      <c r="H249" s="37"/>
      <c r="I249" s="37"/>
      <c r="J249" s="37"/>
      <c r="K249" s="37"/>
      <c r="L249" s="37"/>
      <c r="M249" s="37"/>
      <c r="N249" s="37"/>
      <c r="O249" s="37"/>
      <c r="P249" s="37"/>
      <c r="Q249" s="37"/>
      <c r="R249" s="37"/>
      <c r="S249" s="37"/>
      <c r="T249" s="37"/>
      <c r="U249" s="37"/>
      <c r="V249" s="37"/>
      <c r="W249" s="37"/>
      <c r="X249" s="40"/>
      <c r="Y249" s="6" t="str">
        <f t="shared" si="75"/>
        <v/>
      </c>
      <c r="Z249" s="22">
        <f t="shared" si="76"/>
        <v>-1</v>
      </c>
      <c r="AA249" s="22">
        <f>VLOOKUP('Extraction '!I249,DIMENSIONS!J:K,2,FALSE)</f>
        <v>0</v>
      </c>
      <c r="AB249" s="22" t="e">
        <f>VLOOKUP($I249,DIMENSIONS!$B$2:$G$58,3,FALSE)</f>
        <v>#N/A</v>
      </c>
      <c r="AC249" s="22" t="e">
        <f>VLOOKUP($I249,DIMENSIONS!$B$2:$G$58,4,FALSE)</f>
        <v>#N/A</v>
      </c>
      <c r="AD249" s="22" t="e">
        <f>VLOOKUP($I249,DIMENSIONS!$B$2:$G$58,5,FALSE)</f>
        <v>#N/A</v>
      </c>
      <c r="AE249" s="22" t="e">
        <f>VLOOKUP($I249,DIMENSIONS!$B$2:$G$58,6,FALSE)</f>
        <v>#N/A</v>
      </c>
      <c r="AF249" s="6" t="str">
        <f t="shared" si="77"/>
        <v xml:space="preserve"> </v>
      </c>
      <c r="AG249" s="21" t="e">
        <f>VLOOKUP($I249,DIMENSIONS!$B$2:$H$58,8,FALSE)</f>
        <v>#N/A</v>
      </c>
    </row>
    <row r="250" spans="2:33">
      <c r="B250" s="37"/>
      <c r="C250" s="37"/>
      <c r="D250" s="37"/>
      <c r="E250" s="37"/>
      <c r="F250" s="37"/>
      <c r="G250" s="37"/>
      <c r="H250" s="37"/>
      <c r="I250" s="37"/>
      <c r="J250" s="37"/>
      <c r="K250" s="37"/>
      <c r="L250" s="37"/>
      <c r="M250" s="37"/>
      <c r="N250" s="37"/>
      <c r="O250" s="37"/>
      <c r="P250" s="37"/>
      <c r="Q250" s="37"/>
      <c r="R250" s="37"/>
      <c r="S250" s="37"/>
      <c r="T250" s="37"/>
      <c r="U250" s="37"/>
      <c r="V250" s="37"/>
      <c r="W250" s="37"/>
      <c r="X250" s="40"/>
      <c r="Y250" s="6" t="str">
        <f t="shared" si="75"/>
        <v/>
      </c>
      <c r="Z250" s="22">
        <f t="shared" si="76"/>
        <v>-1</v>
      </c>
      <c r="AA250" s="22">
        <f>VLOOKUP('Extraction '!I250,DIMENSIONS!J:K,2,FALSE)</f>
        <v>0</v>
      </c>
      <c r="AB250" s="22" t="e">
        <f>VLOOKUP($I250,DIMENSIONS!$B$2:$G$58,3,FALSE)</f>
        <v>#N/A</v>
      </c>
      <c r="AC250" s="22" t="e">
        <f>VLOOKUP($I250,DIMENSIONS!$B$2:$G$58,4,FALSE)</f>
        <v>#N/A</v>
      </c>
      <c r="AD250" s="22" t="e">
        <f>VLOOKUP($I250,DIMENSIONS!$B$2:$G$58,5,FALSE)</f>
        <v>#N/A</v>
      </c>
      <c r="AE250" s="22" t="e">
        <f>VLOOKUP($I250,DIMENSIONS!$B$2:$G$58,6,FALSE)</f>
        <v>#N/A</v>
      </c>
      <c r="AF250" s="6" t="str">
        <f t="shared" si="77"/>
        <v xml:space="preserve"> </v>
      </c>
      <c r="AG250" s="21" t="e">
        <f>VLOOKUP($I250,DIMENSIONS!$B$2:$H$58,8,FALSE)</f>
        <v>#N/A</v>
      </c>
    </row>
    <row r="251" spans="2:33">
      <c r="B251" s="37"/>
      <c r="C251" s="37"/>
      <c r="D251" s="37"/>
      <c r="E251" s="37"/>
      <c r="F251" s="37"/>
      <c r="G251" s="37"/>
      <c r="H251" s="37"/>
      <c r="I251" s="37"/>
      <c r="J251" s="37"/>
      <c r="K251" s="37"/>
      <c r="L251" s="37"/>
      <c r="M251" s="37"/>
      <c r="N251" s="37"/>
      <c r="O251" s="37"/>
      <c r="P251" s="37"/>
      <c r="Q251" s="37"/>
      <c r="R251" s="37"/>
      <c r="S251" s="37"/>
      <c r="T251" s="37"/>
      <c r="U251" s="37"/>
      <c r="V251" s="37"/>
      <c r="W251" s="37"/>
      <c r="X251" s="40"/>
      <c r="Y251" s="6" t="str">
        <f t="shared" si="75"/>
        <v/>
      </c>
      <c r="Z251" s="22">
        <f t="shared" si="76"/>
        <v>-1</v>
      </c>
      <c r="AA251" s="22">
        <f>VLOOKUP('Extraction '!I251,DIMENSIONS!J:K,2,FALSE)</f>
        <v>0</v>
      </c>
      <c r="AB251" s="22" t="e">
        <f>VLOOKUP($I251,DIMENSIONS!$B$2:$G$58,3,FALSE)</f>
        <v>#N/A</v>
      </c>
      <c r="AC251" s="22" t="e">
        <f>VLOOKUP($I251,DIMENSIONS!$B$2:$G$58,4,FALSE)</f>
        <v>#N/A</v>
      </c>
      <c r="AD251" s="22" t="e">
        <f>VLOOKUP($I251,DIMENSIONS!$B$2:$G$58,5,FALSE)</f>
        <v>#N/A</v>
      </c>
      <c r="AE251" s="22" t="e">
        <f>VLOOKUP($I251,DIMENSIONS!$B$2:$G$58,6,FALSE)</f>
        <v>#N/A</v>
      </c>
      <c r="AF251" s="6" t="str">
        <f t="shared" si="77"/>
        <v xml:space="preserve"> </v>
      </c>
      <c r="AG251" s="21" t="e">
        <f>VLOOKUP($I251,DIMENSIONS!$B$2:$H$58,8,FALSE)</f>
        <v>#N/A</v>
      </c>
    </row>
    <row r="252" spans="2:33">
      <c r="B252" s="37"/>
      <c r="C252" s="37"/>
      <c r="D252" s="37"/>
      <c r="E252" s="37"/>
      <c r="F252" s="37"/>
      <c r="G252" s="37"/>
      <c r="H252" s="37"/>
      <c r="I252" s="37"/>
      <c r="J252" s="37"/>
      <c r="K252" s="37"/>
      <c r="L252" s="37"/>
      <c r="M252" s="37"/>
      <c r="N252" s="37"/>
      <c r="O252" s="37"/>
      <c r="P252" s="37"/>
      <c r="Q252" s="37"/>
      <c r="R252" s="37"/>
      <c r="S252" s="37"/>
      <c r="T252" s="37"/>
      <c r="U252" s="37"/>
      <c r="V252" s="37"/>
      <c r="W252" s="37"/>
      <c r="X252" s="40"/>
      <c r="Y252" s="6" t="str">
        <f t="shared" si="75"/>
        <v/>
      </c>
      <c r="Z252" s="22">
        <f t="shared" si="76"/>
        <v>-1</v>
      </c>
      <c r="AA252" s="22">
        <f>VLOOKUP('Extraction '!I252,DIMENSIONS!J:K,2,FALSE)</f>
        <v>0</v>
      </c>
      <c r="AB252" s="22" t="e">
        <f>VLOOKUP($I252,DIMENSIONS!$B$2:$G$58,3,FALSE)</f>
        <v>#N/A</v>
      </c>
      <c r="AC252" s="22" t="e">
        <f>VLOOKUP($I252,DIMENSIONS!$B$2:$G$58,4,FALSE)</f>
        <v>#N/A</v>
      </c>
      <c r="AD252" s="22" t="e">
        <f>VLOOKUP($I252,DIMENSIONS!$B$2:$G$58,5,FALSE)</f>
        <v>#N/A</v>
      </c>
      <c r="AE252" s="22" t="e">
        <f>VLOOKUP($I252,DIMENSIONS!$B$2:$G$58,6,FALSE)</f>
        <v>#N/A</v>
      </c>
      <c r="AF252" s="6" t="str">
        <f t="shared" si="77"/>
        <v xml:space="preserve"> </v>
      </c>
      <c r="AG252" s="21" t="e">
        <f>VLOOKUP($I252,DIMENSIONS!$B$2:$H$58,8,FALSE)</f>
        <v>#N/A</v>
      </c>
    </row>
    <row r="253" spans="2:33">
      <c r="B253" s="37"/>
      <c r="C253" s="37"/>
      <c r="D253" s="37"/>
      <c r="E253" s="37"/>
      <c r="F253" s="37"/>
      <c r="G253" s="37"/>
      <c r="H253" s="37"/>
      <c r="I253" s="37"/>
      <c r="J253" s="37"/>
      <c r="K253" s="37"/>
      <c r="L253" s="37"/>
      <c r="M253" s="37"/>
      <c r="N253" s="37"/>
      <c r="O253" s="37"/>
      <c r="P253" s="37"/>
      <c r="Q253" s="37"/>
      <c r="R253" s="37"/>
      <c r="S253" s="37"/>
      <c r="T253" s="37"/>
      <c r="U253" s="37"/>
      <c r="V253" s="37"/>
      <c r="W253" s="37"/>
      <c r="X253" s="40"/>
      <c r="Y253" s="6" t="str">
        <f t="shared" si="75"/>
        <v/>
      </c>
      <c r="Z253" s="22">
        <f t="shared" si="76"/>
        <v>-1</v>
      </c>
      <c r="AA253" s="22">
        <f>VLOOKUP('Extraction '!I253,DIMENSIONS!J:K,2,FALSE)</f>
        <v>0</v>
      </c>
      <c r="AB253" s="22" t="e">
        <f>VLOOKUP($I253,DIMENSIONS!$B$2:$G$58,3,FALSE)</f>
        <v>#N/A</v>
      </c>
      <c r="AC253" s="22" t="e">
        <f>VLOOKUP($I253,DIMENSIONS!$B$2:$G$58,4,FALSE)</f>
        <v>#N/A</v>
      </c>
      <c r="AD253" s="22" t="e">
        <f>VLOOKUP($I253,DIMENSIONS!$B$2:$G$58,5,FALSE)</f>
        <v>#N/A</v>
      </c>
      <c r="AE253" s="22" t="e">
        <f>VLOOKUP($I253,DIMENSIONS!$B$2:$G$58,6,FALSE)</f>
        <v>#N/A</v>
      </c>
      <c r="AF253" s="6" t="str">
        <f t="shared" si="77"/>
        <v xml:space="preserve"> </v>
      </c>
      <c r="AG253" s="21" t="e">
        <f>VLOOKUP($I253,DIMENSIONS!$B$2:$H$58,8,FALSE)</f>
        <v>#N/A</v>
      </c>
    </row>
    <row r="254" spans="2:33">
      <c r="B254" s="37"/>
      <c r="C254" s="37"/>
      <c r="D254" s="37"/>
      <c r="E254" s="37"/>
      <c r="F254" s="37"/>
      <c r="G254" s="37"/>
      <c r="H254" s="37"/>
      <c r="I254" s="37"/>
      <c r="J254" s="37"/>
      <c r="K254" s="37"/>
      <c r="L254" s="37"/>
      <c r="M254" s="37"/>
      <c r="N254" s="37"/>
      <c r="O254" s="37"/>
      <c r="P254" s="37"/>
      <c r="Q254" s="37"/>
      <c r="R254" s="37"/>
      <c r="S254" s="37"/>
      <c r="T254" s="37"/>
      <c r="U254" s="37"/>
      <c r="V254" s="37"/>
      <c r="W254" s="37"/>
      <c r="X254" s="40"/>
      <c r="Y254" s="6" t="str">
        <f t="shared" si="75"/>
        <v/>
      </c>
      <c r="Z254" s="22">
        <f t="shared" si="76"/>
        <v>-1</v>
      </c>
      <c r="AA254" s="22">
        <f>VLOOKUP('Extraction '!I254,DIMENSIONS!J:K,2,FALSE)</f>
        <v>0</v>
      </c>
      <c r="AB254" s="22" t="e">
        <f>VLOOKUP($I254,DIMENSIONS!$B$2:$G$58,3,FALSE)</f>
        <v>#N/A</v>
      </c>
      <c r="AC254" s="22" t="e">
        <f>VLOOKUP($I254,DIMENSIONS!$B$2:$G$58,4,FALSE)</f>
        <v>#N/A</v>
      </c>
      <c r="AD254" s="22" t="e">
        <f>VLOOKUP($I254,DIMENSIONS!$B$2:$G$58,5,FALSE)</f>
        <v>#N/A</v>
      </c>
      <c r="AE254" s="22" t="e">
        <f>VLOOKUP($I254,DIMENSIONS!$B$2:$G$58,6,FALSE)</f>
        <v>#N/A</v>
      </c>
      <c r="AF254" s="6" t="str">
        <f t="shared" si="77"/>
        <v xml:space="preserve"> </v>
      </c>
      <c r="AG254" s="21" t="e">
        <f>VLOOKUP($I254,DIMENSIONS!$B$2:$H$58,8,FALSE)</f>
        <v>#N/A</v>
      </c>
    </row>
    <row r="255" spans="2:33">
      <c r="B255" s="37"/>
      <c r="C255" s="37"/>
      <c r="D255" s="37"/>
      <c r="E255" s="37"/>
      <c r="F255" s="37"/>
      <c r="G255" s="37"/>
      <c r="H255" s="37"/>
      <c r="I255" s="37"/>
      <c r="J255" s="37"/>
      <c r="K255" s="37"/>
      <c r="L255" s="37"/>
      <c r="M255" s="37"/>
      <c r="N255" s="37"/>
      <c r="O255" s="37"/>
      <c r="P255" s="37"/>
      <c r="Q255" s="37"/>
      <c r="R255" s="37"/>
      <c r="S255" s="37"/>
      <c r="T255" s="37"/>
      <c r="U255" s="37"/>
      <c r="V255" s="37"/>
      <c r="W255" s="37"/>
      <c r="X255" s="40"/>
      <c r="Y255" s="6" t="str">
        <f t="shared" si="75"/>
        <v/>
      </c>
      <c r="Z255" s="22">
        <f t="shared" si="76"/>
        <v>-1</v>
      </c>
      <c r="AA255" s="22">
        <f>VLOOKUP('Extraction '!I255,DIMENSIONS!J:K,2,FALSE)</f>
        <v>0</v>
      </c>
      <c r="AB255" s="22" t="e">
        <f>VLOOKUP($I255,DIMENSIONS!$B$2:$G$58,3,FALSE)</f>
        <v>#N/A</v>
      </c>
      <c r="AC255" s="22" t="e">
        <f>VLOOKUP($I255,DIMENSIONS!$B$2:$G$58,4,FALSE)</f>
        <v>#N/A</v>
      </c>
      <c r="AD255" s="22" t="e">
        <f>VLOOKUP($I255,DIMENSIONS!$B$2:$G$58,5,FALSE)</f>
        <v>#N/A</v>
      </c>
      <c r="AE255" s="22" t="e">
        <f>VLOOKUP($I255,DIMENSIONS!$B$2:$G$58,6,FALSE)</f>
        <v>#N/A</v>
      </c>
      <c r="AF255" s="6" t="str">
        <f t="shared" si="77"/>
        <v xml:space="preserve"> </v>
      </c>
      <c r="AG255" s="21" t="e">
        <f>VLOOKUP($I255,DIMENSIONS!$B$2:$H$58,8,FALSE)</f>
        <v>#N/A</v>
      </c>
    </row>
    <row r="256" spans="2:33">
      <c r="B256" s="37"/>
      <c r="C256" s="37"/>
      <c r="D256" s="37"/>
      <c r="E256" s="37"/>
      <c r="F256" s="37"/>
      <c r="G256" s="37"/>
      <c r="H256" s="37"/>
      <c r="I256" s="37"/>
      <c r="J256" s="37"/>
      <c r="K256" s="37"/>
      <c r="L256" s="37"/>
      <c r="M256" s="37"/>
      <c r="N256" s="37"/>
      <c r="O256" s="37"/>
      <c r="P256" s="37"/>
      <c r="Q256" s="37"/>
      <c r="R256" s="37"/>
      <c r="S256" s="37"/>
      <c r="T256" s="37"/>
      <c r="U256" s="37"/>
      <c r="V256" s="37"/>
      <c r="W256" s="37"/>
      <c r="X256" s="40"/>
      <c r="Y256" s="6" t="str">
        <f t="shared" si="75"/>
        <v/>
      </c>
      <c r="Z256" s="22">
        <f t="shared" si="76"/>
        <v>-1</v>
      </c>
      <c r="AA256" s="22">
        <f>VLOOKUP('Extraction '!I256,DIMENSIONS!J:K,2,FALSE)</f>
        <v>0</v>
      </c>
      <c r="AB256" s="22" t="e">
        <f>VLOOKUP($I256,DIMENSIONS!$B$2:$G$58,3,FALSE)</f>
        <v>#N/A</v>
      </c>
      <c r="AC256" s="22" t="e">
        <f>VLOOKUP($I256,DIMENSIONS!$B$2:$G$58,4,FALSE)</f>
        <v>#N/A</v>
      </c>
      <c r="AD256" s="22" t="e">
        <f>VLOOKUP($I256,DIMENSIONS!$B$2:$G$58,5,FALSE)</f>
        <v>#N/A</v>
      </c>
      <c r="AE256" s="22" t="e">
        <f>VLOOKUP($I256,DIMENSIONS!$B$2:$G$58,6,FALSE)</f>
        <v>#N/A</v>
      </c>
      <c r="AF256" s="6" t="str">
        <f t="shared" si="77"/>
        <v xml:space="preserve"> </v>
      </c>
      <c r="AG256" s="21" t="e">
        <f>VLOOKUP($I256,DIMENSIONS!$B$2:$H$58,8,FALSE)</f>
        <v>#N/A</v>
      </c>
    </row>
    <row r="257" spans="2:33">
      <c r="B257" s="37"/>
      <c r="C257" s="37"/>
      <c r="D257" s="37"/>
      <c r="E257" s="37"/>
      <c r="F257" s="37"/>
      <c r="G257" s="37"/>
      <c r="H257" s="37"/>
      <c r="I257" s="37"/>
      <c r="J257" s="37"/>
      <c r="K257" s="37"/>
      <c r="L257" s="37"/>
      <c r="M257" s="37"/>
      <c r="N257" s="37"/>
      <c r="O257" s="37"/>
      <c r="P257" s="37"/>
      <c r="Q257" s="37"/>
      <c r="R257" s="37"/>
      <c r="S257" s="37"/>
      <c r="T257" s="37"/>
      <c r="U257" s="37"/>
      <c r="V257" s="37"/>
      <c r="W257" s="37"/>
      <c r="X257" s="40"/>
      <c r="Y257" s="6" t="str">
        <f t="shared" si="75"/>
        <v/>
      </c>
      <c r="Z257" s="22">
        <f t="shared" si="76"/>
        <v>-1</v>
      </c>
      <c r="AA257" s="22">
        <f>VLOOKUP('Extraction '!I257,DIMENSIONS!J:K,2,FALSE)</f>
        <v>0</v>
      </c>
      <c r="AB257" s="22" t="e">
        <f>VLOOKUP($I257,DIMENSIONS!$B$2:$G$58,3,FALSE)</f>
        <v>#N/A</v>
      </c>
      <c r="AC257" s="22" t="e">
        <f>VLOOKUP($I257,DIMENSIONS!$B$2:$G$58,4,FALSE)</f>
        <v>#N/A</v>
      </c>
      <c r="AD257" s="22" t="e">
        <f>VLOOKUP($I257,DIMENSIONS!$B$2:$G$58,5,FALSE)</f>
        <v>#N/A</v>
      </c>
      <c r="AE257" s="22" t="e">
        <f>VLOOKUP($I257,DIMENSIONS!$B$2:$G$58,6,FALSE)</f>
        <v>#N/A</v>
      </c>
      <c r="AF257" s="6" t="str">
        <f t="shared" si="77"/>
        <v xml:space="preserve"> </v>
      </c>
      <c r="AG257" s="21" t="e">
        <f>VLOOKUP($I257,DIMENSIONS!$B$2:$H$58,8,FALSE)</f>
        <v>#N/A</v>
      </c>
    </row>
    <row r="258" spans="2:33">
      <c r="B258" s="37"/>
      <c r="C258" s="37"/>
      <c r="D258" s="37"/>
      <c r="E258" s="37"/>
      <c r="F258" s="37"/>
      <c r="G258" s="37"/>
      <c r="H258" s="37"/>
      <c r="I258" s="37"/>
      <c r="J258" s="37"/>
      <c r="K258" s="37"/>
      <c r="L258" s="37"/>
      <c r="M258" s="37"/>
      <c r="N258" s="37"/>
      <c r="O258" s="37"/>
      <c r="P258" s="37"/>
      <c r="Q258" s="37"/>
      <c r="R258" s="37"/>
      <c r="S258" s="37"/>
      <c r="T258" s="37"/>
      <c r="U258" s="37"/>
      <c r="V258" s="37"/>
      <c r="W258" s="37"/>
      <c r="X258" s="40"/>
      <c r="Y258" s="6" t="str">
        <f t="shared" si="75"/>
        <v/>
      </c>
      <c r="Z258" s="22">
        <f t="shared" si="76"/>
        <v>-1</v>
      </c>
      <c r="AA258" s="22">
        <f>VLOOKUP('Extraction '!I258,DIMENSIONS!J:K,2,FALSE)</f>
        <v>0</v>
      </c>
      <c r="AB258" s="22" t="e">
        <f>VLOOKUP($I258,DIMENSIONS!$B$2:$G$58,3,FALSE)</f>
        <v>#N/A</v>
      </c>
      <c r="AC258" s="22" t="e">
        <f>VLOOKUP($I258,DIMENSIONS!$B$2:$G$58,4,FALSE)</f>
        <v>#N/A</v>
      </c>
      <c r="AD258" s="22" t="e">
        <f>VLOOKUP($I258,DIMENSIONS!$B$2:$G$58,5,FALSE)</f>
        <v>#N/A</v>
      </c>
      <c r="AE258" s="22" t="e">
        <f>VLOOKUP($I258,DIMENSIONS!$B$2:$G$58,6,FALSE)</f>
        <v>#N/A</v>
      </c>
      <c r="AF258" s="6" t="str">
        <f t="shared" si="77"/>
        <v xml:space="preserve"> </v>
      </c>
      <c r="AG258" s="21" t="e">
        <f>VLOOKUP($I258,DIMENSIONS!$B$2:$H$58,8,FALSE)</f>
        <v>#N/A</v>
      </c>
    </row>
    <row r="259" spans="2:33">
      <c r="B259" s="37"/>
      <c r="C259" s="37"/>
      <c r="D259" s="37"/>
      <c r="E259" s="37"/>
      <c r="F259" s="37"/>
      <c r="G259" s="37"/>
      <c r="H259" s="37"/>
      <c r="I259" s="37"/>
      <c r="J259" s="37"/>
      <c r="K259" s="37"/>
      <c r="L259" s="37"/>
      <c r="M259" s="37"/>
      <c r="N259" s="37"/>
      <c r="O259" s="37"/>
      <c r="P259" s="37"/>
      <c r="Q259" s="37"/>
      <c r="R259" s="37"/>
      <c r="S259" s="37"/>
      <c r="T259" s="37"/>
      <c r="U259" s="37"/>
      <c r="V259" s="37"/>
      <c r="W259" s="37"/>
      <c r="X259" s="40"/>
      <c r="Y259" s="6" t="str">
        <f t="shared" si="75"/>
        <v/>
      </c>
      <c r="Z259" s="22">
        <f t="shared" si="76"/>
        <v>-1</v>
      </c>
      <c r="AA259" s="22">
        <f>VLOOKUP('Extraction '!I259,DIMENSIONS!J:K,2,FALSE)</f>
        <v>0</v>
      </c>
      <c r="AB259" s="22" t="e">
        <f>VLOOKUP($I259,DIMENSIONS!$B$2:$G$58,3,FALSE)</f>
        <v>#N/A</v>
      </c>
      <c r="AC259" s="22" t="e">
        <f>VLOOKUP($I259,DIMENSIONS!$B$2:$G$58,4,FALSE)</f>
        <v>#N/A</v>
      </c>
      <c r="AD259" s="22" t="e">
        <f>VLOOKUP($I259,DIMENSIONS!$B$2:$G$58,5,FALSE)</f>
        <v>#N/A</v>
      </c>
      <c r="AE259" s="22" t="e">
        <f>VLOOKUP($I259,DIMENSIONS!$B$2:$G$58,6,FALSE)</f>
        <v>#N/A</v>
      </c>
      <c r="AF259" s="6" t="str">
        <f t="shared" si="77"/>
        <v xml:space="preserve"> </v>
      </c>
      <c r="AG259" s="21" t="e">
        <f>VLOOKUP($I259,DIMENSIONS!$B$2:$H$58,8,FALSE)</f>
        <v>#N/A</v>
      </c>
    </row>
    <row r="260" spans="2:33">
      <c r="B260" s="37"/>
      <c r="C260" s="37"/>
      <c r="D260" s="37"/>
      <c r="E260" s="37"/>
      <c r="F260" s="37"/>
      <c r="G260" s="37"/>
      <c r="H260" s="37"/>
      <c r="I260" s="37"/>
      <c r="J260" s="37"/>
      <c r="K260" s="37"/>
      <c r="L260" s="37"/>
      <c r="M260" s="37"/>
      <c r="N260" s="37"/>
      <c r="O260" s="37"/>
      <c r="P260" s="37"/>
      <c r="Q260" s="37"/>
      <c r="R260" s="37"/>
      <c r="S260" s="37"/>
      <c r="T260" s="37"/>
      <c r="U260" s="37"/>
      <c r="V260" s="37"/>
      <c r="W260" s="37"/>
      <c r="X260" s="40"/>
      <c r="Y260" s="6" t="str">
        <f t="shared" si="75"/>
        <v/>
      </c>
      <c r="Z260" s="22">
        <f t="shared" si="76"/>
        <v>-1</v>
      </c>
      <c r="AA260" s="22">
        <f>VLOOKUP('Extraction '!I260,DIMENSIONS!J:K,2,FALSE)</f>
        <v>0</v>
      </c>
      <c r="AB260" s="22" t="e">
        <f>VLOOKUP($I260,DIMENSIONS!$B$2:$G$58,3,FALSE)</f>
        <v>#N/A</v>
      </c>
      <c r="AC260" s="22" t="e">
        <f>VLOOKUP($I260,DIMENSIONS!$B$2:$G$58,4,FALSE)</f>
        <v>#N/A</v>
      </c>
      <c r="AD260" s="22" t="e">
        <f>VLOOKUP($I260,DIMENSIONS!$B$2:$G$58,5,FALSE)</f>
        <v>#N/A</v>
      </c>
      <c r="AE260" s="22" t="e">
        <f>VLOOKUP($I260,DIMENSIONS!$B$2:$G$58,6,FALSE)</f>
        <v>#N/A</v>
      </c>
      <c r="AF260" s="6" t="str">
        <f t="shared" si="77"/>
        <v xml:space="preserve"> </v>
      </c>
      <c r="AG260" s="21" t="e">
        <f>VLOOKUP($I260,DIMENSIONS!$B$2:$H$58,8,FALSE)</f>
        <v>#N/A</v>
      </c>
    </row>
    <row r="261" spans="2:33">
      <c r="B261" s="37"/>
      <c r="C261" s="37"/>
      <c r="D261" s="37"/>
      <c r="E261" s="37"/>
      <c r="F261" s="37"/>
      <c r="G261" s="37"/>
      <c r="H261" s="37"/>
      <c r="I261" s="37"/>
      <c r="J261" s="37"/>
      <c r="K261" s="37"/>
      <c r="L261" s="37"/>
      <c r="M261" s="37"/>
      <c r="N261" s="37"/>
      <c r="O261" s="37"/>
      <c r="P261" s="37"/>
      <c r="Q261" s="37"/>
      <c r="R261" s="37"/>
      <c r="S261" s="37"/>
      <c r="T261" s="37"/>
      <c r="U261" s="37"/>
      <c r="V261" s="37"/>
      <c r="W261" s="37"/>
      <c r="X261" s="40"/>
      <c r="Y261" s="6" t="str">
        <f t="shared" si="75"/>
        <v/>
      </c>
      <c r="Z261" s="22">
        <f t="shared" si="76"/>
        <v>-1</v>
      </c>
      <c r="AA261" s="22">
        <f>VLOOKUP('Extraction '!I261,DIMENSIONS!J:K,2,FALSE)</f>
        <v>0</v>
      </c>
      <c r="AB261" s="22" t="e">
        <f>VLOOKUP($I261,DIMENSIONS!$B$2:$G$58,3,FALSE)</f>
        <v>#N/A</v>
      </c>
      <c r="AC261" s="22" t="e">
        <f>VLOOKUP($I261,DIMENSIONS!$B$2:$G$58,4,FALSE)</f>
        <v>#N/A</v>
      </c>
      <c r="AD261" s="22" t="e">
        <f>VLOOKUP($I261,DIMENSIONS!$B$2:$G$58,5,FALSE)</f>
        <v>#N/A</v>
      </c>
      <c r="AE261" s="22" t="e">
        <f>VLOOKUP($I261,DIMENSIONS!$B$2:$G$58,6,FALSE)</f>
        <v>#N/A</v>
      </c>
      <c r="AF261" s="6" t="str">
        <f t="shared" si="77"/>
        <v xml:space="preserve"> </v>
      </c>
      <c r="AG261" s="21" t="e">
        <f>VLOOKUP($I261,DIMENSIONS!$B$2:$H$58,8,FALSE)</f>
        <v>#N/A</v>
      </c>
    </row>
    <row r="262" spans="2:33">
      <c r="B262" s="37"/>
      <c r="C262" s="37"/>
      <c r="D262" s="37"/>
      <c r="E262" s="37"/>
      <c r="F262" s="37"/>
      <c r="G262" s="37"/>
      <c r="H262" s="37"/>
      <c r="I262" s="37"/>
      <c r="J262" s="37"/>
      <c r="K262" s="37"/>
      <c r="L262" s="37"/>
      <c r="M262" s="37"/>
      <c r="N262" s="37"/>
      <c r="O262" s="37"/>
      <c r="P262" s="37"/>
      <c r="Q262" s="37"/>
      <c r="R262" s="37"/>
      <c r="S262" s="37"/>
      <c r="T262" s="37"/>
      <c r="U262" s="37"/>
      <c r="V262" s="37"/>
      <c r="W262" s="37"/>
      <c r="X262" s="40"/>
      <c r="Y262" s="6" t="str">
        <f t="shared" si="75"/>
        <v/>
      </c>
      <c r="Z262" s="22">
        <f t="shared" si="76"/>
        <v>-1</v>
      </c>
      <c r="AA262" s="22">
        <f>VLOOKUP('Extraction '!I262,DIMENSIONS!J:K,2,FALSE)</f>
        <v>0</v>
      </c>
      <c r="AB262" s="22" t="e">
        <f>VLOOKUP($I262,DIMENSIONS!$B$2:$G$58,3,FALSE)</f>
        <v>#N/A</v>
      </c>
      <c r="AC262" s="22" t="e">
        <f>VLOOKUP($I262,DIMENSIONS!$B$2:$G$58,4,FALSE)</f>
        <v>#N/A</v>
      </c>
      <c r="AD262" s="22" t="e">
        <f>VLOOKUP($I262,DIMENSIONS!$B$2:$G$58,5,FALSE)</f>
        <v>#N/A</v>
      </c>
      <c r="AE262" s="22" t="e">
        <f>VLOOKUP($I262,DIMENSIONS!$B$2:$G$58,6,FALSE)</f>
        <v>#N/A</v>
      </c>
      <c r="AF262" s="6" t="str">
        <f t="shared" si="77"/>
        <v xml:space="preserve"> </v>
      </c>
      <c r="AG262" s="21" t="e">
        <f>VLOOKUP($I262,DIMENSIONS!$B$2:$H$58,8,FALSE)</f>
        <v>#N/A</v>
      </c>
    </row>
    <row r="263" spans="2:33">
      <c r="B263" s="37"/>
      <c r="C263" s="37"/>
      <c r="D263" s="37"/>
      <c r="E263" s="37"/>
      <c r="F263" s="37"/>
      <c r="G263" s="37"/>
      <c r="H263" s="37"/>
      <c r="I263" s="37"/>
      <c r="J263" s="37"/>
      <c r="K263" s="37"/>
      <c r="L263" s="37"/>
      <c r="M263" s="37"/>
      <c r="N263" s="37"/>
      <c r="O263" s="37"/>
      <c r="P263" s="37"/>
      <c r="Q263" s="37"/>
      <c r="R263" s="37"/>
      <c r="S263" s="37"/>
      <c r="T263" s="37"/>
      <c r="U263" s="37"/>
      <c r="V263" s="37"/>
      <c r="W263" s="37"/>
      <c r="X263" s="40"/>
      <c r="Y263" s="6" t="str">
        <f t="shared" si="75"/>
        <v/>
      </c>
      <c r="Z263" s="22">
        <f t="shared" si="76"/>
        <v>-1</v>
      </c>
      <c r="AA263" s="22">
        <f>VLOOKUP('Extraction '!I263,DIMENSIONS!J:K,2,FALSE)</f>
        <v>0</v>
      </c>
      <c r="AB263" s="22" t="e">
        <f>VLOOKUP($I263,DIMENSIONS!$B$2:$G$58,3,FALSE)</f>
        <v>#N/A</v>
      </c>
      <c r="AC263" s="22" t="e">
        <f>VLOOKUP($I263,DIMENSIONS!$B$2:$G$58,4,FALSE)</f>
        <v>#N/A</v>
      </c>
      <c r="AD263" s="22" t="e">
        <f>VLOOKUP($I263,DIMENSIONS!$B$2:$G$58,5,FALSE)</f>
        <v>#N/A</v>
      </c>
      <c r="AE263" s="22" t="e">
        <f>VLOOKUP($I263,DIMENSIONS!$B$2:$G$58,6,FALSE)</f>
        <v>#N/A</v>
      </c>
      <c r="AF263" s="6" t="str">
        <f t="shared" si="77"/>
        <v xml:space="preserve"> </v>
      </c>
      <c r="AG263" s="21" t="e">
        <f>VLOOKUP($I263,DIMENSIONS!$B$2:$H$58,8,FALSE)</f>
        <v>#N/A</v>
      </c>
    </row>
    <row r="264" spans="2:33">
      <c r="B264" s="37"/>
      <c r="C264" s="37"/>
      <c r="D264" s="37"/>
      <c r="E264" s="37"/>
      <c r="F264" s="37"/>
      <c r="G264" s="37"/>
      <c r="H264" s="37"/>
      <c r="I264" s="37"/>
      <c r="J264" s="37"/>
      <c r="K264" s="37"/>
      <c r="L264" s="37"/>
      <c r="M264" s="37"/>
      <c r="N264" s="37"/>
      <c r="O264" s="37"/>
      <c r="P264" s="37"/>
      <c r="Q264" s="37"/>
      <c r="R264" s="37"/>
      <c r="S264" s="37"/>
      <c r="T264" s="37"/>
      <c r="U264" s="37"/>
      <c r="V264" s="37"/>
      <c r="W264" s="37"/>
      <c r="X264" s="40"/>
      <c r="Y264" s="6" t="str">
        <f t="shared" si="75"/>
        <v/>
      </c>
      <c r="Z264" s="22">
        <f t="shared" si="76"/>
        <v>-1</v>
      </c>
      <c r="AA264" s="22">
        <f>VLOOKUP('Extraction '!I264,DIMENSIONS!J:K,2,FALSE)</f>
        <v>0</v>
      </c>
      <c r="AB264" s="22" t="e">
        <f>VLOOKUP($I264,DIMENSIONS!$B$2:$G$58,3,FALSE)</f>
        <v>#N/A</v>
      </c>
      <c r="AC264" s="22" t="e">
        <f>VLOOKUP($I264,DIMENSIONS!$B$2:$G$58,4,FALSE)</f>
        <v>#N/A</v>
      </c>
      <c r="AD264" s="22" t="e">
        <f>VLOOKUP($I264,DIMENSIONS!$B$2:$G$58,5,FALSE)</f>
        <v>#N/A</v>
      </c>
      <c r="AE264" s="22" t="e">
        <f>VLOOKUP($I264,DIMENSIONS!$B$2:$G$58,6,FALSE)</f>
        <v>#N/A</v>
      </c>
      <c r="AF264" s="6" t="str">
        <f t="shared" si="77"/>
        <v xml:space="preserve"> </v>
      </c>
      <c r="AG264" s="21" t="e">
        <f>VLOOKUP($I264,DIMENSIONS!$B$2:$H$58,8,FALSE)</f>
        <v>#N/A</v>
      </c>
    </row>
    <row r="265" spans="2:33">
      <c r="B265" s="37"/>
      <c r="C265" s="37"/>
      <c r="D265" s="37"/>
      <c r="E265" s="37"/>
      <c r="F265" s="37"/>
      <c r="G265" s="37"/>
      <c r="H265" s="37"/>
      <c r="I265" s="37"/>
      <c r="J265" s="37"/>
      <c r="K265" s="37"/>
      <c r="L265" s="37"/>
      <c r="M265" s="37"/>
      <c r="N265" s="37"/>
      <c r="O265" s="37"/>
      <c r="P265" s="37"/>
      <c r="Q265" s="37"/>
      <c r="R265" s="37"/>
      <c r="S265" s="37"/>
      <c r="T265" s="37"/>
      <c r="U265" s="37"/>
      <c r="V265" s="37"/>
      <c r="W265" s="37"/>
      <c r="X265" s="40"/>
      <c r="Y265" s="6" t="str">
        <f t="shared" si="75"/>
        <v/>
      </c>
      <c r="Z265" s="22">
        <f t="shared" si="76"/>
        <v>-1</v>
      </c>
      <c r="AA265" s="22">
        <f>VLOOKUP('Extraction '!I265,DIMENSIONS!J:K,2,FALSE)</f>
        <v>0</v>
      </c>
      <c r="AB265" s="22" t="e">
        <f>VLOOKUP($I265,DIMENSIONS!$B$2:$G$58,3,FALSE)</f>
        <v>#N/A</v>
      </c>
      <c r="AC265" s="22" t="e">
        <f>VLOOKUP($I265,DIMENSIONS!$B$2:$G$58,4,FALSE)</f>
        <v>#N/A</v>
      </c>
      <c r="AD265" s="22" t="e">
        <f>VLOOKUP($I265,DIMENSIONS!$B$2:$G$58,5,FALSE)</f>
        <v>#N/A</v>
      </c>
      <c r="AE265" s="22" t="e">
        <f>VLOOKUP($I265,DIMENSIONS!$B$2:$G$58,6,FALSE)</f>
        <v>#N/A</v>
      </c>
      <c r="AF265" s="6" t="str">
        <f t="shared" si="77"/>
        <v xml:space="preserve"> </v>
      </c>
      <c r="AG265" s="21" t="e">
        <f>VLOOKUP($I265,DIMENSIONS!$B$2:$H$58,8,FALSE)</f>
        <v>#N/A</v>
      </c>
    </row>
    <row r="266" spans="2:33">
      <c r="B266" s="37"/>
      <c r="C266" s="37"/>
      <c r="D266" s="37"/>
      <c r="E266" s="37"/>
      <c r="F266" s="37"/>
      <c r="G266" s="37"/>
      <c r="H266" s="37"/>
      <c r="I266" s="37"/>
      <c r="J266" s="37"/>
      <c r="K266" s="37"/>
      <c r="L266" s="37"/>
      <c r="M266" s="37"/>
      <c r="N266" s="37"/>
      <c r="O266" s="37"/>
      <c r="P266" s="37"/>
      <c r="Q266" s="37"/>
      <c r="R266" s="37"/>
      <c r="S266" s="37"/>
      <c r="T266" s="37"/>
      <c r="U266" s="37"/>
      <c r="V266" s="37"/>
      <c r="W266" s="37"/>
      <c r="X266" s="40"/>
      <c r="Y266" s="6" t="str">
        <f t="shared" si="75"/>
        <v/>
      </c>
      <c r="Z266" s="22">
        <f t="shared" si="76"/>
        <v>-1</v>
      </c>
      <c r="AA266" s="22">
        <f>VLOOKUP('Extraction '!I266,DIMENSIONS!J:K,2,FALSE)</f>
        <v>0</v>
      </c>
      <c r="AB266" s="22" t="e">
        <f>VLOOKUP($I266,DIMENSIONS!$B$2:$G$58,3,FALSE)</f>
        <v>#N/A</v>
      </c>
      <c r="AC266" s="22" t="e">
        <f>VLOOKUP($I266,DIMENSIONS!$B$2:$G$58,4,FALSE)</f>
        <v>#N/A</v>
      </c>
      <c r="AD266" s="22" t="e">
        <f>VLOOKUP($I266,DIMENSIONS!$B$2:$G$58,5,FALSE)</f>
        <v>#N/A</v>
      </c>
      <c r="AE266" s="22" t="e">
        <f>VLOOKUP($I266,DIMENSIONS!$B$2:$G$58,6,FALSE)</f>
        <v>#N/A</v>
      </c>
      <c r="AF266" s="6" t="str">
        <f t="shared" si="77"/>
        <v xml:space="preserve"> </v>
      </c>
      <c r="AG266" s="21" t="e">
        <f>VLOOKUP($I266,DIMENSIONS!$B$2:$H$58,8,FALSE)</f>
        <v>#N/A</v>
      </c>
    </row>
    <row r="267" spans="2:33">
      <c r="B267" s="37"/>
      <c r="C267" s="37"/>
      <c r="D267" s="37"/>
      <c r="E267" s="37"/>
      <c r="F267" s="37"/>
      <c r="G267" s="37"/>
      <c r="H267" s="37"/>
      <c r="I267" s="37"/>
      <c r="J267" s="37"/>
      <c r="K267" s="37"/>
      <c r="L267" s="37"/>
      <c r="M267" s="37"/>
      <c r="N267" s="37"/>
      <c r="O267" s="37"/>
      <c r="P267" s="37"/>
      <c r="Q267" s="37"/>
      <c r="R267" s="37"/>
      <c r="S267" s="37"/>
      <c r="T267" s="37"/>
      <c r="U267" s="37"/>
      <c r="V267" s="37"/>
      <c r="W267" s="37"/>
      <c r="X267" s="40"/>
      <c r="Y267" s="6" t="str">
        <f t="shared" si="75"/>
        <v/>
      </c>
      <c r="Z267" s="22">
        <f t="shared" si="76"/>
        <v>-1</v>
      </c>
      <c r="AA267" s="22">
        <f>VLOOKUP('Extraction '!I267,DIMENSIONS!J:K,2,FALSE)</f>
        <v>0</v>
      </c>
      <c r="AB267" s="22" t="e">
        <f>VLOOKUP($I267,DIMENSIONS!$B$2:$G$58,3,FALSE)</f>
        <v>#N/A</v>
      </c>
      <c r="AC267" s="22" t="e">
        <f>VLOOKUP($I267,DIMENSIONS!$B$2:$G$58,4,FALSE)</f>
        <v>#N/A</v>
      </c>
      <c r="AD267" s="22" t="e">
        <f>VLOOKUP($I267,DIMENSIONS!$B$2:$G$58,5,FALSE)</f>
        <v>#N/A</v>
      </c>
      <c r="AE267" s="22" t="e">
        <f>VLOOKUP($I267,DIMENSIONS!$B$2:$G$58,6,FALSE)</f>
        <v>#N/A</v>
      </c>
      <c r="AF267" s="6" t="str">
        <f t="shared" si="77"/>
        <v xml:space="preserve"> </v>
      </c>
      <c r="AG267" s="21" t="e">
        <f>VLOOKUP($I267,DIMENSIONS!$B$2:$H$58,8,FALSE)</f>
        <v>#N/A</v>
      </c>
    </row>
    <row r="268" spans="2:33">
      <c r="B268" s="37"/>
      <c r="C268" s="37"/>
      <c r="D268" s="37"/>
      <c r="E268" s="37"/>
      <c r="F268" s="37"/>
      <c r="G268" s="37"/>
      <c r="H268" s="37"/>
      <c r="I268" s="37"/>
      <c r="J268" s="37"/>
      <c r="K268" s="37"/>
      <c r="L268" s="37"/>
      <c r="M268" s="37"/>
      <c r="N268" s="37"/>
      <c r="O268" s="37"/>
      <c r="P268" s="37"/>
      <c r="Q268" s="37"/>
      <c r="R268" s="37"/>
      <c r="S268" s="37"/>
      <c r="T268" s="37"/>
      <c r="U268" s="37"/>
      <c r="V268" s="37"/>
      <c r="W268" s="37"/>
      <c r="X268" s="40"/>
      <c r="Y268" s="6" t="str">
        <f t="shared" si="75"/>
        <v/>
      </c>
      <c r="Z268" s="22">
        <f t="shared" si="76"/>
        <v>-1</v>
      </c>
      <c r="AA268" s="22">
        <f>VLOOKUP('Extraction '!I268,DIMENSIONS!J:K,2,FALSE)</f>
        <v>0</v>
      </c>
      <c r="AB268" s="22" t="e">
        <f>VLOOKUP($I268,DIMENSIONS!$B$2:$G$58,3,FALSE)</f>
        <v>#N/A</v>
      </c>
      <c r="AC268" s="22" t="e">
        <f>VLOOKUP($I268,DIMENSIONS!$B$2:$G$58,4,FALSE)</f>
        <v>#N/A</v>
      </c>
      <c r="AD268" s="22" t="e">
        <f>VLOOKUP($I268,DIMENSIONS!$B$2:$G$58,5,FALSE)</f>
        <v>#N/A</v>
      </c>
      <c r="AE268" s="22" t="e">
        <f>VLOOKUP($I268,DIMENSIONS!$B$2:$G$58,6,FALSE)</f>
        <v>#N/A</v>
      </c>
      <c r="AF268" s="6" t="str">
        <f t="shared" si="77"/>
        <v xml:space="preserve"> </v>
      </c>
      <c r="AG268" s="21" t="e">
        <f>VLOOKUP($I268,DIMENSIONS!$B$2:$H$58,8,FALSE)</f>
        <v>#N/A</v>
      </c>
    </row>
    <row r="269" spans="2:33">
      <c r="B269" s="37"/>
      <c r="C269" s="37"/>
      <c r="D269" s="37"/>
      <c r="E269" s="37"/>
      <c r="F269" s="37"/>
      <c r="G269" s="37"/>
      <c r="H269" s="37"/>
      <c r="I269" s="37"/>
      <c r="J269" s="37"/>
      <c r="K269" s="37"/>
      <c r="L269" s="37"/>
      <c r="M269" s="37"/>
      <c r="N269" s="37"/>
      <c r="O269" s="37"/>
      <c r="P269" s="37"/>
      <c r="Q269" s="37"/>
      <c r="R269" s="37"/>
      <c r="S269" s="37"/>
      <c r="T269" s="37"/>
      <c r="U269" s="37"/>
      <c r="V269" s="37"/>
      <c r="W269" s="37"/>
      <c r="X269" s="40"/>
      <c r="Y269" s="6" t="str">
        <f t="shared" si="75"/>
        <v/>
      </c>
      <c r="Z269" s="22">
        <f t="shared" si="76"/>
        <v>-1</v>
      </c>
      <c r="AA269" s="22">
        <f>VLOOKUP('Extraction '!I269,DIMENSIONS!J:K,2,FALSE)</f>
        <v>0</v>
      </c>
      <c r="AB269" s="22" t="e">
        <f>VLOOKUP($I269,DIMENSIONS!$B$2:$G$58,3,FALSE)</f>
        <v>#N/A</v>
      </c>
      <c r="AC269" s="22" t="e">
        <f>VLOOKUP($I269,DIMENSIONS!$B$2:$G$58,4,FALSE)</f>
        <v>#N/A</v>
      </c>
      <c r="AD269" s="22" t="e">
        <f>VLOOKUP($I269,DIMENSIONS!$B$2:$G$58,5,FALSE)</f>
        <v>#N/A</v>
      </c>
      <c r="AE269" s="22" t="e">
        <f>VLOOKUP($I269,DIMENSIONS!$B$2:$G$58,6,FALSE)</f>
        <v>#N/A</v>
      </c>
      <c r="AF269" s="6" t="str">
        <f t="shared" si="77"/>
        <v xml:space="preserve"> </v>
      </c>
      <c r="AG269" s="21" t="e">
        <f>VLOOKUP($I269,DIMENSIONS!$B$2:$H$58,8,FALSE)</f>
        <v>#N/A</v>
      </c>
    </row>
    <row r="270" spans="2:33">
      <c r="B270" s="37"/>
      <c r="C270" s="37"/>
      <c r="D270" s="37"/>
      <c r="E270" s="37"/>
      <c r="F270" s="37"/>
      <c r="G270" s="37"/>
      <c r="H270" s="37"/>
      <c r="I270" s="37"/>
      <c r="J270" s="37"/>
      <c r="K270" s="37"/>
      <c r="L270" s="37"/>
      <c r="M270" s="37"/>
      <c r="N270" s="37"/>
      <c r="O270" s="37"/>
      <c r="P270" s="37"/>
      <c r="Q270" s="37"/>
      <c r="R270" s="37"/>
      <c r="S270" s="37"/>
      <c r="T270" s="37"/>
      <c r="U270" s="37"/>
      <c r="V270" s="37"/>
      <c r="W270" s="37"/>
      <c r="X270" s="40"/>
      <c r="Y270" s="6" t="str">
        <f t="shared" si="75"/>
        <v/>
      </c>
      <c r="Z270" s="22">
        <f t="shared" si="76"/>
        <v>-1</v>
      </c>
      <c r="AA270" s="22">
        <f>VLOOKUP('Extraction '!I270,DIMENSIONS!J:K,2,FALSE)</f>
        <v>0</v>
      </c>
      <c r="AB270" s="22" t="e">
        <f>VLOOKUP($I270,DIMENSIONS!$B$2:$G$58,3,FALSE)</f>
        <v>#N/A</v>
      </c>
      <c r="AC270" s="22" t="e">
        <f>VLOOKUP($I270,DIMENSIONS!$B$2:$G$58,4,FALSE)</f>
        <v>#N/A</v>
      </c>
      <c r="AD270" s="22" t="e">
        <f>VLOOKUP($I270,DIMENSIONS!$B$2:$G$58,5,FALSE)</f>
        <v>#N/A</v>
      </c>
      <c r="AE270" s="22" t="e">
        <f>VLOOKUP($I270,DIMENSIONS!$B$2:$G$58,6,FALSE)</f>
        <v>#N/A</v>
      </c>
      <c r="AF270" s="6" t="str">
        <f t="shared" si="77"/>
        <v xml:space="preserve"> </v>
      </c>
      <c r="AG270" s="21" t="e">
        <f>VLOOKUP($I270,DIMENSIONS!$B$2:$H$58,8,FALSE)</f>
        <v>#N/A</v>
      </c>
    </row>
    <row r="271" spans="2:33">
      <c r="B271" s="37"/>
      <c r="C271" s="37"/>
      <c r="D271" s="37"/>
      <c r="E271" s="37"/>
      <c r="F271" s="37"/>
      <c r="G271" s="37"/>
      <c r="H271" s="37"/>
      <c r="I271" s="37"/>
      <c r="J271" s="37"/>
      <c r="K271" s="37"/>
      <c r="L271" s="37"/>
      <c r="M271" s="37"/>
      <c r="N271" s="37"/>
      <c r="O271" s="37"/>
      <c r="P271" s="37"/>
      <c r="Q271" s="37"/>
      <c r="R271" s="37"/>
      <c r="S271" s="37"/>
      <c r="T271" s="37"/>
      <c r="U271" s="37"/>
      <c r="V271" s="37"/>
      <c r="W271" s="37"/>
      <c r="X271" s="40"/>
      <c r="Y271" s="6" t="str">
        <f t="shared" si="75"/>
        <v/>
      </c>
      <c r="Z271" s="22">
        <f t="shared" si="76"/>
        <v>-1</v>
      </c>
      <c r="AA271" s="22">
        <f>VLOOKUP('Extraction '!I271,DIMENSIONS!J:K,2,FALSE)</f>
        <v>0</v>
      </c>
      <c r="AB271" s="22" t="e">
        <f>VLOOKUP($I271,DIMENSIONS!$B$2:$G$58,3,FALSE)</f>
        <v>#N/A</v>
      </c>
      <c r="AC271" s="22" t="e">
        <f>VLOOKUP($I271,DIMENSIONS!$B$2:$G$58,4,FALSE)</f>
        <v>#N/A</v>
      </c>
      <c r="AD271" s="22" t="e">
        <f>VLOOKUP($I271,DIMENSIONS!$B$2:$G$58,5,FALSE)</f>
        <v>#N/A</v>
      </c>
      <c r="AE271" s="22" t="e">
        <f>VLOOKUP($I271,DIMENSIONS!$B$2:$G$58,6,FALSE)</f>
        <v>#N/A</v>
      </c>
      <c r="AF271" s="6" t="str">
        <f t="shared" si="77"/>
        <v xml:space="preserve"> </v>
      </c>
      <c r="AG271" s="21" t="e">
        <f>VLOOKUP($I271,DIMENSIONS!$B$2:$H$58,8,FALSE)</f>
        <v>#N/A</v>
      </c>
    </row>
    <row r="272" spans="2:33">
      <c r="B272" s="37"/>
      <c r="C272" s="37"/>
      <c r="D272" s="37"/>
      <c r="E272" s="37"/>
      <c r="F272" s="37"/>
      <c r="G272" s="37"/>
      <c r="H272" s="37"/>
      <c r="I272" s="37"/>
      <c r="J272" s="37"/>
      <c r="K272" s="37"/>
      <c r="L272" s="37"/>
      <c r="M272" s="37"/>
      <c r="N272" s="37"/>
      <c r="O272" s="37"/>
      <c r="P272" s="37"/>
      <c r="Q272" s="37"/>
      <c r="R272" s="37"/>
      <c r="S272" s="37"/>
      <c r="T272" s="37"/>
      <c r="U272" s="37"/>
      <c r="V272" s="37"/>
      <c r="W272" s="37"/>
      <c r="X272" s="40"/>
      <c r="Y272" s="6" t="str">
        <f t="shared" si="75"/>
        <v/>
      </c>
      <c r="Z272" s="22">
        <f t="shared" si="76"/>
        <v>-1</v>
      </c>
      <c r="AA272" s="22">
        <f>VLOOKUP('Extraction '!I272,DIMENSIONS!J:K,2,FALSE)</f>
        <v>0</v>
      </c>
      <c r="AB272" s="22" t="e">
        <f>VLOOKUP($I272,DIMENSIONS!$B$2:$G$58,3,FALSE)</f>
        <v>#N/A</v>
      </c>
      <c r="AC272" s="22" t="e">
        <f>VLOOKUP($I272,DIMENSIONS!$B$2:$G$58,4,FALSE)</f>
        <v>#N/A</v>
      </c>
      <c r="AD272" s="22" t="e">
        <f>VLOOKUP($I272,DIMENSIONS!$B$2:$G$58,5,FALSE)</f>
        <v>#N/A</v>
      </c>
      <c r="AE272" s="22" t="e">
        <f>VLOOKUP($I272,DIMENSIONS!$B$2:$G$58,6,FALSE)</f>
        <v>#N/A</v>
      </c>
      <c r="AF272" s="6" t="str">
        <f t="shared" si="77"/>
        <v xml:space="preserve"> </v>
      </c>
      <c r="AG272" s="21" t="e">
        <f>VLOOKUP($I272,DIMENSIONS!$B$2:$H$58,8,FALSE)</f>
        <v>#N/A</v>
      </c>
    </row>
    <row r="273" spans="2:33">
      <c r="B273" s="37"/>
      <c r="C273" s="37"/>
      <c r="D273" s="37"/>
      <c r="E273" s="37"/>
      <c r="F273" s="37"/>
      <c r="G273" s="37"/>
      <c r="H273" s="37"/>
      <c r="I273" s="37"/>
      <c r="J273" s="37"/>
      <c r="K273" s="37"/>
      <c r="L273" s="37"/>
      <c r="M273" s="37"/>
      <c r="N273" s="37"/>
      <c r="O273" s="37"/>
      <c r="P273" s="37"/>
      <c r="Q273" s="37"/>
      <c r="R273" s="37"/>
      <c r="S273" s="37"/>
      <c r="T273" s="37"/>
      <c r="U273" s="37"/>
      <c r="V273" s="37"/>
      <c r="W273" s="37"/>
      <c r="X273" s="40"/>
      <c r="Y273" s="6" t="str">
        <f t="shared" si="75"/>
        <v/>
      </c>
      <c r="Z273" s="22">
        <f t="shared" si="76"/>
        <v>-1</v>
      </c>
      <c r="AA273" s="22">
        <f>VLOOKUP('Extraction '!I273,DIMENSIONS!J:K,2,FALSE)</f>
        <v>0</v>
      </c>
      <c r="AB273" s="22" t="e">
        <f>VLOOKUP($I273,DIMENSIONS!$B$2:$G$58,3,FALSE)</f>
        <v>#N/A</v>
      </c>
      <c r="AC273" s="22" t="e">
        <f>VLOOKUP($I273,DIMENSIONS!$B$2:$G$58,4,FALSE)</f>
        <v>#N/A</v>
      </c>
      <c r="AD273" s="22" t="e">
        <f>VLOOKUP($I273,DIMENSIONS!$B$2:$G$58,5,FALSE)</f>
        <v>#N/A</v>
      </c>
      <c r="AE273" s="22" t="e">
        <f>VLOOKUP($I273,DIMENSIONS!$B$2:$G$58,6,FALSE)</f>
        <v>#N/A</v>
      </c>
      <c r="AF273" s="6" t="str">
        <f t="shared" si="77"/>
        <v xml:space="preserve"> </v>
      </c>
      <c r="AG273" s="21" t="e">
        <f>VLOOKUP($I273,DIMENSIONS!$B$2:$H$58,8,FALSE)</f>
        <v>#N/A</v>
      </c>
    </row>
    <row r="274" spans="2:33">
      <c r="B274" s="37"/>
      <c r="C274" s="37"/>
      <c r="D274" s="37"/>
      <c r="E274" s="37"/>
      <c r="F274" s="37"/>
      <c r="G274" s="37"/>
      <c r="H274" s="37"/>
      <c r="I274" s="37"/>
      <c r="J274" s="37"/>
      <c r="K274" s="37"/>
      <c r="L274" s="37"/>
      <c r="M274" s="37"/>
      <c r="N274" s="37"/>
      <c r="O274" s="37"/>
      <c r="P274" s="37"/>
      <c r="Q274" s="37"/>
      <c r="R274" s="37"/>
      <c r="S274" s="37"/>
      <c r="T274" s="37"/>
      <c r="U274" s="37"/>
      <c r="V274" s="37"/>
      <c r="W274" s="37"/>
      <c r="X274" s="40"/>
      <c r="Y274" s="6" t="str">
        <f t="shared" si="75"/>
        <v/>
      </c>
      <c r="Z274" s="22">
        <f t="shared" si="76"/>
        <v>-1</v>
      </c>
      <c r="AA274" s="22">
        <f>VLOOKUP('Extraction '!I274,DIMENSIONS!J:K,2,FALSE)</f>
        <v>0</v>
      </c>
      <c r="AB274" s="22" t="e">
        <f>VLOOKUP($I274,DIMENSIONS!$B$2:$G$58,3,FALSE)</f>
        <v>#N/A</v>
      </c>
      <c r="AC274" s="22" t="e">
        <f>VLOOKUP($I274,DIMENSIONS!$B$2:$G$58,4,FALSE)</f>
        <v>#N/A</v>
      </c>
      <c r="AD274" s="22" t="e">
        <f>VLOOKUP($I274,DIMENSIONS!$B$2:$G$58,5,FALSE)</f>
        <v>#N/A</v>
      </c>
      <c r="AE274" s="22" t="e">
        <f>VLOOKUP($I274,DIMENSIONS!$B$2:$G$58,6,FALSE)</f>
        <v>#N/A</v>
      </c>
      <c r="AF274" s="6" t="str">
        <f t="shared" si="77"/>
        <v xml:space="preserve"> </v>
      </c>
      <c r="AG274" s="21" t="e">
        <f>VLOOKUP($I274,DIMENSIONS!$B$2:$H$58,8,FALSE)</f>
        <v>#N/A</v>
      </c>
    </row>
    <row r="275" spans="2:33">
      <c r="B275" s="37"/>
      <c r="C275" s="37"/>
      <c r="D275" s="37"/>
      <c r="E275" s="37"/>
      <c r="F275" s="37"/>
      <c r="G275" s="37"/>
      <c r="H275" s="37"/>
      <c r="I275" s="37"/>
      <c r="J275" s="37"/>
      <c r="K275" s="37"/>
      <c r="L275" s="37"/>
      <c r="M275" s="37"/>
      <c r="N275" s="37"/>
      <c r="O275" s="37"/>
      <c r="P275" s="37"/>
      <c r="Q275" s="37"/>
      <c r="R275" s="37"/>
      <c r="S275" s="37"/>
      <c r="T275" s="37"/>
      <c r="U275" s="37"/>
      <c r="V275" s="37"/>
      <c r="W275" s="37"/>
      <c r="X275" s="40"/>
      <c r="Y275" s="6" t="str">
        <f t="shared" si="75"/>
        <v/>
      </c>
      <c r="Z275" s="22">
        <f t="shared" si="76"/>
        <v>-1</v>
      </c>
      <c r="AA275" s="22">
        <f>VLOOKUP('Extraction '!I275,DIMENSIONS!J:K,2,FALSE)</f>
        <v>0</v>
      </c>
      <c r="AB275" s="22" t="e">
        <f>VLOOKUP($I275,DIMENSIONS!$B$2:$G$58,3,FALSE)</f>
        <v>#N/A</v>
      </c>
      <c r="AC275" s="22" t="e">
        <f>VLOOKUP($I275,DIMENSIONS!$B$2:$G$58,4,FALSE)</f>
        <v>#N/A</v>
      </c>
      <c r="AD275" s="22" t="e">
        <f>VLOOKUP($I275,DIMENSIONS!$B$2:$G$58,5,FALSE)</f>
        <v>#N/A</v>
      </c>
      <c r="AE275" s="22" t="e">
        <f>VLOOKUP($I275,DIMENSIONS!$B$2:$G$58,6,FALSE)</f>
        <v>#N/A</v>
      </c>
      <c r="AF275" s="6" t="str">
        <f t="shared" si="77"/>
        <v xml:space="preserve"> </v>
      </c>
      <c r="AG275" s="21" t="e">
        <f>VLOOKUP($I275,DIMENSIONS!$B$2:$H$58,8,FALSE)</f>
        <v>#N/A</v>
      </c>
    </row>
    <row r="276" spans="2:33">
      <c r="B276" s="37"/>
      <c r="C276" s="37"/>
      <c r="D276" s="37"/>
      <c r="E276" s="37"/>
      <c r="F276" s="37"/>
      <c r="G276" s="37"/>
      <c r="H276" s="37"/>
      <c r="I276" s="37"/>
      <c r="J276" s="37"/>
      <c r="K276" s="37"/>
      <c r="L276" s="37"/>
      <c r="M276" s="37"/>
      <c r="N276" s="37"/>
      <c r="O276" s="37"/>
      <c r="P276" s="37"/>
      <c r="Q276" s="37"/>
      <c r="R276" s="37"/>
      <c r="S276" s="37"/>
      <c r="T276" s="37"/>
      <c r="U276" s="37"/>
      <c r="V276" s="37"/>
      <c r="W276" s="37"/>
      <c r="X276" s="40"/>
      <c r="Y276" s="6" t="str">
        <f t="shared" si="75"/>
        <v/>
      </c>
      <c r="Z276" s="22">
        <f t="shared" si="76"/>
        <v>-1</v>
      </c>
      <c r="AA276" s="22">
        <f>VLOOKUP('Extraction '!I276,DIMENSIONS!J:K,2,FALSE)</f>
        <v>0</v>
      </c>
      <c r="AB276" s="22" t="e">
        <f>VLOOKUP($I276,DIMENSIONS!$B$2:$G$58,3,FALSE)</f>
        <v>#N/A</v>
      </c>
      <c r="AC276" s="22" t="e">
        <f>VLOOKUP($I276,DIMENSIONS!$B$2:$G$58,4,FALSE)</f>
        <v>#N/A</v>
      </c>
      <c r="AD276" s="22" t="e">
        <f>VLOOKUP($I276,DIMENSIONS!$B$2:$G$58,5,FALSE)</f>
        <v>#N/A</v>
      </c>
      <c r="AE276" s="22" t="e">
        <f>VLOOKUP($I276,DIMENSIONS!$B$2:$G$58,6,FALSE)</f>
        <v>#N/A</v>
      </c>
      <c r="AF276" s="6" t="str">
        <f t="shared" si="77"/>
        <v xml:space="preserve"> </v>
      </c>
      <c r="AG276" s="21" t="e">
        <f>VLOOKUP($I276,DIMENSIONS!$B$2:$H$58,8,FALSE)</f>
        <v>#N/A</v>
      </c>
    </row>
    <row r="277" spans="2:33">
      <c r="B277" s="37"/>
      <c r="C277" s="37"/>
      <c r="D277" s="37"/>
      <c r="E277" s="37"/>
      <c r="F277" s="37"/>
      <c r="G277" s="37"/>
      <c r="H277" s="37"/>
      <c r="I277" s="37"/>
      <c r="J277" s="37"/>
      <c r="K277" s="37"/>
      <c r="L277" s="37"/>
      <c r="M277" s="37"/>
      <c r="N277" s="37"/>
      <c r="O277" s="37"/>
      <c r="P277" s="37"/>
      <c r="Q277" s="37"/>
      <c r="R277" s="37"/>
      <c r="S277" s="37"/>
      <c r="T277" s="37"/>
      <c r="U277" s="37"/>
      <c r="V277" s="37"/>
      <c r="W277" s="37"/>
      <c r="X277" s="40"/>
      <c r="Y277" s="6" t="str">
        <f t="shared" si="75"/>
        <v/>
      </c>
      <c r="Z277" s="22">
        <f t="shared" si="76"/>
        <v>-1</v>
      </c>
      <c r="AA277" s="22">
        <f>VLOOKUP('Extraction '!I277,DIMENSIONS!J:K,2,FALSE)</f>
        <v>0</v>
      </c>
      <c r="AB277" s="22" t="e">
        <f>VLOOKUP($I277,DIMENSIONS!$B$2:$G$58,3,FALSE)</f>
        <v>#N/A</v>
      </c>
      <c r="AC277" s="22" t="e">
        <f>VLOOKUP($I277,DIMENSIONS!$B$2:$G$58,4,FALSE)</f>
        <v>#N/A</v>
      </c>
      <c r="AD277" s="22" t="e">
        <f>VLOOKUP($I277,DIMENSIONS!$B$2:$G$58,5,FALSE)</f>
        <v>#N/A</v>
      </c>
      <c r="AE277" s="22" t="e">
        <f>VLOOKUP($I277,DIMENSIONS!$B$2:$G$58,6,FALSE)</f>
        <v>#N/A</v>
      </c>
      <c r="AF277" s="6" t="str">
        <f t="shared" si="77"/>
        <v xml:space="preserve"> </v>
      </c>
      <c r="AG277" s="21" t="e">
        <f>VLOOKUP($I277,DIMENSIONS!$B$2:$H$58,8,FALSE)</f>
        <v>#N/A</v>
      </c>
    </row>
    <row r="278" spans="2:33">
      <c r="B278" s="37"/>
      <c r="C278" s="37"/>
      <c r="D278" s="37"/>
      <c r="E278" s="37"/>
      <c r="F278" s="37"/>
      <c r="G278" s="37"/>
      <c r="H278" s="37"/>
      <c r="I278" s="37"/>
      <c r="J278" s="37"/>
      <c r="K278" s="37"/>
      <c r="L278" s="37"/>
      <c r="M278" s="37"/>
      <c r="N278" s="37"/>
      <c r="O278" s="37"/>
      <c r="P278" s="37"/>
      <c r="Q278" s="37"/>
      <c r="R278" s="37"/>
      <c r="S278" s="37"/>
      <c r="T278" s="37"/>
      <c r="U278" s="37"/>
      <c r="V278" s="37"/>
      <c r="W278" s="37"/>
      <c r="X278" s="40"/>
      <c r="Y278" s="6" t="str">
        <f t="shared" si="75"/>
        <v/>
      </c>
      <c r="Z278" s="22">
        <f t="shared" si="76"/>
        <v>-1</v>
      </c>
      <c r="AA278" s="22">
        <f>VLOOKUP('Extraction '!I278,DIMENSIONS!J:K,2,FALSE)</f>
        <v>0</v>
      </c>
      <c r="AB278" s="22" t="e">
        <f>VLOOKUP($I278,DIMENSIONS!$B$2:$G$58,3,FALSE)</f>
        <v>#N/A</v>
      </c>
      <c r="AC278" s="22" t="e">
        <f>VLOOKUP($I278,DIMENSIONS!$B$2:$G$58,4,FALSE)</f>
        <v>#N/A</v>
      </c>
      <c r="AD278" s="22" t="e">
        <f>VLOOKUP($I278,DIMENSIONS!$B$2:$G$58,5,FALSE)</f>
        <v>#N/A</v>
      </c>
      <c r="AE278" s="22" t="e">
        <f>VLOOKUP($I278,DIMENSIONS!$B$2:$G$58,6,FALSE)</f>
        <v>#N/A</v>
      </c>
      <c r="AF278" s="6" t="str">
        <f t="shared" si="77"/>
        <v xml:space="preserve"> </v>
      </c>
      <c r="AG278" s="21" t="e">
        <f>VLOOKUP($I278,DIMENSIONS!$B$2:$H$58,8,FALSE)</f>
        <v>#N/A</v>
      </c>
    </row>
    <row r="279" spans="2:33">
      <c r="B279" s="37"/>
      <c r="C279" s="37"/>
      <c r="D279" s="37"/>
      <c r="E279" s="37"/>
      <c r="F279" s="37"/>
      <c r="G279" s="37"/>
      <c r="H279" s="37"/>
      <c r="I279" s="37"/>
      <c r="J279" s="37"/>
      <c r="K279" s="37"/>
      <c r="L279" s="37"/>
      <c r="M279" s="37"/>
      <c r="N279" s="37"/>
      <c r="O279" s="37"/>
      <c r="P279" s="37"/>
      <c r="Q279" s="37"/>
      <c r="R279" s="37"/>
      <c r="S279" s="37"/>
      <c r="T279" s="37"/>
      <c r="U279" s="37"/>
      <c r="V279" s="37"/>
      <c r="W279" s="37"/>
      <c r="X279" s="40"/>
      <c r="Y279" s="6" t="str">
        <f t="shared" si="75"/>
        <v/>
      </c>
      <c r="Z279" s="22">
        <f t="shared" si="76"/>
        <v>-1</v>
      </c>
      <c r="AA279" s="22">
        <f>VLOOKUP('Extraction '!I279,DIMENSIONS!J:K,2,FALSE)</f>
        <v>0</v>
      </c>
      <c r="AB279" s="22" t="e">
        <f>VLOOKUP($I279,DIMENSIONS!$B$2:$G$58,3,FALSE)</f>
        <v>#N/A</v>
      </c>
      <c r="AC279" s="22" t="e">
        <f>VLOOKUP($I279,DIMENSIONS!$B$2:$G$58,4,FALSE)</f>
        <v>#N/A</v>
      </c>
      <c r="AD279" s="22" t="e">
        <f>VLOOKUP($I279,DIMENSIONS!$B$2:$G$58,5,FALSE)</f>
        <v>#N/A</v>
      </c>
      <c r="AE279" s="22" t="e">
        <f>VLOOKUP($I279,DIMENSIONS!$B$2:$G$58,6,FALSE)</f>
        <v>#N/A</v>
      </c>
      <c r="AF279" s="6" t="str">
        <f t="shared" si="77"/>
        <v xml:space="preserve"> </v>
      </c>
      <c r="AG279" s="21" t="e">
        <f>VLOOKUP($I279,DIMENSIONS!$B$2:$H$58,8,FALSE)</f>
        <v>#N/A</v>
      </c>
    </row>
    <row r="280" spans="2:33">
      <c r="B280" s="37"/>
      <c r="C280" s="37"/>
      <c r="D280" s="37"/>
      <c r="E280" s="37"/>
      <c r="F280" s="37"/>
      <c r="G280" s="37"/>
      <c r="H280" s="37"/>
      <c r="I280" s="37"/>
      <c r="J280" s="37"/>
      <c r="K280" s="37"/>
      <c r="L280" s="37"/>
      <c r="M280" s="37"/>
      <c r="N280" s="37"/>
      <c r="O280" s="37"/>
      <c r="P280" s="37"/>
      <c r="Q280" s="37"/>
      <c r="R280" s="37"/>
      <c r="S280" s="37"/>
      <c r="T280" s="37"/>
      <c r="U280" s="37"/>
      <c r="V280" s="37"/>
      <c r="W280" s="37"/>
      <c r="X280" s="40"/>
      <c r="Y280" s="6" t="str">
        <f t="shared" si="75"/>
        <v/>
      </c>
      <c r="Z280" s="22">
        <f t="shared" si="76"/>
        <v>-1</v>
      </c>
      <c r="AA280" s="22">
        <f>VLOOKUP('Extraction '!I280,DIMENSIONS!J:K,2,FALSE)</f>
        <v>0</v>
      </c>
      <c r="AB280" s="22" t="e">
        <f>VLOOKUP($I280,DIMENSIONS!$B$2:$G$58,3,FALSE)</f>
        <v>#N/A</v>
      </c>
      <c r="AC280" s="22" t="e">
        <f>VLOOKUP($I280,DIMENSIONS!$B$2:$G$58,4,FALSE)</f>
        <v>#N/A</v>
      </c>
      <c r="AD280" s="22" t="e">
        <f>VLOOKUP($I280,DIMENSIONS!$B$2:$G$58,5,FALSE)</f>
        <v>#N/A</v>
      </c>
      <c r="AE280" s="22" t="e">
        <f>VLOOKUP($I280,DIMENSIONS!$B$2:$G$58,6,FALSE)</f>
        <v>#N/A</v>
      </c>
      <c r="AF280" s="6" t="str">
        <f t="shared" si="77"/>
        <v xml:space="preserve"> </v>
      </c>
      <c r="AG280" s="21" t="e">
        <f>VLOOKUP($I280,DIMENSIONS!$B$2:$H$58,8,FALSE)</f>
        <v>#N/A</v>
      </c>
    </row>
    <row r="281" spans="2:33">
      <c r="B281" s="37"/>
      <c r="C281" s="37"/>
      <c r="D281" s="37"/>
      <c r="E281" s="37"/>
      <c r="F281" s="37"/>
      <c r="G281" s="37"/>
      <c r="H281" s="37"/>
      <c r="I281" s="37"/>
      <c r="J281" s="37"/>
      <c r="K281" s="37"/>
      <c r="L281" s="37"/>
      <c r="M281" s="37"/>
      <c r="N281" s="37"/>
      <c r="O281" s="37"/>
      <c r="P281" s="37"/>
      <c r="Q281" s="37"/>
      <c r="R281" s="37"/>
      <c r="S281" s="37"/>
      <c r="T281" s="37"/>
      <c r="U281" s="37"/>
      <c r="V281" s="37"/>
      <c r="W281" s="37"/>
      <c r="X281" s="40"/>
      <c r="Y281" s="6" t="str">
        <f t="shared" si="75"/>
        <v/>
      </c>
      <c r="Z281" s="22">
        <f t="shared" si="76"/>
        <v>-1</v>
      </c>
      <c r="AA281" s="22">
        <f>VLOOKUP('Extraction '!I281,DIMENSIONS!J:K,2,FALSE)</f>
        <v>0</v>
      </c>
      <c r="AB281" s="22" t="e">
        <f>VLOOKUP($I281,DIMENSIONS!$B$2:$G$58,3,FALSE)</f>
        <v>#N/A</v>
      </c>
      <c r="AC281" s="22" t="e">
        <f>VLOOKUP($I281,DIMENSIONS!$B$2:$G$58,4,FALSE)</f>
        <v>#N/A</v>
      </c>
      <c r="AD281" s="22" t="e">
        <f>VLOOKUP($I281,DIMENSIONS!$B$2:$G$58,5,FALSE)</f>
        <v>#N/A</v>
      </c>
      <c r="AE281" s="22" t="e">
        <f>VLOOKUP($I281,DIMENSIONS!$B$2:$G$58,6,FALSE)</f>
        <v>#N/A</v>
      </c>
      <c r="AF281" s="6" t="str">
        <f t="shared" si="77"/>
        <v xml:space="preserve"> </v>
      </c>
      <c r="AG281" s="21" t="e">
        <f>VLOOKUP($I281,DIMENSIONS!$B$2:$H$58,8,FALSE)</f>
        <v>#N/A</v>
      </c>
    </row>
    <row r="282" spans="2:33">
      <c r="B282" s="37"/>
      <c r="C282" s="37"/>
      <c r="D282" s="37"/>
      <c r="E282" s="37"/>
      <c r="F282" s="37"/>
      <c r="G282" s="37"/>
      <c r="H282" s="37"/>
      <c r="I282" s="37"/>
      <c r="J282" s="37"/>
      <c r="K282" s="37"/>
      <c r="L282" s="37"/>
      <c r="M282" s="37"/>
      <c r="N282" s="37"/>
      <c r="O282" s="37"/>
      <c r="P282" s="37"/>
      <c r="Q282" s="37"/>
      <c r="R282" s="37"/>
      <c r="S282" s="37"/>
      <c r="T282" s="37"/>
      <c r="U282" s="37"/>
      <c r="V282" s="37"/>
      <c r="W282" s="37"/>
      <c r="X282" s="40"/>
      <c r="Y282" s="6" t="str">
        <f t="shared" si="75"/>
        <v/>
      </c>
      <c r="Z282" s="22">
        <f t="shared" si="76"/>
        <v>-1</v>
      </c>
      <c r="AA282" s="22">
        <f>VLOOKUP('Extraction '!I282,DIMENSIONS!J:K,2,FALSE)</f>
        <v>0</v>
      </c>
      <c r="AB282" s="22" t="e">
        <f>VLOOKUP($I282,DIMENSIONS!$B$2:$G$58,3,FALSE)</f>
        <v>#N/A</v>
      </c>
      <c r="AC282" s="22" t="e">
        <f>VLOOKUP($I282,DIMENSIONS!$B$2:$G$58,4,FALSE)</f>
        <v>#N/A</v>
      </c>
      <c r="AD282" s="22" t="e">
        <f>VLOOKUP($I282,DIMENSIONS!$B$2:$G$58,5,FALSE)</f>
        <v>#N/A</v>
      </c>
      <c r="AE282" s="22" t="e">
        <f>VLOOKUP($I282,DIMENSIONS!$B$2:$G$58,6,FALSE)</f>
        <v>#N/A</v>
      </c>
      <c r="AF282" s="6" t="str">
        <f t="shared" si="77"/>
        <v xml:space="preserve"> </v>
      </c>
      <c r="AG282" s="21" t="e">
        <f>VLOOKUP($I282,DIMENSIONS!$B$2:$H$58,8,FALSE)</f>
        <v>#N/A</v>
      </c>
    </row>
    <row r="283" spans="2:33">
      <c r="B283" s="37"/>
      <c r="C283" s="37"/>
      <c r="D283" s="37"/>
      <c r="E283" s="37"/>
      <c r="F283" s="37"/>
      <c r="G283" s="37"/>
      <c r="H283" s="37"/>
      <c r="I283" s="37"/>
      <c r="J283" s="37"/>
      <c r="K283" s="37"/>
      <c r="L283" s="37"/>
      <c r="M283" s="37"/>
      <c r="N283" s="37"/>
      <c r="O283" s="37"/>
      <c r="P283" s="37"/>
      <c r="Q283" s="37"/>
      <c r="R283" s="37"/>
      <c r="S283" s="37"/>
      <c r="T283" s="37"/>
      <c r="U283" s="37"/>
      <c r="V283" s="37"/>
      <c r="W283" s="37"/>
      <c r="X283" s="40"/>
      <c r="Y283" s="6" t="str">
        <f t="shared" si="75"/>
        <v/>
      </c>
      <c r="Z283" s="22">
        <f t="shared" si="76"/>
        <v>-1</v>
      </c>
      <c r="AA283" s="22">
        <f>VLOOKUP('Extraction '!I283,DIMENSIONS!J:K,2,FALSE)</f>
        <v>0</v>
      </c>
      <c r="AB283" s="22" t="e">
        <f>VLOOKUP($I283,DIMENSIONS!$B$2:$G$58,3,FALSE)</f>
        <v>#N/A</v>
      </c>
      <c r="AC283" s="22" t="e">
        <f>VLOOKUP($I283,DIMENSIONS!$B$2:$G$58,4,FALSE)</f>
        <v>#N/A</v>
      </c>
      <c r="AD283" s="22" t="e">
        <f>VLOOKUP($I283,DIMENSIONS!$B$2:$G$58,5,FALSE)</f>
        <v>#N/A</v>
      </c>
      <c r="AE283" s="22" t="e">
        <f>VLOOKUP($I283,DIMENSIONS!$B$2:$G$58,6,FALSE)</f>
        <v>#N/A</v>
      </c>
      <c r="AF283" s="6" t="str">
        <f t="shared" si="77"/>
        <v xml:space="preserve"> </v>
      </c>
      <c r="AG283" s="21" t="e">
        <f>VLOOKUP($I283,DIMENSIONS!$B$2:$H$58,8,FALSE)</f>
        <v>#N/A</v>
      </c>
    </row>
    <row r="284" spans="2:33">
      <c r="B284" s="37"/>
      <c r="C284" s="37"/>
      <c r="D284" s="37"/>
      <c r="E284" s="37"/>
      <c r="F284" s="37"/>
      <c r="G284" s="37"/>
      <c r="H284" s="37"/>
      <c r="I284" s="37"/>
      <c r="J284" s="37"/>
      <c r="K284" s="37"/>
      <c r="L284" s="37"/>
      <c r="M284" s="37"/>
      <c r="N284" s="37"/>
      <c r="O284" s="37"/>
      <c r="P284" s="37"/>
      <c r="Q284" s="37"/>
      <c r="R284" s="37"/>
      <c r="S284" s="37"/>
      <c r="T284" s="37"/>
      <c r="U284" s="37"/>
      <c r="V284" s="37"/>
      <c r="W284" s="37"/>
      <c r="X284" s="40"/>
      <c r="Y284" s="6" t="str">
        <f t="shared" si="75"/>
        <v/>
      </c>
      <c r="Z284" s="22">
        <f t="shared" si="76"/>
        <v>-1</v>
      </c>
      <c r="AA284" s="22">
        <f>VLOOKUP('Extraction '!I284,DIMENSIONS!J:K,2,FALSE)</f>
        <v>0</v>
      </c>
      <c r="AB284" s="22" t="e">
        <f>VLOOKUP($I284,DIMENSIONS!$B$2:$G$58,3,FALSE)</f>
        <v>#N/A</v>
      </c>
      <c r="AC284" s="22" t="e">
        <f>VLOOKUP($I284,DIMENSIONS!$B$2:$G$58,4,FALSE)</f>
        <v>#N/A</v>
      </c>
      <c r="AD284" s="22" t="e">
        <f>VLOOKUP($I284,DIMENSIONS!$B$2:$G$58,5,FALSE)</f>
        <v>#N/A</v>
      </c>
      <c r="AE284" s="22" t="e">
        <f>VLOOKUP($I284,DIMENSIONS!$B$2:$G$58,6,FALSE)</f>
        <v>#N/A</v>
      </c>
      <c r="AF284" s="6" t="str">
        <f t="shared" si="77"/>
        <v xml:space="preserve"> </v>
      </c>
      <c r="AG284" s="21" t="e">
        <f>VLOOKUP($I284,DIMENSIONS!$B$2:$H$58,8,FALSE)</f>
        <v>#N/A</v>
      </c>
    </row>
    <row r="285" spans="2:33">
      <c r="B285" s="37"/>
      <c r="C285" s="37"/>
      <c r="D285" s="37"/>
      <c r="E285" s="37"/>
      <c r="F285" s="37"/>
      <c r="G285" s="37"/>
      <c r="H285" s="37"/>
      <c r="I285" s="37"/>
      <c r="J285" s="37"/>
      <c r="K285" s="37"/>
      <c r="L285" s="37"/>
      <c r="M285" s="37"/>
      <c r="N285" s="37"/>
      <c r="O285" s="37"/>
      <c r="P285" s="37"/>
      <c r="Q285" s="37"/>
      <c r="R285" s="37"/>
      <c r="S285" s="37"/>
      <c r="T285" s="37"/>
      <c r="U285" s="37"/>
      <c r="V285" s="37"/>
      <c r="W285" s="37"/>
      <c r="X285" s="40"/>
      <c r="Y285" s="6" t="str">
        <f t="shared" si="75"/>
        <v/>
      </c>
      <c r="Z285" s="22">
        <f t="shared" si="76"/>
        <v>-1</v>
      </c>
      <c r="AA285" s="22">
        <f>VLOOKUP('Extraction '!I285,DIMENSIONS!J:K,2,FALSE)</f>
        <v>0</v>
      </c>
      <c r="AB285" s="22" t="e">
        <f>VLOOKUP($I285,DIMENSIONS!$B$2:$G$58,3,FALSE)</f>
        <v>#N/A</v>
      </c>
      <c r="AC285" s="22" t="e">
        <f>VLOOKUP($I285,DIMENSIONS!$B$2:$G$58,4,FALSE)</f>
        <v>#N/A</v>
      </c>
      <c r="AD285" s="22" t="e">
        <f>VLOOKUP($I285,DIMENSIONS!$B$2:$G$58,5,FALSE)</f>
        <v>#N/A</v>
      </c>
      <c r="AE285" s="22" t="e">
        <f>VLOOKUP($I285,DIMENSIONS!$B$2:$G$58,6,FALSE)</f>
        <v>#N/A</v>
      </c>
      <c r="AF285" s="6" t="str">
        <f t="shared" si="77"/>
        <v xml:space="preserve"> </v>
      </c>
      <c r="AG285" s="21" t="e">
        <f>VLOOKUP($I285,DIMENSIONS!$B$2:$H$58,8,FALSE)</f>
        <v>#N/A</v>
      </c>
    </row>
    <row r="286" spans="2:33">
      <c r="B286" s="37"/>
      <c r="C286" s="37"/>
      <c r="D286" s="37"/>
      <c r="E286" s="37"/>
      <c r="F286" s="37"/>
      <c r="G286" s="37"/>
      <c r="H286" s="37"/>
      <c r="I286" s="37"/>
      <c r="J286" s="37"/>
      <c r="K286" s="37"/>
      <c r="L286" s="37"/>
      <c r="M286" s="37"/>
      <c r="N286" s="37"/>
      <c r="O286" s="37"/>
      <c r="P286" s="37"/>
      <c r="Q286" s="37"/>
      <c r="R286" s="37"/>
      <c r="S286" s="37"/>
      <c r="T286" s="37"/>
      <c r="U286" s="37"/>
      <c r="V286" s="37"/>
      <c r="W286" s="37"/>
      <c r="X286" s="40"/>
      <c r="Y286" s="6" t="str">
        <f t="shared" si="75"/>
        <v/>
      </c>
      <c r="Z286" s="22">
        <f t="shared" si="76"/>
        <v>-1</v>
      </c>
      <c r="AA286" s="22">
        <f>VLOOKUP('Extraction '!I286,DIMENSIONS!J:K,2,FALSE)</f>
        <v>0</v>
      </c>
      <c r="AB286" s="22" t="e">
        <f>VLOOKUP($I286,DIMENSIONS!$B$2:$G$58,3,FALSE)</f>
        <v>#N/A</v>
      </c>
      <c r="AC286" s="22" t="e">
        <f>VLOOKUP($I286,DIMENSIONS!$B$2:$G$58,4,FALSE)</f>
        <v>#N/A</v>
      </c>
      <c r="AD286" s="22" t="e">
        <f>VLOOKUP($I286,DIMENSIONS!$B$2:$G$58,5,FALSE)</f>
        <v>#N/A</v>
      </c>
      <c r="AE286" s="22" t="e">
        <f>VLOOKUP($I286,DIMENSIONS!$B$2:$G$58,6,FALSE)</f>
        <v>#N/A</v>
      </c>
      <c r="AF286" s="6" t="str">
        <f t="shared" si="77"/>
        <v xml:space="preserve"> </v>
      </c>
      <c r="AG286" s="21" t="e">
        <f>VLOOKUP($I286,DIMENSIONS!$B$2:$H$58,8,FALSE)</f>
        <v>#N/A</v>
      </c>
    </row>
    <row r="287" spans="2:33">
      <c r="B287" s="37"/>
      <c r="C287" s="37"/>
      <c r="D287" s="37"/>
      <c r="E287" s="37"/>
      <c r="F287" s="37"/>
      <c r="G287" s="37"/>
      <c r="H287" s="37"/>
      <c r="I287" s="37"/>
      <c r="J287" s="37"/>
      <c r="K287" s="37"/>
      <c r="L287" s="37"/>
      <c r="M287" s="37"/>
      <c r="N287" s="37"/>
      <c r="O287" s="37"/>
      <c r="P287" s="37"/>
      <c r="Q287" s="37"/>
      <c r="R287" s="37"/>
      <c r="S287" s="37"/>
      <c r="T287" s="37"/>
      <c r="U287" s="37"/>
      <c r="V287" s="37"/>
      <c r="W287" s="37"/>
      <c r="X287" s="40"/>
      <c r="Y287" s="6" t="str">
        <f t="shared" si="75"/>
        <v/>
      </c>
      <c r="Z287" s="22">
        <f t="shared" si="76"/>
        <v>-1</v>
      </c>
      <c r="AA287" s="22">
        <f>VLOOKUP('Extraction '!I287,DIMENSIONS!J:K,2,FALSE)</f>
        <v>0</v>
      </c>
      <c r="AB287" s="22" t="e">
        <f>VLOOKUP($I287,DIMENSIONS!$B$2:$G$58,3,FALSE)</f>
        <v>#N/A</v>
      </c>
      <c r="AC287" s="22" t="e">
        <f>VLOOKUP($I287,DIMENSIONS!$B$2:$G$58,4,FALSE)</f>
        <v>#N/A</v>
      </c>
      <c r="AD287" s="22" t="e">
        <f>VLOOKUP($I287,DIMENSIONS!$B$2:$G$58,5,FALSE)</f>
        <v>#N/A</v>
      </c>
      <c r="AE287" s="22" t="e">
        <f>VLOOKUP($I287,DIMENSIONS!$B$2:$G$58,6,FALSE)</f>
        <v>#N/A</v>
      </c>
      <c r="AF287" s="6" t="str">
        <f t="shared" si="77"/>
        <v xml:space="preserve"> </v>
      </c>
      <c r="AG287" s="21" t="e">
        <f>VLOOKUP($I287,DIMENSIONS!$B$2:$H$58,8,FALSE)</f>
        <v>#N/A</v>
      </c>
    </row>
    <row r="288" spans="2:33">
      <c r="B288" s="37"/>
      <c r="C288" s="37"/>
      <c r="D288" s="37"/>
      <c r="E288" s="37"/>
      <c r="F288" s="37"/>
      <c r="G288" s="37"/>
      <c r="H288" s="37"/>
      <c r="I288" s="37"/>
      <c r="J288" s="37"/>
      <c r="K288" s="37"/>
      <c r="L288" s="37"/>
      <c r="M288" s="37"/>
      <c r="N288" s="37"/>
      <c r="O288" s="37"/>
      <c r="P288" s="37"/>
      <c r="Q288" s="37"/>
      <c r="R288" s="37"/>
      <c r="S288" s="37"/>
      <c r="T288" s="37"/>
      <c r="U288" s="37"/>
      <c r="V288" s="37"/>
      <c r="W288" s="37"/>
      <c r="X288" s="40"/>
      <c r="Y288" s="6" t="str">
        <f t="shared" si="75"/>
        <v/>
      </c>
      <c r="Z288" s="22">
        <f t="shared" si="76"/>
        <v>-1</v>
      </c>
      <c r="AA288" s="22">
        <f>VLOOKUP('Extraction '!I288,DIMENSIONS!J:K,2,FALSE)</f>
        <v>0</v>
      </c>
      <c r="AB288" s="22" t="e">
        <f>VLOOKUP($I288,DIMENSIONS!$B$2:$G$58,3,FALSE)</f>
        <v>#N/A</v>
      </c>
      <c r="AC288" s="22" t="e">
        <f>VLOOKUP($I288,DIMENSIONS!$B$2:$G$58,4,FALSE)</f>
        <v>#N/A</v>
      </c>
      <c r="AD288" s="22" t="e">
        <f>VLOOKUP($I288,DIMENSIONS!$B$2:$G$58,5,FALSE)</f>
        <v>#N/A</v>
      </c>
      <c r="AE288" s="22" t="e">
        <f>VLOOKUP($I288,DIMENSIONS!$B$2:$G$58,6,FALSE)</f>
        <v>#N/A</v>
      </c>
      <c r="AF288" s="6" t="str">
        <f t="shared" si="77"/>
        <v xml:space="preserve"> </v>
      </c>
      <c r="AG288" s="21" t="e">
        <f>VLOOKUP($I288,DIMENSIONS!$B$2:$H$58,8,FALSE)</f>
        <v>#N/A</v>
      </c>
    </row>
    <row r="289" spans="2:33">
      <c r="B289" s="37"/>
      <c r="C289" s="37"/>
      <c r="D289" s="37"/>
      <c r="E289" s="37"/>
      <c r="F289" s="37"/>
      <c r="G289" s="37"/>
      <c r="H289" s="37"/>
      <c r="I289" s="37"/>
      <c r="J289" s="37"/>
      <c r="K289" s="37"/>
      <c r="L289" s="37"/>
      <c r="M289" s="37"/>
      <c r="N289" s="37"/>
      <c r="O289" s="37"/>
      <c r="P289" s="37"/>
      <c r="Q289" s="37"/>
      <c r="R289" s="37"/>
      <c r="S289" s="37"/>
      <c r="T289" s="37"/>
      <c r="U289" s="37"/>
      <c r="V289" s="37"/>
      <c r="W289" s="37"/>
      <c r="X289" s="40"/>
      <c r="Y289" s="6" t="str">
        <f t="shared" si="75"/>
        <v/>
      </c>
      <c r="Z289" s="22">
        <f t="shared" si="76"/>
        <v>-1</v>
      </c>
      <c r="AA289" s="22">
        <f>VLOOKUP('Extraction '!I289,DIMENSIONS!J:K,2,FALSE)</f>
        <v>0</v>
      </c>
      <c r="AB289" s="22" t="e">
        <f>VLOOKUP($I289,DIMENSIONS!$B$2:$G$58,3,FALSE)</f>
        <v>#N/A</v>
      </c>
      <c r="AC289" s="22" t="e">
        <f>VLOOKUP($I289,DIMENSIONS!$B$2:$G$58,4,FALSE)</f>
        <v>#N/A</v>
      </c>
      <c r="AD289" s="22" t="e">
        <f>VLOOKUP($I289,DIMENSIONS!$B$2:$G$58,5,FALSE)</f>
        <v>#N/A</v>
      </c>
      <c r="AE289" s="22" t="e">
        <f>VLOOKUP($I289,DIMENSIONS!$B$2:$G$58,6,FALSE)</f>
        <v>#N/A</v>
      </c>
      <c r="AF289" s="6" t="str">
        <f t="shared" si="77"/>
        <v xml:space="preserve"> </v>
      </c>
      <c r="AG289" s="21" t="e">
        <f>VLOOKUP($I289,DIMENSIONS!$B$2:$H$58,8,FALSE)</f>
        <v>#N/A</v>
      </c>
    </row>
    <row r="290" spans="2:33">
      <c r="B290" s="37"/>
      <c r="C290" s="37"/>
      <c r="D290" s="37"/>
      <c r="E290" s="37"/>
      <c r="F290" s="37"/>
      <c r="G290" s="37"/>
      <c r="H290" s="37"/>
      <c r="I290" s="37"/>
      <c r="J290" s="37"/>
      <c r="K290" s="37"/>
      <c r="L290" s="37"/>
      <c r="M290" s="37"/>
      <c r="N290" s="37"/>
      <c r="O290" s="37"/>
      <c r="P290" s="37"/>
      <c r="Q290" s="37"/>
      <c r="R290" s="37"/>
      <c r="S290" s="37"/>
      <c r="T290" s="37"/>
      <c r="U290" s="37"/>
      <c r="V290" s="37"/>
      <c r="W290" s="37"/>
      <c r="X290" s="40"/>
      <c r="Y290" s="6" t="str">
        <f t="shared" si="75"/>
        <v/>
      </c>
      <c r="Z290" s="22">
        <f t="shared" si="76"/>
        <v>-1</v>
      </c>
      <c r="AA290" s="22">
        <f>VLOOKUP('Extraction '!I290,DIMENSIONS!J:K,2,FALSE)</f>
        <v>0</v>
      </c>
      <c r="AB290" s="22" t="e">
        <f>VLOOKUP($I290,DIMENSIONS!$B$2:$G$58,3,FALSE)</f>
        <v>#N/A</v>
      </c>
      <c r="AC290" s="22" t="e">
        <f>VLOOKUP($I290,DIMENSIONS!$B$2:$G$58,4,FALSE)</f>
        <v>#N/A</v>
      </c>
      <c r="AD290" s="22" t="e">
        <f>VLOOKUP($I290,DIMENSIONS!$B$2:$G$58,5,FALSE)</f>
        <v>#N/A</v>
      </c>
      <c r="AE290" s="22" t="e">
        <f>VLOOKUP($I290,DIMENSIONS!$B$2:$G$58,6,FALSE)</f>
        <v>#N/A</v>
      </c>
      <c r="AF290" s="6" t="str">
        <f t="shared" si="77"/>
        <v xml:space="preserve"> </v>
      </c>
      <c r="AG290" s="21" t="e">
        <f>VLOOKUP($I290,DIMENSIONS!$B$2:$H$58,8,FALSE)</f>
        <v>#N/A</v>
      </c>
    </row>
    <row r="291" spans="2:33">
      <c r="B291" s="37"/>
      <c r="C291" s="37"/>
      <c r="D291" s="37"/>
      <c r="E291" s="37"/>
      <c r="F291" s="37"/>
      <c r="G291" s="37"/>
      <c r="H291" s="37"/>
      <c r="I291" s="37"/>
      <c r="J291" s="37"/>
      <c r="K291" s="37"/>
      <c r="L291" s="37"/>
      <c r="M291" s="37"/>
      <c r="N291" s="37"/>
      <c r="O291" s="37"/>
      <c r="P291" s="37"/>
      <c r="Q291" s="37"/>
      <c r="R291" s="37"/>
      <c r="S291" s="37"/>
      <c r="T291" s="37"/>
      <c r="U291" s="37"/>
      <c r="V291" s="37"/>
      <c r="W291" s="37"/>
      <c r="X291" s="40"/>
      <c r="Y291" s="6" t="str">
        <f t="shared" si="75"/>
        <v/>
      </c>
      <c r="Z291" s="22">
        <f t="shared" si="76"/>
        <v>-1</v>
      </c>
      <c r="AA291" s="22">
        <f>VLOOKUP('Extraction '!I291,DIMENSIONS!J:K,2,FALSE)</f>
        <v>0</v>
      </c>
      <c r="AB291" s="22" t="e">
        <f>VLOOKUP($I291,DIMENSIONS!$B$2:$G$58,3,FALSE)</f>
        <v>#N/A</v>
      </c>
      <c r="AC291" s="22" t="e">
        <f>VLOOKUP($I291,DIMENSIONS!$B$2:$G$58,4,FALSE)</f>
        <v>#N/A</v>
      </c>
      <c r="AD291" s="22" t="e">
        <f>VLOOKUP($I291,DIMENSIONS!$B$2:$G$58,5,FALSE)</f>
        <v>#N/A</v>
      </c>
      <c r="AE291" s="22" t="e">
        <f>VLOOKUP($I291,DIMENSIONS!$B$2:$G$58,6,FALSE)</f>
        <v>#N/A</v>
      </c>
      <c r="AF291" s="6" t="str">
        <f t="shared" si="77"/>
        <v xml:space="preserve"> </v>
      </c>
      <c r="AG291" s="21" t="e">
        <f>VLOOKUP($I291,DIMENSIONS!$B$2:$H$58,8,FALSE)</f>
        <v>#N/A</v>
      </c>
    </row>
    <row r="292" spans="2:33">
      <c r="B292" s="37"/>
      <c r="C292" s="37"/>
      <c r="D292" s="37"/>
      <c r="E292" s="37"/>
      <c r="F292" s="37"/>
      <c r="G292" s="37"/>
      <c r="H292" s="37"/>
      <c r="I292" s="37"/>
      <c r="J292" s="37"/>
      <c r="K292" s="37"/>
      <c r="L292" s="37"/>
      <c r="M292" s="37"/>
      <c r="N292" s="37"/>
      <c r="O292" s="37"/>
      <c r="P292" s="37"/>
      <c r="Q292" s="37"/>
      <c r="R292" s="37"/>
      <c r="S292" s="37"/>
      <c r="T292" s="37"/>
      <c r="U292" s="37"/>
      <c r="V292" s="37"/>
      <c r="W292" s="37"/>
      <c r="X292" s="40"/>
      <c r="Y292" s="6" t="str">
        <f t="shared" si="75"/>
        <v/>
      </c>
      <c r="Z292" s="22">
        <f t="shared" si="76"/>
        <v>-1</v>
      </c>
      <c r="AA292" s="22">
        <f>VLOOKUP('Extraction '!I292,DIMENSIONS!J:K,2,FALSE)</f>
        <v>0</v>
      </c>
      <c r="AB292" s="22" t="e">
        <f>VLOOKUP($I292,DIMENSIONS!$B$2:$G$58,3,FALSE)</f>
        <v>#N/A</v>
      </c>
      <c r="AC292" s="22" t="e">
        <f>VLOOKUP($I292,DIMENSIONS!$B$2:$G$58,4,FALSE)</f>
        <v>#N/A</v>
      </c>
      <c r="AD292" s="22" t="e">
        <f>VLOOKUP($I292,DIMENSIONS!$B$2:$G$58,5,FALSE)</f>
        <v>#N/A</v>
      </c>
      <c r="AE292" s="22" t="e">
        <f>VLOOKUP($I292,DIMENSIONS!$B$2:$G$58,6,FALSE)</f>
        <v>#N/A</v>
      </c>
      <c r="AF292" s="6" t="str">
        <f t="shared" si="77"/>
        <v xml:space="preserve"> </v>
      </c>
      <c r="AG292" s="21" t="e">
        <f>VLOOKUP($I292,DIMENSIONS!$B$2:$H$58,8,FALSE)</f>
        <v>#N/A</v>
      </c>
    </row>
    <row r="293" spans="2:33">
      <c r="B293" s="37"/>
      <c r="C293" s="37"/>
      <c r="D293" s="37"/>
      <c r="E293" s="37"/>
      <c r="F293" s="37"/>
      <c r="G293" s="37"/>
      <c r="H293" s="37"/>
      <c r="I293" s="37"/>
      <c r="J293" s="37"/>
      <c r="K293" s="37"/>
      <c r="L293" s="37"/>
      <c r="M293" s="37"/>
      <c r="N293" s="37"/>
      <c r="O293" s="37"/>
      <c r="P293" s="37"/>
      <c r="Q293" s="37"/>
      <c r="R293" s="37"/>
      <c r="S293" s="37"/>
      <c r="T293" s="37"/>
      <c r="U293" s="37"/>
      <c r="V293" s="37"/>
      <c r="W293" s="37"/>
      <c r="X293" s="40"/>
      <c r="Y293" s="6" t="str">
        <f t="shared" si="75"/>
        <v/>
      </c>
      <c r="Z293" s="22">
        <f t="shared" si="76"/>
        <v>-1</v>
      </c>
      <c r="AA293" s="22">
        <f>VLOOKUP('Extraction '!I293,DIMENSIONS!J:K,2,FALSE)</f>
        <v>0</v>
      </c>
      <c r="AB293" s="22" t="e">
        <f>VLOOKUP($I293,DIMENSIONS!$B$2:$G$58,3,FALSE)</f>
        <v>#N/A</v>
      </c>
      <c r="AC293" s="22" t="e">
        <f>VLOOKUP($I293,DIMENSIONS!$B$2:$G$58,4,FALSE)</f>
        <v>#N/A</v>
      </c>
      <c r="AD293" s="22" t="e">
        <f>VLOOKUP($I293,DIMENSIONS!$B$2:$G$58,5,FALSE)</f>
        <v>#N/A</v>
      </c>
      <c r="AE293" s="22" t="e">
        <f>VLOOKUP($I293,DIMENSIONS!$B$2:$G$58,6,FALSE)</f>
        <v>#N/A</v>
      </c>
      <c r="AF293" s="6" t="str">
        <f t="shared" si="77"/>
        <v xml:space="preserve"> </v>
      </c>
      <c r="AG293" s="21" t="e">
        <f>VLOOKUP($I293,DIMENSIONS!$B$2:$H$58,8,FALSE)</f>
        <v>#N/A</v>
      </c>
    </row>
    <row r="294" spans="2:33">
      <c r="B294" s="37"/>
      <c r="C294" s="37"/>
      <c r="D294" s="37"/>
      <c r="E294" s="37"/>
      <c r="F294" s="37"/>
      <c r="G294" s="37"/>
      <c r="H294" s="37"/>
      <c r="I294" s="37"/>
      <c r="J294" s="37"/>
      <c r="K294" s="37"/>
      <c r="L294" s="37"/>
      <c r="M294" s="37"/>
      <c r="N294" s="37"/>
      <c r="O294" s="37"/>
      <c r="P294" s="37"/>
      <c r="Q294" s="37"/>
      <c r="R294" s="37"/>
      <c r="S294" s="37"/>
      <c r="T294" s="37"/>
      <c r="U294" s="37"/>
      <c r="V294" s="37"/>
      <c r="W294" s="37"/>
      <c r="X294" s="40"/>
      <c r="Y294" s="6" t="str">
        <f t="shared" si="75"/>
        <v/>
      </c>
      <c r="Z294" s="22">
        <f t="shared" si="76"/>
        <v>-1</v>
      </c>
      <c r="AA294" s="22">
        <f>VLOOKUP('Extraction '!I294,DIMENSIONS!J:K,2,FALSE)</f>
        <v>0</v>
      </c>
      <c r="AB294" s="22" t="e">
        <f>VLOOKUP($I294,DIMENSIONS!$B$2:$G$58,3,FALSE)</f>
        <v>#N/A</v>
      </c>
      <c r="AC294" s="22" t="e">
        <f>VLOOKUP($I294,DIMENSIONS!$B$2:$G$58,4,FALSE)</f>
        <v>#N/A</v>
      </c>
      <c r="AD294" s="22" t="e">
        <f>VLOOKUP($I294,DIMENSIONS!$B$2:$G$58,5,FALSE)</f>
        <v>#N/A</v>
      </c>
      <c r="AE294" s="22" t="e">
        <f>VLOOKUP($I294,DIMENSIONS!$B$2:$G$58,6,FALSE)</f>
        <v>#N/A</v>
      </c>
      <c r="AF294" s="6" t="str">
        <f t="shared" si="77"/>
        <v xml:space="preserve"> </v>
      </c>
      <c r="AG294" s="21" t="e">
        <f>VLOOKUP($I294,DIMENSIONS!$B$2:$H$58,8,FALSE)</f>
        <v>#N/A</v>
      </c>
    </row>
    <row r="295" spans="2:33">
      <c r="B295" s="37"/>
      <c r="C295" s="37"/>
      <c r="D295" s="37"/>
      <c r="E295" s="37"/>
      <c r="F295" s="37"/>
      <c r="G295" s="37"/>
      <c r="H295" s="37"/>
      <c r="I295" s="37"/>
      <c r="J295" s="37"/>
      <c r="K295" s="37"/>
      <c r="L295" s="37"/>
      <c r="M295" s="37"/>
      <c r="N295" s="37"/>
      <c r="O295" s="37"/>
      <c r="P295" s="37"/>
      <c r="Q295" s="37"/>
      <c r="R295" s="37"/>
      <c r="S295" s="37"/>
      <c r="T295" s="37"/>
      <c r="U295" s="37"/>
      <c r="V295" s="37"/>
      <c r="W295" s="37"/>
      <c r="X295" s="40"/>
      <c r="Y295" s="6" t="str">
        <f t="shared" si="75"/>
        <v/>
      </c>
      <c r="Z295" s="22">
        <f t="shared" si="76"/>
        <v>-1</v>
      </c>
      <c r="AA295" s="22">
        <f>VLOOKUP('Extraction '!I295,DIMENSIONS!J:K,2,FALSE)</f>
        <v>0</v>
      </c>
      <c r="AB295" s="22" t="e">
        <f>VLOOKUP($I295,DIMENSIONS!$B$2:$G$58,3,FALSE)</f>
        <v>#N/A</v>
      </c>
      <c r="AC295" s="22" t="e">
        <f>VLOOKUP($I295,DIMENSIONS!$B$2:$G$58,4,FALSE)</f>
        <v>#N/A</v>
      </c>
      <c r="AD295" s="22" t="e">
        <f>VLOOKUP($I295,DIMENSIONS!$B$2:$G$58,5,FALSE)</f>
        <v>#N/A</v>
      </c>
      <c r="AE295" s="22" t="e">
        <f>VLOOKUP($I295,DIMENSIONS!$B$2:$G$58,6,FALSE)</f>
        <v>#N/A</v>
      </c>
      <c r="AF295" s="6" t="str">
        <f t="shared" si="77"/>
        <v xml:space="preserve"> </v>
      </c>
      <c r="AG295" s="21" t="e">
        <f>VLOOKUP($I295,DIMENSIONS!$B$2:$H$58,8,FALSE)</f>
        <v>#N/A</v>
      </c>
    </row>
    <row r="296" spans="2:33">
      <c r="B296" s="37"/>
      <c r="C296" s="37"/>
      <c r="D296" s="37"/>
      <c r="E296" s="37"/>
      <c r="F296" s="37"/>
      <c r="G296" s="37"/>
      <c r="H296" s="37"/>
      <c r="I296" s="37"/>
      <c r="J296" s="37"/>
      <c r="K296" s="37"/>
      <c r="L296" s="37"/>
      <c r="M296" s="37"/>
      <c r="N296" s="37"/>
      <c r="O296" s="37"/>
      <c r="P296" s="37"/>
      <c r="Q296" s="37"/>
      <c r="R296" s="37"/>
      <c r="S296" s="37"/>
      <c r="T296" s="37"/>
      <c r="U296" s="37"/>
      <c r="V296" s="37"/>
      <c r="W296" s="37"/>
      <c r="X296" s="40"/>
      <c r="Y296" s="6" t="str">
        <f t="shared" si="75"/>
        <v/>
      </c>
      <c r="Z296" s="22">
        <f t="shared" si="76"/>
        <v>-1</v>
      </c>
      <c r="AA296" s="22">
        <f>VLOOKUP('Extraction '!I296,DIMENSIONS!J:K,2,FALSE)</f>
        <v>0</v>
      </c>
      <c r="AB296" s="22" t="e">
        <f>VLOOKUP($I296,DIMENSIONS!$B$2:$G$58,3,FALSE)</f>
        <v>#N/A</v>
      </c>
      <c r="AC296" s="22" t="e">
        <f>VLOOKUP($I296,DIMENSIONS!$B$2:$G$58,4,FALSE)</f>
        <v>#N/A</v>
      </c>
      <c r="AD296" s="22" t="e">
        <f>VLOOKUP($I296,DIMENSIONS!$B$2:$G$58,5,FALSE)</f>
        <v>#N/A</v>
      </c>
      <c r="AE296" s="22" t="e">
        <f>VLOOKUP($I296,DIMENSIONS!$B$2:$G$58,6,FALSE)</f>
        <v>#N/A</v>
      </c>
      <c r="AF296" s="6" t="str">
        <f t="shared" si="77"/>
        <v xml:space="preserve"> </v>
      </c>
      <c r="AG296" s="21" t="e">
        <f>VLOOKUP($I296,DIMENSIONS!$B$2:$H$58,8,FALSE)</f>
        <v>#N/A</v>
      </c>
    </row>
    <row r="297" spans="2:33">
      <c r="B297" s="37"/>
      <c r="C297" s="37"/>
      <c r="D297" s="37"/>
      <c r="E297" s="37"/>
      <c r="F297" s="37"/>
      <c r="G297" s="37"/>
      <c r="H297" s="37"/>
      <c r="I297" s="37"/>
      <c r="J297" s="37"/>
      <c r="K297" s="37"/>
      <c r="L297" s="37"/>
      <c r="M297" s="37"/>
      <c r="N297" s="37"/>
      <c r="O297" s="37"/>
      <c r="P297" s="37"/>
      <c r="Q297" s="37"/>
      <c r="R297" s="37"/>
      <c r="S297" s="37"/>
      <c r="T297" s="37"/>
      <c r="U297" s="37"/>
      <c r="V297" s="37"/>
      <c r="W297" s="37"/>
      <c r="X297" s="40"/>
      <c r="Y297" s="6" t="str">
        <f t="shared" si="75"/>
        <v/>
      </c>
      <c r="Z297" s="22">
        <f t="shared" si="76"/>
        <v>-1</v>
      </c>
      <c r="AA297" s="22">
        <f>VLOOKUP('Extraction '!I297,DIMENSIONS!J:K,2,FALSE)</f>
        <v>0</v>
      </c>
      <c r="AB297" s="22" t="e">
        <f>VLOOKUP($I297,DIMENSIONS!$B$2:$G$58,3,FALSE)</f>
        <v>#N/A</v>
      </c>
      <c r="AC297" s="22" t="e">
        <f>VLOOKUP($I297,DIMENSIONS!$B$2:$G$58,4,FALSE)</f>
        <v>#N/A</v>
      </c>
      <c r="AD297" s="22" t="e">
        <f>VLOOKUP($I297,DIMENSIONS!$B$2:$G$58,5,FALSE)</f>
        <v>#N/A</v>
      </c>
      <c r="AE297" s="22" t="e">
        <f>VLOOKUP($I297,DIMENSIONS!$B$2:$G$58,6,FALSE)</f>
        <v>#N/A</v>
      </c>
      <c r="AF297" s="6" t="str">
        <f t="shared" si="77"/>
        <v xml:space="preserve"> </v>
      </c>
      <c r="AG297" s="21" t="e">
        <f>VLOOKUP($I297,DIMENSIONS!$B$2:$H$58,8,FALSE)</f>
        <v>#N/A</v>
      </c>
    </row>
    <row r="298" spans="2:33">
      <c r="B298" s="37"/>
      <c r="C298" s="37"/>
      <c r="D298" s="37"/>
      <c r="E298" s="37"/>
      <c r="F298" s="37"/>
      <c r="G298" s="37"/>
      <c r="H298" s="37"/>
      <c r="I298" s="37"/>
      <c r="J298" s="37"/>
      <c r="K298" s="37"/>
      <c r="L298" s="37"/>
      <c r="M298" s="37"/>
      <c r="N298" s="37"/>
      <c r="O298" s="37"/>
      <c r="P298" s="37"/>
      <c r="Q298" s="37"/>
      <c r="R298" s="37"/>
      <c r="S298" s="37"/>
      <c r="T298" s="37"/>
      <c r="U298" s="37"/>
      <c r="V298" s="37"/>
      <c r="W298" s="37"/>
      <c r="X298" s="40"/>
      <c r="Y298" s="6" t="str">
        <f t="shared" si="75"/>
        <v/>
      </c>
      <c r="Z298" s="22">
        <f t="shared" si="76"/>
        <v>-1</v>
      </c>
      <c r="AA298" s="22">
        <f>VLOOKUP('Extraction '!I298,DIMENSIONS!J:K,2,FALSE)</f>
        <v>0</v>
      </c>
      <c r="AB298" s="22" t="e">
        <f>VLOOKUP($I298,DIMENSIONS!$B$2:$G$58,3,FALSE)</f>
        <v>#N/A</v>
      </c>
      <c r="AC298" s="22" t="e">
        <f>VLOOKUP($I298,DIMENSIONS!$B$2:$G$58,4,FALSE)</f>
        <v>#N/A</v>
      </c>
      <c r="AD298" s="22" t="e">
        <f>VLOOKUP($I298,DIMENSIONS!$B$2:$G$58,5,FALSE)</f>
        <v>#N/A</v>
      </c>
      <c r="AE298" s="22" t="e">
        <f>VLOOKUP($I298,DIMENSIONS!$B$2:$G$58,6,FALSE)</f>
        <v>#N/A</v>
      </c>
      <c r="AF298" s="6" t="str">
        <f t="shared" si="77"/>
        <v xml:space="preserve"> </v>
      </c>
      <c r="AG298" s="21" t="e">
        <f>VLOOKUP($I298,DIMENSIONS!$B$2:$H$58,8,FALSE)</f>
        <v>#N/A</v>
      </c>
    </row>
    <row r="299" spans="2:33">
      <c r="B299" s="37"/>
      <c r="C299" s="37"/>
      <c r="D299" s="37"/>
      <c r="E299" s="37"/>
      <c r="F299" s="37"/>
      <c r="G299" s="37"/>
      <c r="H299" s="37"/>
      <c r="I299" s="37"/>
      <c r="J299" s="37"/>
      <c r="K299" s="37"/>
      <c r="L299" s="37"/>
      <c r="M299" s="37"/>
      <c r="N299" s="37"/>
      <c r="O299" s="37"/>
      <c r="P299" s="37"/>
      <c r="Q299" s="37"/>
      <c r="R299" s="37"/>
      <c r="S299" s="37"/>
      <c r="T299" s="37"/>
      <c r="U299" s="37"/>
      <c r="V299" s="37"/>
      <c r="W299" s="37"/>
      <c r="X299" s="40"/>
      <c r="Y299" s="6" t="str">
        <f t="shared" si="75"/>
        <v/>
      </c>
      <c r="Z299" s="22">
        <f t="shared" si="76"/>
        <v>-1</v>
      </c>
      <c r="AA299" s="22">
        <f>VLOOKUP('Extraction '!I299,DIMENSIONS!J:K,2,FALSE)</f>
        <v>0</v>
      </c>
      <c r="AB299" s="22" t="e">
        <f>VLOOKUP($I299,DIMENSIONS!$B$2:$G$58,3,FALSE)</f>
        <v>#N/A</v>
      </c>
      <c r="AC299" s="22" t="e">
        <f>VLOOKUP($I299,DIMENSIONS!$B$2:$G$58,4,FALSE)</f>
        <v>#N/A</v>
      </c>
      <c r="AD299" s="22" t="e">
        <f>VLOOKUP($I299,DIMENSIONS!$B$2:$G$58,5,FALSE)</f>
        <v>#N/A</v>
      </c>
      <c r="AE299" s="22" t="e">
        <f>VLOOKUP($I299,DIMENSIONS!$B$2:$G$58,6,FALSE)</f>
        <v>#N/A</v>
      </c>
      <c r="AF299" s="6" t="str">
        <f t="shared" si="77"/>
        <v xml:space="preserve"> </v>
      </c>
      <c r="AG299" s="21" t="e">
        <f>VLOOKUP($I299,DIMENSIONS!$B$2:$H$58,8,FALSE)</f>
        <v>#N/A</v>
      </c>
    </row>
    <row r="300" spans="2:33">
      <c r="B300" s="37"/>
      <c r="C300" s="37"/>
      <c r="D300" s="37"/>
      <c r="E300" s="37"/>
      <c r="F300" s="37"/>
      <c r="G300" s="37"/>
      <c r="H300" s="37"/>
      <c r="I300" s="37"/>
      <c r="J300" s="37"/>
      <c r="K300" s="37"/>
      <c r="L300" s="37"/>
      <c r="M300" s="37"/>
      <c r="N300" s="37"/>
      <c r="O300" s="37"/>
      <c r="P300" s="37"/>
      <c r="Q300" s="37"/>
      <c r="R300" s="37"/>
      <c r="S300" s="37"/>
      <c r="T300" s="37"/>
      <c r="U300" s="37"/>
      <c r="V300" s="37"/>
      <c r="W300" s="37"/>
      <c r="X300" s="40"/>
      <c r="Y300" s="6" t="str">
        <f t="shared" si="75"/>
        <v/>
      </c>
      <c r="Z300" s="22">
        <f t="shared" si="76"/>
        <v>-1</v>
      </c>
      <c r="AA300" s="22">
        <f>VLOOKUP('Extraction '!I300,DIMENSIONS!J:K,2,FALSE)</f>
        <v>0</v>
      </c>
      <c r="AB300" s="22" t="e">
        <f>VLOOKUP($I300,DIMENSIONS!$B$2:$G$58,3,FALSE)</f>
        <v>#N/A</v>
      </c>
      <c r="AC300" s="22" t="e">
        <f>VLOOKUP($I300,DIMENSIONS!$B$2:$G$58,4,FALSE)</f>
        <v>#N/A</v>
      </c>
      <c r="AD300" s="22" t="e">
        <f>VLOOKUP($I300,DIMENSIONS!$B$2:$G$58,5,FALSE)</f>
        <v>#N/A</v>
      </c>
      <c r="AE300" s="22" t="e">
        <f>VLOOKUP($I300,DIMENSIONS!$B$2:$G$58,6,FALSE)</f>
        <v>#N/A</v>
      </c>
      <c r="AF300" s="6" t="str">
        <f t="shared" si="77"/>
        <v xml:space="preserve"> </v>
      </c>
      <c r="AG300" s="21" t="e">
        <f>VLOOKUP($I300,DIMENSIONS!$B$2:$H$58,8,FALSE)</f>
        <v>#N/A</v>
      </c>
    </row>
    <row r="301" spans="2:33">
      <c r="B301" s="37"/>
      <c r="C301" s="37"/>
      <c r="D301" s="37"/>
      <c r="E301" s="37"/>
      <c r="F301" s="37"/>
      <c r="G301" s="37"/>
      <c r="H301" s="37"/>
      <c r="I301" s="37"/>
      <c r="J301" s="37"/>
      <c r="K301" s="37"/>
      <c r="L301" s="37"/>
      <c r="M301" s="37"/>
      <c r="N301" s="37"/>
      <c r="O301" s="37"/>
      <c r="P301" s="37"/>
      <c r="Q301" s="37"/>
      <c r="R301" s="37"/>
      <c r="S301" s="37"/>
      <c r="T301" s="37"/>
      <c r="U301" s="37"/>
      <c r="V301" s="37"/>
      <c r="W301" s="37"/>
      <c r="X301" s="40"/>
      <c r="Y301" s="6" t="str">
        <f t="shared" si="75"/>
        <v/>
      </c>
      <c r="Z301" s="22">
        <f t="shared" si="76"/>
        <v>-1</v>
      </c>
      <c r="AA301" s="22">
        <f>VLOOKUP('Extraction '!I301,DIMENSIONS!J:K,2,FALSE)</f>
        <v>0</v>
      </c>
      <c r="AB301" s="22" t="e">
        <f>VLOOKUP($I301,DIMENSIONS!$B$2:$G$58,3,FALSE)</f>
        <v>#N/A</v>
      </c>
      <c r="AC301" s="22" t="e">
        <f>VLOOKUP($I301,DIMENSIONS!$B$2:$G$58,4,FALSE)</f>
        <v>#N/A</v>
      </c>
      <c r="AD301" s="22" t="e">
        <f>VLOOKUP($I301,DIMENSIONS!$B$2:$G$58,5,FALSE)</f>
        <v>#N/A</v>
      </c>
      <c r="AE301" s="22" t="e">
        <f>VLOOKUP($I301,DIMENSIONS!$B$2:$G$58,6,FALSE)</f>
        <v>#N/A</v>
      </c>
      <c r="AF301" s="6" t="str">
        <f t="shared" si="77"/>
        <v xml:space="preserve"> </v>
      </c>
      <c r="AG301" s="21" t="e">
        <f>VLOOKUP($I301,DIMENSIONS!$B$2:$H$58,8,FALSE)</f>
        <v>#N/A</v>
      </c>
    </row>
    <row r="302" spans="2:33">
      <c r="B302" s="37"/>
      <c r="C302" s="37"/>
      <c r="D302" s="37"/>
      <c r="E302" s="37"/>
      <c r="F302" s="37"/>
      <c r="G302" s="37"/>
      <c r="H302" s="37"/>
      <c r="I302" s="37"/>
      <c r="J302" s="37"/>
      <c r="K302" s="37"/>
      <c r="L302" s="37"/>
      <c r="M302" s="37"/>
      <c r="N302" s="37"/>
      <c r="O302" s="37"/>
      <c r="P302" s="37"/>
      <c r="Q302" s="37"/>
      <c r="R302" s="37"/>
      <c r="S302" s="37"/>
      <c r="T302" s="37"/>
      <c r="U302" s="37"/>
      <c r="V302" s="37"/>
      <c r="W302" s="37"/>
      <c r="X302" s="40"/>
      <c r="Y302" s="6" t="str">
        <f t="shared" si="75"/>
        <v/>
      </c>
      <c r="Z302" s="22">
        <f t="shared" si="76"/>
        <v>-1</v>
      </c>
      <c r="AA302" s="22">
        <f>VLOOKUP('Extraction '!I302,DIMENSIONS!J:K,2,FALSE)</f>
        <v>0</v>
      </c>
      <c r="AB302" s="22" t="e">
        <f>VLOOKUP($I302,DIMENSIONS!$B$2:$G$58,3,FALSE)</f>
        <v>#N/A</v>
      </c>
      <c r="AC302" s="22" t="e">
        <f>VLOOKUP($I302,DIMENSIONS!$B$2:$G$58,4,FALSE)</f>
        <v>#N/A</v>
      </c>
      <c r="AD302" s="22" t="e">
        <f>VLOOKUP($I302,DIMENSIONS!$B$2:$G$58,5,FALSE)</f>
        <v>#N/A</v>
      </c>
      <c r="AE302" s="22" t="e">
        <f>VLOOKUP($I302,DIMENSIONS!$B$2:$G$58,6,FALSE)</f>
        <v>#N/A</v>
      </c>
      <c r="AF302" s="6" t="str">
        <f t="shared" si="77"/>
        <v xml:space="preserve"> </v>
      </c>
      <c r="AG302" s="21" t="e">
        <f>VLOOKUP($I302,DIMENSIONS!$B$2:$H$58,8,FALSE)</f>
        <v>#N/A</v>
      </c>
    </row>
    <row r="303" spans="2:33">
      <c r="B303" s="37"/>
      <c r="C303" s="37"/>
      <c r="D303" s="37"/>
      <c r="E303" s="37"/>
      <c r="F303" s="37"/>
      <c r="G303" s="37"/>
      <c r="H303" s="37"/>
      <c r="I303" s="37"/>
      <c r="J303" s="37"/>
      <c r="K303" s="37"/>
      <c r="L303" s="37"/>
      <c r="M303" s="37"/>
      <c r="N303" s="37"/>
      <c r="O303" s="37"/>
      <c r="P303" s="37"/>
      <c r="Q303" s="37"/>
      <c r="R303" s="37"/>
      <c r="S303" s="37"/>
      <c r="T303" s="37"/>
      <c r="U303" s="37"/>
      <c r="V303" s="37"/>
      <c r="W303" s="37"/>
      <c r="X303" s="40"/>
      <c r="Y303" s="6" t="str">
        <f t="shared" si="75"/>
        <v/>
      </c>
      <c r="Z303" s="22">
        <f t="shared" si="76"/>
        <v>-1</v>
      </c>
      <c r="AA303" s="22">
        <f>VLOOKUP('Extraction '!I303,DIMENSIONS!J:K,2,FALSE)</f>
        <v>0</v>
      </c>
      <c r="AB303" s="22" t="e">
        <f>VLOOKUP($I303,DIMENSIONS!$B$2:$G$58,3,FALSE)</f>
        <v>#N/A</v>
      </c>
      <c r="AC303" s="22" t="e">
        <f>VLOOKUP($I303,DIMENSIONS!$B$2:$G$58,4,FALSE)</f>
        <v>#N/A</v>
      </c>
      <c r="AD303" s="22" t="e">
        <f>VLOOKUP($I303,DIMENSIONS!$B$2:$G$58,5,FALSE)</f>
        <v>#N/A</v>
      </c>
      <c r="AE303" s="22" t="e">
        <f>VLOOKUP($I303,DIMENSIONS!$B$2:$G$58,6,FALSE)</f>
        <v>#N/A</v>
      </c>
      <c r="AF303" s="6" t="str">
        <f t="shared" si="77"/>
        <v xml:space="preserve"> </v>
      </c>
      <c r="AG303" s="21" t="e">
        <f>VLOOKUP($I303,DIMENSIONS!$B$2:$H$58,8,FALSE)</f>
        <v>#N/A</v>
      </c>
    </row>
    <row r="304" spans="2:33">
      <c r="B304" s="37"/>
      <c r="C304" s="37"/>
      <c r="D304" s="37"/>
      <c r="E304" s="37"/>
      <c r="F304" s="37"/>
      <c r="G304" s="37"/>
      <c r="H304" s="37"/>
      <c r="I304" s="37"/>
      <c r="J304" s="37"/>
      <c r="K304" s="37"/>
      <c r="L304" s="37"/>
      <c r="M304" s="37"/>
      <c r="N304" s="37"/>
      <c r="O304" s="37"/>
      <c r="P304" s="37"/>
      <c r="Q304" s="37"/>
      <c r="R304" s="37"/>
      <c r="S304" s="37"/>
      <c r="T304" s="37"/>
      <c r="U304" s="37"/>
      <c r="V304" s="37"/>
      <c r="W304" s="37"/>
      <c r="X304" s="40"/>
      <c r="Y304" s="6" t="str">
        <f t="shared" si="75"/>
        <v/>
      </c>
      <c r="Z304" s="22">
        <f t="shared" si="76"/>
        <v>-1</v>
      </c>
      <c r="AA304" s="22">
        <f>VLOOKUP('Extraction '!I304,DIMENSIONS!J:K,2,FALSE)</f>
        <v>0</v>
      </c>
      <c r="AB304" s="22" t="e">
        <f>VLOOKUP($I304,DIMENSIONS!$B$2:$G$58,3,FALSE)</f>
        <v>#N/A</v>
      </c>
      <c r="AC304" s="22" t="e">
        <f>VLOOKUP($I304,DIMENSIONS!$B$2:$G$58,4,FALSE)</f>
        <v>#N/A</v>
      </c>
      <c r="AD304" s="22" t="e">
        <f>VLOOKUP($I304,DIMENSIONS!$B$2:$G$58,5,FALSE)</f>
        <v>#N/A</v>
      </c>
      <c r="AE304" s="22" t="e">
        <f>VLOOKUP($I304,DIMENSIONS!$B$2:$G$58,6,FALSE)</f>
        <v>#N/A</v>
      </c>
      <c r="AF304" s="6" t="str">
        <f t="shared" si="77"/>
        <v xml:space="preserve"> </v>
      </c>
      <c r="AG304" s="21" t="e">
        <f>VLOOKUP($I304,DIMENSIONS!$B$2:$H$58,8,FALSE)</f>
        <v>#N/A</v>
      </c>
    </row>
    <row r="305" spans="2:33">
      <c r="B305" s="37"/>
      <c r="C305" s="37"/>
      <c r="D305" s="37"/>
      <c r="E305" s="37"/>
      <c r="F305" s="37"/>
      <c r="G305" s="37"/>
      <c r="H305" s="37"/>
      <c r="I305" s="37"/>
      <c r="J305" s="37"/>
      <c r="K305" s="37"/>
      <c r="L305" s="37"/>
      <c r="M305" s="37"/>
      <c r="N305" s="37"/>
      <c r="O305" s="37"/>
      <c r="P305" s="37"/>
      <c r="Q305" s="37"/>
      <c r="R305" s="37"/>
      <c r="S305" s="37"/>
      <c r="T305" s="37"/>
      <c r="U305" s="37"/>
      <c r="V305" s="37"/>
      <c r="W305" s="37"/>
      <c r="X305" s="40"/>
      <c r="Y305" s="6" t="str">
        <f t="shared" ref="Y305:Y351" si="78">UPPER(O305)</f>
        <v/>
      </c>
      <c r="Z305" s="22">
        <f t="shared" ref="Z305:Z351" si="79">AA305-$Z$2</f>
        <v>-1</v>
      </c>
      <c r="AA305" s="22">
        <f>VLOOKUP('Extraction '!I305,DIMENSIONS!J:K,2,FALSE)</f>
        <v>0</v>
      </c>
      <c r="AB305" s="22" t="e">
        <f>VLOOKUP($I305,DIMENSIONS!$B$2:$G$58,3,FALSE)</f>
        <v>#N/A</v>
      </c>
      <c r="AC305" s="22" t="e">
        <f>VLOOKUP($I305,DIMENSIONS!$B$2:$G$58,4,FALSE)</f>
        <v>#N/A</v>
      </c>
      <c r="AD305" s="22" t="e">
        <f>VLOOKUP($I305,DIMENSIONS!$B$2:$G$58,5,FALSE)</f>
        <v>#N/A</v>
      </c>
      <c r="AE305" s="22" t="e">
        <f>VLOOKUP($I305,DIMENSIONS!$B$2:$G$58,6,FALSE)</f>
        <v>#N/A</v>
      </c>
      <c r="AF305" s="6" t="str">
        <f t="shared" ref="AF305:AF351" si="80">CONCATENATE(J305," ",K305)</f>
        <v xml:space="preserve"> </v>
      </c>
      <c r="AG305" s="21" t="e">
        <f>VLOOKUP($I305,DIMENSIONS!$B$2:$H$58,8,FALSE)</f>
        <v>#N/A</v>
      </c>
    </row>
    <row r="306" spans="2:33">
      <c r="B306" s="37"/>
      <c r="C306" s="37"/>
      <c r="D306" s="37"/>
      <c r="E306" s="37"/>
      <c r="F306" s="37"/>
      <c r="G306" s="37"/>
      <c r="H306" s="37"/>
      <c r="I306" s="37"/>
      <c r="J306" s="37"/>
      <c r="K306" s="37"/>
      <c r="L306" s="37"/>
      <c r="M306" s="37"/>
      <c r="N306" s="37"/>
      <c r="O306" s="37"/>
      <c r="P306" s="37"/>
      <c r="Q306" s="37"/>
      <c r="R306" s="37"/>
      <c r="S306" s="37"/>
      <c r="T306" s="37"/>
      <c r="U306" s="37"/>
      <c r="V306" s="37"/>
      <c r="W306" s="37"/>
      <c r="X306" s="40"/>
      <c r="Y306" s="6" t="str">
        <f t="shared" si="78"/>
        <v/>
      </c>
      <c r="Z306" s="22">
        <f t="shared" si="79"/>
        <v>-1</v>
      </c>
      <c r="AA306" s="22">
        <f>VLOOKUP('Extraction '!I306,DIMENSIONS!J:K,2,FALSE)</f>
        <v>0</v>
      </c>
      <c r="AB306" s="22" t="e">
        <f>VLOOKUP($I306,DIMENSIONS!$B$2:$G$58,3,FALSE)</f>
        <v>#N/A</v>
      </c>
      <c r="AC306" s="22" t="e">
        <f>VLOOKUP($I306,DIMENSIONS!$B$2:$G$58,4,FALSE)</f>
        <v>#N/A</v>
      </c>
      <c r="AD306" s="22" t="e">
        <f>VLOOKUP($I306,DIMENSIONS!$B$2:$G$58,5,FALSE)</f>
        <v>#N/A</v>
      </c>
      <c r="AE306" s="22" t="e">
        <f>VLOOKUP($I306,DIMENSIONS!$B$2:$G$58,6,FALSE)</f>
        <v>#N/A</v>
      </c>
      <c r="AF306" s="6" t="str">
        <f t="shared" si="80"/>
        <v xml:space="preserve"> </v>
      </c>
      <c r="AG306" s="21" t="e">
        <f>VLOOKUP($I306,DIMENSIONS!$B$2:$H$58,8,FALSE)</f>
        <v>#N/A</v>
      </c>
    </row>
    <row r="307" spans="2:33">
      <c r="B307" s="37"/>
      <c r="C307" s="37"/>
      <c r="D307" s="37"/>
      <c r="E307" s="37"/>
      <c r="F307" s="37"/>
      <c r="G307" s="37"/>
      <c r="H307" s="37"/>
      <c r="I307" s="37"/>
      <c r="J307" s="37"/>
      <c r="K307" s="37"/>
      <c r="L307" s="37"/>
      <c r="M307" s="37"/>
      <c r="N307" s="37"/>
      <c r="O307" s="37"/>
      <c r="P307" s="37"/>
      <c r="Q307" s="37"/>
      <c r="R307" s="37"/>
      <c r="S307" s="37"/>
      <c r="T307" s="37"/>
      <c r="U307" s="37"/>
      <c r="V307" s="37"/>
      <c r="W307" s="37"/>
      <c r="X307" s="40"/>
      <c r="Y307" s="6" t="str">
        <f t="shared" si="78"/>
        <v/>
      </c>
      <c r="Z307" s="22">
        <f t="shared" si="79"/>
        <v>-1</v>
      </c>
      <c r="AA307" s="22">
        <f>VLOOKUP('Extraction '!I307,DIMENSIONS!J:K,2,FALSE)</f>
        <v>0</v>
      </c>
      <c r="AB307" s="22" t="e">
        <f>VLOOKUP($I307,DIMENSIONS!$B$2:$G$58,3,FALSE)</f>
        <v>#N/A</v>
      </c>
      <c r="AC307" s="22" t="e">
        <f>VLOOKUP($I307,DIMENSIONS!$B$2:$G$58,4,FALSE)</f>
        <v>#N/A</v>
      </c>
      <c r="AD307" s="22" t="e">
        <f>VLOOKUP($I307,DIMENSIONS!$B$2:$G$58,5,FALSE)</f>
        <v>#N/A</v>
      </c>
      <c r="AE307" s="22" t="e">
        <f>VLOOKUP($I307,DIMENSIONS!$B$2:$G$58,6,FALSE)</f>
        <v>#N/A</v>
      </c>
      <c r="AF307" s="6" t="str">
        <f t="shared" si="80"/>
        <v xml:space="preserve"> </v>
      </c>
      <c r="AG307" s="21" t="e">
        <f>VLOOKUP($I307,DIMENSIONS!$B$2:$H$58,8,FALSE)</f>
        <v>#N/A</v>
      </c>
    </row>
    <row r="308" spans="2:33">
      <c r="B308" s="37"/>
      <c r="C308" s="37"/>
      <c r="D308" s="37"/>
      <c r="E308" s="37"/>
      <c r="F308" s="37"/>
      <c r="G308" s="37"/>
      <c r="H308" s="37"/>
      <c r="I308" s="37"/>
      <c r="J308" s="37"/>
      <c r="K308" s="37"/>
      <c r="L308" s="37"/>
      <c r="M308" s="37"/>
      <c r="N308" s="37"/>
      <c r="O308" s="37"/>
      <c r="P308" s="37"/>
      <c r="Q308" s="37"/>
      <c r="R308" s="37"/>
      <c r="S308" s="37"/>
      <c r="T308" s="37"/>
      <c r="U308" s="37"/>
      <c r="V308" s="37"/>
      <c r="W308" s="37"/>
      <c r="X308" s="40"/>
      <c r="Y308" s="6" t="str">
        <f t="shared" si="78"/>
        <v/>
      </c>
      <c r="Z308" s="22">
        <f t="shared" si="79"/>
        <v>-1</v>
      </c>
      <c r="AA308" s="22">
        <f>VLOOKUP('Extraction '!I308,DIMENSIONS!J:K,2,FALSE)</f>
        <v>0</v>
      </c>
      <c r="AB308" s="22" t="e">
        <f>VLOOKUP($I308,DIMENSIONS!$B$2:$G$58,3,FALSE)</f>
        <v>#N/A</v>
      </c>
      <c r="AC308" s="22" t="e">
        <f>VLOOKUP($I308,DIMENSIONS!$B$2:$G$58,4,FALSE)</f>
        <v>#N/A</v>
      </c>
      <c r="AD308" s="22" t="e">
        <f>VLOOKUP($I308,DIMENSIONS!$B$2:$G$58,5,FALSE)</f>
        <v>#N/A</v>
      </c>
      <c r="AE308" s="22" t="e">
        <f>VLOOKUP($I308,DIMENSIONS!$B$2:$G$58,6,FALSE)</f>
        <v>#N/A</v>
      </c>
      <c r="AF308" s="6" t="str">
        <f t="shared" si="80"/>
        <v xml:space="preserve"> </v>
      </c>
      <c r="AG308" s="21" t="e">
        <f>VLOOKUP($I308,DIMENSIONS!$B$2:$H$58,8,FALSE)</f>
        <v>#N/A</v>
      </c>
    </row>
    <row r="309" spans="2:33">
      <c r="B309" s="37"/>
      <c r="C309" s="37"/>
      <c r="D309" s="37"/>
      <c r="E309" s="37"/>
      <c r="F309" s="37"/>
      <c r="G309" s="37"/>
      <c r="H309" s="37"/>
      <c r="I309" s="37"/>
      <c r="J309" s="37"/>
      <c r="K309" s="37"/>
      <c r="L309" s="37"/>
      <c r="M309" s="37"/>
      <c r="N309" s="37"/>
      <c r="O309" s="37"/>
      <c r="P309" s="37"/>
      <c r="Q309" s="37"/>
      <c r="R309" s="37"/>
      <c r="S309" s="37"/>
      <c r="T309" s="37"/>
      <c r="U309" s="37"/>
      <c r="V309" s="37"/>
      <c r="W309" s="37"/>
      <c r="X309" s="40"/>
      <c r="Y309" s="6" t="str">
        <f t="shared" si="78"/>
        <v/>
      </c>
      <c r="Z309" s="22">
        <f t="shared" si="79"/>
        <v>-1</v>
      </c>
      <c r="AA309" s="22">
        <f>VLOOKUP('Extraction '!I309,DIMENSIONS!J:K,2,FALSE)</f>
        <v>0</v>
      </c>
      <c r="AB309" s="22" t="e">
        <f>VLOOKUP($I309,DIMENSIONS!$B$2:$G$58,3,FALSE)</f>
        <v>#N/A</v>
      </c>
      <c r="AC309" s="22" t="e">
        <f>VLOOKUP($I309,DIMENSIONS!$B$2:$G$58,4,FALSE)</f>
        <v>#N/A</v>
      </c>
      <c r="AD309" s="22" t="e">
        <f>VLOOKUP($I309,DIMENSIONS!$B$2:$G$58,5,FALSE)</f>
        <v>#N/A</v>
      </c>
      <c r="AE309" s="22" t="e">
        <f>VLOOKUP($I309,DIMENSIONS!$B$2:$G$58,6,FALSE)</f>
        <v>#N/A</v>
      </c>
      <c r="AF309" s="6" t="str">
        <f t="shared" si="80"/>
        <v xml:space="preserve"> </v>
      </c>
      <c r="AG309" s="21" t="e">
        <f>VLOOKUP($I309,DIMENSIONS!$B$2:$H$58,8,FALSE)</f>
        <v>#N/A</v>
      </c>
    </row>
    <row r="310" spans="2:33">
      <c r="B310" s="37"/>
      <c r="C310" s="37"/>
      <c r="D310" s="37"/>
      <c r="E310" s="37"/>
      <c r="F310" s="37"/>
      <c r="G310" s="37"/>
      <c r="H310" s="37"/>
      <c r="I310" s="37"/>
      <c r="J310" s="37"/>
      <c r="K310" s="37"/>
      <c r="L310" s="37"/>
      <c r="M310" s="37"/>
      <c r="N310" s="37"/>
      <c r="O310" s="37"/>
      <c r="P310" s="37"/>
      <c r="Q310" s="37"/>
      <c r="R310" s="37"/>
      <c r="S310" s="37"/>
      <c r="T310" s="37"/>
      <c r="U310" s="37"/>
      <c r="V310" s="37"/>
      <c r="W310" s="37"/>
      <c r="X310" s="40"/>
      <c r="Y310" s="6" t="str">
        <f t="shared" si="78"/>
        <v/>
      </c>
      <c r="Z310" s="22">
        <f t="shared" si="79"/>
        <v>-1</v>
      </c>
      <c r="AA310" s="22">
        <f>VLOOKUP('Extraction '!I310,DIMENSIONS!J:K,2,FALSE)</f>
        <v>0</v>
      </c>
      <c r="AB310" s="22" t="e">
        <f>VLOOKUP($I310,DIMENSIONS!$B$2:$G$58,3,FALSE)</f>
        <v>#N/A</v>
      </c>
      <c r="AC310" s="22" t="e">
        <f>VLOOKUP($I310,DIMENSIONS!$B$2:$G$58,4,FALSE)</f>
        <v>#N/A</v>
      </c>
      <c r="AD310" s="22" t="e">
        <f>VLOOKUP($I310,DIMENSIONS!$B$2:$G$58,5,FALSE)</f>
        <v>#N/A</v>
      </c>
      <c r="AE310" s="22" t="e">
        <f>VLOOKUP($I310,DIMENSIONS!$B$2:$G$58,6,FALSE)</f>
        <v>#N/A</v>
      </c>
      <c r="AF310" s="6" t="str">
        <f t="shared" si="80"/>
        <v xml:space="preserve"> </v>
      </c>
      <c r="AG310" s="21" t="e">
        <f>VLOOKUP($I310,DIMENSIONS!$B$2:$H$58,8,FALSE)</f>
        <v>#N/A</v>
      </c>
    </row>
    <row r="311" spans="2:33">
      <c r="B311" s="37"/>
      <c r="C311" s="37"/>
      <c r="D311" s="37"/>
      <c r="E311" s="37"/>
      <c r="F311" s="37"/>
      <c r="G311" s="37"/>
      <c r="H311" s="37"/>
      <c r="I311" s="37"/>
      <c r="J311" s="37"/>
      <c r="K311" s="37"/>
      <c r="L311" s="37"/>
      <c r="M311" s="37"/>
      <c r="N311" s="37"/>
      <c r="O311" s="37"/>
      <c r="P311" s="37"/>
      <c r="Q311" s="37"/>
      <c r="R311" s="37"/>
      <c r="S311" s="37"/>
      <c r="T311" s="37"/>
      <c r="U311" s="37"/>
      <c r="V311" s="37"/>
      <c r="W311" s="37"/>
      <c r="X311" s="40"/>
      <c r="Y311" s="6" t="str">
        <f t="shared" si="78"/>
        <v/>
      </c>
      <c r="Z311" s="22">
        <f t="shared" si="79"/>
        <v>-1</v>
      </c>
      <c r="AA311" s="22">
        <f>VLOOKUP('Extraction '!I311,DIMENSIONS!J:K,2,FALSE)</f>
        <v>0</v>
      </c>
      <c r="AB311" s="22" t="e">
        <f>VLOOKUP($I311,DIMENSIONS!$B$2:$G$58,3,FALSE)</f>
        <v>#N/A</v>
      </c>
      <c r="AC311" s="22" t="e">
        <f>VLOOKUP($I311,DIMENSIONS!$B$2:$G$58,4,FALSE)</f>
        <v>#N/A</v>
      </c>
      <c r="AD311" s="22" t="e">
        <f>VLOOKUP($I311,DIMENSIONS!$B$2:$G$58,5,FALSE)</f>
        <v>#N/A</v>
      </c>
      <c r="AE311" s="22" t="e">
        <f>VLOOKUP($I311,DIMENSIONS!$B$2:$G$58,6,FALSE)</f>
        <v>#N/A</v>
      </c>
      <c r="AF311" s="6" t="str">
        <f t="shared" si="80"/>
        <v xml:space="preserve"> </v>
      </c>
      <c r="AG311" s="21" t="e">
        <f>VLOOKUP($I311,DIMENSIONS!$B$2:$H$58,8,FALSE)</f>
        <v>#N/A</v>
      </c>
    </row>
    <row r="312" spans="2:33">
      <c r="B312" s="37"/>
      <c r="C312" s="37"/>
      <c r="D312" s="37"/>
      <c r="E312" s="37"/>
      <c r="F312" s="37"/>
      <c r="G312" s="37"/>
      <c r="H312" s="37"/>
      <c r="I312" s="37"/>
      <c r="J312" s="37"/>
      <c r="K312" s="37"/>
      <c r="L312" s="37"/>
      <c r="M312" s="37"/>
      <c r="N312" s="37"/>
      <c r="O312" s="37"/>
      <c r="P312" s="37"/>
      <c r="Q312" s="37"/>
      <c r="R312" s="37"/>
      <c r="S312" s="37"/>
      <c r="T312" s="37"/>
      <c r="U312" s="37"/>
      <c r="V312" s="37"/>
      <c r="W312" s="37"/>
      <c r="X312" s="40"/>
      <c r="Y312" s="6" t="str">
        <f t="shared" si="78"/>
        <v/>
      </c>
      <c r="Z312" s="22">
        <f t="shared" si="79"/>
        <v>-1</v>
      </c>
      <c r="AA312" s="22">
        <f>VLOOKUP('Extraction '!I312,DIMENSIONS!J:K,2,FALSE)</f>
        <v>0</v>
      </c>
      <c r="AB312" s="22" t="e">
        <f>VLOOKUP($I312,DIMENSIONS!$B$2:$G$58,3,FALSE)</f>
        <v>#N/A</v>
      </c>
      <c r="AC312" s="22" t="e">
        <f>VLOOKUP($I312,DIMENSIONS!$B$2:$G$58,4,FALSE)</f>
        <v>#N/A</v>
      </c>
      <c r="AD312" s="22" t="e">
        <f>VLOOKUP($I312,DIMENSIONS!$B$2:$G$58,5,FALSE)</f>
        <v>#N/A</v>
      </c>
      <c r="AE312" s="22" t="e">
        <f>VLOOKUP($I312,DIMENSIONS!$B$2:$G$58,6,FALSE)</f>
        <v>#N/A</v>
      </c>
      <c r="AF312" s="6" t="str">
        <f t="shared" si="80"/>
        <v xml:space="preserve"> </v>
      </c>
      <c r="AG312" s="21" t="e">
        <f>VLOOKUP($I312,DIMENSIONS!$B$2:$H$58,8,FALSE)</f>
        <v>#N/A</v>
      </c>
    </row>
    <row r="313" spans="2:33">
      <c r="B313" s="37"/>
      <c r="C313" s="37"/>
      <c r="D313" s="37"/>
      <c r="E313" s="37"/>
      <c r="F313" s="37"/>
      <c r="G313" s="37"/>
      <c r="H313" s="37"/>
      <c r="I313" s="37"/>
      <c r="J313" s="37"/>
      <c r="K313" s="37"/>
      <c r="L313" s="37"/>
      <c r="M313" s="37"/>
      <c r="N313" s="37"/>
      <c r="O313" s="37"/>
      <c r="P313" s="37"/>
      <c r="Q313" s="37"/>
      <c r="R313" s="37"/>
      <c r="S313" s="37"/>
      <c r="T313" s="37"/>
      <c r="U313" s="37"/>
      <c r="V313" s="37"/>
      <c r="W313" s="37"/>
      <c r="X313" s="40"/>
      <c r="Y313" s="6" t="str">
        <f t="shared" si="78"/>
        <v/>
      </c>
      <c r="Z313" s="22">
        <f t="shared" si="79"/>
        <v>-1</v>
      </c>
      <c r="AA313" s="22">
        <f>VLOOKUP('Extraction '!I313,DIMENSIONS!J:K,2,FALSE)</f>
        <v>0</v>
      </c>
      <c r="AB313" s="22" t="e">
        <f>VLOOKUP($I313,DIMENSIONS!$B$2:$G$58,3,FALSE)</f>
        <v>#N/A</v>
      </c>
      <c r="AC313" s="22" t="e">
        <f>VLOOKUP($I313,DIMENSIONS!$B$2:$G$58,4,FALSE)</f>
        <v>#N/A</v>
      </c>
      <c r="AD313" s="22" t="e">
        <f>VLOOKUP($I313,DIMENSIONS!$B$2:$G$58,5,FALSE)</f>
        <v>#N/A</v>
      </c>
      <c r="AE313" s="22" t="e">
        <f>VLOOKUP($I313,DIMENSIONS!$B$2:$G$58,6,FALSE)</f>
        <v>#N/A</v>
      </c>
      <c r="AF313" s="6" t="str">
        <f t="shared" si="80"/>
        <v xml:space="preserve"> </v>
      </c>
      <c r="AG313" s="21" t="e">
        <f>VLOOKUP($I313,DIMENSIONS!$B$2:$H$58,8,FALSE)</f>
        <v>#N/A</v>
      </c>
    </row>
    <row r="314" spans="2:33">
      <c r="B314" s="37"/>
      <c r="C314" s="37"/>
      <c r="D314" s="37"/>
      <c r="E314" s="37"/>
      <c r="F314" s="37"/>
      <c r="G314" s="37"/>
      <c r="H314" s="37"/>
      <c r="I314" s="37"/>
      <c r="J314" s="37"/>
      <c r="K314" s="37"/>
      <c r="L314" s="37"/>
      <c r="M314" s="37"/>
      <c r="N314" s="37"/>
      <c r="O314" s="37"/>
      <c r="P314" s="37"/>
      <c r="Q314" s="37"/>
      <c r="R314" s="37"/>
      <c r="S314" s="37"/>
      <c r="T314" s="37"/>
      <c r="U314" s="37"/>
      <c r="V314" s="37"/>
      <c r="W314" s="37"/>
      <c r="X314" s="40"/>
      <c r="Y314" s="6" t="str">
        <f t="shared" si="78"/>
        <v/>
      </c>
      <c r="Z314" s="22">
        <f t="shared" si="79"/>
        <v>-1</v>
      </c>
      <c r="AA314" s="22">
        <f>VLOOKUP('Extraction '!I314,DIMENSIONS!J:K,2,FALSE)</f>
        <v>0</v>
      </c>
      <c r="AB314" s="22" t="e">
        <f>VLOOKUP($I314,DIMENSIONS!$B$2:$G$58,3,FALSE)</f>
        <v>#N/A</v>
      </c>
      <c r="AC314" s="22" t="e">
        <f>VLOOKUP($I314,DIMENSIONS!$B$2:$G$58,4,FALSE)</f>
        <v>#N/A</v>
      </c>
      <c r="AD314" s="22" t="e">
        <f>VLOOKUP($I314,DIMENSIONS!$B$2:$G$58,5,FALSE)</f>
        <v>#N/A</v>
      </c>
      <c r="AE314" s="22" t="e">
        <f>VLOOKUP($I314,DIMENSIONS!$B$2:$G$58,6,FALSE)</f>
        <v>#N/A</v>
      </c>
      <c r="AF314" s="6" t="str">
        <f t="shared" si="80"/>
        <v xml:space="preserve"> </v>
      </c>
      <c r="AG314" s="21" t="e">
        <f>VLOOKUP($I314,DIMENSIONS!$B$2:$H$58,8,FALSE)</f>
        <v>#N/A</v>
      </c>
    </row>
    <row r="315" spans="2:33">
      <c r="B315" s="37"/>
      <c r="C315" s="37"/>
      <c r="D315" s="37"/>
      <c r="E315" s="37"/>
      <c r="F315" s="37"/>
      <c r="G315" s="37"/>
      <c r="H315" s="37"/>
      <c r="I315" s="37"/>
      <c r="J315" s="37"/>
      <c r="K315" s="37"/>
      <c r="L315" s="37"/>
      <c r="M315" s="37"/>
      <c r="N315" s="37"/>
      <c r="O315" s="37"/>
      <c r="P315" s="37"/>
      <c r="Q315" s="37"/>
      <c r="R315" s="37"/>
      <c r="S315" s="37"/>
      <c r="T315" s="37"/>
      <c r="U315" s="37"/>
      <c r="V315" s="37"/>
      <c r="W315" s="37"/>
      <c r="X315" s="40"/>
      <c r="Y315" s="6" t="str">
        <f t="shared" si="78"/>
        <v/>
      </c>
      <c r="Z315" s="22">
        <f t="shared" si="79"/>
        <v>-1</v>
      </c>
      <c r="AA315" s="22">
        <f>VLOOKUP('Extraction '!I315,DIMENSIONS!J:K,2,FALSE)</f>
        <v>0</v>
      </c>
      <c r="AB315" s="22" t="e">
        <f>VLOOKUP($I315,DIMENSIONS!$B$2:$G$58,3,FALSE)</f>
        <v>#N/A</v>
      </c>
      <c r="AC315" s="22" t="e">
        <f>VLOOKUP($I315,DIMENSIONS!$B$2:$G$58,4,FALSE)</f>
        <v>#N/A</v>
      </c>
      <c r="AD315" s="22" t="e">
        <f>VLOOKUP($I315,DIMENSIONS!$B$2:$G$58,5,FALSE)</f>
        <v>#N/A</v>
      </c>
      <c r="AE315" s="22" t="e">
        <f>VLOOKUP($I315,DIMENSIONS!$B$2:$G$58,6,FALSE)</f>
        <v>#N/A</v>
      </c>
      <c r="AF315" s="6" t="str">
        <f t="shared" si="80"/>
        <v xml:space="preserve"> </v>
      </c>
      <c r="AG315" s="21" t="e">
        <f>VLOOKUP($I315,DIMENSIONS!$B$2:$H$58,8,FALSE)</f>
        <v>#N/A</v>
      </c>
    </row>
    <row r="316" spans="2:33">
      <c r="B316" s="37"/>
      <c r="C316" s="37"/>
      <c r="D316" s="37"/>
      <c r="E316" s="37"/>
      <c r="F316" s="37"/>
      <c r="G316" s="37"/>
      <c r="H316" s="37"/>
      <c r="I316" s="37"/>
      <c r="J316" s="37"/>
      <c r="K316" s="37"/>
      <c r="L316" s="37"/>
      <c r="M316" s="37"/>
      <c r="N316" s="37"/>
      <c r="O316" s="37"/>
      <c r="P316" s="37"/>
      <c r="Q316" s="37"/>
      <c r="R316" s="37"/>
      <c r="S316" s="37"/>
      <c r="T316" s="37"/>
      <c r="U316" s="37"/>
      <c r="V316" s="37"/>
      <c r="W316" s="37"/>
      <c r="X316" s="40"/>
      <c r="Y316" s="6" t="str">
        <f t="shared" si="78"/>
        <v/>
      </c>
      <c r="Z316" s="22">
        <f t="shared" si="79"/>
        <v>-1</v>
      </c>
      <c r="AA316" s="22">
        <f>VLOOKUP('Extraction '!I316,DIMENSIONS!J:K,2,FALSE)</f>
        <v>0</v>
      </c>
      <c r="AB316" s="22" t="e">
        <f>VLOOKUP($I316,DIMENSIONS!$B$2:$G$58,3,FALSE)</f>
        <v>#N/A</v>
      </c>
      <c r="AC316" s="22" t="e">
        <f>VLOOKUP($I316,DIMENSIONS!$B$2:$G$58,4,FALSE)</f>
        <v>#N/A</v>
      </c>
      <c r="AD316" s="22" t="e">
        <f>VLOOKUP($I316,DIMENSIONS!$B$2:$G$58,5,FALSE)</f>
        <v>#N/A</v>
      </c>
      <c r="AE316" s="22" t="e">
        <f>VLOOKUP($I316,DIMENSIONS!$B$2:$G$58,6,FALSE)</f>
        <v>#N/A</v>
      </c>
      <c r="AF316" s="6" t="str">
        <f t="shared" si="80"/>
        <v xml:space="preserve"> </v>
      </c>
      <c r="AG316" s="21" t="e">
        <f>VLOOKUP($I316,DIMENSIONS!$B$2:$H$58,8,FALSE)</f>
        <v>#N/A</v>
      </c>
    </row>
    <row r="317" spans="2:33">
      <c r="B317" s="37"/>
      <c r="C317" s="37"/>
      <c r="D317" s="37"/>
      <c r="E317" s="37"/>
      <c r="F317" s="37"/>
      <c r="G317" s="37"/>
      <c r="H317" s="37"/>
      <c r="I317" s="37"/>
      <c r="J317" s="37"/>
      <c r="K317" s="37"/>
      <c r="L317" s="37"/>
      <c r="M317" s="37"/>
      <c r="N317" s="37"/>
      <c r="O317" s="37"/>
      <c r="P317" s="37"/>
      <c r="Q317" s="37"/>
      <c r="R317" s="37"/>
      <c r="S317" s="37"/>
      <c r="T317" s="37"/>
      <c r="U317" s="37"/>
      <c r="V317" s="37"/>
      <c r="W317" s="37"/>
      <c r="X317" s="40"/>
      <c r="Y317" s="6" t="str">
        <f t="shared" si="78"/>
        <v/>
      </c>
      <c r="Z317" s="22">
        <f t="shared" si="79"/>
        <v>-1</v>
      </c>
      <c r="AA317" s="22">
        <f>VLOOKUP('Extraction '!I317,DIMENSIONS!J:K,2,FALSE)</f>
        <v>0</v>
      </c>
      <c r="AB317" s="22" t="e">
        <f>VLOOKUP($I317,DIMENSIONS!$B$2:$G$58,3,FALSE)</f>
        <v>#N/A</v>
      </c>
      <c r="AC317" s="22" t="e">
        <f>VLOOKUP($I317,DIMENSIONS!$B$2:$G$58,4,FALSE)</f>
        <v>#N/A</v>
      </c>
      <c r="AD317" s="22" t="e">
        <f>VLOOKUP($I317,DIMENSIONS!$B$2:$G$58,5,FALSE)</f>
        <v>#N/A</v>
      </c>
      <c r="AE317" s="22" t="e">
        <f>VLOOKUP($I317,DIMENSIONS!$B$2:$G$58,6,FALSE)</f>
        <v>#N/A</v>
      </c>
      <c r="AF317" s="6" t="str">
        <f t="shared" si="80"/>
        <v xml:space="preserve"> </v>
      </c>
      <c r="AG317" s="21" t="e">
        <f>VLOOKUP($I317,DIMENSIONS!$B$2:$H$58,8,FALSE)</f>
        <v>#N/A</v>
      </c>
    </row>
    <row r="318" spans="2:33">
      <c r="B318" s="37"/>
      <c r="C318" s="37"/>
      <c r="D318" s="37"/>
      <c r="E318" s="37"/>
      <c r="F318" s="37"/>
      <c r="G318" s="37"/>
      <c r="H318" s="37"/>
      <c r="I318" s="37"/>
      <c r="J318" s="37"/>
      <c r="K318" s="37"/>
      <c r="L318" s="37"/>
      <c r="M318" s="37"/>
      <c r="N318" s="37"/>
      <c r="O318" s="37"/>
      <c r="P318" s="37"/>
      <c r="Q318" s="37"/>
      <c r="R318" s="37"/>
      <c r="S318" s="37"/>
      <c r="T318" s="37"/>
      <c r="U318" s="37"/>
      <c r="V318" s="37"/>
      <c r="W318" s="37"/>
      <c r="X318" s="40"/>
      <c r="Y318" s="6" t="str">
        <f t="shared" si="78"/>
        <v/>
      </c>
      <c r="Z318" s="22">
        <f t="shared" si="79"/>
        <v>-1</v>
      </c>
      <c r="AA318" s="22">
        <f>VLOOKUP('Extraction '!I318,DIMENSIONS!J:K,2,FALSE)</f>
        <v>0</v>
      </c>
      <c r="AB318" s="22" t="e">
        <f>VLOOKUP($I318,DIMENSIONS!$B$2:$G$58,3,FALSE)</f>
        <v>#N/A</v>
      </c>
      <c r="AC318" s="22" t="e">
        <f>VLOOKUP($I318,DIMENSIONS!$B$2:$G$58,4,FALSE)</f>
        <v>#N/A</v>
      </c>
      <c r="AD318" s="22" t="e">
        <f>VLOOKUP($I318,DIMENSIONS!$B$2:$G$58,5,FALSE)</f>
        <v>#N/A</v>
      </c>
      <c r="AE318" s="22" t="e">
        <f>VLOOKUP($I318,DIMENSIONS!$B$2:$G$58,6,FALSE)</f>
        <v>#N/A</v>
      </c>
      <c r="AF318" s="6" t="str">
        <f t="shared" si="80"/>
        <v xml:space="preserve"> </v>
      </c>
      <c r="AG318" s="21" t="e">
        <f>VLOOKUP($I318,DIMENSIONS!$B$2:$H$58,8,FALSE)</f>
        <v>#N/A</v>
      </c>
    </row>
    <row r="319" spans="2:33">
      <c r="B319" s="37"/>
      <c r="C319" s="37"/>
      <c r="D319" s="37"/>
      <c r="E319" s="37"/>
      <c r="F319" s="37"/>
      <c r="G319" s="37"/>
      <c r="H319" s="37"/>
      <c r="I319" s="37"/>
      <c r="J319" s="37"/>
      <c r="K319" s="37"/>
      <c r="L319" s="37"/>
      <c r="M319" s="37"/>
      <c r="N319" s="37"/>
      <c r="O319" s="37"/>
      <c r="P319" s="37"/>
      <c r="Q319" s="37"/>
      <c r="R319" s="37"/>
      <c r="S319" s="37"/>
      <c r="T319" s="37"/>
      <c r="U319" s="37"/>
      <c r="V319" s="37"/>
      <c r="W319" s="37"/>
      <c r="X319" s="40"/>
      <c r="Y319" s="6" t="str">
        <f t="shared" si="78"/>
        <v/>
      </c>
      <c r="Z319" s="22">
        <f t="shared" si="79"/>
        <v>-1</v>
      </c>
      <c r="AA319" s="22">
        <f>VLOOKUP('Extraction '!I319,DIMENSIONS!J:K,2,FALSE)</f>
        <v>0</v>
      </c>
      <c r="AB319" s="22" t="e">
        <f>VLOOKUP($I319,DIMENSIONS!$B$2:$G$58,3,FALSE)</f>
        <v>#N/A</v>
      </c>
      <c r="AC319" s="22" t="e">
        <f>VLOOKUP($I319,DIMENSIONS!$B$2:$G$58,4,FALSE)</f>
        <v>#N/A</v>
      </c>
      <c r="AD319" s="22" t="e">
        <f>VLOOKUP($I319,DIMENSIONS!$B$2:$G$58,5,FALSE)</f>
        <v>#N/A</v>
      </c>
      <c r="AE319" s="22" t="e">
        <f>VLOOKUP($I319,DIMENSIONS!$B$2:$G$58,6,FALSE)</f>
        <v>#N/A</v>
      </c>
      <c r="AF319" s="6" t="str">
        <f t="shared" si="80"/>
        <v xml:space="preserve"> </v>
      </c>
      <c r="AG319" s="21" t="e">
        <f>VLOOKUP($I319,DIMENSIONS!$B$2:$H$58,8,FALSE)</f>
        <v>#N/A</v>
      </c>
    </row>
    <row r="320" spans="2:33">
      <c r="B320" s="37"/>
      <c r="C320" s="37"/>
      <c r="D320" s="37"/>
      <c r="E320" s="37"/>
      <c r="F320" s="37"/>
      <c r="G320" s="37"/>
      <c r="H320" s="37"/>
      <c r="I320" s="37"/>
      <c r="J320" s="37"/>
      <c r="K320" s="37"/>
      <c r="L320" s="37"/>
      <c r="M320" s="37"/>
      <c r="N320" s="37"/>
      <c r="O320" s="37"/>
      <c r="P320" s="37"/>
      <c r="Q320" s="37"/>
      <c r="R320" s="37"/>
      <c r="S320" s="37"/>
      <c r="T320" s="37"/>
      <c r="U320" s="37"/>
      <c r="V320" s="37"/>
      <c r="W320" s="37"/>
      <c r="X320" s="40"/>
      <c r="Y320" s="6" t="str">
        <f t="shared" si="78"/>
        <v/>
      </c>
      <c r="Z320" s="22">
        <f t="shared" si="79"/>
        <v>-1</v>
      </c>
      <c r="AA320" s="22">
        <f>VLOOKUP('Extraction '!I320,DIMENSIONS!J:K,2,FALSE)</f>
        <v>0</v>
      </c>
      <c r="AB320" s="22" t="e">
        <f>VLOOKUP($I320,DIMENSIONS!$B$2:$G$58,3,FALSE)</f>
        <v>#N/A</v>
      </c>
      <c r="AC320" s="22" t="e">
        <f>VLOOKUP($I320,DIMENSIONS!$B$2:$G$58,4,FALSE)</f>
        <v>#N/A</v>
      </c>
      <c r="AD320" s="22" t="e">
        <f>VLOOKUP($I320,DIMENSIONS!$B$2:$G$58,5,FALSE)</f>
        <v>#N/A</v>
      </c>
      <c r="AE320" s="22" t="e">
        <f>VLOOKUP($I320,DIMENSIONS!$B$2:$G$58,6,FALSE)</f>
        <v>#N/A</v>
      </c>
      <c r="AF320" s="6" t="str">
        <f t="shared" si="80"/>
        <v xml:space="preserve"> </v>
      </c>
      <c r="AG320" s="21" t="e">
        <f>VLOOKUP($I320,DIMENSIONS!$B$2:$H$58,8,FALSE)</f>
        <v>#N/A</v>
      </c>
    </row>
    <row r="321" spans="2:33">
      <c r="B321" s="37"/>
      <c r="C321" s="37"/>
      <c r="D321" s="37"/>
      <c r="E321" s="37"/>
      <c r="F321" s="37"/>
      <c r="G321" s="37"/>
      <c r="H321" s="37"/>
      <c r="I321" s="37"/>
      <c r="J321" s="37"/>
      <c r="K321" s="37"/>
      <c r="L321" s="37"/>
      <c r="M321" s="37"/>
      <c r="N321" s="37"/>
      <c r="O321" s="37"/>
      <c r="P321" s="37"/>
      <c r="Q321" s="37"/>
      <c r="R321" s="37"/>
      <c r="S321" s="37"/>
      <c r="T321" s="37"/>
      <c r="U321" s="37"/>
      <c r="V321" s="37"/>
      <c r="W321" s="37"/>
      <c r="X321" s="40"/>
      <c r="Y321" s="6" t="str">
        <f t="shared" si="78"/>
        <v/>
      </c>
      <c r="Z321" s="22">
        <f t="shared" si="79"/>
        <v>-1</v>
      </c>
      <c r="AA321" s="22">
        <f>VLOOKUP('Extraction '!I321,DIMENSIONS!J:K,2,FALSE)</f>
        <v>0</v>
      </c>
      <c r="AB321" s="22" t="e">
        <f>VLOOKUP($I321,DIMENSIONS!$B$2:$G$58,3,FALSE)</f>
        <v>#N/A</v>
      </c>
      <c r="AC321" s="22" t="e">
        <f>VLOOKUP($I321,DIMENSIONS!$B$2:$G$58,4,FALSE)</f>
        <v>#N/A</v>
      </c>
      <c r="AD321" s="22" t="e">
        <f>VLOOKUP($I321,DIMENSIONS!$B$2:$G$58,5,FALSE)</f>
        <v>#N/A</v>
      </c>
      <c r="AE321" s="22" t="e">
        <f>VLOOKUP($I321,DIMENSIONS!$B$2:$G$58,6,FALSE)</f>
        <v>#N/A</v>
      </c>
      <c r="AF321" s="6" t="str">
        <f t="shared" si="80"/>
        <v xml:space="preserve"> </v>
      </c>
      <c r="AG321" s="21" t="e">
        <f>VLOOKUP($I321,DIMENSIONS!$B$2:$H$58,8,FALSE)</f>
        <v>#N/A</v>
      </c>
    </row>
    <row r="322" spans="2:33">
      <c r="B322" s="37"/>
      <c r="C322" s="37"/>
      <c r="D322" s="37"/>
      <c r="E322" s="37"/>
      <c r="F322" s="37"/>
      <c r="G322" s="37"/>
      <c r="H322" s="37"/>
      <c r="I322" s="37"/>
      <c r="J322" s="37"/>
      <c r="K322" s="37"/>
      <c r="L322" s="37"/>
      <c r="M322" s="37"/>
      <c r="N322" s="37"/>
      <c r="O322" s="37"/>
      <c r="P322" s="37"/>
      <c r="Q322" s="37"/>
      <c r="R322" s="37"/>
      <c r="S322" s="37"/>
      <c r="T322" s="37"/>
      <c r="U322" s="37"/>
      <c r="V322" s="37"/>
      <c r="W322" s="37"/>
      <c r="X322" s="40"/>
      <c r="Y322" s="6" t="str">
        <f t="shared" si="78"/>
        <v/>
      </c>
      <c r="Z322" s="22">
        <f t="shared" si="79"/>
        <v>-1</v>
      </c>
      <c r="AA322" s="22">
        <f>VLOOKUP('Extraction '!I322,DIMENSIONS!J:K,2,FALSE)</f>
        <v>0</v>
      </c>
      <c r="AB322" s="22" t="e">
        <f>VLOOKUP($I322,DIMENSIONS!$B$2:$G$58,3,FALSE)</f>
        <v>#N/A</v>
      </c>
      <c r="AC322" s="22" t="e">
        <f>VLOOKUP($I322,DIMENSIONS!$B$2:$G$58,4,FALSE)</f>
        <v>#N/A</v>
      </c>
      <c r="AD322" s="22" t="e">
        <f>VLOOKUP($I322,DIMENSIONS!$B$2:$G$58,5,FALSE)</f>
        <v>#N/A</v>
      </c>
      <c r="AE322" s="22" t="e">
        <f>VLOOKUP($I322,DIMENSIONS!$B$2:$G$58,6,FALSE)</f>
        <v>#N/A</v>
      </c>
      <c r="AF322" s="6" t="str">
        <f t="shared" si="80"/>
        <v xml:space="preserve"> </v>
      </c>
      <c r="AG322" s="21" t="e">
        <f>VLOOKUP($I322,DIMENSIONS!$B$2:$H$58,8,FALSE)</f>
        <v>#N/A</v>
      </c>
    </row>
    <row r="323" spans="2:33">
      <c r="B323" s="37"/>
      <c r="C323" s="37"/>
      <c r="D323" s="37"/>
      <c r="E323" s="37"/>
      <c r="F323" s="37"/>
      <c r="G323" s="37"/>
      <c r="H323" s="37"/>
      <c r="I323" s="37"/>
      <c r="J323" s="37"/>
      <c r="K323" s="37"/>
      <c r="L323" s="37"/>
      <c r="M323" s="37"/>
      <c r="N323" s="37"/>
      <c r="O323" s="37"/>
      <c r="P323" s="37"/>
      <c r="Q323" s="37"/>
      <c r="R323" s="37"/>
      <c r="S323" s="37"/>
      <c r="T323" s="37"/>
      <c r="U323" s="37"/>
      <c r="V323" s="37"/>
      <c r="W323" s="37"/>
      <c r="X323" s="40"/>
      <c r="Y323" s="6" t="str">
        <f t="shared" si="78"/>
        <v/>
      </c>
      <c r="Z323" s="22">
        <f t="shared" si="79"/>
        <v>-1</v>
      </c>
      <c r="AA323" s="22">
        <f>VLOOKUP('Extraction '!I323,DIMENSIONS!J:K,2,FALSE)</f>
        <v>0</v>
      </c>
      <c r="AB323" s="22" t="e">
        <f>VLOOKUP($I323,DIMENSIONS!$B$2:$G$58,3,FALSE)</f>
        <v>#N/A</v>
      </c>
      <c r="AC323" s="22" t="e">
        <f>VLOOKUP($I323,DIMENSIONS!$B$2:$G$58,4,FALSE)</f>
        <v>#N/A</v>
      </c>
      <c r="AD323" s="22" t="e">
        <f>VLOOKUP($I323,DIMENSIONS!$B$2:$G$58,5,FALSE)</f>
        <v>#N/A</v>
      </c>
      <c r="AE323" s="22" t="e">
        <f>VLOOKUP($I323,DIMENSIONS!$B$2:$G$58,6,FALSE)</f>
        <v>#N/A</v>
      </c>
      <c r="AF323" s="6" t="str">
        <f t="shared" si="80"/>
        <v xml:space="preserve"> </v>
      </c>
      <c r="AG323" s="21" t="e">
        <f>VLOOKUP($I323,DIMENSIONS!$B$2:$H$58,8,FALSE)</f>
        <v>#N/A</v>
      </c>
    </row>
    <row r="324" spans="2:33">
      <c r="B324" s="37"/>
      <c r="C324" s="37"/>
      <c r="D324" s="37"/>
      <c r="E324" s="37"/>
      <c r="F324" s="37"/>
      <c r="G324" s="37"/>
      <c r="H324" s="37"/>
      <c r="I324" s="37"/>
      <c r="J324" s="37"/>
      <c r="K324" s="37"/>
      <c r="L324" s="37"/>
      <c r="M324" s="37"/>
      <c r="N324" s="37"/>
      <c r="O324" s="37"/>
      <c r="P324" s="37"/>
      <c r="Q324" s="37"/>
      <c r="R324" s="37"/>
      <c r="S324" s="37"/>
      <c r="T324" s="37"/>
      <c r="U324" s="37"/>
      <c r="V324" s="37"/>
      <c r="W324" s="37"/>
      <c r="X324" s="40"/>
      <c r="Y324" s="6" t="str">
        <f t="shared" si="78"/>
        <v/>
      </c>
      <c r="Z324" s="22">
        <f t="shared" si="79"/>
        <v>-1</v>
      </c>
      <c r="AA324" s="22">
        <f>VLOOKUP('Extraction '!I324,DIMENSIONS!J:K,2,FALSE)</f>
        <v>0</v>
      </c>
      <c r="AB324" s="22" t="e">
        <f>VLOOKUP($I324,DIMENSIONS!$B$2:$G$58,3,FALSE)</f>
        <v>#N/A</v>
      </c>
      <c r="AC324" s="22" t="e">
        <f>VLOOKUP($I324,DIMENSIONS!$B$2:$G$58,4,FALSE)</f>
        <v>#N/A</v>
      </c>
      <c r="AD324" s="22" t="e">
        <f>VLOOKUP($I324,DIMENSIONS!$B$2:$G$58,5,FALSE)</f>
        <v>#N/A</v>
      </c>
      <c r="AE324" s="22" t="e">
        <f>VLOOKUP($I324,DIMENSIONS!$B$2:$G$58,6,FALSE)</f>
        <v>#N/A</v>
      </c>
      <c r="AF324" s="6" t="str">
        <f t="shared" si="80"/>
        <v xml:space="preserve"> </v>
      </c>
      <c r="AG324" s="21" t="e">
        <f>VLOOKUP($I324,DIMENSIONS!$B$2:$H$58,8,FALSE)</f>
        <v>#N/A</v>
      </c>
    </row>
    <row r="325" spans="2:33">
      <c r="B325" s="37"/>
      <c r="C325" s="37"/>
      <c r="D325" s="37"/>
      <c r="E325" s="37"/>
      <c r="F325" s="37"/>
      <c r="G325" s="37"/>
      <c r="H325" s="37"/>
      <c r="I325" s="37"/>
      <c r="J325" s="37"/>
      <c r="K325" s="37"/>
      <c r="L325" s="37"/>
      <c r="M325" s="37"/>
      <c r="N325" s="37"/>
      <c r="O325" s="37"/>
      <c r="P325" s="37"/>
      <c r="Q325" s="37"/>
      <c r="R325" s="37"/>
      <c r="S325" s="37"/>
      <c r="T325" s="37"/>
      <c r="U325" s="37"/>
      <c r="V325" s="37"/>
      <c r="W325" s="37"/>
      <c r="X325" s="40"/>
      <c r="Y325" s="6" t="str">
        <f t="shared" si="78"/>
        <v/>
      </c>
      <c r="Z325" s="22">
        <f t="shared" si="79"/>
        <v>-1</v>
      </c>
      <c r="AA325" s="22">
        <f>VLOOKUP('Extraction '!I325,DIMENSIONS!J:K,2,FALSE)</f>
        <v>0</v>
      </c>
      <c r="AB325" s="22" t="e">
        <f>VLOOKUP($I325,DIMENSIONS!$B$2:$G$58,3,FALSE)</f>
        <v>#N/A</v>
      </c>
      <c r="AC325" s="22" t="e">
        <f>VLOOKUP($I325,DIMENSIONS!$B$2:$G$58,4,FALSE)</f>
        <v>#N/A</v>
      </c>
      <c r="AD325" s="22" t="e">
        <f>VLOOKUP($I325,DIMENSIONS!$B$2:$G$58,5,FALSE)</f>
        <v>#N/A</v>
      </c>
      <c r="AE325" s="22" t="e">
        <f>VLOOKUP($I325,DIMENSIONS!$B$2:$G$58,6,FALSE)</f>
        <v>#N/A</v>
      </c>
      <c r="AF325" s="6" t="str">
        <f t="shared" si="80"/>
        <v xml:space="preserve"> </v>
      </c>
      <c r="AG325" s="21" t="e">
        <f>VLOOKUP($I325,DIMENSIONS!$B$2:$H$58,8,FALSE)</f>
        <v>#N/A</v>
      </c>
    </row>
    <row r="326" spans="2:33">
      <c r="B326" s="37"/>
      <c r="C326" s="37"/>
      <c r="D326" s="37"/>
      <c r="E326" s="37"/>
      <c r="F326" s="37"/>
      <c r="G326" s="37"/>
      <c r="H326" s="37"/>
      <c r="I326" s="37"/>
      <c r="J326" s="37"/>
      <c r="K326" s="37"/>
      <c r="L326" s="37"/>
      <c r="M326" s="37"/>
      <c r="N326" s="37"/>
      <c r="O326" s="37"/>
      <c r="P326" s="37"/>
      <c r="Q326" s="37"/>
      <c r="R326" s="37"/>
      <c r="S326" s="37"/>
      <c r="T326" s="37"/>
      <c r="U326" s="37"/>
      <c r="V326" s="37"/>
      <c r="W326" s="37"/>
      <c r="X326" s="40"/>
      <c r="Y326" s="6" t="str">
        <f t="shared" si="78"/>
        <v/>
      </c>
      <c r="Z326" s="22">
        <f t="shared" si="79"/>
        <v>-1</v>
      </c>
      <c r="AA326" s="22">
        <f>VLOOKUP('Extraction '!I326,DIMENSIONS!J:K,2,FALSE)</f>
        <v>0</v>
      </c>
      <c r="AB326" s="22" t="e">
        <f>VLOOKUP($I326,DIMENSIONS!$B$2:$G$58,3,FALSE)</f>
        <v>#N/A</v>
      </c>
      <c r="AC326" s="22" t="e">
        <f>VLOOKUP($I326,DIMENSIONS!$B$2:$G$58,4,FALSE)</f>
        <v>#N/A</v>
      </c>
      <c r="AD326" s="22" t="e">
        <f>VLOOKUP($I326,DIMENSIONS!$B$2:$G$58,5,FALSE)</f>
        <v>#N/A</v>
      </c>
      <c r="AE326" s="22" t="e">
        <f>VLOOKUP($I326,DIMENSIONS!$B$2:$G$58,6,FALSE)</f>
        <v>#N/A</v>
      </c>
      <c r="AF326" s="6" t="str">
        <f t="shared" si="80"/>
        <v xml:space="preserve"> </v>
      </c>
      <c r="AG326" s="21" t="e">
        <f>VLOOKUP($I326,DIMENSIONS!$B$2:$H$58,8,FALSE)</f>
        <v>#N/A</v>
      </c>
    </row>
    <row r="327" spans="2:33">
      <c r="B327" s="37"/>
      <c r="C327" s="37"/>
      <c r="D327" s="37"/>
      <c r="E327" s="37"/>
      <c r="F327" s="37"/>
      <c r="G327" s="37"/>
      <c r="H327" s="37"/>
      <c r="I327" s="37"/>
      <c r="J327" s="37"/>
      <c r="K327" s="37"/>
      <c r="L327" s="37"/>
      <c r="M327" s="37"/>
      <c r="N327" s="37"/>
      <c r="O327" s="37"/>
      <c r="P327" s="37"/>
      <c r="Q327" s="37"/>
      <c r="R327" s="37"/>
      <c r="S327" s="37"/>
      <c r="T327" s="37"/>
      <c r="U327" s="37"/>
      <c r="V327" s="37"/>
      <c r="W327" s="37"/>
      <c r="X327" s="40"/>
      <c r="Y327" s="6" t="str">
        <f t="shared" si="78"/>
        <v/>
      </c>
      <c r="Z327" s="22">
        <f t="shared" si="79"/>
        <v>-1</v>
      </c>
      <c r="AA327" s="22">
        <f>VLOOKUP('Extraction '!I327,DIMENSIONS!J:K,2,FALSE)</f>
        <v>0</v>
      </c>
      <c r="AB327" s="22" t="e">
        <f>VLOOKUP($I327,DIMENSIONS!$B$2:$G$58,3,FALSE)</f>
        <v>#N/A</v>
      </c>
      <c r="AC327" s="22" t="e">
        <f>VLOOKUP($I327,DIMENSIONS!$B$2:$G$58,4,FALSE)</f>
        <v>#N/A</v>
      </c>
      <c r="AD327" s="22" t="e">
        <f>VLOOKUP($I327,DIMENSIONS!$B$2:$G$58,5,FALSE)</f>
        <v>#N/A</v>
      </c>
      <c r="AE327" s="22" t="e">
        <f>VLOOKUP($I327,DIMENSIONS!$B$2:$G$58,6,FALSE)</f>
        <v>#N/A</v>
      </c>
      <c r="AF327" s="6" t="str">
        <f t="shared" si="80"/>
        <v xml:space="preserve"> </v>
      </c>
      <c r="AG327" s="21" t="e">
        <f>VLOOKUP($I327,DIMENSIONS!$B$2:$H$58,8,FALSE)</f>
        <v>#N/A</v>
      </c>
    </row>
    <row r="328" spans="2:33">
      <c r="B328" s="37"/>
      <c r="C328" s="37"/>
      <c r="D328" s="37"/>
      <c r="E328" s="37"/>
      <c r="F328" s="37"/>
      <c r="G328" s="37"/>
      <c r="H328" s="37"/>
      <c r="I328" s="37"/>
      <c r="J328" s="37"/>
      <c r="K328" s="37"/>
      <c r="L328" s="37"/>
      <c r="M328" s="37"/>
      <c r="N328" s="37"/>
      <c r="O328" s="37"/>
      <c r="P328" s="37"/>
      <c r="Q328" s="37"/>
      <c r="R328" s="37"/>
      <c r="S328" s="37"/>
      <c r="T328" s="37"/>
      <c r="U328" s="37"/>
      <c r="V328" s="37"/>
      <c r="W328" s="37"/>
      <c r="X328" s="40"/>
      <c r="Y328" s="6" t="str">
        <f t="shared" si="78"/>
        <v/>
      </c>
      <c r="Z328" s="22">
        <f t="shared" si="79"/>
        <v>-1</v>
      </c>
      <c r="AA328" s="22">
        <f>VLOOKUP('Extraction '!I328,DIMENSIONS!J:K,2,FALSE)</f>
        <v>0</v>
      </c>
      <c r="AB328" s="22" t="e">
        <f>VLOOKUP($I328,DIMENSIONS!$B$2:$G$58,3,FALSE)</f>
        <v>#N/A</v>
      </c>
      <c r="AC328" s="22" t="e">
        <f>VLOOKUP($I328,DIMENSIONS!$B$2:$G$58,4,FALSE)</f>
        <v>#N/A</v>
      </c>
      <c r="AD328" s="22" t="e">
        <f>VLOOKUP($I328,DIMENSIONS!$B$2:$G$58,5,FALSE)</f>
        <v>#N/A</v>
      </c>
      <c r="AE328" s="22" t="e">
        <f>VLOOKUP($I328,DIMENSIONS!$B$2:$G$58,6,FALSE)</f>
        <v>#N/A</v>
      </c>
      <c r="AF328" s="6" t="str">
        <f t="shared" si="80"/>
        <v xml:space="preserve"> </v>
      </c>
      <c r="AG328" s="21" t="e">
        <f>VLOOKUP($I328,DIMENSIONS!$B$2:$H$58,8,FALSE)</f>
        <v>#N/A</v>
      </c>
    </row>
    <row r="329" spans="2:33">
      <c r="B329" s="37"/>
      <c r="C329" s="37"/>
      <c r="D329" s="37"/>
      <c r="E329" s="37"/>
      <c r="F329" s="37"/>
      <c r="G329" s="37"/>
      <c r="H329" s="37"/>
      <c r="I329" s="37"/>
      <c r="J329" s="37"/>
      <c r="K329" s="37"/>
      <c r="L329" s="37"/>
      <c r="M329" s="37"/>
      <c r="N329" s="37"/>
      <c r="O329" s="37"/>
      <c r="P329" s="37"/>
      <c r="Q329" s="37"/>
      <c r="R329" s="37"/>
      <c r="S329" s="37"/>
      <c r="T329" s="37"/>
      <c r="U329" s="37"/>
      <c r="V329" s="37"/>
      <c r="W329" s="37"/>
      <c r="X329" s="40"/>
      <c r="Y329" s="6" t="str">
        <f t="shared" si="78"/>
        <v/>
      </c>
      <c r="Z329" s="22">
        <f t="shared" si="79"/>
        <v>-1</v>
      </c>
      <c r="AA329" s="22">
        <f>VLOOKUP('Extraction '!I329,DIMENSIONS!J:K,2,FALSE)</f>
        <v>0</v>
      </c>
      <c r="AB329" s="22" t="e">
        <f>VLOOKUP($I329,DIMENSIONS!$B$2:$G$58,3,FALSE)</f>
        <v>#N/A</v>
      </c>
      <c r="AC329" s="22" t="e">
        <f>VLOOKUP($I329,DIMENSIONS!$B$2:$G$58,4,FALSE)</f>
        <v>#N/A</v>
      </c>
      <c r="AD329" s="22" t="e">
        <f>VLOOKUP($I329,DIMENSIONS!$B$2:$G$58,5,FALSE)</f>
        <v>#N/A</v>
      </c>
      <c r="AE329" s="22" t="e">
        <f>VLOOKUP($I329,DIMENSIONS!$B$2:$G$58,6,FALSE)</f>
        <v>#N/A</v>
      </c>
      <c r="AF329" s="6" t="str">
        <f t="shared" si="80"/>
        <v xml:space="preserve"> </v>
      </c>
      <c r="AG329" s="21" t="e">
        <f>VLOOKUP($I329,DIMENSIONS!$B$2:$H$58,8,FALSE)</f>
        <v>#N/A</v>
      </c>
    </row>
    <row r="330" spans="2:33">
      <c r="B330" s="37"/>
      <c r="C330" s="37"/>
      <c r="D330" s="37"/>
      <c r="E330" s="37"/>
      <c r="F330" s="37"/>
      <c r="G330" s="37"/>
      <c r="H330" s="37"/>
      <c r="I330" s="37"/>
      <c r="J330" s="37"/>
      <c r="K330" s="37"/>
      <c r="L330" s="37"/>
      <c r="M330" s="37"/>
      <c r="N330" s="37"/>
      <c r="O330" s="37"/>
      <c r="P330" s="37"/>
      <c r="Q330" s="37"/>
      <c r="R330" s="37"/>
      <c r="S330" s="37"/>
      <c r="T330" s="37"/>
      <c r="U330" s="37"/>
      <c r="V330" s="37"/>
      <c r="W330" s="37"/>
      <c r="X330" s="40"/>
      <c r="Y330" s="6" t="str">
        <f t="shared" si="78"/>
        <v/>
      </c>
      <c r="Z330" s="22">
        <f t="shared" si="79"/>
        <v>-1</v>
      </c>
      <c r="AA330" s="22">
        <f>VLOOKUP('Extraction '!I330,DIMENSIONS!J:K,2,FALSE)</f>
        <v>0</v>
      </c>
      <c r="AB330" s="22" t="e">
        <f>VLOOKUP($I330,DIMENSIONS!$B$2:$G$58,3,FALSE)</f>
        <v>#N/A</v>
      </c>
      <c r="AC330" s="22" t="e">
        <f>VLOOKUP($I330,DIMENSIONS!$B$2:$G$58,4,FALSE)</f>
        <v>#N/A</v>
      </c>
      <c r="AD330" s="22" t="e">
        <f>VLOOKUP($I330,DIMENSIONS!$B$2:$G$58,5,FALSE)</f>
        <v>#N/A</v>
      </c>
      <c r="AE330" s="22" t="e">
        <f>VLOOKUP($I330,DIMENSIONS!$B$2:$G$58,6,FALSE)</f>
        <v>#N/A</v>
      </c>
      <c r="AF330" s="6" t="str">
        <f t="shared" si="80"/>
        <v xml:space="preserve"> </v>
      </c>
      <c r="AG330" s="21" t="e">
        <f>VLOOKUP($I330,DIMENSIONS!$B$2:$H$58,8,FALSE)</f>
        <v>#N/A</v>
      </c>
    </row>
    <row r="331" spans="2:33">
      <c r="B331" s="37"/>
      <c r="C331" s="37"/>
      <c r="D331" s="37"/>
      <c r="E331" s="37"/>
      <c r="F331" s="37"/>
      <c r="G331" s="37"/>
      <c r="H331" s="37"/>
      <c r="I331" s="37"/>
      <c r="J331" s="37"/>
      <c r="K331" s="37"/>
      <c r="L331" s="37"/>
      <c r="M331" s="37"/>
      <c r="N331" s="37"/>
      <c r="O331" s="37"/>
      <c r="P331" s="37"/>
      <c r="Q331" s="37"/>
      <c r="R331" s="37"/>
      <c r="S331" s="37"/>
      <c r="T331" s="37"/>
      <c r="U331" s="37"/>
      <c r="V331" s="37"/>
      <c r="W331" s="37"/>
      <c r="X331" s="40"/>
      <c r="Y331" s="6" t="str">
        <f t="shared" si="78"/>
        <v/>
      </c>
      <c r="Z331" s="22">
        <f t="shared" si="79"/>
        <v>-1</v>
      </c>
      <c r="AA331" s="22">
        <f>VLOOKUP('Extraction '!I331,DIMENSIONS!J:K,2,FALSE)</f>
        <v>0</v>
      </c>
      <c r="AB331" s="22" t="e">
        <f>VLOOKUP($I331,DIMENSIONS!$B$2:$G$58,3,FALSE)</f>
        <v>#N/A</v>
      </c>
      <c r="AC331" s="22" t="e">
        <f>VLOOKUP($I331,DIMENSIONS!$B$2:$G$58,4,FALSE)</f>
        <v>#N/A</v>
      </c>
      <c r="AD331" s="22" t="e">
        <f>VLOOKUP($I331,DIMENSIONS!$B$2:$G$58,5,FALSE)</f>
        <v>#N/A</v>
      </c>
      <c r="AE331" s="22" t="e">
        <f>VLOOKUP($I331,DIMENSIONS!$B$2:$G$58,6,FALSE)</f>
        <v>#N/A</v>
      </c>
      <c r="AF331" s="6" t="str">
        <f t="shared" si="80"/>
        <v xml:space="preserve"> </v>
      </c>
      <c r="AG331" s="21" t="e">
        <f>VLOOKUP($I331,DIMENSIONS!$B$2:$H$58,8,FALSE)</f>
        <v>#N/A</v>
      </c>
    </row>
    <row r="332" spans="2:33">
      <c r="B332" s="37"/>
      <c r="C332" s="37"/>
      <c r="D332" s="37"/>
      <c r="E332" s="37"/>
      <c r="F332" s="37"/>
      <c r="G332" s="37"/>
      <c r="H332" s="37"/>
      <c r="I332" s="37"/>
      <c r="J332" s="37"/>
      <c r="K332" s="37"/>
      <c r="L332" s="37"/>
      <c r="M332" s="37"/>
      <c r="N332" s="37"/>
      <c r="O332" s="37"/>
      <c r="P332" s="37"/>
      <c r="Q332" s="37"/>
      <c r="R332" s="37"/>
      <c r="S332" s="37"/>
      <c r="T332" s="37"/>
      <c r="U332" s="37"/>
      <c r="V332" s="37"/>
      <c r="W332" s="37"/>
      <c r="X332" s="40"/>
      <c r="Y332" s="6" t="str">
        <f t="shared" si="78"/>
        <v/>
      </c>
      <c r="Z332" s="22">
        <f t="shared" si="79"/>
        <v>-1</v>
      </c>
      <c r="AA332" s="22">
        <f>VLOOKUP('Extraction '!I332,DIMENSIONS!J:K,2,FALSE)</f>
        <v>0</v>
      </c>
      <c r="AB332" s="22" t="e">
        <f>VLOOKUP($I332,DIMENSIONS!$B$2:$G$58,3,FALSE)</f>
        <v>#N/A</v>
      </c>
      <c r="AC332" s="22" t="e">
        <f>VLOOKUP($I332,DIMENSIONS!$B$2:$G$58,4,FALSE)</f>
        <v>#N/A</v>
      </c>
      <c r="AD332" s="22" t="e">
        <f>VLOOKUP($I332,DIMENSIONS!$B$2:$G$58,5,FALSE)</f>
        <v>#N/A</v>
      </c>
      <c r="AE332" s="22" t="e">
        <f>VLOOKUP($I332,DIMENSIONS!$B$2:$G$58,6,FALSE)</f>
        <v>#N/A</v>
      </c>
      <c r="AF332" s="6" t="str">
        <f t="shared" si="80"/>
        <v xml:space="preserve"> </v>
      </c>
      <c r="AG332" s="21" t="e">
        <f>VLOOKUP($I332,DIMENSIONS!$B$2:$H$58,8,FALSE)</f>
        <v>#N/A</v>
      </c>
    </row>
    <row r="333" spans="2:33">
      <c r="B333" s="37"/>
      <c r="C333" s="37"/>
      <c r="D333" s="37"/>
      <c r="E333" s="37"/>
      <c r="F333" s="37"/>
      <c r="G333" s="37"/>
      <c r="H333" s="37"/>
      <c r="I333" s="37"/>
      <c r="J333" s="37"/>
      <c r="K333" s="37"/>
      <c r="L333" s="37"/>
      <c r="M333" s="37"/>
      <c r="N333" s="37"/>
      <c r="O333" s="37"/>
      <c r="P333" s="37"/>
      <c r="Q333" s="37"/>
      <c r="R333" s="37"/>
      <c r="S333" s="37"/>
      <c r="T333" s="37"/>
      <c r="U333" s="37"/>
      <c r="V333" s="37"/>
      <c r="W333" s="37"/>
      <c r="X333" s="40"/>
      <c r="Y333" s="6" t="str">
        <f t="shared" si="78"/>
        <v/>
      </c>
      <c r="Z333" s="22">
        <f t="shared" si="79"/>
        <v>-1</v>
      </c>
      <c r="AA333" s="22">
        <f>VLOOKUP('Extraction '!I333,DIMENSIONS!J:K,2,FALSE)</f>
        <v>0</v>
      </c>
      <c r="AB333" s="22" t="e">
        <f>VLOOKUP($I333,DIMENSIONS!$B$2:$G$58,3,FALSE)</f>
        <v>#N/A</v>
      </c>
      <c r="AC333" s="22" t="e">
        <f>VLOOKUP($I333,DIMENSIONS!$B$2:$G$58,4,FALSE)</f>
        <v>#N/A</v>
      </c>
      <c r="AD333" s="22" t="e">
        <f>VLOOKUP($I333,DIMENSIONS!$B$2:$G$58,5,FALSE)</f>
        <v>#N/A</v>
      </c>
      <c r="AE333" s="22" t="e">
        <f>VLOOKUP($I333,DIMENSIONS!$B$2:$G$58,6,FALSE)</f>
        <v>#N/A</v>
      </c>
      <c r="AF333" s="6" t="str">
        <f t="shared" si="80"/>
        <v xml:space="preserve"> </v>
      </c>
      <c r="AG333" s="21" t="e">
        <f>VLOOKUP($I333,DIMENSIONS!$B$2:$H$58,8,FALSE)</f>
        <v>#N/A</v>
      </c>
    </row>
    <row r="334" spans="2:33">
      <c r="B334" s="37"/>
      <c r="C334" s="37"/>
      <c r="D334" s="37"/>
      <c r="E334" s="37"/>
      <c r="F334" s="37"/>
      <c r="G334" s="37"/>
      <c r="H334" s="37"/>
      <c r="I334" s="37"/>
      <c r="J334" s="37"/>
      <c r="K334" s="37"/>
      <c r="L334" s="37"/>
      <c r="M334" s="37"/>
      <c r="N334" s="37"/>
      <c r="O334" s="37"/>
      <c r="P334" s="37"/>
      <c r="Q334" s="37"/>
      <c r="R334" s="37"/>
      <c r="S334" s="37"/>
      <c r="T334" s="37"/>
      <c r="U334" s="37"/>
      <c r="V334" s="37"/>
      <c r="W334" s="37"/>
      <c r="X334" s="40"/>
      <c r="Y334" s="6" t="str">
        <f t="shared" si="78"/>
        <v/>
      </c>
      <c r="Z334" s="22">
        <f t="shared" si="79"/>
        <v>-1</v>
      </c>
      <c r="AA334" s="22">
        <f>VLOOKUP('Extraction '!I334,DIMENSIONS!J:K,2,FALSE)</f>
        <v>0</v>
      </c>
      <c r="AB334" s="22" t="e">
        <f>VLOOKUP($I334,DIMENSIONS!$B$2:$G$58,3,FALSE)</f>
        <v>#N/A</v>
      </c>
      <c r="AC334" s="22" t="e">
        <f>VLOOKUP($I334,DIMENSIONS!$B$2:$G$58,4,FALSE)</f>
        <v>#N/A</v>
      </c>
      <c r="AD334" s="22" t="e">
        <f>VLOOKUP($I334,DIMENSIONS!$B$2:$G$58,5,FALSE)</f>
        <v>#N/A</v>
      </c>
      <c r="AE334" s="22" t="e">
        <f>VLOOKUP($I334,DIMENSIONS!$B$2:$G$58,6,FALSE)</f>
        <v>#N/A</v>
      </c>
      <c r="AF334" s="6" t="str">
        <f t="shared" si="80"/>
        <v xml:space="preserve"> </v>
      </c>
      <c r="AG334" s="21" t="e">
        <f>VLOOKUP($I334,DIMENSIONS!$B$2:$H$58,8,FALSE)</f>
        <v>#N/A</v>
      </c>
    </row>
    <row r="335" spans="2:33">
      <c r="B335" s="37"/>
      <c r="C335" s="37"/>
      <c r="D335" s="37"/>
      <c r="E335" s="37"/>
      <c r="F335" s="37"/>
      <c r="G335" s="37"/>
      <c r="H335" s="37"/>
      <c r="I335" s="37"/>
      <c r="J335" s="37"/>
      <c r="K335" s="37"/>
      <c r="L335" s="37"/>
      <c r="M335" s="37"/>
      <c r="N335" s="37"/>
      <c r="O335" s="37"/>
      <c r="P335" s="37"/>
      <c r="Q335" s="37"/>
      <c r="R335" s="37"/>
      <c r="S335" s="37"/>
      <c r="T335" s="37"/>
      <c r="U335" s="37"/>
      <c r="V335" s="37"/>
      <c r="W335" s="37"/>
      <c r="X335" s="40"/>
      <c r="Y335" s="6" t="str">
        <f t="shared" si="78"/>
        <v/>
      </c>
      <c r="Z335" s="22">
        <f t="shared" si="79"/>
        <v>-1</v>
      </c>
      <c r="AA335" s="22">
        <f>VLOOKUP('Extraction '!I335,DIMENSIONS!J:K,2,FALSE)</f>
        <v>0</v>
      </c>
      <c r="AB335" s="22" t="e">
        <f>VLOOKUP($I335,DIMENSIONS!$B$2:$G$58,3,FALSE)</f>
        <v>#N/A</v>
      </c>
      <c r="AC335" s="22" t="e">
        <f>VLOOKUP($I335,DIMENSIONS!$B$2:$G$58,4,FALSE)</f>
        <v>#N/A</v>
      </c>
      <c r="AD335" s="22" t="e">
        <f>VLOOKUP($I335,DIMENSIONS!$B$2:$G$58,5,FALSE)</f>
        <v>#N/A</v>
      </c>
      <c r="AE335" s="22" t="e">
        <f>VLOOKUP($I335,DIMENSIONS!$B$2:$G$58,6,FALSE)</f>
        <v>#N/A</v>
      </c>
      <c r="AF335" s="6" t="str">
        <f t="shared" si="80"/>
        <v xml:space="preserve"> </v>
      </c>
      <c r="AG335" s="21" t="e">
        <f>VLOOKUP($I335,DIMENSIONS!$B$2:$H$58,8,FALSE)</f>
        <v>#N/A</v>
      </c>
    </row>
    <row r="336" spans="2:33">
      <c r="B336" s="37"/>
      <c r="C336" s="37"/>
      <c r="D336" s="37"/>
      <c r="E336" s="37"/>
      <c r="F336" s="37"/>
      <c r="G336" s="37"/>
      <c r="H336" s="37"/>
      <c r="I336" s="37"/>
      <c r="J336" s="37"/>
      <c r="K336" s="37"/>
      <c r="L336" s="37"/>
      <c r="M336" s="37"/>
      <c r="N336" s="37"/>
      <c r="O336" s="37"/>
      <c r="P336" s="37"/>
      <c r="Q336" s="37"/>
      <c r="R336" s="37"/>
      <c r="S336" s="37"/>
      <c r="T336" s="37"/>
      <c r="U336" s="37"/>
      <c r="V336" s="37"/>
      <c r="W336" s="37"/>
      <c r="X336" s="40"/>
      <c r="Y336" s="6" t="str">
        <f t="shared" si="78"/>
        <v/>
      </c>
      <c r="Z336" s="22">
        <f t="shared" si="79"/>
        <v>-1</v>
      </c>
      <c r="AA336" s="22">
        <f>VLOOKUP('Extraction '!I336,DIMENSIONS!J:K,2,FALSE)</f>
        <v>0</v>
      </c>
      <c r="AB336" s="22" t="e">
        <f>VLOOKUP($I336,DIMENSIONS!$B$2:$G$58,3,FALSE)</f>
        <v>#N/A</v>
      </c>
      <c r="AC336" s="22" t="e">
        <f>VLOOKUP($I336,DIMENSIONS!$B$2:$G$58,4,FALSE)</f>
        <v>#N/A</v>
      </c>
      <c r="AD336" s="22" t="e">
        <f>VLOOKUP($I336,DIMENSIONS!$B$2:$G$58,5,FALSE)</f>
        <v>#N/A</v>
      </c>
      <c r="AE336" s="22" t="e">
        <f>VLOOKUP($I336,DIMENSIONS!$B$2:$G$58,6,FALSE)</f>
        <v>#N/A</v>
      </c>
      <c r="AF336" s="6" t="str">
        <f t="shared" si="80"/>
        <v xml:space="preserve"> </v>
      </c>
      <c r="AG336" s="21" t="e">
        <f>VLOOKUP($I336,DIMENSIONS!$B$2:$H$58,8,FALSE)</f>
        <v>#N/A</v>
      </c>
    </row>
    <row r="337" spans="2:33">
      <c r="B337" s="37"/>
      <c r="C337" s="37"/>
      <c r="D337" s="37"/>
      <c r="E337" s="37"/>
      <c r="F337" s="37"/>
      <c r="G337" s="37"/>
      <c r="H337" s="37"/>
      <c r="I337" s="37"/>
      <c r="J337" s="37"/>
      <c r="K337" s="37"/>
      <c r="L337" s="37"/>
      <c r="M337" s="37"/>
      <c r="N337" s="37"/>
      <c r="O337" s="37"/>
      <c r="P337" s="37"/>
      <c r="Q337" s="37"/>
      <c r="R337" s="37"/>
      <c r="S337" s="37"/>
      <c r="T337" s="37"/>
      <c r="U337" s="37"/>
      <c r="V337" s="37"/>
      <c r="W337" s="37"/>
      <c r="X337" s="40"/>
      <c r="Y337" s="6" t="str">
        <f t="shared" si="78"/>
        <v/>
      </c>
      <c r="Z337" s="22">
        <f t="shared" si="79"/>
        <v>-1</v>
      </c>
      <c r="AA337" s="22">
        <f>VLOOKUP('Extraction '!I337,DIMENSIONS!J:K,2,FALSE)</f>
        <v>0</v>
      </c>
      <c r="AB337" s="22" t="e">
        <f>VLOOKUP($I337,DIMENSIONS!$B$2:$G$58,3,FALSE)</f>
        <v>#N/A</v>
      </c>
      <c r="AC337" s="22" t="e">
        <f>VLOOKUP($I337,DIMENSIONS!$B$2:$G$58,4,FALSE)</f>
        <v>#N/A</v>
      </c>
      <c r="AD337" s="22" t="e">
        <f>VLOOKUP($I337,DIMENSIONS!$B$2:$G$58,5,FALSE)</f>
        <v>#N/A</v>
      </c>
      <c r="AE337" s="22" t="e">
        <f>VLOOKUP($I337,DIMENSIONS!$B$2:$G$58,6,FALSE)</f>
        <v>#N/A</v>
      </c>
      <c r="AF337" s="6" t="str">
        <f t="shared" si="80"/>
        <v xml:space="preserve"> </v>
      </c>
      <c r="AG337" s="21" t="e">
        <f>VLOOKUP($I337,DIMENSIONS!$B$2:$H$58,8,FALSE)</f>
        <v>#N/A</v>
      </c>
    </row>
    <row r="338" spans="2:33">
      <c r="B338" s="37"/>
      <c r="C338" s="37"/>
      <c r="D338" s="37"/>
      <c r="E338" s="37"/>
      <c r="F338" s="37"/>
      <c r="G338" s="37"/>
      <c r="H338" s="37"/>
      <c r="I338" s="37"/>
      <c r="J338" s="37"/>
      <c r="K338" s="37"/>
      <c r="L338" s="37"/>
      <c r="M338" s="37"/>
      <c r="N338" s="37"/>
      <c r="O338" s="37"/>
      <c r="P338" s="37"/>
      <c r="Q338" s="37"/>
      <c r="R338" s="37"/>
      <c r="S338" s="37"/>
      <c r="T338" s="37"/>
      <c r="U338" s="37"/>
      <c r="V338" s="37"/>
      <c r="W338" s="37"/>
      <c r="X338" s="40"/>
      <c r="Y338" s="6" t="str">
        <f t="shared" si="78"/>
        <v/>
      </c>
      <c r="Z338" s="22">
        <f t="shared" si="79"/>
        <v>-1</v>
      </c>
      <c r="AA338" s="22">
        <f>VLOOKUP('Extraction '!I338,DIMENSIONS!J:K,2,FALSE)</f>
        <v>0</v>
      </c>
      <c r="AB338" s="22" t="e">
        <f>VLOOKUP($I338,DIMENSIONS!$B$2:$G$58,3,FALSE)</f>
        <v>#N/A</v>
      </c>
      <c r="AC338" s="22" t="e">
        <f>VLOOKUP($I338,DIMENSIONS!$B$2:$G$58,4,FALSE)</f>
        <v>#N/A</v>
      </c>
      <c r="AD338" s="22" t="e">
        <f>VLOOKUP($I338,DIMENSIONS!$B$2:$G$58,5,FALSE)</f>
        <v>#N/A</v>
      </c>
      <c r="AE338" s="22" t="e">
        <f>VLOOKUP($I338,DIMENSIONS!$B$2:$G$58,6,FALSE)</f>
        <v>#N/A</v>
      </c>
      <c r="AF338" s="6" t="str">
        <f t="shared" si="80"/>
        <v xml:space="preserve"> </v>
      </c>
      <c r="AG338" s="21" t="e">
        <f>VLOOKUP($I338,DIMENSIONS!$B$2:$H$58,8,FALSE)</f>
        <v>#N/A</v>
      </c>
    </row>
    <row r="339" spans="2:33">
      <c r="B339" s="37"/>
      <c r="C339" s="37"/>
      <c r="D339" s="37"/>
      <c r="E339" s="37"/>
      <c r="F339" s="37"/>
      <c r="G339" s="37"/>
      <c r="H339" s="37"/>
      <c r="I339" s="37"/>
      <c r="J339" s="37"/>
      <c r="K339" s="37"/>
      <c r="L339" s="37"/>
      <c r="M339" s="37"/>
      <c r="N339" s="37"/>
      <c r="O339" s="37"/>
      <c r="P339" s="37"/>
      <c r="Q339" s="37"/>
      <c r="R339" s="37"/>
      <c r="S339" s="37"/>
      <c r="T339" s="37"/>
      <c r="U339" s="37"/>
      <c r="V339" s="37"/>
      <c r="W339" s="37"/>
      <c r="X339" s="40"/>
      <c r="Y339" s="6" t="str">
        <f t="shared" si="78"/>
        <v/>
      </c>
      <c r="Z339" s="22">
        <f t="shared" si="79"/>
        <v>-1</v>
      </c>
      <c r="AA339" s="22">
        <f>VLOOKUP('Extraction '!I339,DIMENSIONS!J:K,2,FALSE)</f>
        <v>0</v>
      </c>
      <c r="AB339" s="22" t="e">
        <f>VLOOKUP($I339,DIMENSIONS!$B$2:$G$58,3,FALSE)</f>
        <v>#N/A</v>
      </c>
      <c r="AC339" s="22" t="e">
        <f>VLOOKUP($I339,DIMENSIONS!$B$2:$G$58,4,FALSE)</f>
        <v>#N/A</v>
      </c>
      <c r="AD339" s="22" t="e">
        <f>VLOOKUP($I339,DIMENSIONS!$B$2:$G$58,5,FALSE)</f>
        <v>#N/A</v>
      </c>
      <c r="AE339" s="22" t="e">
        <f>VLOOKUP($I339,DIMENSIONS!$B$2:$G$58,6,FALSE)</f>
        <v>#N/A</v>
      </c>
      <c r="AF339" s="6" t="str">
        <f t="shared" si="80"/>
        <v xml:space="preserve"> </v>
      </c>
      <c r="AG339" s="21" t="e">
        <f>VLOOKUP($I339,DIMENSIONS!$B$2:$H$58,8,FALSE)</f>
        <v>#N/A</v>
      </c>
    </row>
    <row r="340" spans="2:33">
      <c r="B340" s="37"/>
      <c r="C340" s="37"/>
      <c r="D340" s="37"/>
      <c r="E340" s="37"/>
      <c r="F340" s="37"/>
      <c r="G340" s="37"/>
      <c r="H340" s="37"/>
      <c r="I340" s="37"/>
      <c r="J340" s="37"/>
      <c r="K340" s="37"/>
      <c r="L340" s="37"/>
      <c r="M340" s="37"/>
      <c r="N340" s="37"/>
      <c r="O340" s="37"/>
      <c r="P340" s="37"/>
      <c r="Q340" s="37"/>
      <c r="R340" s="37"/>
      <c r="S340" s="37"/>
      <c r="T340" s="37"/>
      <c r="U340" s="37"/>
      <c r="V340" s="37"/>
      <c r="W340" s="37"/>
      <c r="X340" s="40"/>
      <c r="Y340" s="6" t="str">
        <f t="shared" si="78"/>
        <v/>
      </c>
      <c r="Z340" s="22">
        <f t="shared" si="79"/>
        <v>-1</v>
      </c>
      <c r="AA340" s="22">
        <f>VLOOKUP('Extraction '!I340,DIMENSIONS!J:K,2,FALSE)</f>
        <v>0</v>
      </c>
      <c r="AB340" s="22" t="e">
        <f>VLOOKUP($I340,DIMENSIONS!$B$2:$G$58,3,FALSE)</f>
        <v>#N/A</v>
      </c>
      <c r="AC340" s="22" t="e">
        <f>VLOOKUP($I340,DIMENSIONS!$B$2:$G$58,4,FALSE)</f>
        <v>#N/A</v>
      </c>
      <c r="AD340" s="22" t="e">
        <f>VLOOKUP($I340,DIMENSIONS!$B$2:$G$58,5,FALSE)</f>
        <v>#N/A</v>
      </c>
      <c r="AE340" s="22" t="e">
        <f>VLOOKUP($I340,DIMENSIONS!$B$2:$G$58,6,FALSE)</f>
        <v>#N/A</v>
      </c>
      <c r="AF340" s="6" t="str">
        <f t="shared" si="80"/>
        <v xml:space="preserve"> </v>
      </c>
      <c r="AG340" s="21" t="e">
        <f>VLOOKUP($I340,DIMENSIONS!$B$2:$H$58,8,FALSE)</f>
        <v>#N/A</v>
      </c>
    </row>
    <row r="341" spans="2:33">
      <c r="B341" s="37"/>
      <c r="C341" s="37"/>
      <c r="D341" s="37"/>
      <c r="E341" s="37"/>
      <c r="F341" s="37"/>
      <c r="G341" s="37"/>
      <c r="H341" s="37"/>
      <c r="I341" s="37"/>
      <c r="J341" s="37"/>
      <c r="K341" s="37"/>
      <c r="L341" s="37"/>
      <c r="M341" s="37"/>
      <c r="N341" s="37"/>
      <c r="O341" s="37"/>
      <c r="P341" s="37"/>
      <c r="Q341" s="37"/>
      <c r="R341" s="37"/>
      <c r="S341" s="37"/>
      <c r="T341" s="37"/>
      <c r="U341" s="37"/>
      <c r="V341" s="37"/>
      <c r="W341" s="37"/>
      <c r="X341" s="40"/>
      <c r="Y341" s="6" t="str">
        <f t="shared" si="78"/>
        <v/>
      </c>
      <c r="Z341" s="22">
        <f t="shared" si="79"/>
        <v>-1</v>
      </c>
      <c r="AA341" s="22">
        <f>VLOOKUP('Extraction '!I341,DIMENSIONS!J:K,2,FALSE)</f>
        <v>0</v>
      </c>
      <c r="AB341" s="22" t="e">
        <f>VLOOKUP($I341,DIMENSIONS!$B$2:$G$58,3,FALSE)</f>
        <v>#N/A</v>
      </c>
      <c r="AC341" s="22" t="e">
        <f>VLOOKUP($I341,DIMENSIONS!$B$2:$G$58,4,FALSE)</f>
        <v>#N/A</v>
      </c>
      <c r="AD341" s="22" t="e">
        <f>VLOOKUP($I341,DIMENSIONS!$B$2:$G$58,5,FALSE)</f>
        <v>#N/A</v>
      </c>
      <c r="AE341" s="22" t="e">
        <f>VLOOKUP($I341,DIMENSIONS!$B$2:$G$58,6,FALSE)</f>
        <v>#N/A</v>
      </c>
      <c r="AF341" s="6" t="str">
        <f t="shared" si="80"/>
        <v xml:space="preserve"> </v>
      </c>
      <c r="AG341" s="21" t="e">
        <f>VLOOKUP($I341,DIMENSIONS!$B$2:$H$58,8,FALSE)</f>
        <v>#N/A</v>
      </c>
    </row>
    <row r="342" spans="2:33">
      <c r="B342" s="37"/>
      <c r="C342" s="37"/>
      <c r="D342" s="37"/>
      <c r="E342" s="37"/>
      <c r="F342" s="37"/>
      <c r="G342" s="37"/>
      <c r="H342" s="37"/>
      <c r="I342" s="37"/>
      <c r="J342" s="37"/>
      <c r="K342" s="37"/>
      <c r="L342" s="37"/>
      <c r="M342" s="37"/>
      <c r="N342" s="37"/>
      <c r="O342" s="37"/>
      <c r="P342" s="37"/>
      <c r="Q342" s="37"/>
      <c r="R342" s="37"/>
      <c r="S342" s="37"/>
      <c r="T342" s="37"/>
      <c r="U342" s="37"/>
      <c r="V342" s="37"/>
      <c r="W342" s="37"/>
      <c r="X342" s="40"/>
      <c r="Y342" s="6" t="str">
        <f t="shared" si="78"/>
        <v/>
      </c>
      <c r="Z342" s="22">
        <f t="shared" si="79"/>
        <v>-1</v>
      </c>
      <c r="AA342" s="22">
        <f>VLOOKUP('Extraction '!I342,DIMENSIONS!J:K,2,FALSE)</f>
        <v>0</v>
      </c>
      <c r="AB342" s="22" t="e">
        <f>VLOOKUP($I342,DIMENSIONS!$B$2:$G$58,3,FALSE)</f>
        <v>#N/A</v>
      </c>
      <c r="AC342" s="22" t="e">
        <f>VLOOKUP($I342,DIMENSIONS!$B$2:$G$58,4,FALSE)</f>
        <v>#N/A</v>
      </c>
      <c r="AD342" s="22" t="e">
        <f>VLOOKUP($I342,DIMENSIONS!$B$2:$G$58,5,FALSE)</f>
        <v>#N/A</v>
      </c>
      <c r="AE342" s="22" t="e">
        <f>VLOOKUP($I342,DIMENSIONS!$B$2:$G$58,6,FALSE)</f>
        <v>#N/A</v>
      </c>
      <c r="AF342" s="6" t="str">
        <f t="shared" si="80"/>
        <v xml:space="preserve"> </v>
      </c>
      <c r="AG342" s="21" t="e">
        <f>VLOOKUP($I342,DIMENSIONS!$B$2:$H$58,8,FALSE)</f>
        <v>#N/A</v>
      </c>
    </row>
    <row r="343" spans="2:33">
      <c r="B343" s="37"/>
      <c r="C343" s="37"/>
      <c r="D343" s="37"/>
      <c r="E343" s="37"/>
      <c r="F343" s="37"/>
      <c r="G343" s="37"/>
      <c r="H343" s="37"/>
      <c r="I343" s="37"/>
      <c r="J343" s="37"/>
      <c r="K343" s="37"/>
      <c r="L343" s="37"/>
      <c r="M343" s="37"/>
      <c r="N343" s="37"/>
      <c r="O343" s="37"/>
      <c r="P343" s="37"/>
      <c r="Q343" s="37"/>
      <c r="R343" s="37"/>
      <c r="S343" s="37"/>
      <c r="T343" s="37"/>
      <c r="U343" s="37"/>
      <c r="V343" s="37"/>
      <c r="W343" s="37"/>
      <c r="X343" s="40"/>
      <c r="Y343" s="6" t="str">
        <f t="shared" si="78"/>
        <v/>
      </c>
      <c r="Z343" s="22">
        <f t="shared" si="79"/>
        <v>-1</v>
      </c>
      <c r="AA343" s="22">
        <f>VLOOKUP('Extraction '!I343,DIMENSIONS!J:K,2,FALSE)</f>
        <v>0</v>
      </c>
      <c r="AB343" s="22" t="e">
        <f>VLOOKUP($I343,DIMENSIONS!$B$2:$G$58,3,FALSE)</f>
        <v>#N/A</v>
      </c>
      <c r="AC343" s="22" t="e">
        <f>VLOOKUP($I343,DIMENSIONS!$B$2:$G$58,4,FALSE)</f>
        <v>#N/A</v>
      </c>
      <c r="AD343" s="22" t="e">
        <f>VLOOKUP($I343,DIMENSIONS!$B$2:$G$58,5,FALSE)</f>
        <v>#N/A</v>
      </c>
      <c r="AE343" s="22" t="e">
        <f>VLOOKUP($I343,DIMENSIONS!$B$2:$G$58,6,FALSE)</f>
        <v>#N/A</v>
      </c>
      <c r="AF343" s="6" t="str">
        <f t="shared" si="80"/>
        <v xml:space="preserve"> </v>
      </c>
      <c r="AG343" s="21" t="e">
        <f>VLOOKUP($I343,DIMENSIONS!$B$2:$H$58,8,FALSE)</f>
        <v>#N/A</v>
      </c>
    </row>
    <row r="344" spans="2:33">
      <c r="B344" s="37"/>
      <c r="C344" s="37"/>
      <c r="D344" s="37"/>
      <c r="E344" s="37"/>
      <c r="F344" s="37"/>
      <c r="G344" s="37"/>
      <c r="H344" s="37"/>
      <c r="I344" s="37"/>
      <c r="J344" s="37"/>
      <c r="K344" s="37"/>
      <c r="L344" s="37"/>
      <c r="M344" s="37"/>
      <c r="N344" s="37"/>
      <c r="O344" s="37"/>
      <c r="P344" s="37"/>
      <c r="Q344" s="37"/>
      <c r="R344" s="37"/>
      <c r="S344" s="37"/>
      <c r="T344" s="37"/>
      <c r="U344" s="37"/>
      <c r="V344" s="37"/>
      <c r="W344" s="37"/>
      <c r="X344" s="40"/>
      <c r="Y344" s="6" t="str">
        <f t="shared" si="78"/>
        <v/>
      </c>
      <c r="Z344" s="22">
        <f t="shared" si="79"/>
        <v>-1</v>
      </c>
      <c r="AA344" s="22">
        <f>VLOOKUP('Extraction '!I344,DIMENSIONS!J:K,2,FALSE)</f>
        <v>0</v>
      </c>
      <c r="AB344" s="22" t="e">
        <f>VLOOKUP($I344,DIMENSIONS!$B$2:$G$58,3,FALSE)</f>
        <v>#N/A</v>
      </c>
      <c r="AC344" s="22" t="e">
        <f>VLOOKUP($I344,DIMENSIONS!$B$2:$G$58,4,FALSE)</f>
        <v>#N/A</v>
      </c>
      <c r="AD344" s="22" t="e">
        <f>VLOOKUP($I344,DIMENSIONS!$B$2:$G$58,5,FALSE)</f>
        <v>#N/A</v>
      </c>
      <c r="AE344" s="22" t="e">
        <f>VLOOKUP($I344,DIMENSIONS!$B$2:$G$58,6,FALSE)</f>
        <v>#N/A</v>
      </c>
      <c r="AF344" s="6" t="str">
        <f t="shared" si="80"/>
        <v xml:space="preserve"> </v>
      </c>
      <c r="AG344" s="21" t="e">
        <f>VLOOKUP($I344,DIMENSIONS!$B$2:$H$58,8,FALSE)</f>
        <v>#N/A</v>
      </c>
    </row>
    <row r="345" spans="2:33">
      <c r="B345" s="37"/>
      <c r="C345" s="37"/>
      <c r="D345" s="37"/>
      <c r="E345" s="37"/>
      <c r="F345" s="37"/>
      <c r="G345" s="37"/>
      <c r="H345" s="37"/>
      <c r="I345" s="37"/>
      <c r="J345" s="37"/>
      <c r="K345" s="37"/>
      <c r="L345" s="37"/>
      <c r="M345" s="37"/>
      <c r="N345" s="37"/>
      <c r="O345" s="37"/>
      <c r="P345" s="37"/>
      <c r="Q345" s="37"/>
      <c r="R345" s="37"/>
      <c r="S345" s="37"/>
      <c r="T345" s="37"/>
      <c r="U345" s="37"/>
      <c r="V345" s="37"/>
      <c r="W345" s="37"/>
      <c r="X345" s="40"/>
      <c r="Y345" s="6" t="str">
        <f t="shared" si="78"/>
        <v/>
      </c>
      <c r="Z345" s="22">
        <f t="shared" si="79"/>
        <v>-1</v>
      </c>
      <c r="AA345" s="22">
        <f>VLOOKUP('Extraction '!I345,DIMENSIONS!J:K,2,FALSE)</f>
        <v>0</v>
      </c>
      <c r="AB345" s="22" t="e">
        <f>VLOOKUP($I345,DIMENSIONS!$B$2:$G$58,3,FALSE)</f>
        <v>#N/A</v>
      </c>
      <c r="AC345" s="22" t="e">
        <f>VLOOKUP($I345,DIMENSIONS!$B$2:$G$58,4,FALSE)</f>
        <v>#N/A</v>
      </c>
      <c r="AD345" s="22" t="e">
        <f>VLOOKUP($I345,DIMENSIONS!$B$2:$G$58,5,FALSE)</f>
        <v>#N/A</v>
      </c>
      <c r="AE345" s="22" t="e">
        <f>VLOOKUP($I345,DIMENSIONS!$B$2:$G$58,6,FALSE)</f>
        <v>#N/A</v>
      </c>
      <c r="AF345" s="6" t="str">
        <f t="shared" si="80"/>
        <v xml:space="preserve"> </v>
      </c>
      <c r="AG345" s="21" t="e">
        <f>VLOOKUP($I345,DIMENSIONS!$B$2:$H$58,8,FALSE)</f>
        <v>#N/A</v>
      </c>
    </row>
    <row r="346" spans="2:33">
      <c r="B346" s="37"/>
      <c r="C346" s="37"/>
      <c r="D346" s="37"/>
      <c r="E346" s="37"/>
      <c r="F346" s="37"/>
      <c r="G346" s="37"/>
      <c r="H346" s="37"/>
      <c r="I346" s="37"/>
      <c r="J346" s="37"/>
      <c r="K346" s="37"/>
      <c r="L346" s="37"/>
      <c r="M346" s="37"/>
      <c r="N346" s="37"/>
      <c r="O346" s="37"/>
      <c r="P346" s="37"/>
      <c r="Q346" s="37"/>
      <c r="R346" s="37"/>
      <c r="S346" s="37"/>
      <c r="T346" s="37"/>
      <c r="U346" s="37"/>
      <c r="V346" s="37"/>
      <c r="W346" s="37"/>
      <c r="X346" s="40"/>
      <c r="Y346" s="6" t="str">
        <f t="shared" si="78"/>
        <v/>
      </c>
      <c r="Z346" s="22">
        <f t="shared" si="79"/>
        <v>-1</v>
      </c>
      <c r="AA346" s="22">
        <f>VLOOKUP('Extraction '!I346,DIMENSIONS!J:K,2,FALSE)</f>
        <v>0</v>
      </c>
      <c r="AB346" s="22" t="e">
        <f>VLOOKUP($I346,DIMENSIONS!$B$2:$G$58,3,FALSE)</f>
        <v>#N/A</v>
      </c>
      <c r="AC346" s="22" t="e">
        <f>VLOOKUP($I346,DIMENSIONS!$B$2:$G$58,4,FALSE)</f>
        <v>#N/A</v>
      </c>
      <c r="AD346" s="22" t="e">
        <f>VLOOKUP($I346,DIMENSIONS!$B$2:$G$58,5,FALSE)</f>
        <v>#N/A</v>
      </c>
      <c r="AE346" s="22" t="e">
        <f>VLOOKUP($I346,DIMENSIONS!$B$2:$G$58,6,FALSE)</f>
        <v>#N/A</v>
      </c>
      <c r="AF346" s="6" t="str">
        <f t="shared" si="80"/>
        <v xml:space="preserve"> </v>
      </c>
      <c r="AG346" s="21" t="e">
        <f>VLOOKUP($I346,DIMENSIONS!$B$2:$H$58,8,FALSE)</f>
        <v>#N/A</v>
      </c>
    </row>
    <row r="347" spans="2:33">
      <c r="B347" s="37"/>
      <c r="C347" s="37"/>
      <c r="D347" s="37"/>
      <c r="E347" s="37"/>
      <c r="F347" s="37"/>
      <c r="G347" s="37"/>
      <c r="H347" s="37"/>
      <c r="I347" s="37"/>
      <c r="J347" s="37"/>
      <c r="K347" s="37"/>
      <c r="L347" s="37"/>
      <c r="M347" s="37"/>
      <c r="N347" s="37"/>
      <c r="O347" s="37"/>
      <c r="P347" s="37"/>
      <c r="Q347" s="37"/>
      <c r="R347" s="37"/>
      <c r="S347" s="37"/>
      <c r="T347" s="37"/>
      <c r="U347" s="37"/>
      <c r="V347" s="37"/>
      <c r="W347" s="37"/>
      <c r="X347" s="40"/>
      <c r="Y347" s="6" t="str">
        <f t="shared" si="78"/>
        <v/>
      </c>
      <c r="Z347" s="22">
        <f t="shared" si="79"/>
        <v>-1</v>
      </c>
      <c r="AA347" s="22">
        <f>VLOOKUP('Extraction '!I347,DIMENSIONS!J:K,2,FALSE)</f>
        <v>0</v>
      </c>
      <c r="AB347" s="22" t="e">
        <f>VLOOKUP($I347,DIMENSIONS!$B$2:$G$58,3,FALSE)</f>
        <v>#N/A</v>
      </c>
      <c r="AC347" s="22" t="e">
        <f>VLOOKUP($I347,DIMENSIONS!$B$2:$G$58,4,FALSE)</f>
        <v>#N/A</v>
      </c>
      <c r="AD347" s="22" t="e">
        <f>VLOOKUP($I347,DIMENSIONS!$B$2:$G$58,5,FALSE)</f>
        <v>#N/A</v>
      </c>
      <c r="AE347" s="22" t="e">
        <f>VLOOKUP($I347,DIMENSIONS!$B$2:$G$58,6,FALSE)</f>
        <v>#N/A</v>
      </c>
      <c r="AF347" s="6" t="str">
        <f t="shared" si="80"/>
        <v xml:space="preserve"> </v>
      </c>
      <c r="AG347" s="21" t="e">
        <f>VLOOKUP($I347,DIMENSIONS!$B$2:$H$58,8,FALSE)</f>
        <v>#N/A</v>
      </c>
    </row>
    <row r="348" spans="2:33">
      <c r="B348" s="37"/>
      <c r="C348" s="37"/>
      <c r="D348" s="37"/>
      <c r="E348" s="37"/>
      <c r="F348" s="37"/>
      <c r="G348" s="37"/>
      <c r="H348" s="37"/>
      <c r="I348" s="37"/>
      <c r="J348" s="37"/>
      <c r="K348" s="37"/>
      <c r="L348" s="37"/>
      <c r="M348" s="37"/>
      <c r="N348" s="37"/>
      <c r="O348" s="37"/>
      <c r="P348" s="37"/>
      <c r="Q348" s="37"/>
      <c r="R348" s="37"/>
      <c r="S348" s="37"/>
      <c r="T348" s="37"/>
      <c r="U348" s="37"/>
      <c r="V348" s="37"/>
      <c r="W348" s="37"/>
      <c r="X348" s="40"/>
      <c r="Y348" s="6" t="str">
        <f t="shared" si="78"/>
        <v/>
      </c>
      <c r="Z348" s="22">
        <f t="shared" si="79"/>
        <v>-1</v>
      </c>
      <c r="AA348" s="22">
        <f>VLOOKUP('Extraction '!I348,DIMENSIONS!J:K,2,FALSE)</f>
        <v>0</v>
      </c>
      <c r="AB348" s="22" t="e">
        <f>VLOOKUP($I348,DIMENSIONS!$B$2:$G$58,3,FALSE)</f>
        <v>#N/A</v>
      </c>
      <c r="AC348" s="22" t="e">
        <f>VLOOKUP($I348,DIMENSIONS!$B$2:$G$58,4,FALSE)</f>
        <v>#N/A</v>
      </c>
      <c r="AD348" s="22" t="e">
        <f>VLOOKUP($I348,DIMENSIONS!$B$2:$G$58,5,FALSE)</f>
        <v>#N/A</v>
      </c>
      <c r="AE348" s="22" t="e">
        <f>VLOOKUP($I348,DIMENSIONS!$B$2:$G$58,6,FALSE)</f>
        <v>#N/A</v>
      </c>
      <c r="AF348" s="6" t="str">
        <f t="shared" si="80"/>
        <v xml:space="preserve"> </v>
      </c>
      <c r="AG348" s="21" t="e">
        <f>VLOOKUP($I348,DIMENSIONS!$B$2:$H$58,8,FALSE)</f>
        <v>#N/A</v>
      </c>
    </row>
    <row r="349" spans="2:33">
      <c r="B349" s="37"/>
      <c r="C349" s="37"/>
      <c r="D349" s="37"/>
      <c r="E349" s="37"/>
      <c r="F349" s="37"/>
      <c r="G349" s="37"/>
      <c r="H349" s="37"/>
      <c r="I349" s="37"/>
      <c r="J349" s="37"/>
      <c r="K349" s="37"/>
      <c r="L349" s="37"/>
      <c r="M349" s="37"/>
      <c r="N349" s="37"/>
      <c r="O349" s="37"/>
      <c r="P349" s="37"/>
      <c r="Q349" s="37"/>
      <c r="R349" s="37"/>
      <c r="S349" s="37"/>
      <c r="T349" s="37"/>
      <c r="U349" s="37"/>
      <c r="V349" s="37"/>
      <c r="W349" s="37"/>
      <c r="X349" s="40"/>
      <c r="Y349" s="6" t="str">
        <f t="shared" si="78"/>
        <v/>
      </c>
      <c r="Z349" s="22">
        <f t="shared" si="79"/>
        <v>-1</v>
      </c>
      <c r="AA349" s="22">
        <f>VLOOKUP('Extraction '!I349,DIMENSIONS!J:K,2,FALSE)</f>
        <v>0</v>
      </c>
      <c r="AB349" s="22" t="e">
        <f>VLOOKUP($I349,DIMENSIONS!$B$2:$G$58,3,FALSE)</f>
        <v>#N/A</v>
      </c>
      <c r="AC349" s="22" t="e">
        <f>VLOOKUP($I349,DIMENSIONS!$B$2:$G$58,4,FALSE)</f>
        <v>#N/A</v>
      </c>
      <c r="AD349" s="22" t="e">
        <f>VLOOKUP($I349,DIMENSIONS!$B$2:$G$58,5,FALSE)</f>
        <v>#N/A</v>
      </c>
      <c r="AE349" s="22" t="e">
        <f>VLOOKUP($I349,DIMENSIONS!$B$2:$G$58,6,FALSE)</f>
        <v>#N/A</v>
      </c>
      <c r="AF349" s="6" t="str">
        <f t="shared" si="80"/>
        <v xml:space="preserve"> </v>
      </c>
      <c r="AG349" s="21" t="e">
        <f>VLOOKUP($I349,DIMENSIONS!$B$2:$H$58,8,FALSE)</f>
        <v>#N/A</v>
      </c>
    </row>
    <row r="350" spans="2:33">
      <c r="B350" s="37"/>
      <c r="C350" s="37"/>
      <c r="D350" s="37"/>
      <c r="E350" s="37"/>
      <c r="F350" s="37"/>
      <c r="G350" s="37"/>
      <c r="H350" s="37"/>
      <c r="I350" s="37"/>
      <c r="J350" s="37"/>
      <c r="K350" s="37"/>
      <c r="L350" s="37"/>
      <c r="M350" s="37"/>
      <c r="N350" s="37"/>
      <c r="O350" s="37"/>
      <c r="P350" s="37"/>
      <c r="Q350" s="37"/>
      <c r="R350" s="37"/>
      <c r="S350" s="37"/>
      <c r="T350" s="37"/>
      <c r="U350" s="37"/>
      <c r="V350" s="37"/>
      <c r="W350" s="37"/>
      <c r="X350" s="40"/>
      <c r="Y350" s="6" t="str">
        <f t="shared" si="78"/>
        <v/>
      </c>
      <c r="Z350" s="22">
        <f t="shared" si="79"/>
        <v>-1</v>
      </c>
      <c r="AA350" s="22">
        <f>VLOOKUP('Extraction '!I350,DIMENSIONS!J:K,2,FALSE)</f>
        <v>0</v>
      </c>
      <c r="AB350" s="22" t="e">
        <f>VLOOKUP($I350,DIMENSIONS!$B$2:$G$58,3,FALSE)</f>
        <v>#N/A</v>
      </c>
      <c r="AC350" s="22" t="e">
        <f>VLOOKUP($I350,DIMENSIONS!$B$2:$G$58,4,FALSE)</f>
        <v>#N/A</v>
      </c>
      <c r="AD350" s="22" t="e">
        <f>VLOOKUP($I350,DIMENSIONS!$B$2:$G$58,5,FALSE)</f>
        <v>#N/A</v>
      </c>
      <c r="AE350" s="22" t="e">
        <f>VLOOKUP($I350,DIMENSIONS!$B$2:$G$58,6,FALSE)</f>
        <v>#N/A</v>
      </c>
      <c r="AF350" s="6" t="str">
        <f t="shared" si="80"/>
        <v xml:space="preserve"> </v>
      </c>
      <c r="AG350" s="21" t="e">
        <f>VLOOKUP($I350,DIMENSIONS!$B$2:$H$58,8,FALSE)</f>
        <v>#N/A</v>
      </c>
    </row>
    <row r="351" spans="2:33">
      <c r="B351" s="37"/>
      <c r="C351" s="37"/>
      <c r="D351" s="37"/>
      <c r="E351" s="37"/>
      <c r="F351" s="37"/>
      <c r="G351" s="37"/>
      <c r="H351" s="37"/>
      <c r="I351" s="37"/>
      <c r="J351" s="37"/>
      <c r="K351" s="37"/>
      <c r="L351" s="37"/>
      <c r="M351" s="37"/>
      <c r="N351" s="37"/>
      <c r="O351" s="37"/>
      <c r="P351" s="37"/>
      <c r="Q351" s="37"/>
      <c r="R351" s="37"/>
      <c r="S351" s="37"/>
      <c r="T351" s="37"/>
      <c r="U351" s="37"/>
      <c r="V351" s="37"/>
      <c r="W351" s="37"/>
      <c r="X351" s="40"/>
      <c r="Y351" s="6" t="str">
        <f t="shared" si="78"/>
        <v/>
      </c>
      <c r="Z351" s="22">
        <f t="shared" si="79"/>
        <v>-1</v>
      </c>
      <c r="AA351" s="22">
        <f>VLOOKUP('Extraction '!I351,DIMENSIONS!J:K,2,FALSE)</f>
        <v>0</v>
      </c>
      <c r="AB351" s="22" t="e">
        <f>VLOOKUP($I351,DIMENSIONS!$B$2:$G$58,3,FALSE)</f>
        <v>#N/A</v>
      </c>
      <c r="AC351" s="22" t="e">
        <f>VLOOKUP($I351,DIMENSIONS!$B$2:$G$58,4,FALSE)</f>
        <v>#N/A</v>
      </c>
      <c r="AD351" s="22" t="e">
        <f>VLOOKUP($I351,DIMENSIONS!$B$2:$G$58,5,FALSE)</f>
        <v>#N/A</v>
      </c>
      <c r="AE351" s="22" t="e">
        <f>VLOOKUP($I351,DIMENSIONS!$B$2:$G$58,6,FALSE)</f>
        <v>#N/A</v>
      </c>
      <c r="AF351" s="6" t="str">
        <f t="shared" si="80"/>
        <v xml:space="preserve"> </v>
      </c>
      <c r="AG351" s="21" t="e">
        <f>VLOOKUP($I351,DIMENSIONS!$B$2:$H$58,8,FALSE)</f>
        <v>#N/A</v>
      </c>
    </row>
    <row r="352" spans="2:33">
      <c r="B352" s="37"/>
      <c r="C352" s="37"/>
      <c r="D352" s="37"/>
      <c r="E352" s="37"/>
      <c r="F352" s="37"/>
      <c r="G352" s="37"/>
      <c r="H352" s="37"/>
      <c r="I352" s="37"/>
      <c r="J352" s="37"/>
      <c r="K352" s="37"/>
      <c r="L352" s="37"/>
      <c r="M352" s="37"/>
      <c r="N352" s="37"/>
      <c r="O352" s="37"/>
      <c r="P352" s="37"/>
      <c r="Q352" s="37"/>
      <c r="R352" s="37"/>
      <c r="S352" s="37"/>
      <c r="T352" s="37"/>
      <c r="U352" s="37"/>
      <c r="V352" s="37"/>
      <c r="W352" s="37"/>
      <c r="X352" s="40"/>
    </row>
    <row r="353" spans="2:24">
      <c r="B353" s="37"/>
      <c r="C353" s="37"/>
      <c r="D353" s="37"/>
      <c r="E353" s="37"/>
      <c r="F353" s="37"/>
      <c r="G353" s="37"/>
      <c r="H353" s="37"/>
      <c r="I353" s="37"/>
      <c r="J353" s="37"/>
      <c r="K353" s="37"/>
      <c r="L353" s="37"/>
      <c r="M353" s="37"/>
      <c r="N353" s="37"/>
      <c r="O353" s="37"/>
      <c r="P353" s="37"/>
      <c r="Q353" s="37"/>
      <c r="R353" s="37"/>
      <c r="S353" s="37"/>
      <c r="T353" s="37"/>
      <c r="U353" s="37"/>
      <c r="V353" s="37"/>
      <c r="W353" s="37"/>
      <c r="X353" s="40"/>
    </row>
    <row r="354" spans="2:24">
      <c r="B354" s="37"/>
      <c r="C354" s="37"/>
      <c r="D354" s="37"/>
      <c r="E354" s="37"/>
      <c r="F354" s="37"/>
      <c r="G354" s="37"/>
      <c r="H354" s="37"/>
      <c r="I354" s="37"/>
      <c r="J354" s="37"/>
      <c r="K354" s="37"/>
      <c r="L354" s="37"/>
      <c r="M354" s="37"/>
      <c r="N354" s="37"/>
      <c r="O354" s="37"/>
      <c r="P354" s="37"/>
      <c r="Q354" s="37"/>
      <c r="R354" s="37"/>
      <c r="S354" s="37"/>
      <c r="T354" s="37"/>
      <c r="U354" s="37"/>
      <c r="V354" s="37"/>
      <c r="W354" s="37"/>
      <c r="X354" s="40"/>
    </row>
    <row r="355" spans="2:24">
      <c r="B355" s="37"/>
      <c r="C355" s="37"/>
      <c r="D355" s="37"/>
      <c r="E355" s="37"/>
      <c r="F355" s="37"/>
      <c r="G355" s="37"/>
      <c r="H355" s="37"/>
      <c r="I355" s="37"/>
      <c r="J355" s="37"/>
      <c r="K355" s="37"/>
      <c r="L355" s="37"/>
      <c r="M355" s="37"/>
      <c r="N355" s="37"/>
      <c r="O355" s="37"/>
      <c r="P355" s="37"/>
      <c r="Q355" s="37"/>
      <c r="R355" s="37"/>
      <c r="S355" s="37"/>
      <c r="T355" s="37"/>
      <c r="U355" s="37"/>
      <c r="V355" s="37"/>
      <c r="W355" s="37"/>
      <c r="X355" s="40"/>
    </row>
    <row r="356" spans="2:24">
      <c r="B356" s="37"/>
      <c r="C356" s="37"/>
      <c r="D356" s="37"/>
      <c r="E356" s="37"/>
      <c r="F356" s="37"/>
      <c r="G356" s="37"/>
      <c r="H356" s="37"/>
      <c r="I356" s="37"/>
      <c r="J356" s="37"/>
      <c r="K356" s="37"/>
      <c r="L356" s="37"/>
      <c r="M356" s="37"/>
      <c r="N356" s="37"/>
      <c r="O356" s="37"/>
      <c r="P356" s="37"/>
      <c r="Q356" s="37"/>
      <c r="R356" s="37"/>
      <c r="S356" s="37"/>
      <c r="T356" s="37"/>
      <c r="U356" s="37"/>
      <c r="V356" s="37"/>
      <c r="W356" s="37"/>
      <c r="X356" s="40"/>
    </row>
    <row r="357" spans="2:24">
      <c r="B357" s="37"/>
      <c r="C357" s="37"/>
      <c r="D357" s="37"/>
      <c r="E357" s="37"/>
      <c r="F357" s="37"/>
      <c r="G357" s="37"/>
      <c r="H357" s="37"/>
      <c r="I357" s="37"/>
      <c r="J357" s="37"/>
      <c r="K357" s="37"/>
      <c r="L357" s="37"/>
      <c r="M357" s="37"/>
      <c r="N357" s="37"/>
      <c r="O357" s="37"/>
      <c r="P357" s="37"/>
      <c r="Q357" s="37"/>
      <c r="R357" s="37"/>
      <c r="S357" s="37"/>
      <c r="T357" s="37"/>
      <c r="U357" s="37"/>
      <c r="V357" s="37"/>
      <c r="W357" s="37"/>
      <c r="X357" s="40"/>
    </row>
    <row r="358" spans="2:24">
      <c r="B358" s="37"/>
      <c r="C358" s="37"/>
      <c r="D358" s="37"/>
      <c r="E358" s="37"/>
      <c r="F358" s="37"/>
      <c r="G358" s="37"/>
      <c r="H358" s="37"/>
      <c r="I358" s="37"/>
      <c r="J358" s="37"/>
      <c r="K358" s="37"/>
      <c r="L358" s="37"/>
      <c r="M358" s="37"/>
      <c r="N358" s="37"/>
      <c r="O358" s="37"/>
      <c r="P358" s="37"/>
      <c r="Q358" s="37"/>
      <c r="R358" s="37"/>
      <c r="S358" s="37"/>
      <c r="T358" s="37"/>
      <c r="U358" s="37"/>
      <c r="V358" s="37"/>
      <c r="W358" s="37"/>
      <c r="X358" s="40"/>
    </row>
    <row r="359" spans="2:24">
      <c r="B359" s="37"/>
      <c r="C359" s="37"/>
      <c r="D359" s="37"/>
      <c r="E359" s="37"/>
      <c r="F359" s="37"/>
      <c r="G359" s="37"/>
      <c r="H359" s="37"/>
      <c r="I359" s="37"/>
      <c r="J359" s="37"/>
      <c r="K359" s="37"/>
      <c r="L359" s="37"/>
      <c r="M359" s="37"/>
      <c r="N359" s="37"/>
      <c r="O359" s="37"/>
      <c r="P359" s="37"/>
      <c r="Q359" s="37"/>
      <c r="R359" s="37"/>
      <c r="S359" s="37"/>
      <c r="T359" s="37"/>
      <c r="U359" s="37"/>
      <c r="V359" s="37"/>
      <c r="W359" s="37"/>
      <c r="X359" s="40"/>
    </row>
    <row r="360" spans="2:24">
      <c r="B360" s="37"/>
      <c r="C360" s="37"/>
      <c r="D360" s="37"/>
      <c r="E360" s="37"/>
      <c r="F360" s="37"/>
      <c r="G360" s="37"/>
      <c r="H360" s="37"/>
      <c r="I360" s="37"/>
      <c r="J360" s="37"/>
      <c r="K360" s="37"/>
      <c r="L360" s="37"/>
      <c r="M360" s="37"/>
      <c r="N360" s="37"/>
      <c r="O360" s="37"/>
      <c r="P360" s="37"/>
      <c r="Q360" s="37"/>
      <c r="R360" s="37"/>
      <c r="S360" s="37"/>
      <c r="T360" s="37"/>
      <c r="U360" s="37"/>
      <c r="V360" s="37"/>
      <c r="W360" s="37"/>
      <c r="X360" s="40"/>
    </row>
    <row r="361" spans="2:24">
      <c r="B361" s="37"/>
      <c r="C361" s="37"/>
      <c r="D361" s="37"/>
      <c r="E361" s="37"/>
      <c r="F361" s="37"/>
      <c r="G361" s="37"/>
      <c r="H361" s="37"/>
      <c r="I361" s="37"/>
      <c r="J361" s="37"/>
      <c r="K361" s="37"/>
      <c r="L361" s="37"/>
      <c r="M361" s="37"/>
      <c r="N361" s="37"/>
      <c r="O361" s="37"/>
      <c r="P361" s="37"/>
      <c r="Q361" s="37"/>
      <c r="R361" s="37"/>
      <c r="S361" s="37"/>
      <c r="T361" s="37"/>
      <c r="U361" s="37"/>
      <c r="V361" s="37"/>
      <c r="W361" s="37"/>
      <c r="X361" s="40"/>
    </row>
    <row r="362" spans="2:24">
      <c r="B362" s="37"/>
      <c r="C362" s="37"/>
      <c r="D362" s="37"/>
      <c r="E362" s="37"/>
      <c r="F362" s="37"/>
      <c r="G362" s="37"/>
      <c r="H362" s="37"/>
      <c r="I362" s="37"/>
      <c r="J362" s="37"/>
      <c r="K362" s="37"/>
      <c r="L362" s="37"/>
      <c r="M362" s="37"/>
      <c r="N362" s="37"/>
      <c r="O362" s="37"/>
      <c r="P362" s="37"/>
      <c r="Q362" s="37"/>
      <c r="R362" s="37"/>
      <c r="S362" s="37"/>
      <c r="T362" s="37"/>
      <c r="U362" s="37"/>
      <c r="V362" s="37"/>
      <c r="W362" s="37"/>
      <c r="X362" s="40"/>
    </row>
    <row r="363" spans="2:24">
      <c r="B363" s="37"/>
      <c r="C363" s="37"/>
      <c r="D363" s="37"/>
      <c r="E363" s="37"/>
      <c r="F363" s="37"/>
      <c r="G363" s="37"/>
      <c r="H363" s="37"/>
      <c r="I363" s="37"/>
      <c r="J363" s="37"/>
      <c r="K363" s="37"/>
      <c r="L363" s="37"/>
      <c r="M363" s="37"/>
      <c r="N363" s="37"/>
      <c r="O363" s="37"/>
      <c r="P363" s="37"/>
      <c r="Q363" s="37"/>
      <c r="R363" s="37"/>
      <c r="S363" s="37"/>
      <c r="T363" s="37"/>
      <c r="U363" s="37"/>
      <c r="V363" s="37"/>
      <c r="W363" s="37"/>
      <c r="X363" s="40"/>
    </row>
    <row r="364" spans="2:24">
      <c r="B364" s="37"/>
      <c r="C364" s="37"/>
      <c r="D364" s="37"/>
      <c r="E364" s="37"/>
      <c r="F364" s="37"/>
      <c r="G364" s="37"/>
      <c r="H364" s="37"/>
      <c r="I364" s="37"/>
      <c r="J364" s="37"/>
      <c r="K364" s="37"/>
      <c r="L364" s="37"/>
      <c r="M364" s="37"/>
      <c r="N364" s="37"/>
      <c r="O364" s="37"/>
      <c r="P364" s="37"/>
      <c r="Q364" s="37"/>
      <c r="R364" s="37"/>
      <c r="S364" s="37"/>
      <c r="T364" s="37"/>
      <c r="U364" s="37"/>
      <c r="V364" s="37"/>
      <c r="W364" s="37"/>
      <c r="X364" s="40"/>
    </row>
    <row r="365" spans="2:24">
      <c r="B365" s="37"/>
      <c r="C365" s="37"/>
      <c r="D365" s="37"/>
      <c r="E365" s="37"/>
      <c r="F365" s="37"/>
      <c r="G365" s="37"/>
      <c r="H365" s="37"/>
      <c r="I365" s="37"/>
      <c r="J365" s="37"/>
      <c r="K365" s="37"/>
      <c r="L365" s="37"/>
      <c r="M365" s="37"/>
      <c r="N365" s="37"/>
      <c r="O365" s="37"/>
      <c r="P365" s="37"/>
      <c r="Q365" s="37"/>
      <c r="R365" s="37"/>
      <c r="S365" s="37"/>
      <c r="T365" s="37"/>
      <c r="U365" s="37"/>
      <c r="V365" s="37"/>
      <c r="W365" s="37"/>
      <c r="X365" s="40"/>
    </row>
    <row r="366" spans="2:24">
      <c r="B366" s="37"/>
      <c r="C366" s="37"/>
      <c r="D366" s="37"/>
      <c r="E366" s="37"/>
      <c r="F366" s="37"/>
      <c r="G366" s="37"/>
      <c r="H366" s="37"/>
      <c r="I366" s="37"/>
      <c r="J366" s="37"/>
      <c r="K366" s="37"/>
      <c r="L366" s="37"/>
      <c r="M366" s="37"/>
      <c r="N366" s="37"/>
      <c r="O366" s="37"/>
      <c r="P366" s="37"/>
      <c r="Q366" s="37"/>
      <c r="R366" s="37"/>
      <c r="S366" s="37"/>
      <c r="T366" s="37"/>
      <c r="U366" s="37"/>
      <c r="V366" s="37"/>
      <c r="W366" s="37"/>
      <c r="X366" s="40"/>
    </row>
    <row r="367" spans="2:24">
      <c r="B367" s="37"/>
      <c r="C367" s="37"/>
      <c r="D367" s="37"/>
      <c r="E367" s="37"/>
      <c r="F367" s="37"/>
      <c r="G367" s="37"/>
      <c r="H367" s="37"/>
      <c r="I367" s="37"/>
      <c r="J367" s="37"/>
      <c r="K367" s="37"/>
      <c r="L367" s="37"/>
      <c r="M367" s="37"/>
      <c r="N367" s="37"/>
      <c r="O367" s="37"/>
      <c r="P367" s="37"/>
      <c r="Q367" s="37"/>
      <c r="R367" s="37"/>
      <c r="S367" s="37"/>
      <c r="T367" s="37"/>
      <c r="U367" s="37"/>
      <c r="V367" s="37"/>
      <c r="W367" s="37"/>
      <c r="X367" s="40"/>
    </row>
    <row r="368" spans="2:24">
      <c r="B368" s="37"/>
      <c r="C368" s="37"/>
      <c r="D368" s="37"/>
      <c r="E368" s="37"/>
      <c r="F368" s="37"/>
      <c r="G368" s="37"/>
      <c r="H368" s="37"/>
      <c r="I368" s="37"/>
      <c r="J368" s="37"/>
      <c r="K368" s="37"/>
      <c r="L368" s="37"/>
      <c r="M368" s="37"/>
      <c r="N368" s="37"/>
      <c r="O368" s="37"/>
      <c r="P368" s="37"/>
      <c r="Q368" s="37"/>
      <c r="R368" s="37"/>
      <c r="S368" s="37"/>
      <c r="T368" s="37"/>
      <c r="U368" s="37"/>
      <c r="V368" s="37"/>
      <c r="W368" s="37"/>
      <c r="X368" s="40"/>
    </row>
    <row r="369" spans="2:24">
      <c r="B369" s="37"/>
      <c r="C369" s="37"/>
      <c r="D369" s="37"/>
      <c r="E369" s="37"/>
      <c r="F369" s="37"/>
      <c r="G369" s="37"/>
      <c r="H369" s="37"/>
      <c r="I369" s="37"/>
      <c r="J369" s="37"/>
      <c r="K369" s="37"/>
      <c r="L369" s="37"/>
      <c r="M369" s="37"/>
      <c r="N369" s="37"/>
      <c r="O369" s="37"/>
      <c r="P369" s="37"/>
      <c r="Q369" s="37"/>
      <c r="R369" s="37"/>
      <c r="S369" s="37"/>
      <c r="T369" s="37"/>
      <c r="U369" s="37"/>
      <c r="V369" s="37"/>
      <c r="W369" s="37"/>
      <c r="X369" s="40"/>
    </row>
    <row r="370" spans="2:24">
      <c r="B370" s="37"/>
      <c r="C370" s="37"/>
      <c r="D370" s="37"/>
      <c r="E370" s="37"/>
      <c r="F370" s="37"/>
      <c r="G370" s="37"/>
      <c r="H370" s="37"/>
      <c r="I370" s="37"/>
      <c r="J370" s="37"/>
      <c r="K370" s="37"/>
      <c r="L370" s="37"/>
      <c r="M370" s="37"/>
      <c r="N370" s="37"/>
      <c r="O370" s="37"/>
      <c r="P370" s="37"/>
      <c r="Q370" s="37"/>
      <c r="R370" s="37"/>
      <c r="S370" s="37"/>
      <c r="T370" s="37"/>
      <c r="U370" s="37"/>
      <c r="V370" s="37"/>
      <c r="W370" s="37"/>
      <c r="X370" s="40"/>
    </row>
    <row r="371" spans="2:24">
      <c r="B371" s="37"/>
      <c r="C371" s="37"/>
      <c r="D371" s="37"/>
      <c r="E371" s="37"/>
      <c r="F371" s="37"/>
      <c r="G371" s="37"/>
      <c r="H371" s="37"/>
      <c r="I371" s="37"/>
      <c r="J371" s="37"/>
      <c r="K371" s="37"/>
      <c r="L371" s="37"/>
      <c r="M371" s="37"/>
      <c r="N371" s="37"/>
      <c r="O371" s="37"/>
      <c r="P371" s="37"/>
      <c r="Q371" s="37"/>
      <c r="R371" s="37"/>
      <c r="S371" s="37"/>
      <c r="T371" s="37"/>
      <c r="U371" s="37"/>
      <c r="V371" s="37"/>
      <c r="W371" s="37"/>
      <c r="X371" s="40"/>
    </row>
    <row r="372" spans="2:24">
      <c r="B372" s="37"/>
      <c r="C372" s="37"/>
      <c r="D372" s="37"/>
      <c r="E372" s="37"/>
      <c r="F372" s="37"/>
      <c r="G372" s="37"/>
      <c r="H372" s="37"/>
      <c r="I372" s="37"/>
      <c r="J372" s="37"/>
      <c r="K372" s="37"/>
      <c r="L372" s="37"/>
      <c r="M372" s="37"/>
      <c r="N372" s="37"/>
      <c r="O372" s="37"/>
      <c r="P372" s="37"/>
      <c r="Q372" s="37"/>
      <c r="R372" s="37"/>
      <c r="S372" s="37"/>
      <c r="T372" s="37"/>
      <c r="U372" s="37"/>
      <c r="V372" s="37"/>
      <c r="W372" s="37"/>
      <c r="X372" s="40"/>
    </row>
    <row r="373" spans="2:24">
      <c r="B373" s="37"/>
      <c r="C373" s="37"/>
      <c r="D373" s="37"/>
      <c r="E373" s="37"/>
      <c r="F373" s="37"/>
      <c r="G373" s="37"/>
      <c r="H373" s="37"/>
      <c r="I373" s="37"/>
      <c r="J373" s="37"/>
      <c r="K373" s="37"/>
      <c r="L373" s="37"/>
      <c r="M373" s="37"/>
      <c r="N373" s="37"/>
      <c r="O373" s="37"/>
      <c r="P373" s="37"/>
      <c r="Q373" s="37"/>
      <c r="R373" s="37"/>
      <c r="S373" s="37"/>
      <c r="T373" s="37"/>
      <c r="U373" s="37"/>
      <c r="V373" s="37"/>
      <c r="W373" s="37"/>
      <c r="X373" s="40"/>
    </row>
    <row r="374" spans="2:24">
      <c r="B374" s="37"/>
      <c r="C374" s="37"/>
      <c r="D374" s="37"/>
      <c r="E374" s="37"/>
      <c r="F374" s="37"/>
      <c r="G374" s="37"/>
      <c r="H374" s="37"/>
      <c r="I374" s="37"/>
      <c r="J374" s="37"/>
      <c r="K374" s="37"/>
      <c r="L374" s="37"/>
      <c r="M374" s="37"/>
      <c r="N374" s="37"/>
      <c r="O374" s="37"/>
      <c r="P374" s="37"/>
      <c r="Q374" s="37"/>
      <c r="R374" s="37"/>
      <c r="S374" s="37"/>
      <c r="T374" s="37"/>
      <c r="U374" s="37"/>
      <c r="V374" s="37"/>
      <c r="W374" s="37"/>
      <c r="X374" s="40"/>
    </row>
    <row r="375" spans="2:24">
      <c r="B375" s="37"/>
      <c r="C375" s="37"/>
      <c r="D375" s="37"/>
      <c r="E375" s="37"/>
      <c r="F375" s="37"/>
      <c r="G375" s="37"/>
      <c r="H375" s="37"/>
      <c r="I375" s="37"/>
      <c r="J375" s="37"/>
      <c r="K375" s="37"/>
      <c r="L375" s="37"/>
      <c r="M375" s="37"/>
      <c r="N375" s="37"/>
      <c r="O375" s="37"/>
      <c r="P375" s="37"/>
      <c r="Q375" s="37"/>
      <c r="R375" s="37"/>
      <c r="S375" s="37"/>
      <c r="T375" s="37"/>
      <c r="U375" s="37"/>
      <c r="V375" s="37"/>
      <c r="W375" s="37"/>
      <c r="X375" s="40"/>
    </row>
    <row r="376" spans="2:24">
      <c r="B376" s="37"/>
      <c r="C376" s="37"/>
      <c r="D376" s="37"/>
      <c r="E376" s="37"/>
      <c r="F376" s="37"/>
      <c r="G376" s="37"/>
      <c r="H376" s="37"/>
      <c r="I376" s="37"/>
      <c r="J376" s="37"/>
      <c r="K376" s="37"/>
      <c r="L376" s="37"/>
      <c r="M376" s="37"/>
      <c r="N376" s="37"/>
      <c r="O376" s="37"/>
      <c r="P376" s="37"/>
      <c r="Q376" s="37"/>
      <c r="R376" s="37"/>
      <c r="S376" s="37"/>
      <c r="T376" s="37"/>
      <c r="U376" s="37"/>
      <c r="V376" s="37"/>
      <c r="W376" s="37"/>
      <c r="X376" s="40"/>
    </row>
    <row r="377" spans="2:24">
      <c r="B377" s="37"/>
      <c r="C377" s="37"/>
      <c r="D377" s="37"/>
      <c r="E377" s="37"/>
      <c r="F377" s="37"/>
      <c r="G377" s="37"/>
      <c r="H377" s="37"/>
      <c r="I377" s="37"/>
      <c r="J377" s="37"/>
      <c r="K377" s="37"/>
      <c r="L377" s="37"/>
      <c r="M377" s="37"/>
      <c r="N377" s="37"/>
      <c r="O377" s="37"/>
      <c r="P377" s="37"/>
      <c r="Q377" s="37"/>
      <c r="R377" s="37"/>
      <c r="S377" s="37"/>
      <c r="T377" s="37"/>
      <c r="U377" s="37"/>
      <c r="V377" s="37"/>
      <c r="W377" s="37"/>
      <c r="X377" s="40"/>
    </row>
    <row r="378" spans="2:24">
      <c r="B378" s="37"/>
      <c r="C378" s="37"/>
      <c r="D378" s="37"/>
      <c r="E378" s="37"/>
      <c r="F378" s="37"/>
      <c r="G378" s="37"/>
      <c r="H378" s="37"/>
      <c r="I378" s="37"/>
      <c r="J378" s="37"/>
      <c r="K378" s="37"/>
      <c r="L378" s="37"/>
      <c r="M378" s="37"/>
      <c r="N378" s="37"/>
      <c r="O378" s="37"/>
      <c r="P378" s="37"/>
      <c r="Q378" s="37"/>
      <c r="R378" s="37"/>
      <c r="S378" s="37"/>
      <c r="T378" s="37"/>
      <c r="U378" s="37"/>
      <c r="V378" s="37"/>
      <c r="W378" s="37"/>
      <c r="X378" s="40"/>
    </row>
    <row r="379" spans="2:24">
      <c r="B379" s="37"/>
      <c r="C379" s="37"/>
      <c r="D379" s="37"/>
      <c r="E379" s="37"/>
      <c r="F379" s="37"/>
      <c r="G379" s="37"/>
      <c r="H379" s="37"/>
      <c r="I379" s="37"/>
      <c r="J379" s="37"/>
      <c r="K379" s="37"/>
      <c r="L379" s="37"/>
      <c r="M379" s="37"/>
      <c r="N379" s="37"/>
      <c r="O379" s="37"/>
      <c r="P379" s="37"/>
      <c r="Q379" s="37"/>
      <c r="R379" s="37"/>
      <c r="S379" s="37"/>
      <c r="T379" s="37"/>
      <c r="U379" s="37"/>
      <c r="V379" s="37"/>
      <c r="W379" s="37"/>
      <c r="X379" s="40"/>
    </row>
    <row r="380" spans="2:24">
      <c r="B380" s="37"/>
      <c r="C380" s="37"/>
      <c r="D380" s="37"/>
      <c r="E380" s="37"/>
      <c r="F380" s="37"/>
      <c r="G380" s="37"/>
      <c r="H380" s="37"/>
      <c r="I380" s="37"/>
      <c r="J380" s="37"/>
      <c r="K380" s="37"/>
      <c r="L380" s="37"/>
      <c r="M380" s="37"/>
      <c r="N380" s="37"/>
      <c r="O380" s="37"/>
      <c r="P380" s="37"/>
      <c r="Q380" s="37"/>
      <c r="R380" s="37"/>
      <c r="S380" s="37"/>
      <c r="T380" s="37"/>
      <c r="U380" s="37"/>
      <c r="V380" s="37"/>
      <c r="W380" s="37"/>
      <c r="X380" s="40"/>
    </row>
    <row r="381" spans="2:24">
      <c r="B381" s="37"/>
      <c r="C381" s="37"/>
      <c r="D381" s="37"/>
      <c r="E381" s="37"/>
      <c r="F381" s="37"/>
      <c r="G381" s="37"/>
      <c r="H381" s="37"/>
      <c r="I381" s="37"/>
      <c r="J381" s="37"/>
      <c r="K381" s="37"/>
      <c r="L381" s="37"/>
      <c r="M381" s="37"/>
      <c r="N381" s="37"/>
      <c r="O381" s="37"/>
      <c r="P381" s="37"/>
      <c r="Q381" s="37"/>
      <c r="R381" s="37"/>
      <c r="S381" s="37"/>
      <c r="T381" s="37"/>
      <c r="U381" s="37"/>
      <c r="V381" s="37"/>
      <c r="W381" s="37"/>
      <c r="X381" s="40"/>
    </row>
    <row r="382" spans="2:24">
      <c r="B382" s="37"/>
      <c r="C382" s="37"/>
      <c r="D382" s="37"/>
      <c r="E382" s="37"/>
      <c r="F382" s="37"/>
      <c r="G382" s="37"/>
      <c r="H382" s="37"/>
      <c r="I382" s="37"/>
      <c r="J382" s="37"/>
      <c r="K382" s="37"/>
      <c r="L382" s="37"/>
      <c r="M382" s="37"/>
      <c r="N382" s="37"/>
      <c r="O382" s="37"/>
      <c r="P382" s="37"/>
      <c r="Q382" s="37"/>
      <c r="R382" s="37"/>
      <c r="S382" s="37"/>
      <c r="T382" s="37"/>
      <c r="U382" s="37"/>
      <c r="V382" s="37"/>
      <c r="W382" s="37"/>
      <c r="X382" s="40"/>
    </row>
    <row r="383" spans="2:24">
      <c r="B383" s="37"/>
      <c r="C383" s="37"/>
      <c r="D383" s="37"/>
      <c r="E383" s="37"/>
      <c r="F383" s="37"/>
      <c r="G383" s="37"/>
      <c r="H383" s="37"/>
      <c r="I383" s="37"/>
      <c r="J383" s="37"/>
      <c r="K383" s="37"/>
      <c r="L383" s="37"/>
      <c r="M383" s="37"/>
      <c r="N383" s="37"/>
      <c r="O383" s="37"/>
      <c r="P383" s="37"/>
      <c r="Q383" s="37"/>
      <c r="R383" s="37"/>
      <c r="S383" s="37"/>
      <c r="T383" s="37"/>
      <c r="U383" s="37"/>
      <c r="V383" s="37"/>
      <c r="W383" s="37"/>
      <c r="X383" s="40"/>
    </row>
    <row r="384" spans="2:24">
      <c r="B384" s="37"/>
      <c r="C384" s="37"/>
      <c r="D384" s="37"/>
      <c r="E384" s="37"/>
      <c r="F384" s="37"/>
      <c r="G384" s="37"/>
      <c r="H384" s="37"/>
      <c r="I384" s="37"/>
      <c r="J384" s="37"/>
      <c r="K384" s="37"/>
      <c r="L384" s="37"/>
      <c r="M384" s="37"/>
      <c r="N384" s="37"/>
      <c r="O384" s="37"/>
      <c r="P384" s="37"/>
      <c r="Q384" s="37"/>
      <c r="R384" s="37"/>
      <c r="S384" s="37"/>
      <c r="T384" s="37"/>
      <c r="U384" s="37"/>
      <c r="V384" s="37"/>
      <c r="W384" s="37"/>
      <c r="X384" s="40"/>
    </row>
    <row r="385" spans="2:24">
      <c r="B385" s="37"/>
      <c r="C385" s="37"/>
      <c r="D385" s="37"/>
      <c r="E385" s="37"/>
      <c r="F385" s="37"/>
      <c r="G385" s="37"/>
      <c r="H385" s="37"/>
      <c r="I385" s="37"/>
      <c r="J385" s="37"/>
      <c r="K385" s="37"/>
      <c r="L385" s="37"/>
      <c r="M385" s="37"/>
      <c r="N385" s="37"/>
      <c r="O385" s="37"/>
      <c r="P385" s="37"/>
      <c r="Q385" s="37"/>
      <c r="R385" s="37"/>
      <c r="S385" s="37"/>
      <c r="T385" s="37"/>
      <c r="U385" s="37"/>
      <c r="V385" s="37"/>
      <c r="W385" s="37"/>
      <c r="X385" s="40"/>
    </row>
    <row r="386" spans="2:24">
      <c r="B386" s="37"/>
      <c r="C386" s="37"/>
      <c r="D386" s="37"/>
      <c r="E386" s="37"/>
      <c r="F386" s="37"/>
      <c r="G386" s="37"/>
      <c r="H386" s="37"/>
      <c r="I386" s="37"/>
      <c r="J386" s="37"/>
      <c r="K386" s="37"/>
      <c r="L386" s="37"/>
      <c r="M386" s="37"/>
      <c r="N386" s="37"/>
      <c r="O386" s="37"/>
      <c r="P386" s="37"/>
      <c r="Q386" s="37"/>
      <c r="R386" s="37"/>
      <c r="S386" s="37"/>
      <c r="T386" s="37"/>
      <c r="U386" s="37"/>
      <c r="V386" s="37"/>
      <c r="W386" s="37"/>
      <c r="X386" s="40"/>
    </row>
    <row r="387" spans="2:24">
      <c r="B387" s="37"/>
      <c r="C387" s="37"/>
      <c r="D387" s="37"/>
      <c r="E387" s="37"/>
      <c r="F387" s="37"/>
      <c r="G387" s="37"/>
      <c r="H387" s="37"/>
      <c r="I387" s="37"/>
      <c r="J387" s="37"/>
      <c r="K387" s="37"/>
      <c r="L387" s="37"/>
      <c r="M387" s="37"/>
      <c r="N387" s="37"/>
      <c r="O387" s="37"/>
      <c r="P387" s="37"/>
      <c r="Q387" s="37"/>
      <c r="R387" s="37"/>
      <c r="S387" s="37"/>
      <c r="T387" s="37"/>
      <c r="U387" s="37"/>
      <c r="V387" s="37"/>
      <c r="W387" s="37"/>
      <c r="X387" s="40"/>
    </row>
    <row r="388" spans="2:24">
      <c r="B388" s="37"/>
      <c r="C388" s="37"/>
      <c r="D388" s="37"/>
      <c r="E388" s="37"/>
      <c r="F388" s="37"/>
      <c r="G388" s="37"/>
      <c r="H388" s="37"/>
      <c r="I388" s="37"/>
      <c r="J388" s="37"/>
      <c r="K388" s="37"/>
      <c r="L388" s="37"/>
      <c r="M388" s="37"/>
      <c r="N388" s="37"/>
      <c r="O388" s="37"/>
      <c r="P388" s="37"/>
      <c r="Q388" s="37"/>
      <c r="R388" s="37"/>
      <c r="S388" s="37"/>
      <c r="T388" s="37"/>
      <c r="U388" s="37"/>
      <c r="V388" s="37"/>
      <c r="W388" s="37"/>
      <c r="X388" s="40"/>
    </row>
    <row r="389" spans="2:24">
      <c r="B389" s="37"/>
      <c r="C389" s="37"/>
      <c r="D389" s="37"/>
      <c r="E389" s="37"/>
      <c r="F389" s="37"/>
      <c r="G389" s="37"/>
      <c r="H389" s="37"/>
      <c r="I389" s="37"/>
      <c r="J389" s="37"/>
      <c r="K389" s="37"/>
      <c r="L389" s="37"/>
      <c r="M389" s="37"/>
      <c r="N389" s="37"/>
      <c r="O389" s="37"/>
      <c r="P389" s="37"/>
      <c r="Q389" s="37"/>
      <c r="R389" s="37"/>
      <c r="S389" s="37"/>
      <c r="T389" s="37"/>
      <c r="U389" s="37"/>
      <c r="V389" s="37"/>
      <c r="W389" s="37"/>
      <c r="X389" s="40"/>
    </row>
    <row r="390" spans="2:24">
      <c r="B390" s="37"/>
      <c r="C390" s="37"/>
      <c r="D390" s="37"/>
      <c r="E390" s="37"/>
      <c r="F390" s="37"/>
      <c r="G390" s="37"/>
      <c r="H390" s="37"/>
      <c r="I390" s="37"/>
      <c r="J390" s="37"/>
      <c r="K390" s="37"/>
      <c r="L390" s="37"/>
      <c r="M390" s="37"/>
      <c r="N390" s="37"/>
      <c r="O390" s="37"/>
      <c r="P390" s="37"/>
      <c r="Q390" s="37"/>
      <c r="R390" s="37"/>
      <c r="S390" s="37"/>
      <c r="T390" s="37"/>
      <c r="U390" s="37"/>
      <c r="V390" s="37"/>
      <c r="W390" s="37"/>
      <c r="X390" s="40"/>
    </row>
    <row r="391" spans="2:24">
      <c r="B391" s="37"/>
      <c r="C391" s="37"/>
      <c r="D391" s="37"/>
      <c r="E391" s="37"/>
      <c r="F391" s="37"/>
      <c r="G391" s="37"/>
      <c r="H391" s="37"/>
      <c r="I391" s="37"/>
      <c r="J391" s="37"/>
      <c r="K391" s="37"/>
      <c r="L391" s="37"/>
      <c r="M391" s="37"/>
      <c r="N391" s="37"/>
      <c r="O391" s="37"/>
      <c r="P391" s="37"/>
      <c r="Q391" s="37"/>
      <c r="R391" s="37"/>
      <c r="S391" s="37"/>
      <c r="T391" s="37"/>
      <c r="U391" s="37"/>
      <c r="V391" s="37"/>
      <c r="W391" s="37"/>
      <c r="X391" s="40"/>
    </row>
    <row r="392" spans="2:24">
      <c r="B392" s="37"/>
      <c r="C392" s="37"/>
      <c r="D392" s="37"/>
      <c r="E392" s="37"/>
      <c r="F392" s="37"/>
      <c r="G392" s="37"/>
      <c r="H392" s="37"/>
      <c r="I392" s="37"/>
      <c r="J392" s="37"/>
      <c r="K392" s="37"/>
      <c r="L392" s="37"/>
      <c r="M392" s="37"/>
      <c r="N392" s="37"/>
      <c r="O392" s="37"/>
      <c r="P392" s="37"/>
      <c r="Q392" s="37"/>
      <c r="R392" s="37"/>
      <c r="S392" s="37"/>
      <c r="T392" s="37"/>
      <c r="U392" s="37"/>
      <c r="V392" s="37"/>
      <c r="W392" s="37"/>
      <c r="X392" s="40"/>
    </row>
    <row r="393" spans="2:24">
      <c r="B393" s="37"/>
      <c r="C393" s="37"/>
      <c r="D393" s="37"/>
      <c r="E393" s="37"/>
      <c r="F393" s="37"/>
      <c r="G393" s="37"/>
      <c r="H393" s="37"/>
      <c r="I393" s="37"/>
      <c r="J393" s="37"/>
      <c r="K393" s="37"/>
      <c r="L393" s="37"/>
      <c r="M393" s="37"/>
      <c r="N393" s="37"/>
      <c r="O393" s="37"/>
      <c r="P393" s="37"/>
      <c r="Q393" s="37"/>
      <c r="R393" s="37"/>
      <c r="S393" s="37"/>
      <c r="T393" s="37"/>
      <c r="U393" s="37"/>
      <c r="V393" s="37"/>
      <c r="W393" s="37"/>
      <c r="X393" s="40"/>
    </row>
    <row r="394" spans="2:24">
      <c r="B394" s="37"/>
      <c r="C394" s="37"/>
      <c r="D394" s="37"/>
      <c r="E394" s="37"/>
      <c r="F394" s="37"/>
      <c r="G394" s="37"/>
      <c r="H394" s="37"/>
      <c r="I394" s="37"/>
      <c r="J394" s="37"/>
      <c r="K394" s="37"/>
      <c r="L394" s="37"/>
      <c r="M394" s="37"/>
      <c r="N394" s="37"/>
      <c r="O394" s="37"/>
      <c r="P394" s="37"/>
      <c r="Q394" s="37"/>
      <c r="R394" s="37"/>
      <c r="S394" s="37"/>
      <c r="T394" s="37"/>
      <c r="U394" s="37"/>
      <c r="V394" s="37"/>
      <c r="W394" s="37"/>
      <c r="X394" s="40"/>
    </row>
    <row r="395" spans="2:24">
      <c r="B395" s="37"/>
      <c r="C395" s="37"/>
      <c r="D395" s="37"/>
      <c r="E395" s="37"/>
      <c r="F395" s="37"/>
      <c r="G395" s="37"/>
      <c r="H395" s="37"/>
      <c r="I395" s="37"/>
      <c r="J395" s="37"/>
      <c r="K395" s="37"/>
      <c r="L395" s="37"/>
      <c r="M395" s="37"/>
      <c r="N395" s="37"/>
      <c r="O395" s="37"/>
      <c r="P395" s="37"/>
      <c r="Q395" s="37"/>
      <c r="R395" s="37"/>
      <c r="S395" s="37"/>
      <c r="T395" s="37"/>
      <c r="U395" s="37"/>
      <c r="V395" s="37"/>
      <c r="W395" s="37"/>
      <c r="X395" s="40"/>
    </row>
    <row r="396" spans="2:24">
      <c r="B396" s="37"/>
      <c r="C396" s="37"/>
      <c r="D396" s="37"/>
      <c r="E396" s="37"/>
      <c r="F396" s="37"/>
      <c r="G396" s="37"/>
      <c r="H396" s="37"/>
      <c r="I396" s="37"/>
      <c r="J396" s="37"/>
      <c r="K396" s="37"/>
      <c r="L396" s="37"/>
      <c r="M396" s="37"/>
      <c r="N396" s="37"/>
      <c r="O396" s="37"/>
      <c r="P396" s="37"/>
      <c r="Q396" s="37"/>
      <c r="R396" s="37"/>
      <c r="S396" s="37"/>
      <c r="T396" s="37"/>
      <c r="U396" s="37"/>
      <c r="V396" s="37"/>
      <c r="W396" s="37"/>
      <c r="X396" s="40"/>
    </row>
    <row r="397" spans="2:24">
      <c r="B397" s="37"/>
      <c r="C397" s="37"/>
      <c r="D397" s="37"/>
      <c r="E397" s="37"/>
      <c r="F397" s="37"/>
      <c r="G397" s="37"/>
      <c r="H397" s="37"/>
      <c r="I397" s="37"/>
      <c r="J397" s="37"/>
      <c r="K397" s="37"/>
      <c r="L397" s="37"/>
      <c r="M397" s="37"/>
      <c r="N397" s="37"/>
      <c r="O397" s="37"/>
      <c r="P397" s="37"/>
      <c r="Q397" s="37"/>
      <c r="R397" s="37"/>
      <c r="S397" s="37"/>
      <c r="T397" s="37"/>
      <c r="U397" s="37"/>
      <c r="V397" s="37"/>
      <c r="W397" s="37"/>
      <c r="X397" s="40"/>
    </row>
    <row r="398" spans="2:24">
      <c r="B398" s="37"/>
      <c r="C398" s="37"/>
      <c r="D398" s="37"/>
      <c r="E398" s="37"/>
      <c r="F398" s="37"/>
      <c r="G398" s="37"/>
      <c r="H398" s="37"/>
      <c r="I398" s="37"/>
      <c r="J398" s="37"/>
      <c r="K398" s="37"/>
      <c r="L398" s="37"/>
      <c r="M398" s="37"/>
      <c r="N398" s="37"/>
      <c r="O398" s="37"/>
      <c r="P398" s="37"/>
      <c r="Q398" s="37"/>
      <c r="R398" s="37"/>
      <c r="S398" s="37"/>
      <c r="T398" s="37"/>
      <c r="U398" s="37"/>
      <c r="V398" s="37"/>
      <c r="W398" s="37"/>
      <c r="X398" s="40"/>
    </row>
    <row r="399" spans="2:24">
      <c r="B399" s="37"/>
      <c r="C399" s="37"/>
      <c r="D399" s="37"/>
      <c r="E399" s="37"/>
      <c r="F399" s="37"/>
      <c r="G399" s="37"/>
      <c r="H399" s="37"/>
      <c r="I399" s="37"/>
      <c r="J399" s="37"/>
      <c r="K399" s="37"/>
      <c r="L399" s="37"/>
      <c r="M399" s="37"/>
      <c r="N399" s="37"/>
      <c r="O399" s="37"/>
      <c r="P399" s="37"/>
      <c r="Q399" s="37"/>
      <c r="R399" s="37"/>
      <c r="S399" s="37"/>
      <c r="T399" s="37"/>
      <c r="U399" s="37"/>
      <c r="V399" s="37"/>
      <c r="W399" s="37"/>
      <c r="X399" s="40"/>
    </row>
    <row r="400" spans="2:24">
      <c r="B400" s="37"/>
      <c r="C400" s="37"/>
      <c r="D400" s="37"/>
      <c r="E400" s="37"/>
      <c r="F400" s="37"/>
      <c r="G400" s="37"/>
      <c r="H400" s="37"/>
      <c r="I400" s="37"/>
      <c r="J400" s="37"/>
      <c r="K400" s="37"/>
      <c r="L400" s="37"/>
      <c r="M400" s="37"/>
      <c r="N400" s="37"/>
      <c r="O400" s="37"/>
      <c r="P400" s="37"/>
      <c r="Q400" s="37"/>
      <c r="R400" s="37"/>
      <c r="S400" s="37"/>
      <c r="T400" s="37"/>
      <c r="U400" s="37"/>
      <c r="V400" s="37"/>
      <c r="W400" s="37"/>
      <c r="X400" s="40"/>
    </row>
    <row r="401" spans="2:24">
      <c r="B401" s="37"/>
      <c r="C401" s="37"/>
      <c r="D401" s="37"/>
      <c r="E401" s="37"/>
      <c r="F401" s="37"/>
      <c r="G401" s="37"/>
      <c r="H401" s="37"/>
      <c r="I401" s="37"/>
      <c r="J401" s="37"/>
      <c r="K401" s="37"/>
      <c r="L401" s="37"/>
      <c r="M401" s="37"/>
      <c r="N401" s="37"/>
      <c r="O401" s="37"/>
      <c r="P401" s="37"/>
      <c r="Q401" s="37"/>
      <c r="R401" s="37"/>
      <c r="S401" s="37"/>
      <c r="T401" s="37"/>
      <c r="U401" s="37"/>
      <c r="V401" s="37"/>
      <c r="W401" s="37"/>
      <c r="X401" s="40"/>
    </row>
    <row r="402" spans="2:24">
      <c r="B402" s="37"/>
      <c r="C402" s="37"/>
      <c r="D402" s="37"/>
      <c r="E402" s="37"/>
      <c r="F402" s="37"/>
      <c r="G402" s="37"/>
      <c r="H402" s="37"/>
      <c r="I402" s="37"/>
      <c r="J402" s="37"/>
      <c r="K402" s="37"/>
      <c r="L402" s="37"/>
      <c r="M402" s="37"/>
      <c r="N402" s="37"/>
      <c r="O402" s="37"/>
      <c r="P402" s="37"/>
      <c r="Q402" s="37"/>
      <c r="R402" s="37"/>
      <c r="S402" s="37"/>
      <c r="T402" s="37"/>
      <c r="U402" s="37"/>
      <c r="V402" s="37"/>
      <c r="W402" s="37"/>
      <c r="X402" s="40"/>
    </row>
    <row r="403" spans="2:24">
      <c r="B403" s="37"/>
      <c r="C403" s="37"/>
      <c r="D403" s="37"/>
      <c r="E403" s="37"/>
      <c r="F403" s="37"/>
      <c r="G403" s="37"/>
      <c r="H403" s="37"/>
      <c r="I403" s="37"/>
      <c r="J403" s="37"/>
      <c r="K403" s="37"/>
      <c r="L403" s="37"/>
      <c r="M403" s="37"/>
      <c r="N403" s="37"/>
      <c r="O403" s="37"/>
      <c r="P403" s="37"/>
      <c r="Q403" s="37"/>
      <c r="R403" s="37"/>
      <c r="S403" s="37"/>
      <c r="T403" s="37"/>
      <c r="U403" s="37"/>
      <c r="V403" s="37"/>
      <c r="W403" s="37"/>
      <c r="X403" s="40"/>
    </row>
    <row r="404" spans="2:24">
      <c r="B404" s="37"/>
      <c r="C404" s="37"/>
      <c r="D404" s="37"/>
      <c r="E404" s="37"/>
      <c r="F404" s="37"/>
      <c r="G404" s="37"/>
      <c r="H404" s="37"/>
      <c r="I404" s="37"/>
      <c r="J404" s="37"/>
      <c r="K404" s="37"/>
      <c r="L404" s="37"/>
      <c r="M404" s="37"/>
      <c r="N404" s="37"/>
      <c r="O404" s="37"/>
      <c r="P404" s="37"/>
      <c r="Q404" s="37"/>
      <c r="R404" s="37"/>
      <c r="S404" s="37"/>
      <c r="T404" s="37"/>
      <c r="U404" s="37"/>
      <c r="V404" s="37"/>
      <c r="W404" s="37"/>
      <c r="X404" s="40"/>
    </row>
  </sheetData>
  <sheetProtection formatCells="0" formatColumns="0" formatRows="0" insertColumns="0" insertRows="0" insertHyperlinks="0" deleteColumns="0" deleteRows="0" sort="0" autoFilter="0" pivotTables="0"/>
  <mergeCells count="3">
    <mergeCell ref="B1:W1"/>
    <mergeCell ref="Y1:AF1"/>
    <mergeCell ref="A1:A2"/>
  </mergeCells>
  <phoneticPr fontId="3" type="noConversion"/>
  <conditionalFormatting sqref="AB7:AB351">
    <cfRule type="cellIs" dxfId="7" priority="4" operator="equal">
      <formula>$AB$3</formula>
    </cfRule>
  </conditionalFormatting>
  <conditionalFormatting sqref="AC7:AC351">
    <cfRule type="cellIs" dxfId="6" priority="3" operator="equal">
      <formula>$AC$3</formula>
    </cfRule>
  </conditionalFormatting>
  <conditionalFormatting sqref="AD7:AD351">
    <cfRule type="cellIs" dxfId="5" priority="2" operator="equal">
      <formula>$AD$3</formula>
    </cfRule>
  </conditionalFormatting>
  <conditionalFormatting sqref="AE7:AE351">
    <cfRule type="cellIs" dxfId="4" priority="1" operator="equal">
      <formula>$AE$3</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print="0" autoFill="0" autoPict="0" macro="[0]!duplique">
                <anchor moveWithCells="1" sizeWithCells="1">
                  <from>
                    <xdr:col>0</xdr:col>
                    <xdr:colOff>66675</xdr:colOff>
                    <xdr:row>0</xdr:row>
                    <xdr:rowOff>38100</xdr:rowOff>
                  </from>
                  <to>
                    <xdr:col>0</xdr:col>
                    <xdr:colOff>2667000</xdr:colOff>
                    <xdr:row>1</xdr:row>
                    <xdr:rowOff>419100</xdr:rowOff>
                  </to>
                </anchor>
              </controlPr>
            </control>
          </mc:Choice>
        </mc:AlternateContent>
        <mc:AlternateContent xmlns:mc="http://schemas.openxmlformats.org/markup-compatibility/2006">
          <mc:Choice Requires="x14">
            <control shapeId="3079" r:id="rId5" name="Button 7">
              <controlPr defaultSize="0" print="0" autoFill="0" autoPict="0" macro="[0]!VIDER_TABL_PRINCIPAL">
                <anchor>
                  <from>
                    <xdr:col>0</xdr:col>
                    <xdr:colOff>361950</xdr:colOff>
                    <xdr:row>22</xdr:row>
                    <xdr:rowOff>123825</xdr:rowOff>
                  </from>
                  <to>
                    <xdr:col>0</xdr:col>
                    <xdr:colOff>2438400</xdr:colOff>
                    <xdr:row>26</xdr:row>
                    <xdr:rowOff>123825</xdr:rowOff>
                  </to>
                </anchor>
              </controlPr>
            </control>
          </mc:Choice>
        </mc:AlternateContent>
        <mc:AlternateContent xmlns:mc="http://schemas.openxmlformats.org/markup-compatibility/2006">
          <mc:Choice Requires="x14">
            <control shapeId="3080" r:id="rId6" name="Button 8">
              <controlPr defaultSize="0" print="0" autoFill="0" autoPict="0" macro="[0]!Macro7" altText="Coller les valeurs_x000a_">
                <anchor>
                  <from>
                    <xdr:col>0</xdr:col>
                    <xdr:colOff>457200</xdr:colOff>
                    <xdr:row>27</xdr:row>
                    <xdr:rowOff>85725</xdr:rowOff>
                  </from>
                  <to>
                    <xdr:col>0</xdr:col>
                    <xdr:colOff>2266950</xdr:colOff>
                    <xdr:row>31</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886BA-0A18-4A4C-9A77-C64E36AFF089}">
  <sheetPr codeName="Feuil2">
    <tabColor rgb="FF00B0F0"/>
  </sheetPr>
  <dimension ref="B1:AJ233"/>
  <sheetViews>
    <sheetView tabSelected="1" zoomScale="73" zoomScaleNormal="73" workbookViewId="0">
      <selection activeCell="A15" sqref="A15"/>
    </sheetView>
  </sheetViews>
  <sheetFormatPr baseColWidth="10" defaultRowHeight="15"/>
  <cols>
    <col min="1" max="1" width="27.28515625" style="2" customWidth="1"/>
    <col min="2" max="2" width="15.5703125" style="15" customWidth="1"/>
    <col min="3" max="3" width="9" style="15" bestFit="1" customWidth="1"/>
    <col min="4" max="4" width="48.5703125" style="15" bestFit="1" customWidth="1"/>
    <col min="5" max="5" width="36.7109375" style="15" bestFit="1" customWidth="1"/>
    <col min="6" max="6" width="27.28515625" style="15" bestFit="1" customWidth="1"/>
    <col min="7" max="7" width="11.85546875" style="15" customWidth="1"/>
    <col min="8" max="8" width="10.42578125" style="19" bestFit="1" customWidth="1"/>
    <col min="9" max="9" width="13.5703125" style="15" bestFit="1" customWidth="1"/>
    <col min="10" max="10" width="21" style="15" customWidth="1"/>
    <col min="11" max="11" width="8.5703125" style="15" customWidth="1"/>
    <col min="12" max="12" width="34.85546875" style="15" bestFit="1" customWidth="1"/>
    <col min="13" max="13" width="17.28515625" style="15" customWidth="1"/>
    <col min="14" max="14" width="27.85546875" style="15" customWidth="1"/>
    <col min="15" max="15" width="14.7109375" style="15" customWidth="1"/>
    <col min="16" max="16" width="22.7109375" style="15" customWidth="1"/>
    <col min="17" max="17" width="30.28515625" style="15" customWidth="1"/>
    <col min="18" max="18" width="10.28515625" style="15" bestFit="1" customWidth="1"/>
    <col min="19" max="19" width="22.140625" style="15" bestFit="1" customWidth="1"/>
    <col min="20" max="20" width="7.5703125" style="15" bestFit="1" customWidth="1"/>
    <col min="21" max="21" width="7.140625" style="15" bestFit="1" customWidth="1"/>
    <col min="22" max="22" width="8.5703125" style="15" bestFit="1" customWidth="1"/>
    <col min="23" max="23" width="16.28515625" style="15" customWidth="1"/>
    <col min="24" max="24" width="9.5703125" style="18" bestFit="1" customWidth="1"/>
    <col min="25" max="25" width="25.140625" style="15" customWidth="1"/>
    <col min="26" max="26" width="9.28515625" style="15" bestFit="1" customWidth="1"/>
    <col min="27" max="27" width="5.140625" style="15" bestFit="1" customWidth="1"/>
    <col min="28" max="28" width="27" style="15" bestFit="1" customWidth="1"/>
    <col min="29" max="29" width="27" style="15" customWidth="1"/>
    <col min="30" max="30" width="33.28515625" style="15" customWidth="1"/>
    <col min="31" max="31" width="40.85546875" style="15" customWidth="1"/>
    <col min="32" max="32" width="13" style="15" customWidth="1"/>
    <col min="33" max="33" width="23.28515625" style="15" customWidth="1"/>
    <col min="34" max="34" width="14.28515625" style="15" customWidth="1"/>
    <col min="35" max="35" width="13.5703125" style="15" customWidth="1"/>
    <col min="36" max="36" width="16.5703125" style="15" customWidth="1"/>
    <col min="37" max="249" width="11.42578125" style="2"/>
    <col min="250" max="250" width="15.5703125" style="2" customWidth="1"/>
    <col min="251" max="251" width="9" style="2" bestFit="1" customWidth="1"/>
    <col min="252" max="252" width="48.5703125" style="2" bestFit="1" customWidth="1"/>
    <col min="253" max="253" width="36.7109375" style="2" bestFit="1" customWidth="1"/>
    <col min="254" max="254" width="27.28515625" style="2" bestFit="1" customWidth="1"/>
    <col min="255" max="255" width="8" style="2" bestFit="1" customWidth="1"/>
    <col min="256" max="256" width="10.42578125" style="2" bestFit="1" customWidth="1"/>
    <col min="257" max="257" width="13.5703125" style="2" bestFit="1" customWidth="1"/>
    <col min="258" max="258" width="10" style="2" bestFit="1" customWidth="1"/>
    <col min="259" max="259" width="3.7109375" style="2" bestFit="1" customWidth="1"/>
    <col min="260" max="260" width="34.85546875" style="2" bestFit="1" customWidth="1"/>
    <col min="261" max="261" width="11.28515625" style="2" bestFit="1" customWidth="1"/>
    <col min="262" max="262" width="15.28515625" style="2" bestFit="1" customWidth="1"/>
    <col min="263" max="263" width="13.5703125" style="2" bestFit="1" customWidth="1"/>
    <col min="264" max="264" width="16.140625" style="2" bestFit="1" customWidth="1"/>
    <col min="265" max="265" width="28" style="2" bestFit="1" customWidth="1"/>
    <col min="266" max="266" width="10.28515625" style="2" bestFit="1" customWidth="1"/>
    <col min="267" max="267" width="22.140625" style="2" bestFit="1" customWidth="1"/>
    <col min="268" max="268" width="7.5703125" style="2" bestFit="1" customWidth="1"/>
    <col min="269" max="269" width="7.140625" style="2" bestFit="1" customWidth="1"/>
    <col min="270" max="270" width="8.5703125" style="2" bestFit="1" customWidth="1"/>
    <col min="271" max="271" width="13.85546875" style="2" bestFit="1" customWidth="1"/>
    <col min="272" max="272" width="9.5703125" style="2" bestFit="1" customWidth="1"/>
    <col min="273" max="273" width="21.28515625" style="2" bestFit="1" customWidth="1"/>
    <col min="274" max="274" width="9.28515625" style="2" bestFit="1" customWidth="1"/>
    <col min="275" max="275" width="5.140625" style="2" bestFit="1" customWidth="1"/>
    <col min="276" max="276" width="27" style="2" bestFit="1" customWidth="1"/>
    <col min="277" max="277" width="28.140625" style="2" bestFit="1" customWidth="1"/>
    <col min="278" max="278" width="33.28515625" style="2" bestFit="1" customWidth="1"/>
    <col min="279" max="279" width="59.7109375" style="2" bestFit="1" customWidth="1"/>
    <col min="280" max="280" width="13" style="2" bestFit="1" customWidth="1"/>
    <col min="281" max="281" width="23.28515625" style="2" bestFit="1" customWidth="1"/>
    <col min="282" max="282" width="14.28515625" style="2" bestFit="1" customWidth="1"/>
    <col min="283" max="283" width="19.85546875" style="2" bestFit="1" customWidth="1"/>
    <col min="284" max="284" width="16.5703125" style="2" bestFit="1" customWidth="1"/>
    <col min="285" max="293" width="11.42578125" style="2"/>
    <col min="294" max="294" width="12" style="2" bestFit="1" customWidth="1"/>
    <col min="295" max="505" width="11.42578125" style="2"/>
    <col min="506" max="506" width="15.5703125" style="2" customWidth="1"/>
    <col min="507" max="507" width="9" style="2" bestFit="1" customWidth="1"/>
    <col min="508" max="508" width="48.5703125" style="2" bestFit="1" customWidth="1"/>
    <col min="509" max="509" width="36.7109375" style="2" bestFit="1" customWidth="1"/>
    <col min="510" max="510" width="27.28515625" style="2" bestFit="1" customWidth="1"/>
    <col min="511" max="511" width="8" style="2" bestFit="1" customWidth="1"/>
    <col min="512" max="512" width="10.42578125" style="2" bestFit="1" customWidth="1"/>
    <col min="513" max="513" width="13.5703125" style="2" bestFit="1" customWidth="1"/>
    <col min="514" max="514" width="10" style="2" bestFit="1" customWidth="1"/>
    <col min="515" max="515" width="3.7109375" style="2" bestFit="1" customWidth="1"/>
    <col min="516" max="516" width="34.85546875" style="2" bestFit="1" customWidth="1"/>
    <col min="517" max="517" width="11.28515625" style="2" bestFit="1" customWidth="1"/>
    <col min="518" max="518" width="15.28515625" style="2" bestFit="1" customWidth="1"/>
    <col min="519" max="519" width="13.5703125" style="2" bestFit="1" customWidth="1"/>
    <col min="520" max="520" width="16.140625" style="2" bestFit="1" customWidth="1"/>
    <col min="521" max="521" width="28" style="2" bestFit="1" customWidth="1"/>
    <col min="522" max="522" width="10.28515625" style="2" bestFit="1" customWidth="1"/>
    <col min="523" max="523" width="22.140625" style="2" bestFit="1" customWidth="1"/>
    <col min="524" max="524" width="7.5703125" style="2" bestFit="1" customWidth="1"/>
    <col min="525" max="525" width="7.140625" style="2" bestFit="1" customWidth="1"/>
    <col min="526" max="526" width="8.5703125" style="2" bestFit="1" customWidth="1"/>
    <col min="527" max="527" width="13.85546875" style="2" bestFit="1" customWidth="1"/>
    <col min="528" max="528" width="9.5703125" style="2" bestFit="1" customWidth="1"/>
    <col min="529" max="529" width="21.28515625" style="2" bestFit="1" customWidth="1"/>
    <col min="530" max="530" width="9.28515625" style="2" bestFit="1" customWidth="1"/>
    <col min="531" max="531" width="5.140625" style="2" bestFit="1" customWidth="1"/>
    <col min="532" max="532" width="27" style="2" bestFit="1" customWidth="1"/>
    <col min="533" max="533" width="28.140625" style="2" bestFit="1" customWidth="1"/>
    <col min="534" max="534" width="33.28515625" style="2" bestFit="1" customWidth="1"/>
    <col min="535" max="535" width="59.7109375" style="2" bestFit="1" customWidth="1"/>
    <col min="536" max="536" width="13" style="2" bestFit="1" customWidth="1"/>
    <col min="537" max="537" width="23.28515625" style="2" bestFit="1" customWidth="1"/>
    <col min="538" max="538" width="14.28515625" style="2" bestFit="1" customWidth="1"/>
    <col min="539" max="539" width="19.85546875" style="2" bestFit="1" customWidth="1"/>
    <col min="540" max="540" width="16.5703125" style="2" bestFit="1" customWidth="1"/>
    <col min="541" max="549" width="11.42578125" style="2"/>
    <col min="550" max="550" width="12" style="2" bestFit="1" customWidth="1"/>
    <col min="551" max="761" width="11.42578125" style="2"/>
    <col min="762" max="762" width="15.5703125" style="2" customWidth="1"/>
    <col min="763" max="763" width="9" style="2" bestFit="1" customWidth="1"/>
    <col min="764" max="764" width="48.5703125" style="2" bestFit="1" customWidth="1"/>
    <col min="765" max="765" width="36.7109375" style="2" bestFit="1" customWidth="1"/>
    <col min="766" max="766" width="27.28515625" style="2" bestFit="1" customWidth="1"/>
    <col min="767" max="767" width="8" style="2" bestFit="1" customWidth="1"/>
    <col min="768" max="768" width="10.42578125" style="2" bestFit="1" customWidth="1"/>
    <col min="769" max="769" width="13.5703125" style="2" bestFit="1" customWidth="1"/>
    <col min="770" max="770" width="10" style="2" bestFit="1" customWidth="1"/>
    <col min="771" max="771" width="3.7109375" style="2" bestFit="1" customWidth="1"/>
    <col min="772" max="772" width="34.85546875" style="2" bestFit="1" customWidth="1"/>
    <col min="773" max="773" width="11.28515625" style="2" bestFit="1" customWidth="1"/>
    <col min="774" max="774" width="15.28515625" style="2" bestFit="1" customWidth="1"/>
    <col min="775" max="775" width="13.5703125" style="2" bestFit="1" customWidth="1"/>
    <col min="776" max="776" width="16.140625" style="2" bestFit="1" customWidth="1"/>
    <col min="777" max="777" width="28" style="2" bestFit="1" customWidth="1"/>
    <col min="778" max="778" width="10.28515625" style="2" bestFit="1" customWidth="1"/>
    <col min="779" max="779" width="22.140625" style="2" bestFit="1" customWidth="1"/>
    <col min="780" max="780" width="7.5703125" style="2" bestFit="1" customWidth="1"/>
    <col min="781" max="781" width="7.140625" style="2" bestFit="1" customWidth="1"/>
    <col min="782" max="782" width="8.5703125" style="2" bestFit="1" customWidth="1"/>
    <col min="783" max="783" width="13.85546875" style="2" bestFit="1" customWidth="1"/>
    <col min="784" max="784" width="9.5703125" style="2" bestFit="1" customWidth="1"/>
    <col min="785" max="785" width="21.28515625" style="2" bestFit="1" customWidth="1"/>
    <col min="786" max="786" width="9.28515625" style="2" bestFit="1" customWidth="1"/>
    <col min="787" max="787" width="5.140625" style="2" bestFit="1" customWidth="1"/>
    <col min="788" max="788" width="27" style="2" bestFit="1" customWidth="1"/>
    <col min="789" max="789" width="28.140625" style="2" bestFit="1" customWidth="1"/>
    <col min="790" max="790" width="33.28515625" style="2" bestFit="1" customWidth="1"/>
    <col min="791" max="791" width="59.7109375" style="2" bestFit="1" customWidth="1"/>
    <col min="792" max="792" width="13" style="2" bestFit="1" customWidth="1"/>
    <col min="793" max="793" width="23.28515625" style="2" bestFit="1" customWidth="1"/>
    <col min="794" max="794" width="14.28515625" style="2" bestFit="1" customWidth="1"/>
    <col min="795" max="795" width="19.85546875" style="2" bestFit="1" customWidth="1"/>
    <col min="796" max="796" width="16.5703125" style="2" bestFit="1" customWidth="1"/>
    <col min="797" max="805" width="11.42578125" style="2"/>
    <col min="806" max="806" width="12" style="2" bestFit="1" customWidth="1"/>
    <col min="807" max="1017" width="11.42578125" style="2"/>
    <col min="1018" max="1018" width="15.5703125" style="2" customWidth="1"/>
    <col min="1019" max="1019" width="9" style="2" bestFit="1" customWidth="1"/>
    <col min="1020" max="1020" width="48.5703125" style="2" bestFit="1" customWidth="1"/>
    <col min="1021" max="1021" width="36.7109375" style="2" bestFit="1" customWidth="1"/>
    <col min="1022" max="1022" width="27.28515625" style="2" bestFit="1" customWidth="1"/>
    <col min="1023" max="1023" width="8" style="2" bestFit="1" customWidth="1"/>
    <col min="1024" max="1024" width="10.42578125" style="2" bestFit="1" customWidth="1"/>
    <col min="1025" max="1025" width="13.5703125" style="2" bestFit="1" customWidth="1"/>
    <col min="1026" max="1026" width="10" style="2" bestFit="1" customWidth="1"/>
    <col min="1027" max="1027" width="3.7109375" style="2" bestFit="1" customWidth="1"/>
    <col min="1028" max="1028" width="34.85546875" style="2" bestFit="1" customWidth="1"/>
    <col min="1029" max="1029" width="11.28515625" style="2" bestFit="1" customWidth="1"/>
    <col min="1030" max="1030" width="15.28515625" style="2" bestFit="1" customWidth="1"/>
    <col min="1031" max="1031" width="13.5703125" style="2" bestFit="1" customWidth="1"/>
    <col min="1032" max="1032" width="16.140625" style="2" bestFit="1" customWidth="1"/>
    <col min="1033" max="1033" width="28" style="2" bestFit="1" customWidth="1"/>
    <col min="1034" max="1034" width="10.28515625" style="2" bestFit="1" customWidth="1"/>
    <col min="1035" max="1035" width="22.140625" style="2" bestFit="1" customWidth="1"/>
    <col min="1036" max="1036" width="7.5703125" style="2" bestFit="1" customWidth="1"/>
    <col min="1037" max="1037" width="7.140625" style="2" bestFit="1" customWidth="1"/>
    <col min="1038" max="1038" width="8.5703125" style="2" bestFit="1" customWidth="1"/>
    <col min="1039" max="1039" width="13.85546875" style="2" bestFit="1" customWidth="1"/>
    <col min="1040" max="1040" width="9.5703125" style="2" bestFit="1" customWidth="1"/>
    <col min="1041" max="1041" width="21.28515625" style="2" bestFit="1" customWidth="1"/>
    <col min="1042" max="1042" width="9.28515625" style="2" bestFit="1" customWidth="1"/>
    <col min="1043" max="1043" width="5.140625" style="2" bestFit="1" customWidth="1"/>
    <col min="1044" max="1044" width="27" style="2" bestFit="1" customWidth="1"/>
    <col min="1045" max="1045" width="28.140625" style="2" bestFit="1" customWidth="1"/>
    <col min="1046" max="1046" width="33.28515625" style="2" bestFit="1" customWidth="1"/>
    <col min="1047" max="1047" width="59.7109375" style="2" bestFit="1" customWidth="1"/>
    <col min="1048" max="1048" width="13" style="2" bestFit="1" customWidth="1"/>
    <col min="1049" max="1049" width="23.28515625" style="2" bestFit="1" customWidth="1"/>
    <col min="1050" max="1050" width="14.28515625" style="2" bestFit="1" customWidth="1"/>
    <col min="1051" max="1051" width="19.85546875" style="2" bestFit="1" customWidth="1"/>
    <col min="1052" max="1052" width="16.5703125" style="2" bestFit="1" customWidth="1"/>
    <col min="1053" max="1061" width="11.42578125" style="2"/>
    <col min="1062" max="1062" width="12" style="2" bestFit="1" customWidth="1"/>
    <col min="1063" max="1273" width="11.42578125" style="2"/>
    <col min="1274" max="1274" width="15.5703125" style="2" customWidth="1"/>
    <col min="1275" max="1275" width="9" style="2" bestFit="1" customWidth="1"/>
    <col min="1276" max="1276" width="48.5703125" style="2" bestFit="1" customWidth="1"/>
    <col min="1277" max="1277" width="36.7109375" style="2" bestFit="1" customWidth="1"/>
    <col min="1278" max="1278" width="27.28515625" style="2" bestFit="1" customWidth="1"/>
    <col min="1279" max="1279" width="8" style="2" bestFit="1" customWidth="1"/>
    <col min="1280" max="1280" width="10.42578125" style="2" bestFit="1" customWidth="1"/>
    <col min="1281" max="1281" width="13.5703125" style="2" bestFit="1" customWidth="1"/>
    <col min="1282" max="1282" width="10" style="2" bestFit="1" customWidth="1"/>
    <col min="1283" max="1283" width="3.7109375" style="2" bestFit="1" customWidth="1"/>
    <col min="1284" max="1284" width="34.85546875" style="2" bestFit="1" customWidth="1"/>
    <col min="1285" max="1285" width="11.28515625" style="2" bestFit="1" customWidth="1"/>
    <col min="1286" max="1286" width="15.28515625" style="2" bestFit="1" customWidth="1"/>
    <col min="1287" max="1287" width="13.5703125" style="2" bestFit="1" customWidth="1"/>
    <col min="1288" max="1288" width="16.140625" style="2" bestFit="1" customWidth="1"/>
    <col min="1289" max="1289" width="28" style="2" bestFit="1" customWidth="1"/>
    <col min="1290" max="1290" width="10.28515625" style="2" bestFit="1" customWidth="1"/>
    <col min="1291" max="1291" width="22.140625" style="2" bestFit="1" customWidth="1"/>
    <col min="1292" max="1292" width="7.5703125" style="2" bestFit="1" customWidth="1"/>
    <col min="1293" max="1293" width="7.140625" style="2" bestFit="1" customWidth="1"/>
    <col min="1294" max="1294" width="8.5703125" style="2" bestFit="1" customWidth="1"/>
    <col min="1295" max="1295" width="13.85546875" style="2" bestFit="1" customWidth="1"/>
    <col min="1296" max="1296" width="9.5703125" style="2" bestFit="1" customWidth="1"/>
    <col min="1297" max="1297" width="21.28515625" style="2" bestFit="1" customWidth="1"/>
    <col min="1298" max="1298" width="9.28515625" style="2" bestFit="1" customWidth="1"/>
    <col min="1299" max="1299" width="5.140625" style="2" bestFit="1" customWidth="1"/>
    <col min="1300" max="1300" width="27" style="2" bestFit="1" customWidth="1"/>
    <col min="1301" max="1301" width="28.140625" style="2" bestFit="1" customWidth="1"/>
    <col min="1302" max="1302" width="33.28515625" style="2" bestFit="1" customWidth="1"/>
    <col min="1303" max="1303" width="59.7109375" style="2" bestFit="1" customWidth="1"/>
    <col min="1304" max="1304" width="13" style="2" bestFit="1" customWidth="1"/>
    <col min="1305" max="1305" width="23.28515625" style="2" bestFit="1" customWidth="1"/>
    <col min="1306" max="1306" width="14.28515625" style="2" bestFit="1" customWidth="1"/>
    <col min="1307" max="1307" width="19.85546875" style="2" bestFit="1" customWidth="1"/>
    <col min="1308" max="1308" width="16.5703125" style="2" bestFit="1" customWidth="1"/>
    <col min="1309" max="1317" width="11.42578125" style="2"/>
    <col min="1318" max="1318" width="12" style="2" bestFit="1" customWidth="1"/>
    <col min="1319" max="1529" width="11.42578125" style="2"/>
    <col min="1530" max="1530" width="15.5703125" style="2" customWidth="1"/>
    <col min="1531" max="1531" width="9" style="2" bestFit="1" customWidth="1"/>
    <col min="1532" max="1532" width="48.5703125" style="2" bestFit="1" customWidth="1"/>
    <col min="1533" max="1533" width="36.7109375" style="2" bestFit="1" customWidth="1"/>
    <col min="1534" max="1534" width="27.28515625" style="2" bestFit="1" customWidth="1"/>
    <col min="1535" max="1535" width="8" style="2" bestFit="1" customWidth="1"/>
    <col min="1536" max="1536" width="10.42578125" style="2" bestFit="1" customWidth="1"/>
    <col min="1537" max="1537" width="13.5703125" style="2" bestFit="1" customWidth="1"/>
    <col min="1538" max="1538" width="10" style="2" bestFit="1" customWidth="1"/>
    <col min="1539" max="1539" width="3.7109375" style="2" bestFit="1" customWidth="1"/>
    <col min="1540" max="1540" width="34.85546875" style="2" bestFit="1" customWidth="1"/>
    <col min="1541" max="1541" width="11.28515625" style="2" bestFit="1" customWidth="1"/>
    <col min="1542" max="1542" width="15.28515625" style="2" bestFit="1" customWidth="1"/>
    <col min="1543" max="1543" width="13.5703125" style="2" bestFit="1" customWidth="1"/>
    <col min="1544" max="1544" width="16.140625" style="2" bestFit="1" customWidth="1"/>
    <col min="1545" max="1545" width="28" style="2" bestFit="1" customWidth="1"/>
    <col min="1546" max="1546" width="10.28515625" style="2" bestFit="1" customWidth="1"/>
    <col min="1547" max="1547" width="22.140625" style="2" bestFit="1" customWidth="1"/>
    <col min="1548" max="1548" width="7.5703125" style="2" bestFit="1" customWidth="1"/>
    <col min="1549" max="1549" width="7.140625" style="2" bestFit="1" customWidth="1"/>
    <col min="1550" max="1550" width="8.5703125" style="2" bestFit="1" customWidth="1"/>
    <col min="1551" max="1551" width="13.85546875" style="2" bestFit="1" customWidth="1"/>
    <col min="1552" max="1552" width="9.5703125" style="2" bestFit="1" customWidth="1"/>
    <col min="1553" max="1553" width="21.28515625" style="2" bestFit="1" customWidth="1"/>
    <col min="1554" max="1554" width="9.28515625" style="2" bestFit="1" customWidth="1"/>
    <col min="1555" max="1555" width="5.140625" style="2" bestFit="1" customWidth="1"/>
    <col min="1556" max="1556" width="27" style="2" bestFit="1" customWidth="1"/>
    <col min="1557" max="1557" width="28.140625" style="2" bestFit="1" customWidth="1"/>
    <col min="1558" max="1558" width="33.28515625" style="2" bestFit="1" customWidth="1"/>
    <col min="1559" max="1559" width="59.7109375" style="2" bestFit="1" customWidth="1"/>
    <col min="1560" max="1560" width="13" style="2" bestFit="1" customWidth="1"/>
    <col min="1561" max="1561" width="23.28515625" style="2" bestFit="1" customWidth="1"/>
    <col min="1562" max="1562" width="14.28515625" style="2" bestFit="1" customWidth="1"/>
    <col min="1563" max="1563" width="19.85546875" style="2" bestFit="1" customWidth="1"/>
    <col min="1564" max="1564" width="16.5703125" style="2" bestFit="1" customWidth="1"/>
    <col min="1565" max="1573" width="11.42578125" style="2"/>
    <col min="1574" max="1574" width="12" style="2" bestFit="1" customWidth="1"/>
    <col min="1575" max="1785" width="11.42578125" style="2"/>
    <col min="1786" max="1786" width="15.5703125" style="2" customWidth="1"/>
    <col min="1787" max="1787" width="9" style="2" bestFit="1" customWidth="1"/>
    <col min="1788" max="1788" width="48.5703125" style="2" bestFit="1" customWidth="1"/>
    <col min="1789" max="1789" width="36.7109375" style="2" bestFit="1" customWidth="1"/>
    <col min="1790" max="1790" width="27.28515625" style="2" bestFit="1" customWidth="1"/>
    <col min="1791" max="1791" width="8" style="2" bestFit="1" customWidth="1"/>
    <col min="1792" max="1792" width="10.42578125" style="2" bestFit="1" customWidth="1"/>
    <col min="1793" max="1793" width="13.5703125" style="2" bestFit="1" customWidth="1"/>
    <col min="1794" max="1794" width="10" style="2" bestFit="1" customWidth="1"/>
    <col min="1795" max="1795" width="3.7109375" style="2" bestFit="1" customWidth="1"/>
    <col min="1796" max="1796" width="34.85546875" style="2" bestFit="1" customWidth="1"/>
    <col min="1797" max="1797" width="11.28515625" style="2" bestFit="1" customWidth="1"/>
    <col min="1798" max="1798" width="15.28515625" style="2" bestFit="1" customWidth="1"/>
    <col min="1799" max="1799" width="13.5703125" style="2" bestFit="1" customWidth="1"/>
    <col min="1800" max="1800" width="16.140625" style="2" bestFit="1" customWidth="1"/>
    <col min="1801" max="1801" width="28" style="2" bestFit="1" customWidth="1"/>
    <col min="1802" max="1802" width="10.28515625" style="2" bestFit="1" customWidth="1"/>
    <col min="1803" max="1803" width="22.140625" style="2" bestFit="1" customWidth="1"/>
    <col min="1804" max="1804" width="7.5703125" style="2" bestFit="1" customWidth="1"/>
    <col min="1805" max="1805" width="7.140625" style="2" bestFit="1" customWidth="1"/>
    <col min="1806" max="1806" width="8.5703125" style="2" bestFit="1" customWidth="1"/>
    <col min="1807" max="1807" width="13.85546875" style="2" bestFit="1" customWidth="1"/>
    <col min="1808" max="1808" width="9.5703125" style="2" bestFit="1" customWidth="1"/>
    <col min="1809" max="1809" width="21.28515625" style="2" bestFit="1" customWidth="1"/>
    <col min="1810" max="1810" width="9.28515625" style="2" bestFit="1" customWidth="1"/>
    <col min="1811" max="1811" width="5.140625" style="2" bestFit="1" customWidth="1"/>
    <col min="1812" max="1812" width="27" style="2" bestFit="1" customWidth="1"/>
    <col min="1813" max="1813" width="28.140625" style="2" bestFit="1" customWidth="1"/>
    <col min="1814" max="1814" width="33.28515625" style="2" bestFit="1" customWidth="1"/>
    <col min="1815" max="1815" width="59.7109375" style="2" bestFit="1" customWidth="1"/>
    <col min="1816" max="1816" width="13" style="2" bestFit="1" customWidth="1"/>
    <col min="1817" max="1817" width="23.28515625" style="2" bestFit="1" customWidth="1"/>
    <col min="1818" max="1818" width="14.28515625" style="2" bestFit="1" customWidth="1"/>
    <col min="1819" max="1819" width="19.85546875" style="2" bestFit="1" customWidth="1"/>
    <col min="1820" max="1820" width="16.5703125" style="2" bestFit="1" customWidth="1"/>
    <col min="1821" max="1829" width="11.42578125" style="2"/>
    <col min="1830" max="1830" width="12" style="2" bestFit="1" customWidth="1"/>
    <col min="1831" max="2041" width="11.42578125" style="2"/>
    <col min="2042" max="2042" width="15.5703125" style="2" customWidth="1"/>
    <col min="2043" max="2043" width="9" style="2" bestFit="1" customWidth="1"/>
    <col min="2044" max="2044" width="48.5703125" style="2" bestFit="1" customWidth="1"/>
    <col min="2045" max="2045" width="36.7109375" style="2" bestFit="1" customWidth="1"/>
    <col min="2046" max="2046" width="27.28515625" style="2" bestFit="1" customWidth="1"/>
    <col min="2047" max="2047" width="8" style="2" bestFit="1" customWidth="1"/>
    <col min="2048" max="2048" width="10.42578125" style="2" bestFit="1" customWidth="1"/>
    <col min="2049" max="2049" width="13.5703125" style="2" bestFit="1" customWidth="1"/>
    <col min="2050" max="2050" width="10" style="2" bestFit="1" customWidth="1"/>
    <col min="2051" max="2051" width="3.7109375" style="2" bestFit="1" customWidth="1"/>
    <col min="2052" max="2052" width="34.85546875" style="2" bestFit="1" customWidth="1"/>
    <col min="2053" max="2053" width="11.28515625" style="2" bestFit="1" customWidth="1"/>
    <col min="2054" max="2054" width="15.28515625" style="2" bestFit="1" customWidth="1"/>
    <col min="2055" max="2055" width="13.5703125" style="2" bestFit="1" customWidth="1"/>
    <col min="2056" max="2056" width="16.140625" style="2" bestFit="1" customWidth="1"/>
    <col min="2057" max="2057" width="28" style="2" bestFit="1" customWidth="1"/>
    <col min="2058" max="2058" width="10.28515625" style="2" bestFit="1" customWidth="1"/>
    <col min="2059" max="2059" width="22.140625" style="2" bestFit="1" customWidth="1"/>
    <col min="2060" max="2060" width="7.5703125" style="2" bestFit="1" customWidth="1"/>
    <col min="2061" max="2061" width="7.140625" style="2" bestFit="1" customWidth="1"/>
    <col min="2062" max="2062" width="8.5703125" style="2" bestFit="1" customWidth="1"/>
    <col min="2063" max="2063" width="13.85546875" style="2" bestFit="1" customWidth="1"/>
    <col min="2064" max="2064" width="9.5703125" style="2" bestFit="1" customWidth="1"/>
    <col min="2065" max="2065" width="21.28515625" style="2" bestFit="1" customWidth="1"/>
    <col min="2066" max="2066" width="9.28515625" style="2" bestFit="1" customWidth="1"/>
    <col min="2067" max="2067" width="5.140625" style="2" bestFit="1" customWidth="1"/>
    <col min="2068" max="2068" width="27" style="2" bestFit="1" customWidth="1"/>
    <col min="2069" max="2069" width="28.140625" style="2" bestFit="1" customWidth="1"/>
    <col min="2070" max="2070" width="33.28515625" style="2" bestFit="1" customWidth="1"/>
    <col min="2071" max="2071" width="59.7109375" style="2" bestFit="1" customWidth="1"/>
    <col min="2072" max="2072" width="13" style="2" bestFit="1" customWidth="1"/>
    <col min="2073" max="2073" width="23.28515625" style="2" bestFit="1" customWidth="1"/>
    <col min="2074" max="2074" width="14.28515625" style="2" bestFit="1" customWidth="1"/>
    <col min="2075" max="2075" width="19.85546875" style="2" bestFit="1" customWidth="1"/>
    <col min="2076" max="2076" width="16.5703125" style="2" bestFit="1" customWidth="1"/>
    <col min="2077" max="2085" width="11.42578125" style="2"/>
    <col min="2086" max="2086" width="12" style="2" bestFit="1" customWidth="1"/>
    <col min="2087" max="2297" width="11.42578125" style="2"/>
    <col min="2298" max="2298" width="15.5703125" style="2" customWidth="1"/>
    <col min="2299" max="2299" width="9" style="2" bestFit="1" customWidth="1"/>
    <col min="2300" max="2300" width="48.5703125" style="2" bestFit="1" customWidth="1"/>
    <col min="2301" max="2301" width="36.7109375" style="2" bestFit="1" customWidth="1"/>
    <col min="2302" max="2302" width="27.28515625" style="2" bestFit="1" customWidth="1"/>
    <col min="2303" max="2303" width="8" style="2" bestFit="1" customWidth="1"/>
    <col min="2304" max="2304" width="10.42578125" style="2" bestFit="1" customWidth="1"/>
    <col min="2305" max="2305" width="13.5703125" style="2" bestFit="1" customWidth="1"/>
    <col min="2306" max="2306" width="10" style="2" bestFit="1" customWidth="1"/>
    <col min="2307" max="2307" width="3.7109375" style="2" bestFit="1" customWidth="1"/>
    <col min="2308" max="2308" width="34.85546875" style="2" bestFit="1" customWidth="1"/>
    <col min="2309" max="2309" width="11.28515625" style="2" bestFit="1" customWidth="1"/>
    <col min="2310" max="2310" width="15.28515625" style="2" bestFit="1" customWidth="1"/>
    <col min="2311" max="2311" width="13.5703125" style="2" bestFit="1" customWidth="1"/>
    <col min="2312" max="2312" width="16.140625" style="2" bestFit="1" customWidth="1"/>
    <col min="2313" max="2313" width="28" style="2" bestFit="1" customWidth="1"/>
    <col min="2314" max="2314" width="10.28515625" style="2" bestFit="1" customWidth="1"/>
    <col min="2315" max="2315" width="22.140625" style="2" bestFit="1" customWidth="1"/>
    <col min="2316" max="2316" width="7.5703125" style="2" bestFit="1" customWidth="1"/>
    <col min="2317" max="2317" width="7.140625" style="2" bestFit="1" customWidth="1"/>
    <col min="2318" max="2318" width="8.5703125" style="2" bestFit="1" customWidth="1"/>
    <col min="2319" max="2319" width="13.85546875" style="2" bestFit="1" customWidth="1"/>
    <col min="2320" max="2320" width="9.5703125" style="2" bestFit="1" customWidth="1"/>
    <col min="2321" max="2321" width="21.28515625" style="2" bestFit="1" customWidth="1"/>
    <col min="2322" max="2322" width="9.28515625" style="2" bestFit="1" customWidth="1"/>
    <col min="2323" max="2323" width="5.140625" style="2" bestFit="1" customWidth="1"/>
    <col min="2324" max="2324" width="27" style="2" bestFit="1" customWidth="1"/>
    <col min="2325" max="2325" width="28.140625" style="2" bestFit="1" customWidth="1"/>
    <col min="2326" max="2326" width="33.28515625" style="2" bestFit="1" customWidth="1"/>
    <col min="2327" max="2327" width="59.7109375" style="2" bestFit="1" customWidth="1"/>
    <col min="2328" max="2328" width="13" style="2" bestFit="1" customWidth="1"/>
    <col min="2329" max="2329" width="23.28515625" style="2" bestFit="1" customWidth="1"/>
    <col min="2330" max="2330" width="14.28515625" style="2" bestFit="1" customWidth="1"/>
    <col min="2331" max="2331" width="19.85546875" style="2" bestFit="1" customWidth="1"/>
    <col min="2332" max="2332" width="16.5703125" style="2" bestFit="1" customWidth="1"/>
    <col min="2333" max="2341" width="11.42578125" style="2"/>
    <col min="2342" max="2342" width="12" style="2" bestFit="1" customWidth="1"/>
    <col min="2343" max="2553" width="11.42578125" style="2"/>
    <col min="2554" max="2554" width="15.5703125" style="2" customWidth="1"/>
    <col min="2555" max="2555" width="9" style="2" bestFit="1" customWidth="1"/>
    <col min="2556" max="2556" width="48.5703125" style="2" bestFit="1" customWidth="1"/>
    <col min="2557" max="2557" width="36.7109375" style="2" bestFit="1" customWidth="1"/>
    <col min="2558" max="2558" width="27.28515625" style="2" bestFit="1" customWidth="1"/>
    <col min="2559" max="2559" width="8" style="2" bestFit="1" customWidth="1"/>
    <col min="2560" max="2560" width="10.42578125" style="2" bestFit="1" customWidth="1"/>
    <col min="2561" max="2561" width="13.5703125" style="2" bestFit="1" customWidth="1"/>
    <col min="2562" max="2562" width="10" style="2" bestFit="1" customWidth="1"/>
    <col min="2563" max="2563" width="3.7109375" style="2" bestFit="1" customWidth="1"/>
    <col min="2564" max="2564" width="34.85546875" style="2" bestFit="1" customWidth="1"/>
    <col min="2565" max="2565" width="11.28515625" style="2" bestFit="1" customWidth="1"/>
    <col min="2566" max="2566" width="15.28515625" style="2" bestFit="1" customWidth="1"/>
    <col min="2567" max="2567" width="13.5703125" style="2" bestFit="1" customWidth="1"/>
    <col min="2568" max="2568" width="16.140625" style="2" bestFit="1" customWidth="1"/>
    <col min="2569" max="2569" width="28" style="2" bestFit="1" customWidth="1"/>
    <col min="2570" max="2570" width="10.28515625" style="2" bestFit="1" customWidth="1"/>
    <col min="2571" max="2571" width="22.140625" style="2" bestFit="1" customWidth="1"/>
    <col min="2572" max="2572" width="7.5703125" style="2" bestFit="1" customWidth="1"/>
    <col min="2573" max="2573" width="7.140625" style="2" bestFit="1" customWidth="1"/>
    <col min="2574" max="2574" width="8.5703125" style="2" bestFit="1" customWidth="1"/>
    <col min="2575" max="2575" width="13.85546875" style="2" bestFit="1" customWidth="1"/>
    <col min="2576" max="2576" width="9.5703125" style="2" bestFit="1" customWidth="1"/>
    <col min="2577" max="2577" width="21.28515625" style="2" bestFit="1" customWidth="1"/>
    <col min="2578" max="2578" width="9.28515625" style="2" bestFit="1" customWidth="1"/>
    <col min="2579" max="2579" width="5.140625" style="2" bestFit="1" customWidth="1"/>
    <col min="2580" max="2580" width="27" style="2" bestFit="1" customWidth="1"/>
    <col min="2581" max="2581" width="28.140625" style="2" bestFit="1" customWidth="1"/>
    <col min="2582" max="2582" width="33.28515625" style="2" bestFit="1" customWidth="1"/>
    <col min="2583" max="2583" width="59.7109375" style="2" bestFit="1" customWidth="1"/>
    <col min="2584" max="2584" width="13" style="2" bestFit="1" customWidth="1"/>
    <col min="2585" max="2585" width="23.28515625" style="2" bestFit="1" customWidth="1"/>
    <col min="2586" max="2586" width="14.28515625" style="2" bestFit="1" customWidth="1"/>
    <col min="2587" max="2587" width="19.85546875" style="2" bestFit="1" customWidth="1"/>
    <col min="2588" max="2588" width="16.5703125" style="2" bestFit="1" customWidth="1"/>
    <col min="2589" max="2597" width="11.42578125" style="2"/>
    <col min="2598" max="2598" width="12" style="2" bestFit="1" customWidth="1"/>
    <col min="2599" max="2809" width="11.42578125" style="2"/>
    <col min="2810" max="2810" width="15.5703125" style="2" customWidth="1"/>
    <col min="2811" max="2811" width="9" style="2" bestFit="1" customWidth="1"/>
    <col min="2812" max="2812" width="48.5703125" style="2" bestFit="1" customWidth="1"/>
    <col min="2813" max="2813" width="36.7109375" style="2" bestFit="1" customWidth="1"/>
    <col min="2814" max="2814" width="27.28515625" style="2" bestFit="1" customWidth="1"/>
    <col min="2815" max="2815" width="8" style="2" bestFit="1" customWidth="1"/>
    <col min="2816" max="2816" width="10.42578125" style="2" bestFit="1" customWidth="1"/>
    <col min="2817" max="2817" width="13.5703125" style="2" bestFit="1" customWidth="1"/>
    <col min="2818" max="2818" width="10" style="2" bestFit="1" customWidth="1"/>
    <col min="2819" max="2819" width="3.7109375" style="2" bestFit="1" customWidth="1"/>
    <col min="2820" max="2820" width="34.85546875" style="2" bestFit="1" customWidth="1"/>
    <col min="2821" max="2821" width="11.28515625" style="2" bestFit="1" customWidth="1"/>
    <col min="2822" max="2822" width="15.28515625" style="2" bestFit="1" customWidth="1"/>
    <col min="2823" max="2823" width="13.5703125" style="2" bestFit="1" customWidth="1"/>
    <col min="2824" max="2824" width="16.140625" style="2" bestFit="1" customWidth="1"/>
    <col min="2825" max="2825" width="28" style="2" bestFit="1" customWidth="1"/>
    <col min="2826" max="2826" width="10.28515625" style="2" bestFit="1" customWidth="1"/>
    <col min="2827" max="2827" width="22.140625" style="2" bestFit="1" customWidth="1"/>
    <col min="2828" max="2828" width="7.5703125" style="2" bestFit="1" customWidth="1"/>
    <col min="2829" max="2829" width="7.140625" style="2" bestFit="1" customWidth="1"/>
    <col min="2830" max="2830" width="8.5703125" style="2" bestFit="1" customWidth="1"/>
    <col min="2831" max="2831" width="13.85546875" style="2" bestFit="1" customWidth="1"/>
    <col min="2832" max="2832" width="9.5703125" style="2" bestFit="1" customWidth="1"/>
    <col min="2833" max="2833" width="21.28515625" style="2" bestFit="1" customWidth="1"/>
    <col min="2834" max="2834" width="9.28515625" style="2" bestFit="1" customWidth="1"/>
    <col min="2835" max="2835" width="5.140625" style="2" bestFit="1" customWidth="1"/>
    <col min="2836" max="2836" width="27" style="2" bestFit="1" customWidth="1"/>
    <col min="2837" max="2837" width="28.140625" style="2" bestFit="1" customWidth="1"/>
    <col min="2838" max="2838" width="33.28515625" style="2" bestFit="1" customWidth="1"/>
    <col min="2839" max="2839" width="59.7109375" style="2" bestFit="1" customWidth="1"/>
    <col min="2840" max="2840" width="13" style="2" bestFit="1" customWidth="1"/>
    <col min="2841" max="2841" width="23.28515625" style="2" bestFit="1" customWidth="1"/>
    <col min="2842" max="2842" width="14.28515625" style="2" bestFit="1" customWidth="1"/>
    <col min="2843" max="2843" width="19.85546875" style="2" bestFit="1" customWidth="1"/>
    <col min="2844" max="2844" width="16.5703125" style="2" bestFit="1" customWidth="1"/>
    <col min="2845" max="2853" width="11.42578125" style="2"/>
    <col min="2854" max="2854" width="12" style="2" bestFit="1" customWidth="1"/>
    <col min="2855" max="3065" width="11.42578125" style="2"/>
    <col min="3066" max="3066" width="15.5703125" style="2" customWidth="1"/>
    <col min="3067" max="3067" width="9" style="2" bestFit="1" customWidth="1"/>
    <col min="3068" max="3068" width="48.5703125" style="2" bestFit="1" customWidth="1"/>
    <col min="3069" max="3069" width="36.7109375" style="2" bestFit="1" customWidth="1"/>
    <col min="3070" max="3070" width="27.28515625" style="2" bestFit="1" customWidth="1"/>
    <col min="3071" max="3071" width="8" style="2" bestFit="1" customWidth="1"/>
    <col min="3072" max="3072" width="10.42578125" style="2" bestFit="1" customWidth="1"/>
    <col min="3073" max="3073" width="13.5703125" style="2" bestFit="1" customWidth="1"/>
    <col min="3074" max="3074" width="10" style="2" bestFit="1" customWidth="1"/>
    <col min="3075" max="3075" width="3.7109375" style="2" bestFit="1" customWidth="1"/>
    <col min="3076" max="3076" width="34.85546875" style="2" bestFit="1" customWidth="1"/>
    <col min="3077" max="3077" width="11.28515625" style="2" bestFit="1" customWidth="1"/>
    <col min="3078" max="3078" width="15.28515625" style="2" bestFit="1" customWidth="1"/>
    <col min="3079" max="3079" width="13.5703125" style="2" bestFit="1" customWidth="1"/>
    <col min="3080" max="3080" width="16.140625" style="2" bestFit="1" customWidth="1"/>
    <col min="3081" max="3081" width="28" style="2" bestFit="1" customWidth="1"/>
    <col min="3082" max="3082" width="10.28515625" style="2" bestFit="1" customWidth="1"/>
    <col min="3083" max="3083" width="22.140625" style="2" bestFit="1" customWidth="1"/>
    <col min="3084" max="3084" width="7.5703125" style="2" bestFit="1" customWidth="1"/>
    <col min="3085" max="3085" width="7.140625" style="2" bestFit="1" customWidth="1"/>
    <col min="3086" max="3086" width="8.5703125" style="2" bestFit="1" customWidth="1"/>
    <col min="3087" max="3087" width="13.85546875" style="2" bestFit="1" customWidth="1"/>
    <col min="3088" max="3088" width="9.5703125" style="2" bestFit="1" customWidth="1"/>
    <col min="3089" max="3089" width="21.28515625" style="2" bestFit="1" customWidth="1"/>
    <col min="3090" max="3090" width="9.28515625" style="2" bestFit="1" customWidth="1"/>
    <col min="3091" max="3091" width="5.140625" style="2" bestFit="1" customWidth="1"/>
    <col min="3092" max="3092" width="27" style="2" bestFit="1" customWidth="1"/>
    <col min="3093" max="3093" width="28.140625" style="2" bestFit="1" customWidth="1"/>
    <col min="3094" max="3094" width="33.28515625" style="2" bestFit="1" customWidth="1"/>
    <col min="3095" max="3095" width="59.7109375" style="2" bestFit="1" customWidth="1"/>
    <col min="3096" max="3096" width="13" style="2" bestFit="1" customWidth="1"/>
    <col min="3097" max="3097" width="23.28515625" style="2" bestFit="1" customWidth="1"/>
    <col min="3098" max="3098" width="14.28515625" style="2" bestFit="1" customWidth="1"/>
    <col min="3099" max="3099" width="19.85546875" style="2" bestFit="1" customWidth="1"/>
    <col min="3100" max="3100" width="16.5703125" style="2" bestFit="1" customWidth="1"/>
    <col min="3101" max="3109" width="11.42578125" style="2"/>
    <col min="3110" max="3110" width="12" style="2" bestFit="1" customWidth="1"/>
    <col min="3111" max="3321" width="11.42578125" style="2"/>
    <col min="3322" max="3322" width="15.5703125" style="2" customWidth="1"/>
    <col min="3323" max="3323" width="9" style="2" bestFit="1" customWidth="1"/>
    <col min="3324" max="3324" width="48.5703125" style="2" bestFit="1" customWidth="1"/>
    <col min="3325" max="3325" width="36.7109375" style="2" bestFit="1" customWidth="1"/>
    <col min="3326" max="3326" width="27.28515625" style="2" bestFit="1" customWidth="1"/>
    <col min="3327" max="3327" width="8" style="2" bestFit="1" customWidth="1"/>
    <col min="3328" max="3328" width="10.42578125" style="2" bestFit="1" customWidth="1"/>
    <col min="3329" max="3329" width="13.5703125" style="2" bestFit="1" customWidth="1"/>
    <col min="3330" max="3330" width="10" style="2" bestFit="1" customWidth="1"/>
    <col min="3331" max="3331" width="3.7109375" style="2" bestFit="1" customWidth="1"/>
    <col min="3332" max="3332" width="34.85546875" style="2" bestFit="1" customWidth="1"/>
    <col min="3333" max="3333" width="11.28515625" style="2" bestFit="1" customWidth="1"/>
    <col min="3334" max="3334" width="15.28515625" style="2" bestFit="1" customWidth="1"/>
    <col min="3335" max="3335" width="13.5703125" style="2" bestFit="1" customWidth="1"/>
    <col min="3336" max="3336" width="16.140625" style="2" bestFit="1" customWidth="1"/>
    <col min="3337" max="3337" width="28" style="2" bestFit="1" customWidth="1"/>
    <col min="3338" max="3338" width="10.28515625" style="2" bestFit="1" customWidth="1"/>
    <col min="3339" max="3339" width="22.140625" style="2" bestFit="1" customWidth="1"/>
    <col min="3340" max="3340" width="7.5703125" style="2" bestFit="1" customWidth="1"/>
    <col min="3341" max="3341" width="7.140625" style="2" bestFit="1" customWidth="1"/>
    <col min="3342" max="3342" width="8.5703125" style="2" bestFit="1" customWidth="1"/>
    <col min="3343" max="3343" width="13.85546875" style="2" bestFit="1" customWidth="1"/>
    <col min="3344" max="3344" width="9.5703125" style="2" bestFit="1" customWidth="1"/>
    <col min="3345" max="3345" width="21.28515625" style="2" bestFit="1" customWidth="1"/>
    <col min="3346" max="3346" width="9.28515625" style="2" bestFit="1" customWidth="1"/>
    <col min="3347" max="3347" width="5.140625" style="2" bestFit="1" customWidth="1"/>
    <col min="3348" max="3348" width="27" style="2" bestFit="1" customWidth="1"/>
    <col min="3349" max="3349" width="28.140625" style="2" bestFit="1" customWidth="1"/>
    <col min="3350" max="3350" width="33.28515625" style="2" bestFit="1" customWidth="1"/>
    <col min="3351" max="3351" width="59.7109375" style="2" bestFit="1" customWidth="1"/>
    <col min="3352" max="3352" width="13" style="2" bestFit="1" customWidth="1"/>
    <col min="3353" max="3353" width="23.28515625" style="2" bestFit="1" customWidth="1"/>
    <col min="3354" max="3354" width="14.28515625" style="2" bestFit="1" customWidth="1"/>
    <col min="3355" max="3355" width="19.85546875" style="2" bestFit="1" customWidth="1"/>
    <col min="3356" max="3356" width="16.5703125" style="2" bestFit="1" customWidth="1"/>
    <col min="3357" max="3365" width="11.42578125" style="2"/>
    <col min="3366" max="3366" width="12" style="2" bestFit="1" customWidth="1"/>
    <col min="3367" max="3577" width="11.42578125" style="2"/>
    <col min="3578" max="3578" width="15.5703125" style="2" customWidth="1"/>
    <col min="3579" max="3579" width="9" style="2" bestFit="1" customWidth="1"/>
    <col min="3580" max="3580" width="48.5703125" style="2" bestFit="1" customWidth="1"/>
    <col min="3581" max="3581" width="36.7109375" style="2" bestFit="1" customWidth="1"/>
    <col min="3582" max="3582" width="27.28515625" style="2" bestFit="1" customWidth="1"/>
    <col min="3583" max="3583" width="8" style="2" bestFit="1" customWidth="1"/>
    <col min="3584" max="3584" width="10.42578125" style="2" bestFit="1" customWidth="1"/>
    <col min="3585" max="3585" width="13.5703125" style="2" bestFit="1" customWidth="1"/>
    <col min="3586" max="3586" width="10" style="2" bestFit="1" customWidth="1"/>
    <col min="3587" max="3587" width="3.7109375" style="2" bestFit="1" customWidth="1"/>
    <col min="3588" max="3588" width="34.85546875" style="2" bestFit="1" customWidth="1"/>
    <col min="3589" max="3589" width="11.28515625" style="2" bestFit="1" customWidth="1"/>
    <col min="3590" max="3590" width="15.28515625" style="2" bestFit="1" customWidth="1"/>
    <col min="3591" max="3591" width="13.5703125" style="2" bestFit="1" customWidth="1"/>
    <col min="3592" max="3592" width="16.140625" style="2" bestFit="1" customWidth="1"/>
    <col min="3593" max="3593" width="28" style="2" bestFit="1" customWidth="1"/>
    <col min="3594" max="3594" width="10.28515625" style="2" bestFit="1" customWidth="1"/>
    <col min="3595" max="3595" width="22.140625" style="2" bestFit="1" customWidth="1"/>
    <col min="3596" max="3596" width="7.5703125" style="2" bestFit="1" customWidth="1"/>
    <col min="3597" max="3597" width="7.140625" style="2" bestFit="1" customWidth="1"/>
    <col min="3598" max="3598" width="8.5703125" style="2" bestFit="1" customWidth="1"/>
    <col min="3599" max="3599" width="13.85546875" style="2" bestFit="1" customWidth="1"/>
    <col min="3600" max="3600" width="9.5703125" style="2" bestFit="1" customWidth="1"/>
    <col min="3601" max="3601" width="21.28515625" style="2" bestFit="1" customWidth="1"/>
    <col min="3602" max="3602" width="9.28515625" style="2" bestFit="1" customWidth="1"/>
    <col min="3603" max="3603" width="5.140625" style="2" bestFit="1" customWidth="1"/>
    <col min="3604" max="3604" width="27" style="2" bestFit="1" customWidth="1"/>
    <col min="3605" max="3605" width="28.140625" style="2" bestFit="1" customWidth="1"/>
    <col min="3606" max="3606" width="33.28515625" style="2" bestFit="1" customWidth="1"/>
    <col min="3607" max="3607" width="59.7109375" style="2" bestFit="1" customWidth="1"/>
    <col min="3608" max="3608" width="13" style="2" bestFit="1" customWidth="1"/>
    <col min="3609" max="3609" width="23.28515625" style="2" bestFit="1" customWidth="1"/>
    <col min="3610" max="3610" width="14.28515625" style="2" bestFit="1" customWidth="1"/>
    <col min="3611" max="3611" width="19.85546875" style="2" bestFit="1" customWidth="1"/>
    <col min="3612" max="3612" width="16.5703125" style="2" bestFit="1" customWidth="1"/>
    <col min="3613" max="3621" width="11.42578125" style="2"/>
    <col min="3622" max="3622" width="12" style="2" bestFit="1" customWidth="1"/>
    <col min="3623" max="3833" width="11.42578125" style="2"/>
    <col min="3834" max="3834" width="15.5703125" style="2" customWidth="1"/>
    <col min="3835" max="3835" width="9" style="2" bestFit="1" customWidth="1"/>
    <col min="3836" max="3836" width="48.5703125" style="2" bestFit="1" customWidth="1"/>
    <col min="3837" max="3837" width="36.7109375" style="2" bestFit="1" customWidth="1"/>
    <col min="3838" max="3838" width="27.28515625" style="2" bestFit="1" customWidth="1"/>
    <col min="3839" max="3839" width="8" style="2" bestFit="1" customWidth="1"/>
    <col min="3840" max="3840" width="10.42578125" style="2" bestFit="1" customWidth="1"/>
    <col min="3841" max="3841" width="13.5703125" style="2" bestFit="1" customWidth="1"/>
    <col min="3842" max="3842" width="10" style="2" bestFit="1" customWidth="1"/>
    <col min="3843" max="3843" width="3.7109375" style="2" bestFit="1" customWidth="1"/>
    <col min="3844" max="3844" width="34.85546875" style="2" bestFit="1" customWidth="1"/>
    <col min="3845" max="3845" width="11.28515625" style="2" bestFit="1" customWidth="1"/>
    <col min="3846" max="3846" width="15.28515625" style="2" bestFit="1" customWidth="1"/>
    <col min="3847" max="3847" width="13.5703125" style="2" bestFit="1" customWidth="1"/>
    <col min="3848" max="3848" width="16.140625" style="2" bestFit="1" customWidth="1"/>
    <col min="3849" max="3849" width="28" style="2" bestFit="1" customWidth="1"/>
    <col min="3850" max="3850" width="10.28515625" style="2" bestFit="1" customWidth="1"/>
    <col min="3851" max="3851" width="22.140625" style="2" bestFit="1" customWidth="1"/>
    <col min="3852" max="3852" width="7.5703125" style="2" bestFit="1" customWidth="1"/>
    <col min="3853" max="3853" width="7.140625" style="2" bestFit="1" customWidth="1"/>
    <col min="3854" max="3854" width="8.5703125" style="2" bestFit="1" customWidth="1"/>
    <col min="3855" max="3855" width="13.85546875" style="2" bestFit="1" customWidth="1"/>
    <col min="3856" max="3856" width="9.5703125" style="2" bestFit="1" customWidth="1"/>
    <col min="3857" max="3857" width="21.28515625" style="2" bestFit="1" customWidth="1"/>
    <col min="3858" max="3858" width="9.28515625" style="2" bestFit="1" customWidth="1"/>
    <col min="3859" max="3859" width="5.140625" style="2" bestFit="1" customWidth="1"/>
    <col min="3860" max="3860" width="27" style="2" bestFit="1" customWidth="1"/>
    <col min="3861" max="3861" width="28.140625" style="2" bestFit="1" customWidth="1"/>
    <col min="3862" max="3862" width="33.28515625" style="2" bestFit="1" customWidth="1"/>
    <col min="3863" max="3863" width="59.7109375" style="2" bestFit="1" customWidth="1"/>
    <col min="3864" max="3864" width="13" style="2" bestFit="1" customWidth="1"/>
    <col min="3865" max="3865" width="23.28515625" style="2" bestFit="1" customWidth="1"/>
    <col min="3866" max="3866" width="14.28515625" style="2" bestFit="1" customWidth="1"/>
    <col min="3867" max="3867" width="19.85546875" style="2" bestFit="1" customWidth="1"/>
    <col min="3868" max="3868" width="16.5703125" style="2" bestFit="1" customWidth="1"/>
    <col min="3869" max="3877" width="11.42578125" style="2"/>
    <col min="3878" max="3878" width="12" style="2" bestFit="1" customWidth="1"/>
    <col min="3879" max="4089" width="11.42578125" style="2"/>
    <col min="4090" max="4090" width="15.5703125" style="2" customWidth="1"/>
    <col min="4091" max="4091" width="9" style="2" bestFit="1" customWidth="1"/>
    <col min="4092" max="4092" width="48.5703125" style="2" bestFit="1" customWidth="1"/>
    <col min="4093" max="4093" width="36.7109375" style="2" bestFit="1" customWidth="1"/>
    <col min="4094" max="4094" width="27.28515625" style="2" bestFit="1" customWidth="1"/>
    <col min="4095" max="4095" width="8" style="2" bestFit="1" customWidth="1"/>
    <col min="4096" max="4096" width="10.42578125" style="2" bestFit="1" customWidth="1"/>
    <col min="4097" max="4097" width="13.5703125" style="2" bestFit="1" customWidth="1"/>
    <col min="4098" max="4098" width="10" style="2" bestFit="1" customWidth="1"/>
    <col min="4099" max="4099" width="3.7109375" style="2" bestFit="1" customWidth="1"/>
    <col min="4100" max="4100" width="34.85546875" style="2" bestFit="1" customWidth="1"/>
    <col min="4101" max="4101" width="11.28515625" style="2" bestFit="1" customWidth="1"/>
    <col min="4102" max="4102" width="15.28515625" style="2" bestFit="1" customWidth="1"/>
    <col min="4103" max="4103" width="13.5703125" style="2" bestFit="1" customWidth="1"/>
    <col min="4104" max="4104" width="16.140625" style="2" bestFit="1" customWidth="1"/>
    <col min="4105" max="4105" width="28" style="2" bestFit="1" customWidth="1"/>
    <col min="4106" max="4106" width="10.28515625" style="2" bestFit="1" customWidth="1"/>
    <col min="4107" max="4107" width="22.140625" style="2" bestFit="1" customWidth="1"/>
    <col min="4108" max="4108" width="7.5703125" style="2" bestFit="1" customWidth="1"/>
    <col min="4109" max="4109" width="7.140625" style="2" bestFit="1" customWidth="1"/>
    <col min="4110" max="4110" width="8.5703125" style="2" bestFit="1" customWidth="1"/>
    <col min="4111" max="4111" width="13.85546875" style="2" bestFit="1" customWidth="1"/>
    <col min="4112" max="4112" width="9.5703125" style="2" bestFit="1" customWidth="1"/>
    <col min="4113" max="4113" width="21.28515625" style="2" bestFit="1" customWidth="1"/>
    <col min="4114" max="4114" width="9.28515625" style="2" bestFit="1" customWidth="1"/>
    <col min="4115" max="4115" width="5.140625" style="2" bestFit="1" customWidth="1"/>
    <col min="4116" max="4116" width="27" style="2" bestFit="1" customWidth="1"/>
    <col min="4117" max="4117" width="28.140625" style="2" bestFit="1" customWidth="1"/>
    <col min="4118" max="4118" width="33.28515625" style="2" bestFit="1" customWidth="1"/>
    <col min="4119" max="4119" width="59.7109375" style="2" bestFit="1" customWidth="1"/>
    <col min="4120" max="4120" width="13" style="2" bestFit="1" customWidth="1"/>
    <col min="4121" max="4121" width="23.28515625" style="2" bestFit="1" customWidth="1"/>
    <col min="4122" max="4122" width="14.28515625" style="2" bestFit="1" customWidth="1"/>
    <col min="4123" max="4123" width="19.85546875" style="2" bestFit="1" customWidth="1"/>
    <col min="4124" max="4124" width="16.5703125" style="2" bestFit="1" customWidth="1"/>
    <col min="4125" max="4133" width="11.42578125" style="2"/>
    <col min="4134" max="4134" width="12" style="2" bestFit="1" customWidth="1"/>
    <col min="4135" max="4345" width="11.42578125" style="2"/>
    <col min="4346" max="4346" width="15.5703125" style="2" customWidth="1"/>
    <col min="4347" max="4347" width="9" style="2" bestFit="1" customWidth="1"/>
    <col min="4348" max="4348" width="48.5703125" style="2" bestFit="1" customWidth="1"/>
    <col min="4349" max="4349" width="36.7109375" style="2" bestFit="1" customWidth="1"/>
    <col min="4350" max="4350" width="27.28515625" style="2" bestFit="1" customWidth="1"/>
    <col min="4351" max="4351" width="8" style="2" bestFit="1" customWidth="1"/>
    <col min="4352" max="4352" width="10.42578125" style="2" bestFit="1" customWidth="1"/>
    <col min="4353" max="4353" width="13.5703125" style="2" bestFit="1" customWidth="1"/>
    <col min="4354" max="4354" width="10" style="2" bestFit="1" customWidth="1"/>
    <col min="4355" max="4355" width="3.7109375" style="2" bestFit="1" customWidth="1"/>
    <col min="4356" max="4356" width="34.85546875" style="2" bestFit="1" customWidth="1"/>
    <col min="4357" max="4357" width="11.28515625" style="2" bestFit="1" customWidth="1"/>
    <col min="4358" max="4358" width="15.28515625" style="2" bestFit="1" customWidth="1"/>
    <col min="4359" max="4359" width="13.5703125" style="2" bestFit="1" customWidth="1"/>
    <col min="4360" max="4360" width="16.140625" style="2" bestFit="1" customWidth="1"/>
    <col min="4361" max="4361" width="28" style="2" bestFit="1" customWidth="1"/>
    <col min="4362" max="4362" width="10.28515625" style="2" bestFit="1" customWidth="1"/>
    <col min="4363" max="4363" width="22.140625" style="2" bestFit="1" customWidth="1"/>
    <col min="4364" max="4364" width="7.5703125" style="2" bestFit="1" customWidth="1"/>
    <col min="4365" max="4365" width="7.140625" style="2" bestFit="1" customWidth="1"/>
    <col min="4366" max="4366" width="8.5703125" style="2" bestFit="1" customWidth="1"/>
    <col min="4367" max="4367" width="13.85546875" style="2" bestFit="1" customWidth="1"/>
    <col min="4368" max="4368" width="9.5703125" style="2" bestFit="1" customWidth="1"/>
    <col min="4369" max="4369" width="21.28515625" style="2" bestFit="1" customWidth="1"/>
    <col min="4370" max="4370" width="9.28515625" style="2" bestFit="1" customWidth="1"/>
    <col min="4371" max="4371" width="5.140625" style="2" bestFit="1" customWidth="1"/>
    <col min="4372" max="4372" width="27" style="2" bestFit="1" customWidth="1"/>
    <col min="4373" max="4373" width="28.140625" style="2" bestFit="1" customWidth="1"/>
    <col min="4374" max="4374" width="33.28515625" style="2" bestFit="1" customWidth="1"/>
    <col min="4375" max="4375" width="59.7109375" style="2" bestFit="1" customWidth="1"/>
    <col min="4376" max="4376" width="13" style="2" bestFit="1" customWidth="1"/>
    <col min="4377" max="4377" width="23.28515625" style="2" bestFit="1" customWidth="1"/>
    <col min="4378" max="4378" width="14.28515625" style="2" bestFit="1" customWidth="1"/>
    <col min="4379" max="4379" width="19.85546875" style="2" bestFit="1" customWidth="1"/>
    <col min="4380" max="4380" width="16.5703125" style="2" bestFit="1" customWidth="1"/>
    <col min="4381" max="4389" width="11.42578125" style="2"/>
    <col min="4390" max="4390" width="12" style="2" bestFit="1" customWidth="1"/>
    <col min="4391" max="4601" width="11.42578125" style="2"/>
    <col min="4602" max="4602" width="15.5703125" style="2" customWidth="1"/>
    <col min="4603" max="4603" width="9" style="2" bestFit="1" customWidth="1"/>
    <col min="4604" max="4604" width="48.5703125" style="2" bestFit="1" customWidth="1"/>
    <col min="4605" max="4605" width="36.7109375" style="2" bestFit="1" customWidth="1"/>
    <col min="4606" max="4606" width="27.28515625" style="2" bestFit="1" customWidth="1"/>
    <col min="4607" max="4607" width="8" style="2" bestFit="1" customWidth="1"/>
    <col min="4608" max="4608" width="10.42578125" style="2" bestFit="1" customWidth="1"/>
    <col min="4609" max="4609" width="13.5703125" style="2" bestFit="1" customWidth="1"/>
    <col min="4610" max="4610" width="10" style="2" bestFit="1" customWidth="1"/>
    <col min="4611" max="4611" width="3.7109375" style="2" bestFit="1" customWidth="1"/>
    <col min="4612" max="4612" width="34.85546875" style="2" bestFit="1" customWidth="1"/>
    <col min="4613" max="4613" width="11.28515625" style="2" bestFit="1" customWidth="1"/>
    <col min="4614" max="4614" width="15.28515625" style="2" bestFit="1" customWidth="1"/>
    <col min="4615" max="4615" width="13.5703125" style="2" bestFit="1" customWidth="1"/>
    <col min="4616" max="4616" width="16.140625" style="2" bestFit="1" customWidth="1"/>
    <col min="4617" max="4617" width="28" style="2" bestFit="1" customWidth="1"/>
    <col min="4618" max="4618" width="10.28515625" style="2" bestFit="1" customWidth="1"/>
    <col min="4619" max="4619" width="22.140625" style="2" bestFit="1" customWidth="1"/>
    <col min="4620" max="4620" width="7.5703125" style="2" bestFit="1" customWidth="1"/>
    <col min="4621" max="4621" width="7.140625" style="2" bestFit="1" customWidth="1"/>
    <col min="4622" max="4622" width="8.5703125" style="2" bestFit="1" customWidth="1"/>
    <col min="4623" max="4623" width="13.85546875" style="2" bestFit="1" customWidth="1"/>
    <col min="4624" max="4624" width="9.5703125" style="2" bestFit="1" customWidth="1"/>
    <col min="4625" max="4625" width="21.28515625" style="2" bestFit="1" customWidth="1"/>
    <col min="4626" max="4626" width="9.28515625" style="2" bestFit="1" customWidth="1"/>
    <col min="4627" max="4627" width="5.140625" style="2" bestFit="1" customWidth="1"/>
    <col min="4628" max="4628" width="27" style="2" bestFit="1" customWidth="1"/>
    <col min="4629" max="4629" width="28.140625" style="2" bestFit="1" customWidth="1"/>
    <col min="4630" max="4630" width="33.28515625" style="2" bestFit="1" customWidth="1"/>
    <col min="4631" max="4631" width="59.7109375" style="2" bestFit="1" customWidth="1"/>
    <col min="4632" max="4632" width="13" style="2" bestFit="1" customWidth="1"/>
    <col min="4633" max="4633" width="23.28515625" style="2" bestFit="1" customWidth="1"/>
    <col min="4634" max="4634" width="14.28515625" style="2" bestFit="1" customWidth="1"/>
    <col min="4635" max="4635" width="19.85546875" style="2" bestFit="1" customWidth="1"/>
    <col min="4636" max="4636" width="16.5703125" style="2" bestFit="1" customWidth="1"/>
    <col min="4637" max="4645" width="11.42578125" style="2"/>
    <col min="4646" max="4646" width="12" style="2" bestFit="1" customWidth="1"/>
    <col min="4647" max="4857" width="11.42578125" style="2"/>
    <col min="4858" max="4858" width="15.5703125" style="2" customWidth="1"/>
    <col min="4859" max="4859" width="9" style="2" bestFit="1" customWidth="1"/>
    <col min="4860" max="4860" width="48.5703125" style="2" bestFit="1" customWidth="1"/>
    <col min="4861" max="4861" width="36.7109375" style="2" bestFit="1" customWidth="1"/>
    <col min="4862" max="4862" width="27.28515625" style="2" bestFit="1" customWidth="1"/>
    <col min="4863" max="4863" width="8" style="2" bestFit="1" customWidth="1"/>
    <col min="4864" max="4864" width="10.42578125" style="2" bestFit="1" customWidth="1"/>
    <col min="4865" max="4865" width="13.5703125" style="2" bestFit="1" customWidth="1"/>
    <col min="4866" max="4866" width="10" style="2" bestFit="1" customWidth="1"/>
    <col min="4867" max="4867" width="3.7109375" style="2" bestFit="1" customWidth="1"/>
    <col min="4868" max="4868" width="34.85546875" style="2" bestFit="1" customWidth="1"/>
    <col min="4869" max="4869" width="11.28515625" style="2" bestFit="1" customWidth="1"/>
    <col min="4870" max="4870" width="15.28515625" style="2" bestFit="1" customWidth="1"/>
    <col min="4871" max="4871" width="13.5703125" style="2" bestFit="1" customWidth="1"/>
    <col min="4872" max="4872" width="16.140625" style="2" bestFit="1" customWidth="1"/>
    <col min="4873" max="4873" width="28" style="2" bestFit="1" customWidth="1"/>
    <col min="4874" max="4874" width="10.28515625" style="2" bestFit="1" customWidth="1"/>
    <col min="4875" max="4875" width="22.140625" style="2" bestFit="1" customWidth="1"/>
    <col min="4876" max="4876" width="7.5703125" style="2" bestFit="1" customWidth="1"/>
    <col min="4877" max="4877" width="7.140625" style="2" bestFit="1" customWidth="1"/>
    <col min="4878" max="4878" width="8.5703125" style="2" bestFit="1" customWidth="1"/>
    <col min="4879" max="4879" width="13.85546875" style="2" bestFit="1" customWidth="1"/>
    <col min="4880" max="4880" width="9.5703125" style="2" bestFit="1" customWidth="1"/>
    <col min="4881" max="4881" width="21.28515625" style="2" bestFit="1" customWidth="1"/>
    <col min="4882" max="4882" width="9.28515625" style="2" bestFit="1" customWidth="1"/>
    <col min="4883" max="4883" width="5.140625" style="2" bestFit="1" customWidth="1"/>
    <col min="4884" max="4884" width="27" style="2" bestFit="1" customWidth="1"/>
    <col min="4885" max="4885" width="28.140625" style="2" bestFit="1" customWidth="1"/>
    <col min="4886" max="4886" width="33.28515625" style="2" bestFit="1" customWidth="1"/>
    <col min="4887" max="4887" width="59.7109375" style="2" bestFit="1" customWidth="1"/>
    <col min="4888" max="4888" width="13" style="2" bestFit="1" customWidth="1"/>
    <col min="4889" max="4889" width="23.28515625" style="2" bestFit="1" customWidth="1"/>
    <col min="4890" max="4890" width="14.28515625" style="2" bestFit="1" customWidth="1"/>
    <col min="4891" max="4891" width="19.85546875" style="2" bestFit="1" customWidth="1"/>
    <col min="4892" max="4892" width="16.5703125" style="2" bestFit="1" customWidth="1"/>
    <col min="4893" max="4901" width="11.42578125" style="2"/>
    <col min="4902" max="4902" width="12" style="2" bestFit="1" customWidth="1"/>
    <col min="4903" max="5113" width="11.42578125" style="2"/>
    <col min="5114" max="5114" width="15.5703125" style="2" customWidth="1"/>
    <col min="5115" max="5115" width="9" style="2" bestFit="1" customWidth="1"/>
    <col min="5116" max="5116" width="48.5703125" style="2" bestFit="1" customWidth="1"/>
    <col min="5117" max="5117" width="36.7109375" style="2" bestFit="1" customWidth="1"/>
    <col min="5118" max="5118" width="27.28515625" style="2" bestFit="1" customWidth="1"/>
    <col min="5119" max="5119" width="8" style="2" bestFit="1" customWidth="1"/>
    <col min="5120" max="5120" width="10.42578125" style="2" bestFit="1" customWidth="1"/>
    <col min="5121" max="5121" width="13.5703125" style="2" bestFit="1" customWidth="1"/>
    <col min="5122" max="5122" width="10" style="2" bestFit="1" customWidth="1"/>
    <col min="5123" max="5123" width="3.7109375" style="2" bestFit="1" customWidth="1"/>
    <col min="5124" max="5124" width="34.85546875" style="2" bestFit="1" customWidth="1"/>
    <col min="5125" max="5125" width="11.28515625" style="2" bestFit="1" customWidth="1"/>
    <col min="5126" max="5126" width="15.28515625" style="2" bestFit="1" customWidth="1"/>
    <col min="5127" max="5127" width="13.5703125" style="2" bestFit="1" customWidth="1"/>
    <col min="5128" max="5128" width="16.140625" style="2" bestFit="1" customWidth="1"/>
    <col min="5129" max="5129" width="28" style="2" bestFit="1" customWidth="1"/>
    <col min="5130" max="5130" width="10.28515625" style="2" bestFit="1" customWidth="1"/>
    <col min="5131" max="5131" width="22.140625" style="2" bestFit="1" customWidth="1"/>
    <col min="5132" max="5132" width="7.5703125" style="2" bestFit="1" customWidth="1"/>
    <col min="5133" max="5133" width="7.140625" style="2" bestFit="1" customWidth="1"/>
    <col min="5134" max="5134" width="8.5703125" style="2" bestFit="1" customWidth="1"/>
    <col min="5135" max="5135" width="13.85546875" style="2" bestFit="1" customWidth="1"/>
    <col min="5136" max="5136" width="9.5703125" style="2" bestFit="1" customWidth="1"/>
    <col min="5137" max="5137" width="21.28515625" style="2" bestFit="1" customWidth="1"/>
    <col min="5138" max="5138" width="9.28515625" style="2" bestFit="1" customWidth="1"/>
    <col min="5139" max="5139" width="5.140625" style="2" bestFit="1" customWidth="1"/>
    <col min="5140" max="5140" width="27" style="2" bestFit="1" customWidth="1"/>
    <col min="5141" max="5141" width="28.140625" style="2" bestFit="1" customWidth="1"/>
    <col min="5142" max="5142" width="33.28515625" style="2" bestFit="1" customWidth="1"/>
    <col min="5143" max="5143" width="59.7109375" style="2" bestFit="1" customWidth="1"/>
    <col min="5144" max="5144" width="13" style="2" bestFit="1" customWidth="1"/>
    <col min="5145" max="5145" width="23.28515625" style="2" bestFit="1" customWidth="1"/>
    <col min="5146" max="5146" width="14.28515625" style="2" bestFit="1" customWidth="1"/>
    <col min="5147" max="5147" width="19.85546875" style="2" bestFit="1" customWidth="1"/>
    <col min="5148" max="5148" width="16.5703125" style="2" bestFit="1" customWidth="1"/>
    <col min="5149" max="5157" width="11.42578125" style="2"/>
    <col min="5158" max="5158" width="12" style="2" bestFit="1" customWidth="1"/>
    <col min="5159" max="5369" width="11.42578125" style="2"/>
    <col min="5370" max="5370" width="15.5703125" style="2" customWidth="1"/>
    <col min="5371" max="5371" width="9" style="2" bestFit="1" customWidth="1"/>
    <col min="5372" max="5372" width="48.5703125" style="2" bestFit="1" customWidth="1"/>
    <col min="5373" max="5373" width="36.7109375" style="2" bestFit="1" customWidth="1"/>
    <col min="5374" max="5374" width="27.28515625" style="2" bestFit="1" customWidth="1"/>
    <col min="5375" max="5375" width="8" style="2" bestFit="1" customWidth="1"/>
    <col min="5376" max="5376" width="10.42578125" style="2" bestFit="1" customWidth="1"/>
    <col min="5377" max="5377" width="13.5703125" style="2" bestFit="1" customWidth="1"/>
    <col min="5378" max="5378" width="10" style="2" bestFit="1" customWidth="1"/>
    <col min="5379" max="5379" width="3.7109375" style="2" bestFit="1" customWidth="1"/>
    <col min="5380" max="5380" width="34.85546875" style="2" bestFit="1" customWidth="1"/>
    <col min="5381" max="5381" width="11.28515625" style="2" bestFit="1" customWidth="1"/>
    <col min="5382" max="5382" width="15.28515625" style="2" bestFit="1" customWidth="1"/>
    <col min="5383" max="5383" width="13.5703125" style="2" bestFit="1" customWidth="1"/>
    <col min="5384" max="5384" width="16.140625" style="2" bestFit="1" customWidth="1"/>
    <col min="5385" max="5385" width="28" style="2" bestFit="1" customWidth="1"/>
    <col min="5386" max="5386" width="10.28515625" style="2" bestFit="1" customWidth="1"/>
    <col min="5387" max="5387" width="22.140625" style="2" bestFit="1" customWidth="1"/>
    <col min="5388" max="5388" width="7.5703125" style="2" bestFit="1" customWidth="1"/>
    <col min="5389" max="5389" width="7.140625" style="2" bestFit="1" customWidth="1"/>
    <col min="5390" max="5390" width="8.5703125" style="2" bestFit="1" customWidth="1"/>
    <col min="5391" max="5391" width="13.85546875" style="2" bestFit="1" customWidth="1"/>
    <col min="5392" max="5392" width="9.5703125" style="2" bestFit="1" customWidth="1"/>
    <col min="5393" max="5393" width="21.28515625" style="2" bestFit="1" customWidth="1"/>
    <col min="5394" max="5394" width="9.28515625" style="2" bestFit="1" customWidth="1"/>
    <col min="5395" max="5395" width="5.140625" style="2" bestFit="1" customWidth="1"/>
    <col min="5396" max="5396" width="27" style="2" bestFit="1" customWidth="1"/>
    <col min="5397" max="5397" width="28.140625" style="2" bestFit="1" customWidth="1"/>
    <col min="5398" max="5398" width="33.28515625" style="2" bestFit="1" customWidth="1"/>
    <col min="5399" max="5399" width="59.7109375" style="2" bestFit="1" customWidth="1"/>
    <col min="5400" max="5400" width="13" style="2" bestFit="1" customWidth="1"/>
    <col min="5401" max="5401" width="23.28515625" style="2" bestFit="1" customWidth="1"/>
    <col min="5402" max="5402" width="14.28515625" style="2" bestFit="1" customWidth="1"/>
    <col min="5403" max="5403" width="19.85546875" style="2" bestFit="1" customWidth="1"/>
    <col min="5404" max="5404" width="16.5703125" style="2" bestFit="1" customWidth="1"/>
    <col min="5405" max="5413" width="11.42578125" style="2"/>
    <col min="5414" max="5414" width="12" style="2" bestFit="1" customWidth="1"/>
    <col min="5415" max="5625" width="11.42578125" style="2"/>
    <col min="5626" max="5626" width="15.5703125" style="2" customWidth="1"/>
    <col min="5627" max="5627" width="9" style="2" bestFit="1" customWidth="1"/>
    <col min="5628" max="5628" width="48.5703125" style="2" bestFit="1" customWidth="1"/>
    <col min="5629" max="5629" width="36.7109375" style="2" bestFit="1" customWidth="1"/>
    <col min="5630" max="5630" width="27.28515625" style="2" bestFit="1" customWidth="1"/>
    <col min="5631" max="5631" width="8" style="2" bestFit="1" customWidth="1"/>
    <col min="5632" max="5632" width="10.42578125" style="2" bestFit="1" customWidth="1"/>
    <col min="5633" max="5633" width="13.5703125" style="2" bestFit="1" customWidth="1"/>
    <col min="5634" max="5634" width="10" style="2" bestFit="1" customWidth="1"/>
    <col min="5635" max="5635" width="3.7109375" style="2" bestFit="1" customWidth="1"/>
    <col min="5636" max="5636" width="34.85546875" style="2" bestFit="1" customWidth="1"/>
    <col min="5637" max="5637" width="11.28515625" style="2" bestFit="1" customWidth="1"/>
    <col min="5638" max="5638" width="15.28515625" style="2" bestFit="1" customWidth="1"/>
    <col min="5639" max="5639" width="13.5703125" style="2" bestFit="1" customWidth="1"/>
    <col min="5640" max="5640" width="16.140625" style="2" bestFit="1" customWidth="1"/>
    <col min="5641" max="5641" width="28" style="2" bestFit="1" customWidth="1"/>
    <col min="5642" max="5642" width="10.28515625" style="2" bestFit="1" customWidth="1"/>
    <col min="5643" max="5643" width="22.140625" style="2" bestFit="1" customWidth="1"/>
    <col min="5644" max="5644" width="7.5703125" style="2" bestFit="1" customWidth="1"/>
    <col min="5645" max="5645" width="7.140625" style="2" bestFit="1" customWidth="1"/>
    <col min="5646" max="5646" width="8.5703125" style="2" bestFit="1" customWidth="1"/>
    <col min="5647" max="5647" width="13.85546875" style="2" bestFit="1" customWidth="1"/>
    <col min="5648" max="5648" width="9.5703125" style="2" bestFit="1" customWidth="1"/>
    <col min="5649" max="5649" width="21.28515625" style="2" bestFit="1" customWidth="1"/>
    <col min="5650" max="5650" width="9.28515625" style="2" bestFit="1" customWidth="1"/>
    <col min="5651" max="5651" width="5.140625" style="2" bestFit="1" customWidth="1"/>
    <col min="5652" max="5652" width="27" style="2" bestFit="1" customWidth="1"/>
    <col min="5653" max="5653" width="28.140625" style="2" bestFit="1" customWidth="1"/>
    <col min="5654" max="5654" width="33.28515625" style="2" bestFit="1" customWidth="1"/>
    <col min="5655" max="5655" width="59.7109375" style="2" bestFit="1" customWidth="1"/>
    <col min="5656" max="5656" width="13" style="2" bestFit="1" customWidth="1"/>
    <col min="5657" max="5657" width="23.28515625" style="2" bestFit="1" customWidth="1"/>
    <col min="5658" max="5658" width="14.28515625" style="2" bestFit="1" customWidth="1"/>
    <col min="5659" max="5659" width="19.85546875" style="2" bestFit="1" customWidth="1"/>
    <col min="5660" max="5660" width="16.5703125" style="2" bestFit="1" customWidth="1"/>
    <col min="5661" max="5669" width="11.42578125" style="2"/>
    <col min="5670" max="5670" width="12" style="2" bestFit="1" customWidth="1"/>
    <col min="5671" max="5881" width="11.42578125" style="2"/>
    <col min="5882" max="5882" width="15.5703125" style="2" customWidth="1"/>
    <col min="5883" max="5883" width="9" style="2" bestFit="1" customWidth="1"/>
    <col min="5884" max="5884" width="48.5703125" style="2" bestFit="1" customWidth="1"/>
    <col min="5885" max="5885" width="36.7109375" style="2" bestFit="1" customWidth="1"/>
    <col min="5886" max="5886" width="27.28515625" style="2" bestFit="1" customWidth="1"/>
    <col min="5887" max="5887" width="8" style="2" bestFit="1" customWidth="1"/>
    <col min="5888" max="5888" width="10.42578125" style="2" bestFit="1" customWidth="1"/>
    <col min="5889" max="5889" width="13.5703125" style="2" bestFit="1" customWidth="1"/>
    <col min="5890" max="5890" width="10" style="2" bestFit="1" customWidth="1"/>
    <col min="5891" max="5891" width="3.7109375" style="2" bestFit="1" customWidth="1"/>
    <col min="5892" max="5892" width="34.85546875" style="2" bestFit="1" customWidth="1"/>
    <col min="5893" max="5893" width="11.28515625" style="2" bestFit="1" customWidth="1"/>
    <col min="5894" max="5894" width="15.28515625" style="2" bestFit="1" customWidth="1"/>
    <col min="5895" max="5895" width="13.5703125" style="2" bestFit="1" customWidth="1"/>
    <col min="5896" max="5896" width="16.140625" style="2" bestFit="1" customWidth="1"/>
    <col min="5897" max="5897" width="28" style="2" bestFit="1" customWidth="1"/>
    <col min="5898" max="5898" width="10.28515625" style="2" bestFit="1" customWidth="1"/>
    <col min="5899" max="5899" width="22.140625" style="2" bestFit="1" customWidth="1"/>
    <col min="5900" max="5900" width="7.5703125" style="2" bestFit="1" customWidth="1"/>
    <col min="5901" max="5901" width="7.140625" style="2" bestFit="1" customWidth="1"/>
    <col min="5902" max="5902" width="8.5703125" style="2" bestFit="1" customWidth="1"/>
    <col min="5903" max="5903" width="13.85546875" style="2" bestFit="1" customWidth="1"/>
    <col min="5904" max="5904" width="9.5703125" style="2" bestFit="1" customWidth="1"/>
    <col min="5905" max="5905" width="21.28515625" style="2" bestFit="1" customWidth="1"/>
    <col min="5906" max="5906" width="9.28515625" style="2" bestFit="1" customWidth="1"/>
    <col min="5907" max="5907" width="5.140625" style="2" bestFit="1" customWidth="1"/>
    <col min="5908" max="5908" width="27" style="2" bestFit="1" customWidth="1"/>
    <col min="5909" max="5909" width="28.140625" style="2" bestFit="1" customWidth="1"/>
    <col min="5910" max="5910" width="33.28515625" style="2" bestFit="1" customWidth="1"/>
    <col min="5911" max="5911" width="59.7109375" style="2" bestFit="1" customWidth="1"/>
    <col min="5912" max="5912" width="13" style="2" bestFit="1" customWidth="1"/>
    <col min="5913" max="5913" width="23.28515625" style="2" bestFit="1" customWidth="1"/>
    <col min="5914" max="5914" width="14.28515625" style="2" bestFit="1" customWidth="1"/>
    <col min="5915" max="5915" width="19.85546875" style="2" bestFit="1" customWidth="1"/>
    <col min="5916" max="5916" width="16.5703125" style="2" bestFit="1" customWidth="1"/>
    <col min="5917" max="5925" width="11.42578125" style="2"/>
    <col min="5926" max="5926" width="12" style="2" bestFit="1" customWidth="1"/>
    <col min="5927" max="6137" width="11.42578125" style="2"/>
    <col min="6138" max="6138" width="15.5703125" style="2" customWidth="1"/>
    <col min="6139" max="6139" width="9" style="2" bestFit="1" customWidth="1"/>
    <col min="6140" max="6140" width="48.5703125" style="2" bestFit="1" customWidth="1"/>
    <col min="6141" max="6141" width="36.7109375" style="2" bestFit="1" customWidth="1"/>
    <col min="6142" max="6142" width="27.28515625" style="2" bestFit="1" customWidth="1"/>
    <col min="6143" max="6143" width="8" style="2" bestFit="1" customWidth="1"/>
    <col min="6144" max="6144" width="10.42578125" style="2" bestFit="1" customWidth="1"/>
    <col min="6145" max="6145" width="13.5703125" style="2" bestFit="1" customWidth="1"/>
    <col min="6146" max="6146" width="10" style="2" bestFit="1" customWidth="1"/>
    <col min="6147" max="6147" width="3.7109375" style="2" bestFit="1" customWidth="1"/>
    <col min="6148" max="6148" width="34.85546875" style="2" bestFit="1" customWidth="1"/>
    <col min="6149" max="6149" width="11.28515625" style="2" bestFit="1" customWidth="1"/>
    <col min="6150" max="6150" width="15.28515625" style="2" bestFit="1" customWidth="1"/>
    <col min="6151" max="6151" width="13.5703125" style="2" bestFit="1" customWidth="1"/>
    <col min="6152" max="6152" width="16.140625" style="2" bestFit="1" customWidth="1"/>
    <col min="6153" max="6153" width="28" style="2" bestFit="1" customWidth="1"/>
    <col min="6154" max="6154" width="10.28515625" style="2" bestFit="1" customWidth="1"/>
    <col min="6155" max="6155" width="22.140625" style="2" bestFit="1" customWidth="1"/>
    <col min="6156" max="6156" width="7.5703125" style="2" bestFit="1" customWidth="1"/>
    <col min="6157" max="6157" width="7.140625" style="2" bestFit="1" customWidth="1"/>
    <col min="6158" max="6158" width="8.5703125" style="2" bestFit="1" customWidth="1"/>
    <col min="6159" max="6159" width="13.85546875" style="2" bestFit="1" customWidth="1"/>
    <col min="6160" max="6160" width="9.5703125" style="2" bestFit="1" customWidth="1"/>
    <col min="6161" max="6161" width="21.28515625" style="2" bestFit="1" customWidth="1"/>
    <col min="6162" max="6162" width="9.28515625" style="2" bestFit="1" customWidth="1"/>
    <col min="6163" max="6163" width="5.140625" style="2" bestFit="1" customWidth="1"/>
    <col min="6164" max="6164" width="27" style="2" bestFit="1" customWidth="1"/>
    <col min="6165" max="6165" width="28.140625" style="2" bestFit="1" customWidth="1"/>
    <col min="6166" max="6166" width="33.28515625" style="2" bestFit="1" customWidth="1"/>
    <col min="6167" max="6167" width="59.7109375" style="2" bestFit="1" customWidth="1"/>
    <col min="6168" max="6168" width="13" style="2" bestFit="1" customWidth="1"/>
    <col min="6169" max="6169" width="23.28515625" style="2" bestFit="1" customWidth="1"/>
    <col min="6170" max="6170" width="14.28515625" style="2" bestFit="1" customWidth="1"/>
    <col min="6171" max="6171" width="19.85546875" style="2" bestFit="1" customWidth="1"/>
    <col min="6172" max="6172" width="16.5703125" style="2" bestFit="1" customWidth="1"/>
    <col min="6173" max="6181" width="11.42578125" style="2"/>
    <col min="6182" max="6182" width="12" style="2" bestFit="1" customWidth="1"/>
    <col min="6183" max="6393" width="11.42578125" style="2"/>
    <col min="6394" max="6394" width="15.5703125" style="2" customWidth="1"/>
    <col min="6395" max="6395" width="9" style="2" bestFit="1" customWidth="1"/>
    <col min="6396" max="6396" width="48.5703125" style="2" bestFit="1" customWidth="1"/>
    <col min="6397" max="6397" width="36.7109375" style="2" bestFit="1" customWidth="1"/>
    <col min="6398" max="6398" width="27.28515625" style="2" bestFit="1" customWidth="1"/>
    <col min="6399" max="6399" width="8" style="2" bestFit="1" customWidth="1"/>
    <col min="6400" max="6400" width="10.42578125" style="2" bestFit="1" customWidth="1"/>
    <col min="6401" max="6401" width="13.5703125" style="2" bestFit="1" customWidth="1"/>
    <col min="6402" max="6402" width="10" style="2" bestFit="1" customWidth="1"/>
    <col min="6403" max="6403" width="3.7109375" style="2" bestFit="1" customWidth="1"/>
    <col min="6404" max="6404" width="34.85546875" style="2" bestFit="1" customWidth="1"/>
    <col min="6405" max="6405" width="11.28515625" style="2" bestFit="1" customWidth="1"/>
    <col min="6406" max="6406" width="15.28515625" style="2" bestFit="1" customWidth="1"/>
    <col min="6407" max="6407" width="13.5703125" style="2" bestFit="1" customWidth="1"/>
    <col min="6408" max="6408" width="16.140625" style="2" bestFit="1" customWidth="1"/>
    <col min="6409" max="6409" width="28" style="2" bestFit="1" customWidth="1"/>
    <col min="6410" max="6410" width="10.28515625" style="2" bestFit="1" customWidth="1"/>
    <col min="6411" max="6411" width="22.140625" style="2" bestFit="1" customWidth="1"/>
    <col min="6412" max="6412" width="7.5703125" style="2" bestFit="1" customWidth="1"/>
    <col min="6413" max="6413" width="7.140625" style="2" bestFit="1" customWidth="1"/>
    <col min="6414" max="6414" width="8.5703125" style="2" bestFit="1" customWidth="1"/>
    <col min="6415" max="6415" width="13.85546875" style="2" bestFit="1" customWidth="1"/>
    <col min="6416" max="6416" width="9.5703125" style="2" bestFit="1" customWidth="1"/>
    <col min="6417" max="6417" width="21.28515625" style="2" bestFit="1" customWidth="1"/>
    <col min="6418" max="6418" width="9.28515625" style="2" bestFit="1" customWidth="1"/>
    <col min="6419" max="6419" width="5.140625" style="2" bestFit="1" customWidth="1"/>
    <col min="6420" max="6420" width="27" style="2" bestFit="1" customWidth="1"/>
    <col min="6421" max="6421" width="28.140625" style="2" bestFit="1" customWidth="1"/>
    <col min="6422" max="6422" width="33.28515625" style="2" bestFit="1" customWidth="1"/>
    <col min="6423" max="6423" width="59.7109375" style="2" bestFit="1" customWidth="1"/>
    <col min="6424" max="6424" width="13" style="2" bestFit="1" customWidth="1"/>
    <col min="6425" max="6425" width="23.28515625" style="2" bestFit="1" customWidth="1"/>
    <col min="6426" max="6426" width="14.28515625" style="2" bestFit="1" customWidth="1"/>
    <col min="6427" max="6427" width="19.85546875" style="2" bestFit="1" customWidth="1"/>
    <col min="6428" max="6428" width="16.5703125" style="2" bestFit="1" customWidth="1"/>
    <col min="6429" max="6437" width="11.42578125" style="2"/>
    <col min="6438" max="6438" width="12" style="2" bestFit="1" customWidth="1"/>
    <col min="6439" max="6649" width="11.42578125" style="2"/>
    <col min="6650" max="6650" width="15.5703125" style="2" customWidth="1"/>
    <col min="6651" max="6651" width="9" style="2" bestFit="1" customWidth="1"/>
    <col min="6652" max="6652" width="48.5703125" style="2" bestFit="1" customWidth="1"/>
    <col min="6653" max="6653" width="36.7109375" style="2" bestFit="1" customWidth="1"/>
    <col min="6654" max="6654" width="27.28515625" style="2" bestFit="1" customWidth="1"/>
    <col min="6655" max="6655" width="8" style="2" bestFit="1" customWidth="1"/>
    <col min="6656" max="6656" width="10.42578125" style="2" bestFit="1" customWidth="1"/>
    <col min="6657" max="6657" width="13.5703125" style="2" bestFit="1" customWidth="1"/>
    <col min="6658" max="6658" width="10" style="2" bestFit="1" customWidth="1"/>
    <col min="6659" max="6659" width="3.7109375" style="2" bestFit="1" customWidth="1"/>
    <col min="6660" max="6660" width="34.85546875" style="2" bestFit="1" customWidth="1"/>
    <col min="6661" max="6661" width="11.28515625" style="2" bestFit="1" customWidth="1"/>
    <col min="6662" max="6662" width="15.28515625" style="2" bestFit="1" customWidth="1"/>
    <col min="6663" max="6663" width="13.5703125" style="2" bestFit="1" customWidth="1"/>
    <col min="6664" max="6664" width="16.140625" style="2" bestFit="1" customWidth="1"/>
    <col min="6665" max="6665" width="28" style="2" bestFit="1" customWidth="1"/>
    <col min="6666" max="6666" width="10.28515625" style="2" bestFit="1" customWidth="1"/>
    <col min="6667" max="6667" width="22.140625" style="2" bestFit="1" customWidth="1"/>
    <col min="6668" max="6668" width="7.5703125" style="2" bestFit="1" customWidth="1"/>
    <col min="6669" max="6669" width="7.140625" style="2" bestFit="1" customWidth="1"/>
    <col min="6670" max="6670" width="8.5703125" style="2" bestFit="1" customWidth="1"/>
    <col min="6671" max="6671" width="13.85546875" style="2" bestFit="1" customWidth="1"/>
    <col min="6672" max="6672" width="9.5703125" style="2" bestFit="1" customWidth="1"/>
    <col min="6673" max="6673" width="21.28515625" style="2" bestFit="1" customWidth="1"/>
    <col min="6674" max="6674" width="9.28515625" style="2" bestFit="1" customWidth="1"/>
    <col min="6675" max="6675" width="5.140625" style="2" bestFit="1" customWidth="1"/>
    <col min="6676" max="6676" width="27" style="2" bestFit="1" customWidth="1"/>
    <col min="6677" max="6677" width="28.140625" style="2" bestFit="1" customWidth="1"/>
    <col min="6678" max="6678" width="33.28515625" style="2" bestFit="1" customWidth="1"/>
    <col min="6679" max="6679" width="59.7109375" style="2" bestFit="1" customWidth="1"/>
    <col min="6680" max="6680" width="13" style="2" bestFit="1" customWidth="1"/>
    <col min="6681" max="6681" width="23.28515625" style="2" bestFit="1" customWidth="1"/>
    <col min="6682" max="6682" width="14.28515625" style="2" bestFit="1" customWidth="1"/>
    <col min="6683" max="6683" width="19.85546875" style="2" bestFit="1" customWidth="1"/>
    <col min="6684" max="6684" width="16.5703125" style="2" bestFit="1" customWidth="1"/>
    <col min="6685" max="6693" width="11.42578125" style="2"/>
    <col min="6694" max="6694" width="12" style="2" bestFit="1" customWidth="1"/>
    <col min="6695" max="6905" width="11.42578125" style="2"/>
    <col min="6906" max="6906" width="15.5703125" style="2" customWidth="1"/>
    <col min="6907" max="6907" width="9" style="2" bestFit="1" customWidth="1"/>
    <col min="6908" max="6908" width="48.5703125" style="2" bestFit="1" customWidth="1"/>
    <col min="6909" max="6909" width="36.7109375" style="2" bestFit="1" customWidth="1"/>
    <col min="6910" max="6910" width="27.28515625" style="2" bestFit="1" customWidth="1"/>
    <col min="6911" max="6911" width="8" style="2" bestFit="1" customWidth="1"/>
    <col min="6912" max="6912" width="10.42578125" style="2" bestFit="1" customWidth="1"/>
    <col min="6913" max="6913" width="13.5703125" style="2" bestFit="1" customWidth="1"/>
    <col min="6914" max="6914" width="10" style="2" bestFit="1" customWidth="1"/>
    <col min="6915" max="6915" width="3.7109375" style="2" bestFit="1" customWidth="1"/>
    <col min="6916" max="6916" width="34.85546875" style="2" bestFit="1" customWidth="1"/>
    <col min="6917" max="6917" width="11.28515625" style="2" bestFit="1" customWidth="1"/>
    <col min="6918" max="6918" width="15.28515625" style="2" bestFit="1" customWidth="1"/>
    <col min="6919" max="6919" width="13.5703125" style="2" bestFit="1" customWidth="1"/>
    <col min="6920" max="6920" width="16.140625" style="2" bestFit="1" customWidth="1"/>
    <col min="6921" max="6921" width="28" style="2" bestFit="1" customWidth="1"/>
    <col min="6922" max="6922" width="10.28515625" style="2" bestFit="1" customWidth="1"/>
    <col min="6923" max="6923" width="22.140625" style="2" bestFit="1" customWidth="1"/>
    <col min="6924" max="6924" width="7.5703125" style="2" bestFit="1" customWidth="1"/>
    <col min="6925" max="6925" width="7.140625" style="2" bestFit="1" customWidth="1"/>
    <col min="6926" max="6926" width="8.5703125" style="2" bestFit="1" customWidth="1"/>
    <col min="6927" max="6927" width="13.85546875" style="2" bestFit="1" customWidth="1"/>
    <col min="6928" max="6928" width="9.5703125" style="2" bestFit="1" customWidth="1"/>
    <col min="6929" max="6929" width="21.28515625" style="2" bestFit="1" customWidth="1"/>
    <col min="6930" max="6930" width="9.28515625" style="2" bestFit="1" customWidth="1"/>
    <col min="6931" max="6931" width="5.140625" style="2" bestFit="1" customWidth="1"/>
    <col min="6932" max="6932" width="27" style="2" bestFit="1" customWidth="1"/>
    <col min="6933" max="6933" width="28.140625" style="2" bestFit="1" customWidth="1"/>
    <col min="6934" max="6934" width="33.28515625" style="2" bestFit="1" customWidth="1"/>
    <col min="6935" max="6935" width="59.7109375" style="2" bestFit="1" customWidth="1"/>
    <col min="6936" max="6936" width="13" style="2" bestFit="1" customWidth="1"/>
    <col min="6937" max="6937" width="23.28515625" style="2" bestFit="1" customWidth="1"/>
    <col min="6938" max="6938" width="14.28515625" style="2" bestFit="1" customWidth="1"/>
    <col min="6939" max="6939" width="19.85546875" style="2" bestFit="1" customWidth="1"/>
    <col min="6940" max="6940" width="16.5703125" style="2" bestFit="1" customWidth="1"/>
    <col min="6941" max="6949" width="11.42578125" style="2"/>
    <col min="6950" max="6950" width="12" style="2" bestFit="1" customWidth="1"/>
    <col min="6951" max="7161" width="11.42578125" style="2"/>
    <col min="7162" max="7162" width="15.5703125" style="2" customWidth="1"/>
    <col min="7163" max="7163" width="9" style="2" bestFit="1" customWidth="1"/>
    <col min="7164" max="7164" width="48.5703125" style="2" bestFit="1" customWidth="1"/>
    <col min="7165" max="7165" width="36.7109375" style="2" bestFit="1" customWidth="1"/>
    <col min="7166" max="7166" width="27.28515625" style="2" bestFit="1" customWidth="1"/>
    <col min="7167" max="7167" width="8" style="2" bestFit="1" customWidth="1"/>
    <col min="7168" max="7168" width="10.42578125" style="2" bestFit="1" customWidth="1"/>
    <col min="7169" max="7169" width="13.5703125" style="2" bestFit="1" customWidth="1"/>
    <col min="7170" max="7170" width="10" style="2" bestFit="1" customWidth="1"/>
    <col min="7171" max="7171" width="3.7109375" style="2" bestFit="1" customWidth="1"/>
    <col min="7172" max="7172" width="34.85546875" style="2" bestFit="1" customWidth="1"/>
    <col min="7173" max="7173" width="11.28515625" style="2" bestFit="1" customWidth="1"/>
    <col min="7174" max="7174" width="15.28515625" style="2" bestFit="1" customWidth="1"/>
    <col min="7175" max="7175" width="13.5703125" style="2" bestFit="1" customWidth="1"/>
    <col min="7176" max="7176" width="16.140625" style="2" bestFit="1" customWidth="1"/>
    <col min="7177" max="7177" width="28" style="2" bestFit="1" customWidth="1"/>
    <col min="7178" max="7178" width="10.28515625" style="2" bestFit="1" customWidth="1"/>
    <col min="7179" max="7179" width="22.140625" style="2" bestFit="1" customWidth="1"/>
    <col min="7180" max="7180" width="7.5703125" style="2" bestFit="1" customWidth="1"/>
    <col min="7181" max="7181" width="7.140625" style="2" bestFit="1" customWidth="1"/>
    <col min="7182" max="7182" width="8.5703125" style="2" bestFit="1" customWidth="1"/>
    <col min="7183" max="7183" width="13.85546875" style="2" bestFit="1" customWidth="1"/>
    <col min="7184" max="7184" width="9.5703125" style="2" bestFit="1" customWidth="1"/>
    <col min="7185" max="7185" width="21.28515625" style="2" bestFit="1" customWidth="1"/>
    <col min="7186" max="7186" width="9.28515625" style="2" bestFit="1" customWidth="1"/>
    <col min="7187" max="7187" width="5.140625" style="2" bestFit="1" customWidth="1"/>
    <col min="7188" max="7188" width="27" style="2" bestFit="1" customWidth="1"/>
    <col min="7189" max="7189" width="28.140625" style="2" bestFit="1" customWidth="1"/>
    <col min="7190" max="7190" width="33.28515625" style="2" bestFit="1" customWidth="1"/>
    <col min="7191" max="7191" width="59.7109375" style="2" bestFit="1" customWidth="1"/>
    <col min="7192" max="7192" width="13" style="2" bestFit="1" customWidth="1"/>
    <col min="7193" max="7193" width="23.28515625" style="2" bestFit="1" customWidth="1"/>
    <col min="7194" max="7194" width="14.28515625" style="2" bestFit="1" customWidth="1"/>
    <col min="7195" max="7195" width="19.85546875" style="2" bestFit="1" customWidth="1"/>
    <col min="7196" max="7196" width="16.5703125" style="2" bestFit="1" customWidth="1"/>
    <col min="7197" max="7205" width="11.42578125" style="2"/>
    <col min="7206" max="7206" width="12" style="2" bestFit="1" customWidth="1"/>
    <col min="7207" max="7417" width="11.42578125" style="2"/>
    <col min="7418" max="7418" width="15.5703125" style="2" customWidth="1"/>
    <col min="7419" max="7419" width="9" style="2" bestFit="1" customWidth="1"/>
    <col min="7420" max="7420" width="48.5703125" style="2" bestFit="1" customWidth="1"/>
    <col min="7421" max="7421" width="36.7109375" style="2" bestFit="1" customWidth="1"/>
    <col min="7422" max="7422" width="27.28515625" style="2" bestFit="1" customWidth="1"/>
    <col min="7423" max="7423" width="8" style="2" bestFit="1" customWidth="1"/>
    <col min="7424" max="7424" width="10.42578125" style="2" bestFit="1" customWidth="1"/>
    <col min="7425" max="7425" width="13.5703125" style="2" bestFit="1" customWidth="1"/>
    <col min="7426" max="7426" width="10" style="2" bestFit="1" customWidth="1"/>
    <col min="7427" max="7427" width="3.7109375" style="2" bestFit="1" customWidth="1"/>
    <col min="7428" max="7428" width="34.85546875" style="2" bestFit="1" customWidth="1"/>
    <col min="7429" max="7429" width="11.28515625" style="2" bestFit="1" customWidth="1"/>
    <col min="7430" max="7430" width="15.28515625" style="2" bestFit="1" customWidth="1"/>
    <col min="7431" max="7431" width="13.5703125" style="2" bestFit="1" customWidth="1"/>
    <col min="7432" max="7432" width="16.140625" style="2" bestFit="1" customWidth="1"/>
    <col min="7433" max="7433" width="28" style="2" bestFit="1" customWidth="1"/>
    <col min="7434" max="7434" width="10.28515625" style="2" bestFit="1" customWidth="1"/>
    <col min="7435" max="7435" width="22.140625" style="2" bestFit="1" customWidth="1"/>
    <col min="7436" max="7436" width="7.5703125" style="2" bestFit="1" customWidth="1"/>
    <col min="7437" max="7437" width="7.140625" style="2" bestFit="1" customWidth="1"/>
    <col min="7438" max="7438" width="8.5703125" style="2" bestFit="1" customWidth="1"/>
    <col min="7439" max="7439" width="13.85546875" style="2" bestFit="1" customWidth="1"/>
    <col min="7440" max="7440" width="9.5703125" style="2" bestFit="1" customWidth="1"/>
    <col min="7441" max="7441" width="21.28515625" style="2" bestFit="1" customWidth="1"/>
    <col min="7442" max="7442" width="9.28515625" style="2" bestFit="1" customWidth="1"/>
    <col min="7443" max="7443" width="5.140625" style="2" bestFit="1" customWidth="1"/>
    <col min="7444" max="7444" width="27" style="2" bestFit="1" customWidth="1"/>
    <col min="7445" max="7445" width="28.140625" style="2" bestFit="1" customWidth="1"/>
    <col min="7446" max="7446" width="33.28515625" style="2" bestFit="1" customWidth="1"/>
    <col min="7447" max="7447" width="59.7109375" style="2" bestFit="1" customWidth="1"/>
    <col min="7448" max="7448" width="13" style="2" bestFit="1" customWidth="1"/>
    <col min="7449" max="7449" width="23.28515625" style="2" bestFit="1" customWidth="1"/>
    <col min="7450" max="7450" width="14.28515625" style="2" bestFit="1" customWidth="1"/>
    <col min="7451" max="7451" width="19.85546875" style="2" bestFit="1" customWidth="1"/>
    <col min="7452" max="7452" width="16.5703125" style="2" bestFit="1" customWidth="1"/>
    <col min="7453" max="7461" width="11.42578125" style="2"/>
    <col min="7462" max="7462" width="12" style="2" bestFit="1" customWidth="1"/>
    <col min="7463" max="7673" width="11.42578125" style="2"/>
    <col min="7674" max="7674" width="15.5703125" style="2" customWidth="1"/>
    <col min="7675" max="7675" width="9" style="2" bestFit="1" customWidth="1"/>
    <col min="7676" max="7676" width="48.5703125" style="2" bestFit="1" customWidth="1"/>
    <col min="7677" max="7677" width="36.7109375" style="2" bestFit="1" customWidth="1"/>
    <col min="7678" max="7678" width="27.28515625" style="2" bestFit="1" customWidth="1"/>
    <col min="7679" max="7679" width="8" style="2" bestFit="1" customWidth="1"/>
    <col min="7680" max="7680" width="10.42578125" style="2" bestFit="1" customWidth="1"/>
    <col min="7681" max="7681" width="13.5703125" style="2" bestFit="1" customWidth="1"/>
    <col min="7682" max="7682" width="10" style="2" bestFit="1" customWidth="1"/>
    <col min="7683" max="7683" width="3.7109375" style="2" bestFit="1" customWidth="1"/>
    <col min="7684" max="7684" width="34.85546875" style="2" bestFit="1" customWidth="1"/>
    <col min="7685" max="7685" width="11.28515625" style="2" bestFit="1" customWidth="1"/>
    <col min="7686" max="7686" width="15.28515625" style="2" bestFit="1" customWidth="1"/>
    <col min="7687" max="7687" width="13.5703125" style="2" bestFit="1" customWidth="1"/>
    <col min="7688" max="7688" width="16.140625" style="2" bestFit="1" customWidth="1"/>
    <col min="7689" max="7689" width="28" style="2" bestFit="1" customWidth="1"/>
    <col min="7690" max="7690" width="10.28515625" style="2" bestFit="1" customWidth="1"/>
    <col min="7691" max="7691" width="22.140625" style="2" bestFit="1" customWidth="1"/>
    <col min="7692" max="7692" width="7.5703125" style="2" bestFit="1" customWidth="1"/>
    <col min="7693" max="7693" width="7.140625" style="2" bestFit="1" customWidth="1"/>
    <col min="7694" max="7694" width="8.5703125" style="2" bestFit="1" customWidth="1"/>
    <col min="7695" max="7695" width="13.85546875" style="2" bestFit="1" customWidth="1"/>
    <col min="7696" max="7696" width="9.5703125" style="2" bestFit="1" customWidth="1"/>
    <col min="7697" max="7697" width="21.28515625" style="2" bestFit="1" customWidth="1"/>
    <col min="7698" max="7698" width="9.28515625" style="2" bestFit="1" customWidth="1"/>
    <col min="7699" max="7699" width="5.140625" style="2" bestFit="1" customWidth="1"/>
    <col min="7700" max="7700" width="27" style="2" bestFit="1" customWidth="1"/>
    <col min="7701" max="7701" width="28.140625" style="2" bestFit="1" customWidth="1"/>
    <col min="7702" max="7702" width="33.28515625" style="2" bestFit="1" customWidth="1"/>
    <col min="7703" max="7703" width="59.7109375" style="2" bestFit="1" customWidth="1"/>
    <col min="7704" max="7704" width="13" style="2" bestFit="1" customWidth="1"/>
    <col min="7705" max="7705" width="23.28515625" style="2" bestFit="1" customWidth="1"/>
    <col min="7706" max="7706" width="14.28515625" style="2" bestFit="1" customWidth="1"/>
    <col min="7707" max="7707" width="19.85546875" style="2" bestFit="1" customWidth="1"/>
    <col min="7708" max="7708" width="16.5703125" style="2" bestFit="1" customWidth="1"/>
    <col min="7709" max="7717" width="11.42578125" style="2"/>
    <col min="7718" max="7718" width="12" style="2" bestFit="1" customWidth="1"/>
    <col min="7719" max="7929" width="11.42578125" style="2"/>
    <col min="7930" max="7930" width="15.5703125" style="2" customWidth="1"/>
    <col min="7931" max="7931" width="9" style="2" bestFit="1" customWidth="1"/>
    <col min="7932" max="7932" width="48.5703125" style="2" bestFit="1" customWidth="1"/>
    <col min="7933" max="7933" width="36.7109375" style="2" bestFit="1" customWidth="1"/>
    <col min="7934" max="7934" width="27.28515625" style="2" bestFit="1" customWidth="1"/>
    <col min="7935" max="7935" width="8" style="2" bestFit="1" customWidth="1"/>
    <col min="7936" max="7936" width="10.42578125" style="2" bestFit="1" customWidth="1"/>
    <col min="7937" max="7937" width="13.5703125" style="2" bestFit="1" customWidth="1"/>
    <col min="7938" max="7938" width="10" style="2" bestFit="1" customWidth="1"/>
    <col min="7939" max="7939" width="3.7109375" style="2" bestFit="1" customWidth="1"/>
    <col min="7940" max="7940" width="34.85546875" style="2" bestFit="1" customWidth="1"/>
    <col min="7941" max="7941" width="11.28515625" style="2" bestFit="1" customWidth="1"/>
    <col min="7942" max="7942" width="15.28515625" style="2" bestFit="1" customWidth="1"/>
    <col min="7943" max="7943" width="13.5703125" style="2" bestFit="1" customWidth="1"/>
    <col min="7944" max="7944" width="16.140625" style="2" bestFit="1" customWidth="1"/>
    <col min="7945" max="7945" width="28" style="2" bestFit="1" customWidth="1"/>
    <col min="7946" max="7946" width="10.28515625" style="2" bestFit="1" customWidth="1"/>
    <col min="7947" max="7947" width="22.140625" style="2" bestFit="1" customWidth="1"/>
    <col min="7948" max="7948" width="7.5703125" style="2" bestFit="1" customWidth="1"/>
    <col min="7949" max="7949" width="7.140625" style="2" bestFit="1" customWidth="1"/>
    <col min="7950" max="7950" width="8.5703125" style="2" bestFit="1" customWidth="1"/>
    <col min="7951" max="7951" width="13.85546875" style="2" bestFit="1" customWidth="1"/>
    <col min="7952" max="7952" width="9.5703125" style="2" bestFit="1" customWidth="1"/>
    <col min="7953" max="7953" width="21.28515625" style="2" bestFit="1" customWidth="1"/>
    <col min="7954" max="7954" width="9.28515625" style="2" bestFit="1" customWidth="1"/>
    <col min="7955" max="7955" width="5.140625" style="2" bestFit="1" customWidth="1"/>
    <col min="7956" max="7956" width="27" style="2" bestFit="1" customWidth="1"/>
    <col min="7957" max="7957" width="28.140625" style="2" bestFit="1" customWidth="1"/>
    <col min="7958" max="7958" width="33.28515625" style="2" bestFit="1" customWidth="1"/>
    <col min="7959" max="7959" width="59.7109375" style="2" bestFit="1" customWidth="1"/>
    <col min="7960" max="7960" width="13" style="2" bestFit="1" customWidth="1"/>
    <col min="7961" max="7961" width="23.28515625" style="2" bestFit="1" customWidth="1"/>
    <col min="7962" max="7962" width="14.28515625" style="2" bestFit="1" customWidth="1"/>
    <col min="7963" max="7963" width="19.85546875" style="2" bestFit="1" customWidth="1"/>
    <col min="7964" max="7964" width="16.5703125" style="2" bestFit="1" customWidth="1"/>
    <col min="7965" max="7973" width="11.42578125" style="2"/>
    <col min="7974" max="7974" width="12" style="2" bestFit="1" customWidth="1"/>
    <col min="7975" max="8185" width="11.42578125" style="2"/>
    <col min="8186" max="8186" width="15.5703125" style="2" customWidth="1"/>
    <col min="8187" max="8187" width="9" style="2" bestFit="1" customWidth="1"/>
    <col min="8188" max="8188" width="48.5703125" style="2" bestFit="1" customWidth="1"/>
    <col min="8189" max="8189" width="36.7109375" style="2" bestFit="1" customWidth="1"/>
    <col min="8190" max="8190" width="27.28515625" style="2" bestFit="1" customWidth="1"/>
    <col min="8191" max="8191" width="8" style="2" bestFit="1" customWidth="1"/>
    <col min="8192" max="8192" width="10.42578125" style="2" bestFit="1" customWidth="1"/>
    <col min="8193" max="8193" width="13.5703125" style="2" bestFit="1" customWidth="1"/>
    <col min="8194" max="8194" width="10" style="2" bestFit="1" customWidth="1"/>
    <col min="8195" max="8195" width="3.7109375" style="2" bestFit="1" customWidth="1"/>
    <col min="8196" max="8196" width="34.85546875" style="2" bestFit="1" customWidth="1"/>
    <col min="8197" max="8197" width="11.28515625" style="2" bestFit="1" customWidth="1"/>
    <col min="8198" max="8198" width="15.28515625" style="2" bestFit="1" customWidth="1"/>
    <col min="8199" max="8199" width="13.5703125" style="2" bestFit="1" customWidth="1"/>
    <col min="8200" max="8200" width="16.140625" style="2" bestFit="1" customWidth="1"/>
    <col min="8201" max="8201" width="28" style="2" bestFit="1" customWidth="1"/>
    <col min="8202" max="8202" width="10.28515625" style="2" bestFit="1" customWidth="1"/>
    <col min="8203" max="8203" width="22.140625" style="2" bestFit="1" customWidth="1"/>
    <col min="8204" max="8204" width="7.5703125" style="2" bestFit="1" customWidth="1"/>
    <col min="8205" max="8205" width="7.140625" style="2" bestFit="1" customWidth="1"/>
    <col min="8206" max="8206" width="8.5703125" style="2" bestFit="1" customWidth="1"/>
    <col min="8207" max="8207" width="13.85546875" style="2" bestFit="1" customWidth="1"/>
    <col min="8208" max="8208" width="9.5703125" style="2" bestFit="1" customWidth="1"/>
    <col min="8209" max="8209" width="21.28515625" style="2" bestFit="1" customWidth="1"/>
    <col min="8210" max="8210" width="9.28515625" style="2" bestFit="1" customWidth="1"/>
    <col min="8211" max="8211" width="5.140625" style="2" bestFit="1" customWidth="1"/>
    <col min="8212" max="8212" width="27" style="2" bestFit="1" customWidth="1"/>
    <col min="8213" max="8213" width="28.140625" style="2" bestFit="1" customWidth="1"/>
    <col min="8214" max="8214" width="33.28515625" style="2" bestFit="1" customWidth="1"/>
    <col min="8215" max="8215" width="59.7109375" style="2" bestFit="1" customWidth="1"/>
    <col min="8216" max="8216" width="13" style="2" bestFit="1" customWidth="1"/>
    <col min="8217" max="8217" width="23.28515625" style="2" bestFit="1" customWidth="1"/>
    <col min="8218" max="8218" width="14.28515625" style="2" bestFit="1" customWidth="1"/>
    <col min="8219" max="8219" width="19.85546875" style="2" bestFit="1" customWidth="1"/>
    <col min="8220" max="8220" width="16.5703125" style="2" bestFit="1" customWidth="1"/>
    <col min="8221" max="8229" width="11.42578125" style="2"/>
    <col min="8230" max="8230" width="12" style="2" bestFit="1" customWidth="1"/>
    <col min="8231" max="8441" width="11.42578125" style="2"/>
    <col min="8442" max="8442" width="15.5703125" style="2" customWidth="1"/>
    <col min="8443" max="8443" width="9" style="2" bestFit="1" customWidth="1"/>
    <col min="8444" max="8444" width="48.5703125" style="2" bestFit="1" customWidth="1"/>
    <col min="8445" max="8445" width="36.7109375" style="2" bestFit="1" customWidth="1"/>
    <col min="8446" max="8446" width="27.28515625" style="2" bestFit="1" customWidth="1"/>
    <col min="8447" max="8447" width="8" style="2" bestFit="1" customWidth="1"/>
    <col min="8448" max="8448" width="10.42578125" style="2" bestFit="1" customWidth="1"/>
    <col min="8449" max="8449" width="13.5703125" style="2" bestFit="1" customWidth="1"/>
    <col min="8450" max="8450" width="10" style="2" bestFit="1" customWidth="1"/>
    <col min="8451" max="8451" width="3.7109375" style="2" bestFit="1" customWidth="1"/>
    <col min="8452" max="8452" width="34.85546875" style="2" bestFit="1" customWidth="1"/>
    <col min="8453" max="8453" width="11.28515625" style="2" bestFit="1" customWidth="1"/>
    <col min="8454" max="8454" width="15.28515625" style="2" bestFit="1" customWidth="1"/>
    <col min="8455" max="8455" width="13.5703125" style="2" bestFit="1" customWidth="1"/>
    <col min="8456" max="8456" width="16.140625" style="2" bestFit="1" customWidth="1"/>
    <col min="8457" max="8457" width="28" style="2" bestFit="1" customWidth="1"/>
    <col min="8458" max="8458" width="10.28515625" style="2" bestFit="1" customWidth="1"/>
    <col min="8459" max="8459" width="22.140625" style="2" bestFit="1" customWidth="1"/>
    <col min="8460" max="8460" width="7.5703125" style="2" bestFit="1" customWidth="1"/>
    <col min="8461" max="8461" width="7.140625" style="2" bestFit="1" customWidth="1"/>
    <col min="8462" max="8462" width="8.5703125" style="2" bestFit="1" customWidth="1"/>
    <col min="8463" max="8463" width="13.85546875" style="2" bestFit="1" customWidth="1"/>
    <col min="8464" max="8464" width="9.5703125" style="2" bestFit="1" customWidth="1"/>
    <col min="8465" max="8465" width="21.28515625" style="2" bestFit="1" customWidth="1"/>
    <col min="8466" max="8466" width="9.28515625" style="2" bestFit="1" customWidth="1"/>
    <col min="8467" max="8467" width="5.140625" style="2" bestFit="1" customWidth="1"/>
    <col min="8468" max="8468" width="27" style="2" bestFit="1" customWidth="1"/>
    <col min="8469" max="8469" width="28.140625" style="2" bestFit="1" customWidth="1"/>
    <col min="8470" max="8470" width="33.28515625" style="2" bestFit="1" customWidth="1"/>
    <col min="8471" max="8471" width="59.7109375" style="2" bestFit="1" customWidth="1"/>
    <col min="8472" max="8472" width="13" style="2" bestFit="1" customWidth="1"/>
    <col min="8473" max="8473" width="23.28515625" style="2" bestFit="1" customWidth="1"/>
    <col min="8474" max="8474" width="14.28515625" style="2" bestFit="1" customWidth="1"/>
    <col min="8475" max="8475" width="19.85546875" style="2" bestFit="1" customWidth="1"/>
    <col min="8476" max="8476" width="16.5703125" style="2" bestFit="1" customWidth="1"/>
    <col min="8477" max="8485" width="11.42578125" style="2"/>
    <col min="8486" max="8486" width="12" style="2" bestFit="1" customWidth="1"/>
    <col min="8487" max="8697" width="11.42578125" style="2"/>
    <col min="8698" max="8698" width="15.5703125" style="2" customWidth="1"/>
    <col min="8699" max="8699" width="9" style="2" bestFit="1" customWidth="1"/>
    <col min="8700" max="8700" width="48.5703125" style="2" bestFit="1" customWidth="1"/>
    <col min="8701" max="8701" width="36.7109375" style="2" bestFit="1" customWidth="1"/>
    <col min="8702" max="8702" width="27.28515625" style="2" bestFit="1" customWidth="1"/>
    <col min="8703" max="8703" width="8" style="2" bestFit="1" customWidth="1"/>
    <col min="8704" max="8704" width="10.42578125" style="2" bestFit="1" customWidth="1"/>
    <col min="8705" max="8705" width="13.5703125" style="2" bestFit="1" customWidth="1"/>
    <col min="8706" max="8706" width="10" style="2" bestFit="1" customWidth="1"/>
    <col min="8707" max="8707" width="3.7109375" style="2" bestFit="1" customWidth="1"/>
    <col min="8708" max="8708" width="34.85546875" style="2" bestFit="1" customWidth="1"/>
    <col min="8709" max="8709" width="11.28515625" style="2" bestFit="1" customWidth="1"/>
    <col min="8710" max="8710" width="15.28515625" style="2" bestFit="1" customWidth="1"/>
    <col min="8711" max="8711" width="13.5703125" style="2" bestFit="1" customWidth="1"/>
    <col min="8712" max="8712" width="16.140625" style="2" bestFit="1" customWidth="1"/>
    <col min="8713" max="8713" width="28" style="2" bestFit="1" customWidth="1"/>
    <col min="8714" max="8714" width="10.28515625" style="2" bestFit="1" customWidth="1"/>
    <col min="8715" max="8715" width="22.140625" style="2" bestFit="1" customWidth="1"/>
    <col min="8716" max="8716" width="7.5703125" style="2" bestFit="1" customWidth="1"/>
    <col min="8717" max="8717" width="7.140625" style="2" bestFit="1" customWidth="1"/>
    <col min="8718" max="8718" width="8.5703125" style="2" bestFit="1" customWidth="1"/>
    <col min="8719" max="8719" width="13.85546875" style="2" bestFit="1" customWidth="1"/>
    <col min="8720" max="8720" width="9.5703125" style="2" bestFit="1" customWidth="1"/>
    <col min="8721" max="8721" width="21.28515625" style="2" bestFit="1" customWidth="1"/>
    <col min="8722" max="8722" width="9.28515625" style="2" bestFit="1" customWidth="1"/>
    <col min="8723" max="8723" width="5.140625" style="2" bestFit="1" customWidth="1"/>
    <col min="8724" max="8724" width="27" style="2" bestFit="1" customWidth="1"/>
    <col min="8725" max="8725" width="28.140625" style="2" bestFit="1" customWidth="1"/>
    <col min="8726" max="8726" width="33.28515625" style="2" bestFit="1" customWidth="1"/>
    <col min="8727" max="8727" width="59.7109375" style="2" bestFit="1" customWidth="1"/>
    <col min="8728" max="8728" width="13" style="2" bestFit="1" customWidth="1"/>
    <col min="8729" max="8729" width="23.28515625" style="2" bestFit="1" customWidth="1"/>
    <col min="8730" max="8730" width="14.28515625" style="2" bestFit="1" customWidth="1"/>
    <col min="8731" max="8731" width="19.85546875" style="2" bestFit="1" customWidth="1"/>
    <col min="8732" max="8732" width="16.5703125" style="2" bestFit="1" customWidth="1"/>
    <col min="8733" max="8741" width="11.42578125" style="2"/>
    <col min="8742" max="8742" width="12" style="2" bestFit="1" customWidth="1"/>
    <col min="8743" max="8953" width="11.42578125" style="2"/>
    <col min="8954" max="8954" width="15.5703125" style="2" customWidth="1"/>
    <col min="8955" max="8955" width="9" style="2" bestFit="1" customWidth="1"/>
    <col min="8956" max="8956" width="48.5703125" style="2" bestFit="1" customWidth="1"/>
    <col min="8957" max="8957" width="36.7109375" style="2" bestFit="1" customWidth="1"/>
    <col min="8958" max="8958" width="27.28515625" style="2" bestFit="1" customWidth="1"/>
    <col min="8959" max="8959" width="8" style="2" bestFit="1" customWidth="1"/>
    <col min="8960" max="8960" width="10.42578125" style="2" bestFit="1" customWidth="1"/>
    <col min="8961" max="8961" width="13.5703125" style="2" bestFit="1" customWidth="1"/>
    <col min="8962" max="8962" width="10" style="2" bestFit="1" customWidth="1"/>
    <col min="8963" max="8963" width="3.7109375" style="2" bestFit="1" customWidth="1"/>
    <col min="8964" max="8964" width="34.85546875" style="2" bestFit="1" customWidth="1"/>
    <col min="8965" max="8965" width="11.28515625" style="2" bestFit="1" customWidth="1"/>
    <col min="8966" max="8966" width="15.28515625" style="2" bestFit="1" customWidth="1"/>
    <col min="8967" max="8967" width="13.5703125" style="2" bestFit="1" customWidth="1"/>
    <col min="8968" max="8968" width="16.140625" style="2" bestFit="1" customWidth="1"/>
    <col min="8969" max="8969" width="28" style="2" bestFit="1" customWidth="1"/>
    <col min="8970" max="8970" width="10.28515625" style="2" bestFit="1" customWidth="1"/>
    <col min="8971" max="8971" width="22.140625" style="2" bestFit="1" customWidth="1"/>
    <col min="8972" max="8972" width="7.5703125" style="2" bestFit="1" customWidth="1"/>
    <col min="8973" max="8973" width="7.140625" style="2" bestFit="1" customWidth="1"/>
    <col min="8974" max="8974" width="8.5703125" style="2" bestFit="1" customWidth="1"/>
    <col min="8975" max="8975" width="13.85546875" style="2" bestFit="1" customWidth="1"/>
    <col min="8976" max="8976" width="9.5703125" style="2" bestFit="1" customWidth="1"/>
    <col min="8977" max="8977" width="21.28515625" style="2" bestFit="1" customWidth="1"/>
    <col min="8978" max="8978" width="9.28515625" style="2" bestFit="1" customWidth="1"/>
    <col min="8979" max="8979" width="5.140625" style="2" bestFit="1" customWidth="1"/>
    <col min="8980" max="8980" width="27" style="2" bestFit="1" customWidth="1"/>
    <col min="8981" max="8981" width="28.140625" style="2" bestFit="1" customWidth="1"/>
    <col min="8982" max="8982" width="33.28515625" style="2" bestFit="1" customWidth="1"/>
    <col min="8983" max="8983" width="59.7109375" style="2" bestFit="1" customWidth="1"/>
    <col min="8984" max="8984" width="13" style="2" bestFit="1" customWidth="1"/>
    <col min="8985" max="8985" width="23.28515625" style="2" bestFit="1" customWidth="1"/>
    <col min="8986" max="8986" width="14.28515625" style="2" bestFit="1" customWidth="1"/>
    <col min="8987" max="8987" width="19.85546875" style="2" bestFit="1" customWidth="1"/>
    <col min="8988" max="8988" width="16.5703125" style="2" bestFit="1" customWidth="1"/>
    <col min="8989" max="8997" width="11.42578125" style="2"/>
    <col min="8998" max="8998" width="12" style="2" bestFit="1" customWidth="1"/>
    <col min="8999" max="9209" width="11.42578125" style="2"/>
    <col min="9210" max="9210" width="15.5703125" style="2" customWidth="1"/>
    <col min="9211" max="9211" width="9" style="2" bestFit="1" customWidth="1"/>
    <col min="9212" max="9212" width="48.5703125" style="2" bestFit="1" customWidth="1"/>
    <col min="9213" max="9213" width="36.7109375" style="2" bestFit="1" customWidth="1"/>
    <col min="9214" max="9214" width="27.28515625" style="2" bestFit="1" customWidth="1"/>
    <col min="9215" max="9215" width="8" style="2" bestFit="1" customWidth="1"/>
    <col min="9216" max="9216" width="10.42578125" style="2" bestFit="1" customWidth="1"/>
    <col min="9217" max="9217" width="13.5703125" style="2" bestFit="1" customWidth="1"/>
    <col min="9218" max="9218" width="10" style="2" bestFit="1" customWidth="1"/>
    <col min="9219" max="9219" width="3.7109375" style="2" bestFit="1" customWidth="1"/>
    <col min="9220" max="9220" width="34.85546875" style="2" bestFit="1" customWidth="1"/>
    <col min="9221" max="9221" width="11.28515625" style="2" bestFit="1" customWidth="1"/>
    <col min="9222" max="9222" width="15.28515625" style="2" bestFit="1" customWidth="1"/>
    <col min="9223" max="9223" width="13.5703125" style="2" bestFit="1" customWidth="1"/>
    <col min="9224" max="9224" width="16.140625" style="2" bestFit="1" customWidth="1"/>
    <col min="9225" max="9225" width="28" style="2" bestFit="1" customWidth="1"/>
    <col min="9226" max="9226" width="10.28515625" style="2" bestFit="1" customWidth="1"/>
    <col min="9227" max="9227" width="22.140625" style="2" bestFit="1" customWidth="1"/>
    <col min="9228" max="9228" width="7.5703125" style="2" bestFit="1" customWidth="1"/>
    <col min="9229" max="9229" width="7.140625" style="2" bestFit="1" customWidth="1"/>
    <col min="9230" max="9230" width="8.5703125" style="2" bestFit="1" customWidth="1"/>
    <col min="9231" max="9231" width="13.85546875" style="2" bestFit="1" customWidth="1"/>
    <col min="9232" max="9232" width="9.5703125" style="2" bestFit="1" customWidth="1"/>
    <col min="9233" max="9233" width="21.28515625" style="2" bestFit="1" customWidth="1"/>
    <col min="9234" max="9234" width="9.28515625" style="2" bestFit="1" customWidth="1"/>
    <col min="9235" max="9235" width="5.140625" style="2" bestFit="1" customWidth="1"/>
    <col min="9236" max="9236" width="27" style="2" bestFit="1" customWidth="1"/>
    <col min="9237" max="9237" width="28.140625" style="2" bestFit="1" customWidth="1"/>
    <col min="9238" max="9238" width="33.28515625" style="2" bestFit="1" customWidth="1"/>
    <col min="9239" max="9239" width="59.7109375" style="2" bestFit="1" customWidth="1"/>
    <col min="9240" max="9240" width="13" style="2" bestFit="1" customWidth="1"/>
    <col min="9241" max="9241" width="23.28515625" style="2" bestFit="1" customWidth="1"/>
    <col min="9242" max="9242" width="14.28515625" style="2" bestFit="1" customWidth="1"/>
    <col min="9243" max="9243" width="19.85546875" style="2" bestFit="1" customWidth="1"/>
    <col min="9244" max="9244" width="16.5703125" style="2" bestFit="1" customWidth="1"/>
    <col min="9245" max="9253" width="11.42578125" style="2"/>
    <col min="9254" max="9254" width="12" style="2" bestFit="1" customWidth="1"/>
    <col min="9255" max="9465" width="11.42578125" style="2"/>
    <col min="9466" max="9466" width="15.5703125" style="2" customWidth="1"/>
    <col min="9467" max="9467" width="9" style="2" bestFit="1" customWidth="1"/>
    <col min="9468" max="9468" width="48.5703125" style="2" bestFit="1" customWidth="1"/>
    <col min="9469" max="9469" width="36.7109375" style="2" bestFit="1" customWidth="1"/>
    <col min="9470" max="9470" width="27.28515625" style="2" bestFit="1" customWidth="1"/>
    <col min="9471" max="9471" width="8" style="2" bestFit="1" customWidth="1"/>
    <col min="9472" max="9472" width="10.42578125" style="2" bestFit="1" customWidth="1"/>
    <col min="9473" max="9473" width="13.5703125" style="2" bestFit="1" customWidth="1"/>
    <col min="9474" max="9474" width="10" style="2" bestFit="1" customWidth="1"/>
    <col min="9475" max="9475" width="3.7109375" style="2" bestFit="1" customWidth="1"/>
    <col min="9476" max="9476" width="34.85546875" style="2" bestFit="1" customWidth="1"/>
    <col min="9477" max="9477" width="11.28515625" style="2" bestFit="1" customWidth="1"/>
    <col min="9478" max="9478" width="15.28515625" style="2" bestFit="1" customWidth="1"/>
    <col min="9479" max="9479" width="13.5703125" style="2" bestFit="1" customWidth="1"/>
    <col min="9480" max="9480" width="16.140625" style="2" bestFit="1" customWidth="1"/>
    <col min="9481" max="9481" width="28" style="2" bestFit="1" customWidth="1"/>
    <col min="9482" max="9482" width="10.28515625" style="2" bestFit="1" customWidth="1"/>
    <col min="9483" max="9483" width="22.140625" style="2" bestFit="1" customWidth="1"/>
    <col min="9484" max="9484" width="7.5703125" style="2" bestFit="1" customWidth="1"/>
    <col min="9485" max="9485" width="7.140625" style="2" bestFit="1" customWidth="1"/>
    <col min="9486" max="9486" width="8.5703125" style="2" bestFit="1" customWidth="1"/>
    <col min="9487" max="9487" width="13.85546875" style="2" bestFit="1" customWidth="1"/>
    <col min="9488" max="9488" width="9.5703125" style="2" bestFit="1" customWidth="1"/>
    <col min="9489" max="9489" width="21.28515625" style="2" bestFit="1" customWidth="1"/>
    <col min="9490" max="9490" width="9.28515625" style="2" bestFit="1" customWidth="1"/>
    <col min="9491" max="9491" width="5.140625" style="2" bestFit="1" customWidth="1"/>
    <col min="9492" max="9492" width="27" style="2" bestFit="1" customWidth="1"/>
    <col min="9493" max="9493" width="28.140625" style="2" bestFit="1" customWidth="1"/>
    <col min="9494" max="9494" width="33.28515625" style="2" bestFit="1" customWidth="1"/>
    <col min="9495" max="9495" width="59.7109375" style="2" bestFit="1" customWidth="1"/>
    <col min="9496" max="9496" width="13" style="2" bestFit="1" customWidth="1"/>
    <col min="9497" max="9497" width="23.28515625" style="2" bestFit="1" customWidth="1"/>
    <col min="9498" max="9498" width="14.28515625" style="2" bestFit="1" customWidth="1"/>
    <col min="9499" max="9499" width="19.85546875" style="2" bestFit="1" customWidth="1"/>
    <col min="9500" max="9500" width="16.5703125" style="2" bestFit="1" customWidth="1"/>
    <col min="9501" max="9509" width="11.42578125" style="2"/>
    <col min="9510" max="9510" width="12" style="2" bestFit="1" customWidth="1"/>
    <col min="9511" max="9721" width="11.42578125" style="2"/>
    <col min="9722" max="9722" width="15.5703125" style="2" customWidth="1"/>
    <col min="9723" max="9723" width="9" style="2" bestFit="1" customWidth="1"/>
    <col min="9724" max="9724" width="48.5703125" style="2" bestFit="1" customWidth="1"/>
    <col min="9725" max="9725" width="36.7109375" style="2" bestFit="1" customWidth="1"/>
    <col min="9726" max="9726" width="27.28515625" style="2" bestFit="1" customWidth="1"/>
    <col min="9727" max="9727" width="8" style="2" bestFit="1" customWidth="1"/>
    <col min="9728" max="9728" width="10.42578125" style="2" bestFit="1" customWidth="1"/>
    <col min="9729" max="9729" width="13.5703125" style="2" bestFit="1" customWidth="1"/>
    <col min="9730" max="9730" width="10" style="2" bestFit="1" customWidth="1"/>
    <col min="9731" max="9731" width="3.7109375" style="2" bestFit="1" customWidth="1"/>
    <col min="9732" max="9732" width="34.85546875" style="2" bestFit="1" customWidth="1"/>
    <col min="9733" max="9733" width="11.28515625" style="2" bestFit="1" customWidth="1"/>
    <col min="9734" max="9734" width="15.28515625" style="2" bestFit="1" customWidth="1"/>
    <col min="9735" max="9735" width="13.5703125" style="2" bestFit="1" customWidth="1"/>
    <col min="9736" max="9736" width="16.140625" style="2" bestFit="1" customWidth="1"/>
    <col min="9737" max="9737" width="28" style="2" bestFit="1" customWidth="1"/>
    <col min="9738" max="9738" width="10.28515625" style="2" bestFit="1" customWidth="1"/>
    <col min="9739" max="9739" width="22.140625" style="2" bestFit="1" customWidth="1"/>
    <col min="9740" max="9740" width="7.5703125" style="2" bestFit="1" customWidth="1"/>
    <col min="9741" max="9741" width="7.140625" style="2" bestFit="1" customWidth="1"/>
    <col min="9742" max="9742" width="8.5703125" style="2" bestFit="1" customWidth="1"/>
    <col min="9743" max="9743" width="13.85546875" style="2" bestFit="1" customWidth="1"/>
    <col min="9744" max="9744" width="9.5703125" style="2" bestFit="1" customWidth="1"/>
    <col min="9745" max="9745" width="21.28515625" style="2" bestFit="1" customWidth="1"/>
    <col min="9746" max="9746" width="9.28515625" style="2" bestFit="1" customWidth="1"/>
    <col min="9747" max="9747" width="5.140625" style="2" bestFit="1" customWidth="1"/>
    <col min="9748" max="9748" width="27" style="2" bestFit="1" customWidth="1"/>
    <col min="9749" max="9749" width="28.140625" style="2" bestFit="1" customWidth="1"/>
    <col min="9750" max="9750" width="33.28515625" style="2" bestFit="1" customWidth="1"/>
    <col min="9751" max="9751" width="59.7109375" style="2" bestFit="1" customWidth="1"/>
    <col min="9752" max="9752" width="13" style="2" bestFit="1" customWidth="1"/>
    <col min="9753" max="9753" width="23.28515625" style="2" bestFit="1" customWidth="1"/>
    <col min="9754" max="9754" width="14.28515625" style="2" bestFit="1" customWidth="1"/>
    <col min="9755" max="9755" width="19.85546875" style="2" bestFit="1" customWidth="1"/>
    <col min="9756" max="9756" width="16.5703125" style="2" bestFit="1" customWidth="1"/>
    <col min="9757" max="9765" width="11.42578125" style="2"/>
    <col min="9766" max="9766" width="12" style="2" bestFit="1" customWidth="1"/>
    <col min="9767" max="9977" width="11.42578125" style="2"/>
    <col min="9978" max="9978" width="15.5703125" style="2" customWidth="1"/>
    <col min="9979" max="9979" width="9" style="2" bestFit="1" customWidth="1"/>
    <col min="9980" max="9980" width="48.5703125" style="2" bestFit="1" customWidth="1"/>
    <col min="9981" max="9981" width="36.7109375" style="2" bestFit="1" customWidth="1"/>
    <col min="9982" max="9982" width="27.28515625" style="2" bestFit="1" customWidth="1"/>
    <col min="9983" max="9983" width="8" style="2" bestFit="1" customWidth="1"/>
    <col min="9984" max="9984" width="10.42578125" style="2" bestFit="1" customWidth="1"/>
    <col min="9985" max="9985" width="13.5703125" style="2" bestFit="1" customWidth="1"/>
    <col min="9986" max="9986" width="10" style="2" bestFit="1" customWidth="1"/>
    <col min="9987" max="9987" width="3.7109375" style="2" bestFit="1" customWidth="1"/>
    <col min="9988" max="9988" width="34.85546875" style="2" bestFit="1" customWidth="1"/>
    <col min="9989" max="9989" width="11.28515625" style="2" bestFit="1" customWidth="1"/>
    <col min="9990" max="9990" width="15.28515625" style="2" bestFit="1" customWidth="1"/>
    <col min="9991" max="9991" width="13.5703125" style="2" bestFit="1" customWidth="1"/>
    <col min="9992" max="9992" width="16.140625" style="2" bestFit="1" customWidth="1"/>
    <col min="9993" max="9993" width="28" style="2" bestFit="1" customWidth="1"/>
    <col min="9994" max="9994" width="10.28515625" style="2" bestFit="1" customWidth="1"/>
    <col min="9995" max="9995" width="22.140625" style="2" bestFit="1" customWidth="1"/>
    <col min="9996" max="9996" width="7.5703125" style="2" bestFit="1" customWidth="1"/>
    <col min="9997" max="9997" width="7.140625" style="2" bestFit="1" customWidth="1"/>
    <col min="9998" max="9998" width="8.5703125" style="2" bestFit="1" customWidth="1"/>
    <col min="9999" max="9999" width="13.85546875" style="2" bestFit="1" customWidth="1"/>
    <col min="10000" max="10000" width="9.5703125" style="2" bestFit="1" customWidth="1"/>
    <col min="10001" max="10001" width="21.28515625" style="2" bestFit="1" customWidth="1"/>
    <col min="10002" max="10002" width="9.28515625" style="2" bestFit="1" customWidth="1"/>
    <col min="10003" max="10003" width="5.140625" style="2" bestFit="1" customWidth="1"/>
    <col min="10004" max="10004" width="27" style="2" bestFit="1" customWidth="1"/>
    <col min="10005" max="10005" width="28.140625" style="2" bestFit="1" customWidth="1"/>
    <col min="10006" max="10006" width="33.28515625" style="2" bestFit="1" customWidth="1"/>
    <col min="10007" max="10007" width="59.7109375" style="2" bestFit="1" customWidth="1"/>
    <col min="10008" max="10008" width="13" style="2" bestFit="1" customWidth="1"/>
    <col min="10009" max="10009" width="23.28515625" style="2" bestFit="1" customWidth="1"/>
    <col min="10010" max="10010" width="14.28515625" style="2" bestFit="1" customWidth="1"/>
    <col min="10011" max="10011" width="19.85546875" style="2" bestFit="1" customWidth="1"/>
    <col min="10012" max="10012" width="16.5703125" style="2" bestFit="1" customWidth="1"/>
    <col min="10013" max="10021" width="11.42578125" style="2"/>
    <col min="10022" max="10022" width="12" style="2" bestFit="1" customWidth="1"/>
    <col min="10023" max="10233" width="11.42578125" style="2"/>
    <col min="10234" max="10234" width="15.5703125" style="2" customWidth="1"/>
    <col min="10235" max="10235" width="9" style="2" bestFit="1" customWidth="1"/>
    <col min="10236" max="10236" width="48.5703125" style="2" bestFit="1" customWidth="1"/>
    <col min="10237" max="10237" width="36.7109375" style="2" bestFit="1" customWidth="1"/>
    <col min="10238" max="10238" width="27.28515625" style="2" bestFit="1" customWidth="1"/>
    <col min="10239" max="10239" width="8" style="2" bestFit="1" customWidth="1"/>
    <col min="10240" max="10240" width="10.42578125" style="2" bestFit="1" customWidth="1"/>
    <col min="10241" max="10241" width="13.5703125" style="2" bestFit="1" customWidth="1"/>
    <col min="10242" max="10242" width="10" style="2" bestFit="1" customWidth="1"/>
    <col min="10243" max="10243" width="3.7109375" style="2" bestFit="1" customWidth="1"/>
    <col min="10244" max="10244" width="34.85546875" style="2" bestFit="1" customWidth="1"/>
    <col min="10245" max="10245" width="11.28515625" style="2" bestFit="1" customWidth="1"/>
    <col min="10246" max="10246" width="15.28515625" style="2" bestFit="1" customWidth="1"/>
    <col min="10247" max="10247" width="13.5703125" style="2" bestFit="1" customWidth="1"/>
    <col min="10248" max="10248" width="16.140625" style="2" bestFit="1" customWidth="1"/>
    <col min="10249" max="10249" width="28" style="2" bestFit="1" customWidth="1"/>
    <col min="10250" max="10250" width="10.28515625" style="2" bestFit="1" customWidth="1"/>
    <col min="10251" max="10251" width="22.140625" style="2" bestFit="1" customWidth="1"/>
    <col min="10252" max="10252" width="7.5703125" style="2" bestFit="1" customWidth="1"/>
    <col min="10253" max="10253" width="7.140625" style="2" bestFit="1" customWidth="1"/>
    <col min="10254" max="10254" width="8.5703125" style="2" bestFit="1" customWidth="1"/>
    <col min="10255" max="10255" width="13.85546875" style="2" bestFit="1" customWidth="1"/>
    <col min="10256" max="10256" width="9.5703125" style="2" bestFit="1" customWidth="1"/>
    <col min="10257" max="10257" width="21.28515625" style="2" bestFit="1" customWidth="1"/>
    <col min="10258" max="10258" width="9.28515625" style="2" bestFit="1" customWidth="1"/>
    <col min="10259" max="10259" width="5.140625" style="2" bestFit="1" customWidth="1"/>
    <col min="10260" max="10260" width="27" style="2" bestFit="1" customWidth="1"/>
    <col min="10261" max="10261" width="28.140625" style="2" bestFit="1" customWidth="1"/>
    <col min="10262" max="10262" width="33.28515625" style="2" bestFit="1" customWidth="1"/>
    <col min="10263" max="10263" width="59.7109375" style="2" bestFit="1" customWidth="1"/>
    <col min="10264" max="10264" width="13" style="2" bestFit="1" customWidth="1"/>
    <col min="10265" max="10265" width="23.28515625" style="2" bestFit="1" customWidth="1"/>
    <col min="10266" max="10266" width="14.28515625" style="2" bestFit="1" customWidth="1"/>
    <col min="10267" max="10267" width="19.85546875" style="2" bestFit="1" customWidth="1"/>
    <col min="10268" max="10268" width="16.5703125" style="2" bestFit="1" customWidth="1"/>
    <col min="10269" max="10277" width="11.42578125" style="2"/>
    <col min="10278" max="10278" width="12" style="2" bestFit="1" customWidth="1"/>
    <col min="10279" max="10489" width="11.42578125" style="2"/>
    <col min="10490" max="10490" width="15.5703125" style="2" customWidth="1"/>
    <col min="10491" max="10491" width="9" style="2" bestFit="1" customWidth="1"/>
    <col min="10492" max="10492" width="48.5703125" style="2" bestFit="1" customWidth="1"/>
    <col min="10493" max="10493" width="36.7109375" style="2" bestFit="1" customWidth="1"/>
    <col min="10494" max="10494" width="27.28515625" style="2" bestFit="1" customWidth="1"/>
    <col min="10495" max="10495" width="8" style="2" bestFit="1" customWidth="1"/>
    <col min="10496" max="10496" width="10.42578125" style="2" bestFit="1" customWidth="1"/>
    <col min="10497" max="10497" width="13.5703125" style="2" bestFit="1" customWidth="1"/>
    <col min="10498" max="10498" width="10" style="2" bestFit="1" customWidth="1"/>
    <col min="10499" max="10499" width="3.7109375" style="2" bestFit="1" customWidth="1"/>
    <col min="10500" max="10500" width="34.85546875" style="2" bestFit="1" customWidth="1"/>
    <col min="10501" max="10501" width="11.28515625" style="2" bestFit="1" customWidth="1"/>
    <col min="10502" max="10502" width="15.28515625" style="2" bestFit="1" customWidth="1"/>
    <col min="10503" max="10503" width="13.5703125" style="2" bestFit="1" customWidth="1"/>
    <col min="10504" max="10504" width="16.140625" style="2" bestFit="1" customWidth="1"/>
    <col min="10505" max="10505" width="28" style="2" bestFit="1" customWidth="1"/>
    <col min="10506" max="10506" width="10.28515625" style="2" bestFit="1" customWidth="1"/>
    <col min="10507" max="10507" width="22.140625" style="2" bestFit="1" customWidth="1"/>
    <col min="10508" max="10508" width="7.5703125" style="2" bestFit="1" customWidth="1"/>
    <col min="10509" max="10509" width="7.140625" style="2" bestFit="1" customWidth="1"/>
    <col min="10510" max="10510" width="8.5703125" style="2" bestFit="1" customWidth="1"/>
    <col min="10511" max="10511" width="13.85546875" style="2" bestFit="1" customWidth="1"/>
    <col min="10512" max="10512" width="9.5703125" style="2" bestFit="1" customWidth="1"/>
    <col min="10513" max="10513" width="21.28515625" style="2" bestFit="1" customWidth="1"/>
    <col min="10514" max="10514" width="9.28515625" style="2" bestFit="1" customWidth="1"/>
    <col min="10515" max="10515" width="5.140625" style="2" bestFit="1" customWidth="1"/>
    <col min="10516" max="10516" width="27" style="2" bestFit="1" customWidth="1"/>
    <col min="10517" max="10517" width="28.140625" style="2" bestFit="1" customWidth="1"/>
    <col min="10518" max="10518" width="33.28515625" style="2" bestFit="1" customWidth="1"/>
    <col min="10519" max="10519" width="59.7109375" style="2" bestFit="1" customWidth="1"/>
    <col min="10520" max="10520" width="13" style="2" bestFit="1" customWidth="1"/>
    <col min="10521" max="10521" width="23.28515625" style="2" bestFit="1" customWidth="1"/>
    <col min="10522" max="10522" width="14.28515625" style="2" bestFit="1" customWidth="1"/>
    <col min="10523" max="10523" width="19.85546875" style="2" bestFit="1" customWidth="1"/>
    <col min="10524" max="10524" width="16.5703125" style="2" bestFit="1" customWidth="1"/>
    <col min="10525" max="10533" width="11.42578125" style="2"/>
    <col min="10534" max="10534" width="12" style="2" bestFit="1" customWidth="1"/>
    <col min="10535" max="10745" width="11.42578125" style="2"/>
    <col min="10746" max="10746" width="15.5703125" style="2" customWidth="1"/>
    <col min="10747" max="10747" width="9" style="2" bestFit="1" customWidth="1"/>
    <col min="10748" max="10748" width="48.5703125" style="2" bestFit="1" customWidth="1"/>
    <col min="10749" max="10749" width="36.7109375" style="2" bestFit="1" customWidth="1"/>
    <col min="10750" max="10750" width="27.28515625" style="2" bestFit="1" customWidth="1"/>
    <col min="10751" max="10751" width="8" style="2" bestFit="1" customWidth="1"/>
    <col min="10752" max="10752" width="10.42578125" style="2" bestFit="1" customWidth="1"/>
    <col min="10753" max="10753" width="13.5703125" style="2" bestFit="1" customWidth="1"/>
    <col min="10754" max="10754" width="10" style="2" bestFit="1" customWidth="1"/>
    <col min="10755" max="10755" width="3.7109375" style="2" bestFit="1" customWidth="1"/>
    <col min="10756" max="10756" width="34.85546875" style="2" bestFit="1" customWidth="1"/>
    <col min="10757" max="10757" width="11.28515625" style="2" bestFit="1" customWidth="1"/>
    <col min="10758" max="10758" width="15.28515625" style="2" bestFit="1" customWidth="1"/>
    <col min="10759" max="10759" width="13.5703125" style="2" bestFit="1" customWidth="1"/>
    <col min="10760" max="10760" width="16.140625" style="2" bestFit="1" customWidth="1"/>
    <col min="10761" max="10761" width="28" style="2" bestFit="1" customWidth="1"/>
    <col min="10762" max="10762" width="10.28515625" style="2" bestFit="1" customWidth="1"/>
    <col min="10763" max="10763" width="22.140625" style="2" bestFit="1" customWidth="1"/>
    <col min="10764" max="10764" width="7.5703125" style="2" bestFit="1" customWidth="1"/>
    <col min="10765" max="10765" width="7.140625" style="2" bestFit="1" customWidth="1"/>
    <col min="10766" max="10766" width="8.5703125" style="2" bestFit="1" customWidth="1"/>
    <col min="10767" max="10767" width="13.85546875" style="2" bestFit="1" customWidth="1"/>
    <col min="10768" max="10768" width="9.5703125" style="2" bestFit="1" customWidth="1"/>
    <col min="10769" max="10769" width="21.28515625" style="2" bestFit="1" customWidth="1"/>
    <col min="10770" max="10770" width="9.28515625" style="2" bestFit="1" customWidth="1"/>
    <col min="10771" max="10771" width="5.140625" style="2" bestFit="1" customWidth="1"/>
    <col min="10772" max="10772" width="27" style="2" bestFit="1" customWidth="1"/>
    <col min="10773" max="10773" width="28.140625" style="2" bestFit="1" customWidth="1"/>
    <col min="10774" max="10774" width="33.28515625" style="2" bestFit="1" customWidth="1"/>
    <col min="10775" max="10775" width="59.7109375" style="2" bestFit="1" customWidth="1"/>
    <col min="10776" max="10776" width="13" style="2" bestFit="1" customWidth="1"/>
    <col min="10777" max="10777" width="23.28515625" style="2" bestFit="1" customWidth="1"/>
    <col min="10778" max="10778" width="14.28515625" style="2" bestFit="1" customWidth="1"/>
    <col min="10779" max="10779" width="19.85546875" style="2" bestFit="1" customWidth="1"/>
    <col min="10780" max="10780" width="16.5703125" style="2" bestFit="1" customWidth="1"/>
    <col min="10781" max="10789" width="11.42578125" style="2"/>
    <col min="10790" max="10790" width="12" style="2" bestFit="1" customWidth="1"/>
    <col min="10791" max="11001" width="11.42578125" style="2"/>
    <col min="11002" max="11002" width="15.5703125" style="2" customWidth="1"/>
    <col min="11003" max="11003" width="9" style="2" bestFit="1" customWidth="1"/>
    <col min="11004" max="11004" width="48.5703125" style="2" bestFit="1" customWidth="1"/>
    <col min="11005" max="11005" width="36.7109375" style="2" bestFit="1" customWidth="1"/>
    <col min="11006" max="11006" width="27.28515625" style="2" bestFit="1" customWidth="1"/>
    <col min="11007" max="11007" width="8" style="2" bestFit="1" customWidth="1"/>
    <col min="11008" max="11008" width="10.42578125" style="2" bestFit="1" customWidth="1"/>
    <col min="11009" max="11009" width="13.5703125" style="2" bestFit="1" customWidth="1"/>
    <col min="11010" max="11010" width="10" style="2" bestFit="1" customWidth="1"/>
    <col min="11011" max="11011" width="3.7109375" style="2" bestFit="1" customWidth="1"/>
    <col min="11012" max="11012" width="34.85546875" style="2" bestFit="1" customWidth="1"/>
    <col min="11013" max="11013" width="11.28515625" style="2" bestFit="1" customWidth="1"/>
    <col min="11014" max="11014" width="15.28515625" style="2" bestFit="1" customWidth="1"/>
    <col min="11015" max="11015" width="13.5703125" style="2" bestFit="1" customWidth="1"/>
    <col min="11016" max="11016" width="16.140625" style="2" bestFit="1" customWidth="1"/>
    <col min="11017" max="11017" width="28" style="2" bestFit="1" customWidth="1"/>
    <col min="11018" max="11018" width="10.28515625" style="2" bestFit="1" customWidth="1"/>
    <col min="11019" max="11019" width="22.140625" style="2" bestFit="1" customWidth="1"/>
    <col min="11020" max="11020" width="7.5703125" style="2" bestFit="1" customWidth="1"/>
    <col min="11021" max="11021" width="7.140625" style="2" bestFit="1" customWidth="1"/>
    <col min="11022" max="11022" width="8.5703125" style="2" bestFit="1" customWidth="1"/>
    <col min="11023" max="11023" width="13.85546875" style="2" bestFit="1" customWidth="1"/>
    <col min="11024" max="11024" width="9.5703125" style="2" bestFit="1" customWidth="1"/>
    <col min="11025" max="11025" width="21.28515625" style="2" bestFit="1" customWidth="1"/>
    <col min="11026" max="11026" width="9.28515625" style="2" bestFit="1" customWidth="1"/>
    <col min="11027" max="11027" width="5.140625" style="2" bestFit="1" customWidth="1"/>
    <col min="11028" max="11028" width="27" style="2" bestFit="1" customWidth="1"/>
    <col min="11029" max="11029" width="28.140625" style="2" bestFit="1" customWidth="1"/>
    <col min="11030" max="11030" width="33.28515625" style="2" bestFit="1" customWidth="1"/>
    <col min="11031" max="11031" width="59.7109375" style="2" bestFit="1" customWidth="1"/>
    <col min="11032" max="11032" width="13" style="2" bestFit="1" customWidth="1"/>
    <col min="11033" max="11033" width="23.28515625" style="2" bestFit="1" customWidth="1"/>
    <col min="11034" max="11034" width="14.28515625" style="2" bestFit="1" customWidth="1"/>
    <col min="11035" max="11035" width="19.85546875" style="2" bestFit="1" customWidth="1"/>
    <col min="11036" max="11036" width="16.5703125" style="2" bestFit="1" customWidth="1"/>
    <col min="11037" max="11045" width="11.42578125" style="2"/>
    <col min="11046" max="11046" width="12" style="2" bestFit="1" customWidth="1"/>
    <col min="11047" max="11257" width="11.42578125" style="2"/>
    <col min="11258" max="11258" width="15.5703125" style="2" customWidth="1"/>
    <col min="11259" max="11259" width="9" style="2" bestFit="1" customWidth="1"/>
    <col min="11260" max="11260" width="48.5703125" style="2" bestFit="1" customWidth="1"/>
    <col min="11261" max="11261" width="36.7109375" style="2" bestFit="1" customWidth="1"/>
    <col min="11262" max="11262" width="27.28515625" style="2" bestFit="1" customWidth="1"/>
    <col min="11263" max="11263" width="8" style="2" bestFit="1" customWidth="1"/>
    <col min="11264" max="11264" width="10.42578125" style="2" bestFit="1" customWidth="1"/>
    <col min="11265" max="11265" width="13.5703125" style="2" bestFit="1" customWidth="1"/>
    <col min="11266" max="11266" width="10" style="2" bestFit="1" customWidth="1"/>
    <col min="11267" max="11267" width="3.7109375" style="2" bestFit="1" customWidth="1"/>
    <col min="11268" max="11268" width="34.85546875" style="2" bestFit="1" customWidth="1"/>
    <col min="11269" max="11269" width="11.28515625" style="2" bestFit="1" customWidth="1"/>
    <col min="11270" max="11270" width="15.28515625" style="2" bestFit="1" customWidth="1"/>
    <col min="11271" max="11271" width="13.5703125" style="2" bestFit="1" customWidth="1"/>
    <col min="11272" max="11272" width="16.140625" style="2" bestFit="1" customWidth="1"/>
    <col min="11273" max="11273" width="28" style="2" bestFit="1" customWidth="1"/>
    <col min="11274" max="11274" width="10.28515625" style="2" bestFit="1" customWidth="1"/>
    <col min="11275" max="11275" width="22.140625" style="2" bestFit="1" customWidth="1"/>
    <col min="11276" max="11276" width="7.5703125" style="2" bestFit="1" customWidth="1"/>
    <col min="11277" max="11277" width="7.140625" style="2" bestFit="1" customWidth="1"/>
    <col min="11278" max="11278" width="8.5703125" style="2" bestFit="1" customWidth="1"/>
    <col min="11279" max="11279" width="13.85546875" style="2" bestFit="1" customWidth="1"/>
    <col min="11280" max="11280" width="9.5703125" style="2" bestFit="1" customWidth="1"/>
    <col min="11281" max="11281" width="21.28515625" style="2" bestFit="1" customWidth="1"/>
    <col min="11282" max="11282" width="9.28515625" style="2" bestFit="1" customWidth="1"/>
    <col min="11283" max="11283" width="5.140625" style="2" bestFit="1" customWidth="1"/>
    <col min="11284" max="11284" width="27" style="2" bestFit="1" customWidth="1"/>
    <col min="11285" max="11285" width="28.140625" style="2" bestFit="1" customWidth="1"/>
    <col min="11286" max="11286" width="33.28515625" style="2" bestFit="1" customWidth="1"/>
    <col min="11287" max="11287" width="59.7109375" style="2" bestFit="1" customWidth="1"/>
    <col min="11288" max="11288" width="13" style="2" bestFit="1" customWidth="1"/>
    <col min="11289" max="11289" width="23.28515625" style="2" bestFit="1" customWidth="1"/>
    <col min="11290" max="11290" width="14.28515625" style="2" bestFit="1" customWidth="1"/>
    <col min="11291" max="11291" width="19.85546875" style="2" bestFit="1" customWidth="1"/>
    <col min="11292" max="11292" width="16.5703125" style="2" bestFit="1" customWidth="1"/>
    <col min="11293" max="11301" width="11.42578125" style="2"/>
    <col min="11302" max="11302" width="12" style="2" bestFit="1" customWidth="1"/>
    <col min="11303" max="11513" width="11.42578125" style="2"/>
    <col min="11514" max="11514" width="15.5703125" style="2" customWidth="1"/>
    <col min="11515" max="11515" width="9" style="2" bestFit="1" customWidth="1"/>
    <col min="11516" max="11516" width="48.5703125" style="2" bestFit="1" customWidth="1"/>
    <col min="11517" max="11517" width="36.7109375" style="2" bestFit="1" customWidth="1"/>
    <col min="11518" max="11518" width="27.28515625" style="2" bestFit="1" customWidth="1"/>
    <col min="11519" max="11519" width="8" style="2" bestFit="1" customWidth="1"/>
    <col min="11520" max="11520" width="10.42578125" style="2" bestFit="1" customWidth="1"/>
    <col min="11521" max="11521" width="13.5703125" style="2" bestFit="1" customWidth="1"/>
    <col min="11522" max="11522" width="10" style="2" bestFit="1" customWidth="1"/>
    <col min="11523" max="11523" width="3.7109375" style="2" bestFit="1" customWidth="1"/>
    <col min="11524" max="11524" width="34.85546875" style="2" bestFit="1" customWidth="1"/>
    <col min="11525" max="11525" width="11.28515625" style="2" bestFit="1" customWidth="1"/>
    <col min="11526" max="11526" width="15.28515625" style="2" bestFit="1" customWidth="1"/>
    <col min="11527" max="11527" width="13.5703125" style="2" bestFit="1" customWidth="1"/>
    <col min="11528" max="11528" width="16.140625" style="2" bestFit="1" customWidth="1"/>
    <col min="11529" max="11529" width="28" style="2" bestFit="1" customWidth="1"/>
    <col min="11530" max="11530" width="10.28515625" style="2" bestFit="1" customWidth="1"/>
    <col min="11531" max="11531" width="22.140625" style="2" bestFit="1" customWidth="1"/>
    <col min="11532" max="11532" width="7.5703125" style="2" bestFit="1" customWidth="1"/>
    <col min="11533" max="11533" width="7.140625" style="2" bestFit="1" customWidth="1"/>
    <col min="11534" max="11534" width="8.5703125" style="2" bestFit="1" customWidth="1"/>
    <col min="11535" max="11535" width="13.85546875" style="2" bestFit="1" customWidth="1"/>
    <col min="11536" max="11536" width="9.5703125" style="2" bestFit="1" customWidth="1"/>
    <col min="11537" max="11537" width="21.28515625" style="2" bestFit="1" customWidth="1"/>
    <col min="11538" max="11538" width="9.28515625" style="2" bestFit="1" customWidth="1"/>
    <col min="11539" max="11539" width="5.140625" style="2" bestFit="1" customWidth="1"/>
    <col min="11540" max="11540" width="27" style="2" bestFit="1" customWidth="1"/>
    <col min="11541" max="11541" width="28.140625" style="2" bestFit="1" customWidth="1"/>
    <col min="11542" max="11542" width="33.28515625" style="2" bestFit="1" customWidth="1"/>
    <col min="11543" max="11543" width="59.7109375" style="2" bestFit="1" customWidth="1"/>
    <col min="11544" max="11544" width="13" style="2" bestFit="1" customWidth="1"/>
    <col min="11545" max="11545" width="23.28515625" style="2" bestFit="1" customWidth="1"/>
    <col min="11546" max="11546" width="14.28515625" style="2" bestFit="1" customWidth="1"/>
    <col min="11547" max="11547" width="19.85546875" style="2" bestFit="1" customWidth="1"/>
    <col min="11548" max="11548" width="16.5703125" style="2" bestFit="1" customWidth="1"/>
    <col min="11549" max="11557" width="11.42578125" style="2"/>
    <col min="11558" max="11558" width="12" style="2" bestFit="1" customWidth="1"/>
    <col min="11559" max="11769" width="11.42578125" style="2"/>
    <col min="11770" max="11770" width="15.5703125" style="2" customWidth="1"/>
    <col min="11771" max="11771" width="9" style="2" bestFit="1" customWidth="1"/>
    <col min="11772" max="11772" width="48.5703125" style="2" bestFit="1" customWidth="1"/>
    <col min="11773" max="11773" width="36.7109375" style="2" bestFit="1" customWidth="1"/>
    <col min="11774" max="11774" width="27.28515625" style="2" bestFit="1" customWidth="1"/>
    <col min="11775" max="11775" width="8" style="2" bestFit="1" customWidth="1"/>
    <col min="11776" max="11776" width="10.42578125" style="2" bestFit="1" customWidth="1"/>
    <col min="11777" max="11777" width="13.5703125" style="2" bestFit="1" customWidth="1"/>
    <col min="11778" max="11778" width="10" style="2" bestFit="1" customWidth="1"/>
    <col min="11779" max="11779" width="3.7109375" style="2" bestFit="1" customWidth="1"/>
    <col min="11780" max="11780" width="34.85546875" style="2" bestFit="1" customWidth="1"/>
    <col min="11781" max="11781" width="11.28515625" style="2" bestFit="1" customWidth="1"/>
    <col min="11782" max="11782" width="15.28515625" style="2" bestFit="1" customWidth="1"/>
    <col min="11783" max="11783" width="13.5703125" style="2" bestFit="1" customWidth="1"/>
    <col min="11784" max="11784" width="16.140625" style="2" bestFit="1" customWidth="1"/>
    <col min="11785" max="11785" width="28" style="2" bestFit="1" customWidth="1"/>
    <col min="11786" max="11786" width="10.28515625" style="2" bestFit="1" customWidth="1"/>
    <col min="11787" max="11787" width="22.140625" style="2" bestFit="1" customWidth="1"/>
    <col min="11788" max="11788" width="7.5703125" style="2" bestFit="1" customWidth="1"/>
    <col min="11789" max="11789" width="7.140625" style="2" bestFit="1" customWidth="1"/>
    <col min="11790" max="11790" width="8.5703125" style="2" bestFit="1" customWidth="1"/>
    <col min="11791" max="11791" width="13.85546875" style="2" bestFit="1" customWidth="1"/>
    <col min="11792" max="11792" width="9.5703125" style="2" bestFit="1" customWidth="1"/>
    <col min="11793" max="11793" width="21.28515625" style="2" bestFit="1" customWidth="1"/>
    <col min="11794" max="11794" width="9.28515625" style="2" bestFit="1" customWidth="1"/>
    <col min="11795" max="11795" width="5.140625" style="2" bestFit="1" customWidth="1"/>
    <col min="11796" max="11796" width="27" style="2" bestFit="1" customWidth="1"/>
    <col min="11797" max="11797" width="28.140625" style="2" bestFit="1" customWidth="1"/>
    <col min="11798" max="11798" width="33.28515625" style="2" bestFit="1" customWidth="1"/>
    <col min="11799" max="11799" width="59.7109375" style="2" bestFit="1" customWidth="1"/>
    <col min="11800" max="11800" width="13" style="2" bestFit="1" customWidth="1"/>
    <col min="11801" max="11801" width="23.28515625" style="2" bestFit="1" customWidth="1"/>
    <col min="11802" max="11802" width="14.28515625" style="2" bestFit="1" customWidth="1"/>
    <col min="11803" max="11803" width="19.85546875" style="2" bestFit="1" customWidth="1"/>
    <col min="11804" max="11804" width="16.5703125" style="2" bestFit="1" customWidth="1"/>
    <col min="11805" max="11813" width="11.42578125" style="2"/>
    <col min="11814" max="11814" width="12" style="2" bestFit="1" customWidth="1"/>
    <col min="11815" max="12025" width="11.42578125" style="2"/>
    <col min="12026" max="12026" width="15.5703125" style="2" customWidth="1"/>
    <col min="12027" max="12027" width="9" style="2" bestFit="1" customWidth="1"/>
    <col min="12028" max="12028" width="48.5703125" style="2" bestFit="1" customWidth="1"/>
    <col min="12029" max="12029" width="36.7109375" style="2" bestFit="1" customWidth="1"/>
    <col min="12030" max="12030" width="27.28515625" style="2" bestFit="1" customWidth="1"/>
    <col min="12031" max="12031" width="8" style="2" bestFit="1" customWidth="1"/>
    <col min="12032" max="12032" width="10.42578125" style="2" bestFit="1" customWidth="1"/>
    <col min="12033" max="12033" width="13.5703125" style="2" bestFit="1" customWidth="1"/>
    <col min="12034" max="12034" width="10" style="2" bestFit="1" customWidth="1"/>
    <col min="12035" max="12035" width="3.7109375" style="2" bestFit="1" customWidth="1"/>
    <col min="12036" max="12036" width="34.85546875" style="2" bestFit="1" customWidth="1"/>
    <col min="12037" max="12037" width="11.28515625" style="2" bestFit="1" customWidth="1"/>
    <col min="12038" max="12038" width="15.28515625" style="2" bestFit="1" customWidth="1"/>
    <col min="12039" max="12039" width="13.5703125" style="2" bestFit="1" customWidth="1"/>
    <col min="12040" max="12040" width="16.140625" style="2" bestFit="1" customWidth="1"/>
    <col min="12041" max="12041" width="28" style="2" bestFit="1" customWidth="1"/>
    <col min="12042" max="12042" width="10.28515625" style="2" bestFit="1" customWidth="1"/>
    <col min="12043" max="12043" width="22.140625" style="2" bestFit="1" customWidth="1"/>
    <col min="12044" max="12044" width="7.5703125" style="2" bestFit="1" customWidth="1"/>
    <col min="12045" max="12045" width="7.140625" style="2" bestFit="1" customWidth="1"/>
    <col min="12046" max="12046" width="8.5703125" style="2" bestFit="1" customWidth="1"/>
    <col min="12047" max="12047" width="13.85546875" style="2" bestFit="1" customWidth="1"/>
    <col min="12048" max="12048" width="9.5703125" style="2" bestFit="1" customWidth="1"/>
    <col min="12049" max="12049" width="21.28515625" style="2" bestFit="1" customWidth="1"/>
    <col min="12050" max="12050" width="9.28515625" style="2" bestFit="1" customWidth="1"/>
    <col min="12051" max="12051" width="5.140625" style="2" bestFit="1" customWidth="1"/>
    <col min="12052" max="12052" width="27" style="2" bestFit="1" customWidth="1"/>
    <col min="12053" max="12053" width="28.140625" style="2" bestFit="1" customWidth="1"/>
    <col min="12054" max="12054" width="33.28515625" style="2" bestFit="1" customWidth="1"/>
    <col min="12055" max="12055" width="59.7109375" style="2" bestFit="1" customWidth="1"/>
    <col min="12056" max="12056" width="13" style="2" bestFit="1" customWidth="1"/>
    <col min="12057" max="12057" width="23.28515625" style="2" bestFit="1" customWidth="1"/>
    <col min="12058" max="12058" width="14.28515625" style="2" bestFit="1" customWidth="1"/>
    <col min="12059" max="12059" width="19.85546875" style="2" bestFit="1" customWidth="1"/>
    <col min="12060" max="12060" width="16.5703125" style="2" bestFit="1" customWidth="1"/>
    <col min="12061" max="12069" width="11.42578125" style="2"/>
    <col min="12070" max="12070" width="12" style="2" bestFit="1" customWidth="1"/>
    <col min="12071" max="12281" width="11.42578125" style="2"/>
    <col min="12282" max="12282" width="15.5703125" style="2" customWidth="1"/>
    <col min="12283" max="12283" width="9" style="2" bestFit="1" customWidth="1"/>
    <col min="12284" max="12284" width="48.5703125" style="2" bestFit="1" customWidth="1"/>
    <col min="12285" max="12285" width="36.7109375" style="2" bestFit="1" customWidth="1"/>
    <col min="12286" max="12286" width="27.28515625" style="2" bestFit="1" customWidth="1"/>
    <col min="12287" max="12287" width="8" style="2" bestFit="1" customWidth="1"/>
    <col min="12288" max="12288" width="10.42578125" style="2" bestFit="1" customWidth="1"/>
    <col min="12289" max="12289" width="13.5703125" style="2" bestFit="1" customWidth="1"/>
    <col min="12290" max="12290" width="10" style="2" bestFit="1" customWidth="1"/>
    <col min="12291" max="12291" width="3.7109375" style="2" bestFit="1" customWidth="1"/>
    <col min="12292" max="12292" width="34.85546875" style="2" bestFit="1" customWidth="1"/>
    <col min="12293" max="12293" width="11.28515625" style="2" bestFit="1" customWidth="1"/>
    <col min="12294" max="12294" width="15.28515625" style="2" bestFit="1" customWidth="1"/>
    <col min="12295" max="12295" width="13.5703125" style="2" bestFit="1" customWidth="1"/>
    <col min="12296" max="12296" width="16.140625" style="2" bestFit="1" customWidth="1"/>
    <col min="12297" max="12297" width="28" style="2" bestFit="1" customWidth="1"/>
    <col min="12298" max="12298" width="10.28515625" style="2" bestFit="1" customWidth="1"/>
    <col min="12299" max="12299" width="22.140625" style="2" bestFit="1" customWidth="1"/>
    <col min="12300" max="12300" width="7.5703125" style="2" bestFit="1" customWidth="1"/>
    <col min="12301" max="12301" width="7.140625" style="2" bestFit="1" customWidth="1"/>
    <col min="12302" max="12302" width="8.5703125" style="2" bestFit="1" customWidth="1"/>
    <col min="12303" max="12303" width="13.85546875" style="2" bestFit="1" customWidth="1"/>
    <col min="12304" max="12304" width="9.5703125" style="2" bestFit="1" customWidth="1"/>
    <col min="12305" max="12305" width="21.28515625" style="2" bestFit="1" customWidth="1"/>
    <col min="12306" max="12306" width="9.28515625" style="2" bestFit="1" customWidth="1"/>
    <col min="12307" max="12307" width="5.140625" style="2" bestFit="1" customWidth="1"/>
    <col min="12308" max="12308" width="27" style="2" bestFit="1" customWidth="1"/>
    <col min="12309" max="12309" width="28.140625" style="2" bestFit="1" customWidth="1"/>
    <col min="12310" max="12310" width="33.28515625" style="2" bestFit="1" customWidth="1"/>
    <col min="12311" max="12311" width="59.7109375" style="2" bestFit="1" customWidth="1"/>
    <col min="12312" max="12312" width="13" style="2" bestFit="1" customWidth="1"/>
    <col min="12313" max="12313" width="23.28515625" style="2" bestFit="1" customWidth="1"/>
    <col min="12314" max="12314" width="14.28515625" style="2" bestFit="1" customWidth="1"/>
    <col min="12315" max="12315" width="19.85546875" style="2" bestFit="1" customWidth="1"/>
    <col min="12316" max="12316" width="16.5703125" style="2" bestFit="1" customWidth="1"/>
    <col min="12317" max="12325" width="11.42578125" style="2"/>
    <col min="12326" max="12326" width="12" style="2" bestFit="1" customWidth="1"/>
    <col min="12327" max="12537" width="11.42578125" style="2"/>
    <col min="12538" max="12538" width="15.5703125" style="2" customWidth="1"/>
    <col min="12539" max="12539" width="9" style="2" bestFit="1" customWidth="1"/>
    <col min="12540" max="12540" width="48.5703125" style="2" bestFit="1" customWidth="1"/>
    <col min="12541" max="12541" width="36.7109375" style="2" bestFit="1" customWidth="1"/>
    <col min="12542" max="12542" width="27.28515625" style="2" bestFit="1" customWidth="1"/>
    <col min="12543" max="12543" width="8" style="2" bestFit="1" customWidth="1"/>
    <col min="12544" max="12544" width="10.42578125" style="2" bestFit="1" customWidth="1"/>
    <col min="12545" max="12545" width="13.5703125" style="2" bestFit="1" customWidth="1"/>
    <col min="12546" max="12546" width="10" style="2" bestFit="1" customWidth="1"/>
    <col min="12547" max="12547" width="3.7109375" style="2" bestFit="1" customWidth="1"/>
    <col min="12548" max="12548" width="34.85546875" style="2" bestFit="1" customWidth="1"/>
    <col min="12549" max="12549" width="11.28515625" style="2" bestFit="1" customWidth="1"/>
    <col min="12550" max="12550" width="15.28515625" style="2" bestFit="1" customWidth="1"/>
    <col min="12551" max="12551" width="13.5703125" style="2" bestFit="1" customWidth="1"/>
    <col min="12552" max="12552" width="16.140625" style="2" bestFit="1" customWidth="1"/>
    <col min="12553" max="12553" width="28" style="2" bestFit="1" customWidth="1"/>
    <col min="12554" max="12554" width="10.28515625" style="2" bestFit="1" customWidth="1"/>
    <col min="12555" max="12555" width="22.140625" style="2" bestFit="1" customWidth="1"/>
    <col min="12556" max="12556" width="7.5703125" style="2" bestFit="1" customWidth="1"/>
    <col min="12557" max="12557" width="7.140625" style="2" bestFit="1" customWidth="1"/>
    <col min="12558" max="12558" width="8.5703125" style="2" bestFit="1" customWidth="1"/>
    <col min="12559" max="12559" width="13.85546875" style="2" bestFit="1" customWidth="1"/>
    <col min="12560" max="12560" width="9.5703125" style="2" bestFit="1" customWidth="1"/>
    <col min="12561" max="12561" width="21.28515625" style="2" bestFit="1" customWidth="1"/>
    <col min="12562" max="12562" width="9.28515625" style="2" bestFit="1" customWidth="1"/>
    <col min="12563" max="12563" width="5.140625" style="2" bestFit="1" customWidth="1"/>
    <col min="12564" max="12564" width="27" style="2" bestFit="1" customWidth="1"/>
    <col min="12565" max="12565" width="28.140625" style="2" bestFit="1" customWidth="1"/>
    <col min="12566" max="12566" width="33.28515625" style="2" bestFit="1" customWidth="1"/>
    <col min="12567" max="12567" width="59.7109375" style="2" bestFit="1" customWidth="1"/>
    <col min="12568" max="12568" width="13" style="2" bestFit="1" customWidth="1"/>
    <col min="12569" max="12569" width="23.28515625" style="2" bestFit="1" customWidth="1"/>
    <col min="12570" max="12570" width="14.28515625" style="2" bestFit="1" customWidth="1"/>
    <col min="12571" max="12571" width="19.85546875" style="2" bestFit="1" customWidth="1"/>
    <col min="12572" max="12572" width="16.5703125" style="2" bestFit="1" customWidth="1"/>
    <col min="12573" max="12581" width="11.42578125" style="2"/>
    <col min="12582" max="12582" width="12" style="2" bestFit="1" customWidth="1"/>
    <col min="12583" max="12793" width="11.42578125" style="2"/>
    <col min="12794" max="12794" width="15.5703125" style="2" customWidth="1"/>
    <col min="12795" max="12795" width="9" style="2" bestFit="1" customWidth="1"/>
    <col min="12796" max="12796" width="48.5703125" style="2" bestFit="1" customWidth="1"/>
    <col min="12797" max="12797" width="36.7109375" style="2" bestFit="1" customWidth="1"/>
    <col min="12798" max="12798" width="27.28515625" style="2" bestFit="1" customWidth="1"/>
    <col min="12799" max="12799" width="8" style="2" bestFit="1" customWidth="1"/>
    <col min="12800" max="12800" width="10.42578125" style="2" bestFit="1" customWidth="1"/>
    <col min="12801" max="12801" width="13.5703125" style="2" bestFit="1" customWidth="1"/>
    <col min="12802" max="12802" width="10" style="2" bestFit="1" customWidth="1"/>
    <col min="12803" max="12803" width="3.7109375" style="2" bestFit="1" customWidth="1"/>
    <col min="12804" max="12804" width="34.85546875" style="2" bestFit="1" customWidth="1"/>
    <col min="12805" max="12805" width="11.28515625" style="2" bestFit="1" customWidth="1"/>
    <col min="12806" max="12806" width="15.28515625" style="2" bestFit="1" customWidth="1"/>
    <col min="12807" max="12807" width="13.5703125" style="2" bestFit="1" customWidth="1"/>
    <col min="12808" max="12808" width="16.140625" style="2" bestFit="1" customWidth="1"/>
    <col min="12809" max="12809" width="28" style="2" bestFit="1" customWidth="1"/>
    <col min="12810" max="12810" width="10.28515625" style="2" bestFit="1" customWidth="1"/>
    <col min="12811" max="12811" width="22.140625" style="2" bestFit="1" customWidth="1"/>
    <col min="12812" max="12812" width="7.5703125" style="2" bestFit="1" customWidth="1"/>
    <col min="12813" max="12813" width="7.140625" style="2" bestFit="1" customWidth="1"/>
    <col min="12814" max="12814" width="8.5703125" style="2" bestFit="1" customWidth="1"/>
    <col min="12815" max="12815" width="13.85546875" style="2" bestFit="1" customWidth="1"/>
    <col min="12816" max="12816" width="9.5703125" style="2" bestFit="1" customWidth="1"/>
    <col min="12817" max="12817" width="21.28515625" style="2" bestFit="1" customWidth="1"/>
    <col min="12818" max="12818" width="9.28515625" style="2" bestFit="1" customWidth="1"/>
    <col min="12819" max="12819" width="5.140625" style="2" bestFit="1" customWidth="1"/>
    <col min="12820" max="12820" width="27" style="2" bestFit="1" customWidth="1"/>
    <col min="12821" max="12821" width="28.140625" style="2" bestFit="1" customWidth="1"/>
    <col min="12822" max="12822" width="33.28515625" style="2" bestFit="1" customWidth="1"/>
    <col min="12823" max="12823" width="59.7109375" style="2" bestFit="1" customWidth="1"/>
    <col min="12824" max="12824" width="13" style="2" bestFit="1" customWidth="1"/>
    <col min="12825" max="12825" width="23.28515625" style="2" bestFit="1" customWidth="1"/>
    <col min="12826" max="12826" width="14.28515625" style="2" bestFit="1" customWidth="1"/>
    <col min="12827" max="12827" width="19.85546875" style="2" bestFit="1" customWidth="1"/>
    <col min="12828" max="12828" width="16.5703125" style="2" bestFit="1" customWidth="1"/>
    <col min="12829" max="12837" width="11.42578125" style="2"/>
    <col min="12838" max="12838" width="12" style="2" bestFit="1" customWidth="1"/>
    <col min="12839" max="13049" width="11.42578125" style="2"/>
    <col min="13050" max="13050" width="15.5703125" style="2" customWidth="1"/>
    <col min="13051" max="13051" width="9" style="2" bestFit="1" customWidth="1"/>
    <col min="13052" max="13052" width="48.5703125" style="2" bestFit="1" customWidth="1"/>
    <col min="13053" max="13053" width="36.7109375" style="2" bestFit="1" customWidth="1"/>
    <col min="13054" max="13054" width="27.28515625" style="2" bestFit="1" customWidth="1"/>
    <col min="13055" max="13055" width="8" style="2" bestFit="1" customWidth="1"/>
    <col min="13056" max="13056" width="10.42578125" style="2" bestFit="1" customWidth="1"/>
    <col min="13057" max="13057" width="13.5703125" style="2" bestFit="1" customWidth="1"/>
    <col min="13058" max="13058" width="10" style="2" bestFit="1" customWidth="1"/>
    <col min="13059" max="13059" width="3.7109375" style="2" bestFit="1" customWidth="1"/>
    <col min="13060" max="13060" width="34.85546875" style="2" bestFit="1" customWidth="1"/>
    <col min="13061" max="13061" width="11.28515625" style="2" bestFit="1" customWidth="1"/>
    <col min="13062" max="13062" width="15.28515625" style="2" bestFit="1" customWidth="1"/>
    <col min="13063" max="13063" width="13.5703125" style="2" bestFit="1" customWidth="1"/>
    <col min="13064" max="13064" width="16.140625" style="2" bestFit="1" customWidth="1"/>
    <col min="13065" max="13065" width="28" style="2" bestFit="1" customWidth="1"/>
    <col min="13066" max="13066" width="10.28515625" style="2" bestFit="1" customWidth="1"/>
    <col min="13067" max="13067" width="22.140625" style="2" bestFit="1" customWidth="1"/>
    <col min="13068" max="13068" width="7.5703125" style="2" bestFit="1" customWidth="1"/>
    <col min="13069" max="13069" width="7.140625" style="2" bestFit="1" customWidth="1"/>
    <col min="13070" max="13070" width="8.5703125" style="2" bestFit="1" customWidth="1"/>
    <col min="13071" max="13071" width="13.85546875" style="2" bestFit="1" customWidth="1"/>
    <col min="13072" max="13072" width="9.5703125" style="2" bestFit="1" customWidth="1"/>
    <col min="13073" max="13073" width="21.28515625" style="2" bestFit="1" customWidth="1"/>
    <col min="13074" max="13074" width="9.28515625" style="2" bestFit="1" customWidth="1"/>
    <col min="13075" max="13075" width="5.140625" style="2" bestFit="1" customWidth="1"/>
    <col min="13076" max="13076" width="27" style="2" bestFit="1" customWidth="1"/>
    <col min="13077" max="13077" width="28.140625" style="2" bestFit="1" customWidth="1"/>
    <col min="13078" max="13078" width="33.28515625" style="2" bestFit="1" customWidth="1"/>
    <col min="13079" max="13079" width="59.7109375" style="2" bestFit="1" customWidth="1"/>
    <col min="13080" max="13080" width="13" style="2" bestFit="1" customWidth="1"/>
    <col min="13081" max="13081" width="23.28515625" style="2" bestFit="1" customWidth="1"/>
    <col min="13082" max="13082" width="14.28515625" style="2" bestFit="1" customWidth="1"/>
    <col min="13083" max="13083" width="19.85546875" style="2" bestFit="1" customWidth="1"/>
    <col min="13084" max="13084" width="16.5703125" style="2" bestFit="1" customWidth="1"/>
    <col min="13085" max="13093" width="11.42578125" style="2"/>
    <col min="13094" max="13094" width="12" style="2" bestFit="1" customWidth="1"/>
    <col min="13095" max="13305" width="11.42578125" style="2"/>
    <col min="13306" max="13306" width="15.5703125" style="2" customWidth="1"/>
    <col min="13307" max="13307" width="9" style="2" bestFit="1" customWidth="1"/>
    <col min="13308" max="13308" width="48.5703125" style="2" bestFit="1" customWidth="1"/>
    <col min="13309" max="13309" width="36.7109375" style="2" bestFit="1" customWidth="1"/>
    <col min="13310" max="13310" width="27.28515625" style="2" bestFit="1" customWidth="1"/>
    <col min="13311" max="13311" width="8" style="2" bestFit="1" customWidth="1"/>
    <col min="13312" max="13312" width="10.42578125" style="2" bestFit="1" customWidth="1"/>
    <col min="13313" max="13313" width="13.5703125" style="2" bestFit="1" customWidth="1"/>
    <col min="13314" max="13314" width="10" style="2" bestFit="1" customWidth="1"/>
    <col min="13315" max="13315" width="3.7109375" style="2" bestFit="1" customWidth="1"/>
    <col min="13316" max="13316" width="34.85546875" style="2" bestFit="1" customWidth="1"/>
    <col min="13317" max="13317" width="11.28515625" style="2" bestFit="1" customWidth="1"/>
    <col min="13318" max="13318" width="15.28515625" style="2" bestFit="1" customWidth="1"/>
    <col min="13319" max="13319" width="13.5703125" style="2" bestFit="1" customWidth="1"/>
    <col min="13320" max="13320" width="16.140625" style="2" bestFit="1" customWidth="1"/>
    <col min="13321" max="13321" width="28" style="2" bestFit="1" customWidth="1"/>
    <col min="13322" max="13322" width="10.28515625" style="2" bestFit="1" customWidth="1"/>
    <col min="13323" max="13323" width="22.140625" style="2" bestFit="1" customWidth="1"/>
    <col min="13324" max="13324" width="7.5703125" style="2" bestFit="1" customWidth="1"/>
    <col min="13325" max="13325" width="7.140625" style="2" bestFit="1" customWidth="1"/>
    <col min="13326" max="13326" width="8.5703125" style="2" bestFit="1" customWidth="1"/>
    <col min="13327" max="13327" width="13.85546875" style="2" bestFit="1" customWidth="1"/>
    <col min="13328" max="13328" width="9.5703125" style="2" bestFit="1" customWidth="1"/>
    <col min="13329" max="13329" width="21.28515625" style="2" bestFit="1" customWidth="1"/>
    <col min="13330" max="13330" width="9.28515625" style="2" bestFit="1" customWidth="1"/>
    <col min="13331" max="13331" width="5.140625" style="2" bestFit="1" customWidth="1"/>
    <col min="13332" max="13332" width="27" style="2" bestFit="1" customWidth="1"/>
    <col min="13333" max="13333" width="28.140625" style="2" bestFit="1" customWidth="1"/>
    <col min="13334" max="13334" width="33.28515625" style="2" bestFit="1" customWidth="1"/>
    <col min="13335" max="13335" width="59.7109375" style="2" bestFit="1" customWidth="1"/>
    <col min="13336" max="13336" width="13" style="2" bestFit="1" customWidth="1"/>
    <col min="13337" max="13337" width="23.28515625" style="2" bestFit="1" customWidth="1"/>
    <col min="13338" max="13338" width="14.28515625" style="2" bestFit="1" customWidth="1"/>
    <col min="13339" max="13339" width="19.85546875" style="2" bestFit="1" customWidth="1"/>
    <col min="13340" max="13340" width="16.5703125" style="2" bestFit="1" customWidth="1"/>
    <col min="13341" max="13349" width="11.42578125" style="2"/>
    <col min="13350" max="13350" width="12" style="2" bestFit="1" customWidth="1"/>
    <col min="13351" max="13561" width="11.42578125" style="2"/>
    <col min="13562" max="13562" width="15.5703125" style="2" customWidth="1"/>
    <col min="13563" max="13563" width="9" style="2" bestFit="1" customWidth="1"/>
    <col min="13564" max="13564" width="48.5703125" style="2" bestFit="1" customWidth="1"/>
    <col min="13565" max="13565" width="36.7109375" style="2" bestFit="1" customWidth="1"/>
    <col min="13566" max="13566" width="27.28515625" style="2" bestFit="1" customWidth="1"/>
    <col min="13567" max="13567" width="8" style="2" bestFit="1" customWidth="1"/>
    <col min="13568" max="13568" width="10.42578125" style="2" bestFit="1" customWidth="1"/>
    <col min="13569" max="13569" width="13.5703125" style="2" bestFit="1" customWidth="1"/>
    <col min="13570" max="13570" width="10" style="2" bestFit="1" customWidth="1"/>
    <col min="13571" max="13571" width="3.7109375" style="2" bestFit="1" customWidth="1"/>
    <col min="13572" max="13572" width="34.85546875" style="2" bestFit="1" customWidth="1"/>
    <col min="13573" max="13573" width="11.28515625" style="2" bestFit="1" customWidth="1"/>
    <col min="13574" max="13574" width="15.28515625" style="2" bestFit="1" customWidth="1"/>
    <col min="13575" max="13575" width="13.5703125" style="2" bestFit="1" customWidth="1"/>
    <col min="13576" max="13576" width="16.140625" style="2" bestFit="1" customWidth="1"/>
    <col min="13577" max="13577" width="28" style="2" bestFit="1" customWidth="1"/>
    <col min="13578" max="13578" width="10.28515625" style="2" bestFit="1" customWidth="1"/>
    <col min="13579" max="13579" width="22.140625" style="2" bestFit="1" customWidth="1"/>
    <col min="13580" max="13580" width="7.5703125" style="2" bestFit="1" customWidth="1"/>
    <col min="13581" max="13581" width="7.140625" style="2" bestFit="1" customWidth="1"/>
    <col min="13582" max="13582" width="8.5703125" style="2" bestFit="1" customWidth="1"/>
    <col min="13583" max="13583" width="13.85546875" style="2" bestFit="1" customWidth="1"/>
    <col min="13584" max="13584" width="9.5703125" style="2" bestFit="1" customWidth="1"/>
    <col min="13585" max="13585" width="21.28515625" style="2" bestFit="1" customWidth="1"/>
    <col min="13586" max="13586" width="9.28515625" style="2" bestFit="1" customWidth="1"/>
    <col min="13587" max="13587" width="5.140625" style="2" bestFit="1" customWidth="1"/>
    <col min="13588" max="13588" width="27" style="2" bestFit="1" customWidth="1"/>
    <col min="13589" max="13589" width="28.140625" style="2" bestFit="1" customWidth="1"/>
    <col min="13590" max="13590" width="33.28515625" style="2" bestFit="1" customWidth="1"/>
    <col min="13591" max="13591" width="59.7109375" style="2" bestFit="1" customWidth="1"/>
    <col min="13592" max="13592" width="13" style="2" bestFit="1" customWidth="1"/>
    <col min="13593" max="13593" width="23.28515625" style="2" bestFit="1" customWidth="1"/>
    <col min="13594" max="13594" width="14.28515625" style="2" bestFit="1" customWidth="1"/>
    <col min="13595" max="13595" width="19.85546875" style="2" bestFit="1" customWidth="1"/>
    <col min="13596" max="13596" width="16.5703125" style="2" bestFit="1" customWidth="1"/>
    <col min="13597" max="13605" width="11.42578125" style="2"/>
    <col min="13606" max="13606" width="12" style="2" bestFit="1" customWidth="1"/>
    <col min="13607" max="13817" width="11.42578125" style="2"/>
    <col min="13818" max="13818" width="15.5703125" style="2" customWidth="1"/>
    <col min="13819" max="13819" width="9" style="2" bestFit="1" customWidth="1"/>
    <col min="13820" max="13820" width="48.5703125" style="2" bestFit="1" customWidth="1"/>
    <col min="13821" max="13821" width="36.7109375" style="2" bestFit="1" customWidth="1"/>
    <col min="13822" max="13822" width="27.28515625" style="2" bestFit="1" customWidth="1"/>
    <col min="13823" max="13823" width="8" style="2" bestFit="1" customWidth="1"/>
    <col min="13824" max="13824" width="10.42578125" style="2" bestFit="1" customWidth="1"/>
    <col min="13825" max="13825" width="13.5703125" style="2" bestFit="1" customWidth="1"/>
    <col min="13826" max="13826" width="10" style="2" bestFit="1" customWidth="1"/>
    <col min="13827" max="13827" width="3.7109375" style="2" bestFit="1" customWidth="1"/>
    <col min="13828" max="13828" width="34.85546875" style="2" bestFit="1" customWidth="1"/>
    <col min="13829" max="13829" width="11.28515625" style="2" bestFit="1" customWidth="1"/>
    <col min="13830" max="13830" width="15.28515625" style="2" bestFit="1" customWidth="1"/>
    <col min="13831" max="13831" width="13.5703125" style="2" bestFit="1" customWidth="1"/>
    <col min="13832" max="13832" width="16.140625" style="2" bestFit="1" customWidth="1"/>
    <col min="13833" max="13833" width="28" style="2" bestFit="1" customWidth="1"/>
    <col min="13834" max="13834" width="10.28515625" style="2" bestFit="1" customWidth="1"/>
    <col min="13835" max="13835" width="22.140625" style="2" bestFit="1" customWidth="1"/>
    <col min="13836" max="13836" width="7.5703125" style="2" bestFit="1" customWidth="1"/>
    <col min="13837" max="13837" width="7.140625" style="2" bestFit="1" customWidth="1"/>
    <col min="13838" max="13838" width="8.5703125" style="2" bestFit="1" customWidth="1"/>
    <col min="13839" max="13839" width="13.85546875" style="2" bestFit="1" customWidth="1"/>
    <col min="13840" max="13840" width="9.5703125" style="2" bestFit="1" customWidth="1"/>
    <col min="13841" max="13841" width="21.28515625" style="2" bestFit="1" customWidth="1"/>
    <col min="13842" max="13842" width="9.28515625" style="2" bestFit="1" customWidth="1"/>
    <col min="13843" max="13843" width="5.140625" style="2" bestFit="1" customWidth="1"/>
    <col min="13844" max="13844" width="27" style="2" bestFit="1" customWidth="1"/>
    <col min="13845" max="13845" width="28.140625" style="2" bestFit="1" customWidth="1"/>
    <col min="13846" max="13846" width="33.28515625" style="2" bestFit="1" customWidth="1"/>
    <col min="13847" max="13847" width="59.7109375" style="2" bestFit="1" customWidth="1"/>
    <col min="13848" max="13848" width="13" style="2" bestFit="1" customWidth="1"/>
    <col min="13849" max="13849" width="23.28515625" style="2" bestFit="1" customWidth="1"/>
    <col min="13850" max="13850" width="14.28515625" style="2" bestFit="1" customWidth="1"/>
    <col min="13851" max="13851" width="19.85546875" style="2" bestFit="1" customWidth="1"/>
    <col min="13852" max="13852" width="16.5703125" style="2" bestFit="1" customWidth="1"/>
    <col min="13853" max="13861" width="11.42578125" style="2"/>
    <col min="13862" max="13862" width="12" style="2" bestFit="1" customWidth="1"/>
    <col min="13863" max="14073" width="11.42578125" style="2"/>
    <col min="14074" max="14074" width="15.5703125" style="2" customWidth="1"/>
    <col min="14075" max="14075" width="9" style="2" bestFit="1" customWidth="1"/>
    <col min="14076" max="14076" width="48.5703125" style="2" bestFit="1" customWidth="1"/>
    <col min="14077" max="14077" width="36.7109375" style="2" bestFit="1" customWidth="1"/>
    <col min="14078" max="14078" width="27.28515625" style="2" bestFit="1" customWidth="1"/>
    <col min="14079" max="14079" width="8" style="2" bestFit="1" customWidth="1"/>
    <col min="14080" max="14080" width="10.42578125" style="2" bestFit="1" customWidth="1"/>
    <col min="14081" max="14081" width="13.5703125" style="2" bestFit="1" customWidth="1"/>
    <col min="14082" max="14082" width="10" style="2" bestFit="1" customWidth="1"/>
    <col min="14083" max="14083" width="3.7109375" style="2" bestFit="1" customWidth="1"/>
    <col min="14084" max="14084" width="34.85546875" style="2" bestFit="1" customWidth="1"/>
    <col min="14085" max="14085" width="11.28515625" style="2" bestFit="1" customWidth="1"/>
    <col min="14086" max="14086" width="15.28515625" style="2" bestFit="1" customWidth="1"/>
    <col min="14087" max="14087" width="13.5703125" style="2" bestFit="1" customWidth="1"/>
    <col min="14088" max="14088" width="16.140625" style="2" bestFit="1" customWidth="1"/>
    <col min="14089" max="14089" width="28" style="2" bestFit="1" customWidth="1"/>
    <col min="14090" max="14090" width="10.28515625" style="2" bestFit="1" customWidth="1"/>
    <col min="14091" max="14091" width="22.140625" style="2" bestFit="1" customWidth="1"/>
    <col min="14092" max="14092" width="7.5703125" style="2" bestFit="1" customWidth="1"/>
    <col min="14093" max="14093" width="7.140625" style="2" bestFit="1" customWidth="1"/>
    <col min="14094" max="14094" width="8.5703125" style="2" bestFit="1" customWidth="1"/>
    <col min="14095" max="14095" width="13.85546875" style="2" bestFit="1" customWidth="1"/>
    <col min="14096" max="14096" width="9.5703125" style="2" bestFit="1" customWidth="1"/>
    <col min="14097" max="14097" width="21.28515625" style="2" bestFit="1" customWidth="1"/>
    <col min="14098" max="14098" width="9.28515625" style="2" bestFit="1" customWidth="1"/>
    <col min="14099" max="14099" width="5.140625" style="2" bestFit="1" customWidth="1"/>
    <col min="14100" max="14100" width="27" style="2" bestFit="1" customWidth="1"/>
    <col min="14101" max="14101" width="28.140625" style="2" bestFit="1" customWidth="1"/>
    <col min="14102" max="14102" width="33.28515625" style="2" bestFit="1" customWidth="1"/>
    <col min="14103" max="14103" width="59.7109375" style="2" bestFit="1" customWidth="1"/>
    <col min="14104" max="14104" width="13" style="2" bestFit="1" customWidth="1"/>
    <col min="14105" max="14105" width="23.28515625" style="2" bestFit="1" customWidth="1"/>
    <col min="14106" max="14106" width="14.28515625" style="2" bestFit="1" customWidth="1"/>
    <col min="14107" max="14107" width="19.85546875" style="2" bestFit="1" customWidth="1"/>
    <col min="14108" max="14108" width="16.5703125" style="2" bestFit="1" customWidth="1"/>
    <col min="14109" max="14117" width="11.42578125" style="2"/>
    <col min="14118" max="14118" width="12" style="2" bestFit="1" customWidth="1"/>
    <col min="14119" max="14329" width="11.42578125" style="2"/>
    <col min="14330" max="14330" width="15.5703125" style="2" customWidth="1"/>
    <col min="14331" max="14331" width="9" style="2" bestFit="1" customWidth="1"/>
    <col min="14332" max="14332" width="48.5703125" style="2" bestFit="1" customWidth="1"/>
    <col min="14333" max="14333" width="36.7109375" style="2" bestFit="1" customWidth="1"/>
    <col min="14334" max="14334" width="27.28515625" style="2" bestFit="1" customWidth="1"/>
    <col min="14335" max="14335" width="8" style="2" bestFit="1" customWidth="1"/>
    <col min="14336" max="14336" width="10.42578125" style="2" bestFit="1" customWidth="1"/>
    <col min="14337" max="14337" width="13.5703125" style="2" bestFit="1" customWidth="1"/>
    <col min="14338" max="14338" width="10" style="2" bestFit="1" customWidth="1"/>
    <col min="14339" max="14339" width="3.7109375" style="2" bestFit="1" customWidth="1"/>
    <col min="14340" max="14340" width="34.85546875" style="2" bestFit="1" customWidth="1"/>
    <col min="14341" max="14341" width="11.28515625" style="2" bestFit="1" customWidth="1"/>
    <col min="14342" max="14342" width="15.28515625" style="2" bestFit="1" customWidth="1"/>
    <col min="14343" max="14343" width="13.5703125" style="2" bestFit="1" customWidth="1"/>
    <col min="14344" max="14344" width="16.140625" style="2" bestFit="1" customWidth="1"/>
    <col min="14345" max="14345" width="28" style="2" bestFit="1" customWidth="1"/>
    <col min="14346" max="14346" width="10.28515625" style="2" bestFit="1" customWidth="1"/>
    <col min="14347" max="14347" width="22.140625" style="2" bestFit="1" customWidth="1"/>
    <col min="14348" max="14348" width="7.5703125" style="2" bestFit="1" customWidth="1"/>
    <col min="14349" max="14349" width="7.140625" style="2" bestFit="1" customWidth="1"/>
    <col min="14350" max="14350" width="8.5703125" style="2" bestFit="1" customWidth="1"/>
    <col min="14351" max="14351" width="13.85546875" style="2" bestFit="1" customWidth="1"/>
    <col min="14352" max="14352" width="9.5703125" style="2" bestFit="1" customWidth="1"/>
    <col min="14353" max="14353" width="21.28515625" style="2" bestFit="1" customWidth="1"/>
    <col min="14354" max="14354" width="9.28515625" style="2" bestFit="1" customWidth="1"/>
    <col min="14355" max="14355" width="5.140625" style="2" bestFit="1" customWidth="1"/>
    <col min="14356" max="14356" width="27" style="2" bestFit="1" customWidth="1"/>
    <col min="14357" max="14357" width="28.140625" style="2" bestFit="1" customWidth="1"/>
    <col min="14358" max="14358" width="33.28515625" style="2" bestFit="1" customWidth="1"/>
    <col min="14359" max="14359" width="59.7109375" style="2" bestFit="1" customWidth="1"/>
    <col min="14360" max="14360" width="13" style="2" bestFit="1" customWidth="1"/>
    <col min="14361" max="14361" width="23.28515625" style="2" bestFit="1" customWidth="1"/>
    <col min="14362" max="14362" width="14.28515625" style="2" bestFit="1" customWidth="1"/>
    <col min="14363" max="14363" width="19.85546875" style="2" bestFit="1" customWidth="1"/>
    <col min="14364" max="14364" width="16.5703125" style="2" bestFit="1" customWidth="1"/>
    <col min="14365" max="14373" width="11.42578125" style="2"/>
    <col min="14374" max="14374" width="12" style="2" bestFit="1" customWidth="1"/>
    <col min="14375" max="14585" width="11.42578125" style="2"/>
    <col min="14586" max="14586" width="15.5703125" style="2" customWidth="1"/>
    <col min="14587" max="14587" width="9" style="2" bestFit="1" customWidth="1"/>
    <col min="14588" max="14588" width="48.5703125" style="2" bestFit="1" customWidth="1"/>
    <col min="14589" max="14589" width="36.7109375" style="2" bestFit="1" customWidth="1"/>
    <col min="14590" max="14590" width="27.28515625" style="2" bestFit="1" customWidth="1"/>
    <col min="14591" max="14591" width="8" style="2" bestFit="1" customWidth="1"/>
    <col min="14592" max="14592" width="10.42578125" style="2" bestFit="1" customWidth="1"/>
    <col min="14593" max="14593" width="13.5703125" style="2" bestFit="1" customWidth="1"/>
    <col min="14594" max="14594" width="10" style="2" bestFit="1" customWidth="1"/>
    <col min="14595" max="14595" width="3.7109375" style="2" bestFit="1" customWidth="1"/>
    <col min="14596" max="14596" width="34.85546875" style="2" bestFit="1" customWidth="1"/>
    <col min="14597" max="14597" width="11.28515625" style="2" bestFit="1" customWidth="1"/>
    <col min="14598" max="14598" width="15.28515625" style="2" bestFit="1" customWidth="1"/>
    <col min="14599" max="14599" width="13.5703125" style="2" bestFit="1" customWidth="1"/>
    <col min="14600" max="14600" width="16.140625" style="2" bestFit="1" customWidth="1"/>
    <col min="14601" max="14601" width="28" style="2" bestFit="1" customWidth="1"/>
    <col min="14602" max="14602" width="10.28515625" style="2" bestFit="1" customWidth="1"/>
    <col min="14603" max="14603" width="22.140625" style="2" bestFit="1" customWidth="1"/>
    <col min="14604" max="14604" width="7.5703125" style="2" bestFit="1" customWidth="1"/>
    <col min="14605" max="14605" width="7.140625" style="2" bestFit="1" customWidth="1"/>
    <col min="14606" max="14606" width="8.5703125" style="2" bestFit="1" customWidth="1"/>
    <col min="14607" max="14607" width="13.85546875" style="2" bestFit="1" customWidth="1"/>
    <col min="14608" max="14608" width="9.5703125" style="2" bestFit="1" customWidth="1"/>
    <col min="14609" max="14609" width="21.28515625" style="2" bestFit="1" customWidth="1"/>
    <col min="14610" max="14610" width="9.28515625" style="2" bestFit="1" customWidth="1"/>
    <col min="14611" max="14611" width="5.140625" style="2" bestFit="1" customWidth="1"/>
    <col min="14612" max="14612" width="27" style="2" bestFit="1" customWidth="1"/>
    <col min="14613" max="14613" width="28.140625" style="2" bestFit="1" customWidth="1"/>
    <col min="14614" max="14614" width="33.28515625" style="2" bestFit="1" customWidth="1"/>
    <col min="14615" max="14615" width="59.7109375" style="2" bestFit="1" customWidth="1"/>
    <col min="14616" max="14616" width="13" style="2" bestFit="1" customWidth="1"/>
    <col min="14617" max="14617" width="23.28515625" style="2" bestFit="1" customWidth="1"/>
    <col min="14618" max="14618" width="14.28515625" style="2" bestFit="1" customWidth="1"/>
    <col min="14619" max="14619" width="19.85546875" style="2" bestFit="1" customWidth="1"/>
    <col min="14620" max="14620" width="16.5703125" style="2" bestFit="1" customWidth="1"/>
    <col min="14621" max="14629" width="11.42578125" style="2"/>
    <col min="14630" max="14630" width="12" style="2" bestFit="1" customWidth="1"/>
    <col min="14631" max="14841" width="11.42578125" style="2"/>
    <col min="14842" max="14842" width="15.5703125" style="2" customWidth="1"/>
    <col min="14843" max="14843" width="9" style="2" bestFit="1" customWidth="1"/>
    <col min="14844" max="14844" width="48.5703125" style="2" bestFit="1" customWidth="1"/>
    <col min="14845" max="14845" width="36.7109375" style="2" bestFit="1" customWidth="1"/>
    <col min="14846" max="14846" width="27.28515625" style="2" bestFit="1" customWidth="1"/>
    <col min="14847" max="14847" width="8" style="2" bestFit="1" customWidth="1"/>
    <col min="14848" max="14848" width="10.42578125" style="2" bestFit="1" customWidth="1"/>
    <col min="14849" max="14849" width="13.5703125" style="2" bestFit="1" customWidth="1"/>
    <col min="14850" max="14850" width="10" style="2" bestFit="1" customWidth="1"/>
    <col min="14851" max="14851" width="3.7109375" style="2" bestFit="1" customWidth="1"/>
    <col min="14852" max="14852" width="34.85546875" style="2" bestFit="1" customWidth="1"/>
    <col min="14853" max="14853" width="11.28515625" style="2" bestFit="1" customWidth="1"/>
    <col min="14854" max="14854" width="15.28515625" style="2" bestFit="1" customWidth="1"/>
    <col min="14855" max="14855" width="13.5703125" style="2" bestFit="1" customWidth="1"/>
    <col min="14856" max="14856" width="16.140625" style="2" bestFit="1" customWidth="1"/>
    <col min="14857" max="14857" width="28" style="2" bestFit="1" customWidth="1"/>
    <col min="14858" max="14858" width="10.28515625" style="2" bestFit="1" customWidth="1"/>
    <col min="14859" max="14859" width="22.140625" style="2" bestFit="1" customWidth="1"/>
    <col min="14860" max="14860" width="7.5703125" style="2" bestFit="1" customWidth="1"/>
    <col min="14861" max="14861" width="7.140625" style="2" bestFit="1" customWidth="1"/>
    <col min="14862" max="14862" width="8.5703125" style="2" bestFit="1" customWidth="1"/>
    <col min="14863" max="14863" width="13.85546875" style="2" bestFit="1" customWidth="1"/>
    <col min="14864" max="14864" width="9.5703125" style="2" bestFit="1" customWidth="1"/>
    <col min="14865" max="14865" width="21.28515625" style="2" bestFit="1" customWidth="1"/>
    <col min="14866" max="14866" width="9.28515625" style="2" bestFit="1" customWidth="1"/>
    <col min="14867" max="14867" width="5.140625" style="2" bestFit="1" customWidth="1"/>
    <col min="14868" max="14868" width="27" style="2" bestFit="1" customWidth="1"/>
    <col min="14869" max="14869" width="28.140625" style="2" bestFit="1" customWidth="1"/>
    <col min="14870" max="14870" width="33.28515625" style="2" bestFit="1" customWidth="1"/>
    <col min="14871" max="14871" width="59.7109375" style="2" bestFit="1" customWidth="1"/>
    <col min="14872" max="14872" width="13" style="2" bestFit="1" customWidth="1"/>
    <col min="14873" max="14873" width="23.28515625" style="2" bestFit="1" customWidth="1"/>
    <col min="14874" max="14874" width="14.28515625" style="2" bestFit="1" customWidth="1"/>
    <col min="14875" max="14875" width="19.85546875" style="2" bestFit="1" customWidth="1"/>
    <col min="14876" max="14876" width="16.5703125" style="2" bestFit="1" customWidth="1"/>
    <col min="14877" max="14885" width="11.42578125" style="2"/>
    <col min="14886" max="14886" width="12" style="2" bestFit="1" customWidth="1"/>
    <col min="14887" max="15097" width="11.42578125" style="2"/>
    <col min="15098" max="15098" width="15.5703125" style="2" customWidth="1"/>
    <col min="15099" max="15099" width="9" style="2" bestFit="1" customWidth="1"/>
    <col min="15100" max="15100" width="48.5703125" style="2" bestFit="1" customWidth="1"/>
    <col min="15101" max="15101" width="36.7109375" style="2" bestFit="1" customWidth="1"/>
    <col min="15102" max="15102" width="27.28515625" style="2" bestFit="1" customWidth="1"/>
    <col min="15103" max="15103" width="8" style="2" bestFit="1" customWidth="1"/>
    <col min="15104" max="15104" width="10.42578125" style="2" bestFit="1" customWidth="1"/>
    <col min="15105" max="15105" width="13.5703125" style="2" bestFit="1" customWidth="1"/>
    <col min="15106" max="15106" width="10" style="2" bestFit="1" customWidth="1"/>
    <col min="15107" max="15107" width="3.7109375" style="2" bestFit="1" customWidth="1"/>
    <col min="15108" max="15108" width="34.85546875" style="2" bestFit="1" customWidth="1"/>
    <col min="15109" max="15109" width="11.28515625" style="2" bestFit="1" customWidth="1"/>
    <col min="15110" max="15110" width="15.28515625" style="2" bestFit="1" customWidth="1"/>
    <col min="15111" max="15111" width="13.5703125" style="2" bestFit="1" customWidth="1"/>
    <col min="15112" max="15112" width="16.140625" style="2" bestFit="1" customWidth="1"/>
    <col min="15113" max="15113" width="28" style="2" bestFit="1" customWidth="1"/>
    <col min="15114" max="15114" width="10.28515625" style="2" bestFit="1" customWidth="1"/>
    <col min="15115" max="15115" width="22.140625" style="2" bestFit="1" customWidth="1"/>
    <col min="15116" max="15116" width="7.5703125" style="2" bestFit="1" customWidth="1"/>
    <col min="15117" max="15117" width="7.140625" style="2" bestFit="1" customWidth="1"/>
    <col min="15118" max="15118" width="8.5703125" style="2" bestFit="1" customWidth="1"/>
    <col min="15119" max="15119" width="13.85546875" style="2" bestFit="1" customWidth="1"/>
    <col min="15120" max="15120" width="9.5703125" style="2" bestFit="1" customWidth="1"/>
    <col min="15121" max="15121" width="21.28515625" style="2" bestFit="1" customWidth="1"/>
    <col min="15122" max="15122" width="9.28515625" style="2" bestFit="1" customWidth="1"/>
    <col min="15123" max="15123" width="5.140625" style="2" bestFit="1" customWidth="1"/>
    <col min="15124" max="15124" width="27" style="2" bestFit="1" customWidth="1"/>
    <col min="15125" max="15125" width="28.140625" style="2" bestFit="1" customWidth="1"/>
    <col min="15126" max="15126" width="33.28515625" style="2" bestFit="1" customWidth="1"/>
    <col min="15127" max="15127" width="59.7109375" style="2" bestFit="1" customWidth="1"/>
    <col min="15128" max="15128" width="13" style="2" bestFit="1" customWidth="1"/>
    <col min="15129" max="15129" width="23.28515625" style="2" bestFit="1" customWidth="1"/>
    <col min="15130" max="15130" width="14.28515625" style="2" bestFit="1" customWidth="1"/>
    <col min="15131" max="15131" width="19.85546875" style="2" bestFit="1" customWidth="1"/>
    <col min="15132" max="15132" width="16.5703125" style="2" bestFit="1" customWidth="1"/>
    <col min="15133" max="15141" width="11.42578125" style="2"/>
    <col min="15142" max="15142" width="12" style="2" bestFit="1" customWidth="1"/>
    <col min="15143" max="15353" width="11.42578125" style="2"/>
    <col min="15354" max="15354" width="15.5703125" style="2" customWidth="1"/>
    <col min="15355" max="15355" width="9" style="2" bestFit="1" customWidth="1"/>
    <col min="15356" max="15356" width="48.5703125" style="2" bestFit="1" customWidth="1"/>
    <col min="15357" max="15357" width="36.7109375" style="2" bestFit="1" customWidth="1"/>
    <col min="15358" max="15358" width="27.28515625" style="2" bestFit="1" customWidth="1"/>
    <col min="15359" max="15359" width="8" style="2" bestFit="1" customWidth="1"/>
    <col min="15360" max="15360" width="10.42578125" style="2" bestFit="1" customWidth="1"/>
    <col min="15361" max="15361" width="13.5703125" style="2" bestFit="1" customWidth="1"/>
    <col min="15362" max="15362" width="10" style="2" bestFit="1" customWidth="1"/>
    <col min="15363" max="15363" width="3.7109375" style="2" bestFit="1" customWidth="1"/>
    <col min="15364" max="15364" width="34.85546875" style="2" bestFit="1" customWidth="1"/>
    <col min="15365" max="15365" width="11.28515625" style="2" bestFit="1" customWidth="1"/>
    <col min="15366" max="15366" width="15.28515625" style="2" bestFit="1" customWidth="1"/>
    <col min="15367" max="15367" width="13.5703125" style="2" bestFit="1" customWidth="1"/>
    <col min="15368" max="15368" width="16.140625" style="2" bestFit="1" customWidth="1"/>
    <col min="15369" max="15369" width="28" style="2" bestFit="1" customWidth="1"/>
    <col min="15370" max="15370" width="10.28515625" style="2" bestFit="1" customWidth="1"/>
    <col min="15371" max="15371" width="22.140625" style="2" bestFit="1" customWidth="1"/>
    <col min="15372" max="15372" width="7.5703125" style="2" bestFit="1" customWidth="1"/>
    <col min="15373" max="15373" width="7.140625" style="2" bestFit="1" customWidth="1"/>
    <col min="15374" max="15374" width="8.5703125" style="2" bestFit="1" customWidth="1"/>
    <col min="15375" max="15375" width="13.85546875" style="2" bestFit="1" customWidth="1"/>
    <col min="15376" max="15376" width="9.5703125" style="2" bestFit="1" customWidth="1"/>
    <col min="15377" max="15377" width="21.28515625" style="2" bestFit="1" customWidth="1"/>
    <col min="15378" max="15378" width="9.28515625" style="2" bestFit="1" customWidth="1"/>
    <col min="15379" max="15379" width="5.140625" style="2" bestFit="1" customWidth="1"/>
    <col min="15380" max="15380" width="27" style="2" bestFit="1" customWidth="1"/>
    <col min="15381" max="15381" width="28.140625" style="2" bestFit="1" customWidth="1"/>
    <col min="15382" max="15382" width="33.28515625" style="2" bestFit="1" customWidth="1"/>
    <col min="15383" max="15383" width="59.7109375" style="2" bestFit="1" customWidth="1"/>
    <col min="15384" max="15384" width="13" style="2" bestFit="1" customWidth="1"/>
    <col min="15385" max="15385" width="23.28515625" style="2" bestFit="1" customWidth="1"/>
    <col min="15386" max="15386" width="14.28515625" style="2" bestFit="1" customWidth="1"/>
    <col min="15387" max="15387" width="19.85546875" style="2" bestFit="1" customWidth="1"/>
    <col min="15388" max="15388" width="16.5703125" style="2" bestFit="1" customWidth="1"/>
    <col min="15389" max="15397" width="11.42578125" style="2"/>
    <col min="15398" max="15398" width="12" style="2" bestFit="1" customWidth="1"/>
    <col min="15399" max="15609" width="11.42578125" style="2"/>
    <col min="15610" max="15610" width="15.5703125" style="2" customWidth="1"/>
    <col min="15611" max="15611" width="9" style="2" bestFit="1" customWidth="1"/>
    <col min="15612" max="15612" width="48.5703125" style="2" bestFit="1" customWidth="1"/>
    <col min="15613" max="15613" width="36.7109375" style="2" bestFit="1" customWidth="1"/>
    <col min="15614" max="15614" width="27.28515625" style="2" bestFit="1" customWidth="1"/>
    <col min="15615" max="15615" width="8" style="2" bestFit="1" customWidth="1"/>
    <col min="15616" max="15616" width="10.42578125" style="2" bestFit="1" customWidth="1"/>
    <col min="15617" max="15617" width="13.5703125" style="2" bestFit="1" customWidth="1"/>
    <col min="15618" max="15618" width="10" style="2" bestFit="1" customWidth="1"/>
    <col min="15619" max="15619" width="3.7109375" style="2" bestFit="1" customWidth="1"/>
    <col min="15620" max="15620" width="34.85546875" style="2" bestFit="1" customWidth="1"/>
    <col min="15621" max="15621" width="11.28515625" style="2" bestFit="1" customWidth="1"/>
    <col min="15622" max="15622" width="15.28515625" style="2" bestFit="1" customWidth="1"/>
    <col min="15623" max="15623" width="13.5703125" style="2" bestFit="1" customWidth="1"/>
    <col min="15624" max="15624" width="16.140625" style="2" bestFit="1" customWidth="1"/>
    <col min="15625" max="15625" width="28" style="2" bestFit="1" customWidth="1"/>
    <col min="15626" max="15626" width="10.28515625" style="2" bestFit="1" customWidth="1"/>
    <col min="15627" max="15627" width="22.140625" style="2" bestFit="1" customWidth="1"/>
    <col min="15628" max="15628" width="7.5703125" style="2" bestFit="1" customWidth="1"/>
    <col min="15629" max="15629" width="7.140625" style="2" bestFit="1" customWidth="1"/>
    <col min="15630" max="15630" width="8.5703125" style="2" bestFit="1" customWidth="1"/>
    <col min="15631" max="15631" width="13.85546875" style="2" bestFit="1" customWidth="1"/>
    <col min="15632" max="15632" width="9.5703125" style="2" bestFit="1" customWidth="1"/>
    <col min="15633" max="15633" width="21.28515625" style="2" bestFit="1" customWidth="1"/>
    <col min="15634" max="15634" width="9.28515625" style="2" bestFit="1" customWidth="1"/>
    <col min="15635" max="15635" width="5.140625" style="2" bestFit="1" customWidth="1"/>
    <col min="15636" max="15636" width="27" style="2" bestFit="1" customWidth="1"/>
    <col min="15637" max="15637" width="28.140625" style="2" bestFit="1" customWidth="1"/>
    <col min="15638" max="15638" width="33.28515625" style="2" bestFit="1" customWidth="1"/>
    <col min="15639" max="15639" width="59.7109375" style="2" bestFit="1" customWidth="1"/>
    <col min="15640" max="15640" width="13" style="2" bestFit="1" customWidth="1"/>
    <col min="15641" max="15641" width="23.28515625" style="2" bestFit="1" customWidth="1"/>
    <col min="15642" max="15642" width="14.28515625" style="2" bestFit="1" customWidth="1"/>
    <col min="15643" max="15643" width="19.85546875" style="2" bestFit="1" customWidth="1"/>
    <col min="15644" max="15644" width="16.5703125" style="2" bestFit="1" customWidth="1"/>
    <col min="15645" max="15653" width="11.42578125" style="2"/>
    <col min="15654" max="15654" width="12" style="2" bestFit="1" customWidth="1"/>
    <col min="15655" max="15865" width="11.42578125" style="2"/>
    <col min="15866" max="15866" width="15.5703125" style="2" customWidth="1"/>
    <col min="15867" max="15867" width="9" style="2" bestFit="1" customWidth="1"/>
    <col min="15868" max="15868" width="48.5703125" style="2" bestFit="1" customWidth="1"/>
    <col min="15869" max="15869" width="36.7109375" style="2" bestFit="1" customWidth="1"/>
    <col min="15870" max="15870" width="27.28515625" style="2" bestFit="1" customWidth="1"/>
    <col min="15871" max="15871" width="8" style="2" bestFit="1" customWidth="1"/>
    <col min="15872" max="15872" width="10.42578125" style="2" bestFit="1" customWidth="1"/>
    <col min="15873" max="15873" width="13.5703125" style="2" bestFit="1" customWidth="1"/>
    <col min="15874" max="15874" width="10" style="2" bestFit="1" customWidth="1"/>
    <col min="15875" max="15875" width="3.7109375" style="2" bestFit="1" customWidth="1"/>
    <col min="15876" max="15876" width="34.85546875" style="2" bestFit="1" customWidth="1"/>
    <col min="15877" max="15877" width="11.28515625" style="2" bestFit="1" customWidth="1"/>
    <col min="15878" max="15878" width="15.28515625" style="2" bestFit="1" customWidth="1"/>
    <col min="15879" max="15879" width="13.5703125" style="2" bestFit="1" customWidth="1"/>
    <col min="15880" max="15880" width="16.140625" style="2" bestFit="1" customWidth="1"/>
    <col min="15881" max="15881" width="28" style="2" bestFit="1" customWidth="1"/>
    <col min="15882" max="15882" width="10.28515625" style="2" bestFit="1" customWidth="1"/>
    <col min="15883" max="15883" width="22.140625" style="2" bestFit="1" customWidth="1"/>
    <col min="15884" max="15884" width="7.5703125" style="2" bestFit="1" customWidth="1"/>
    <col min="15885" max="15885" width="7.140625" style="2" bestFit="1" customWidth="1"/>
    <col min="15886" max="15886" width="8.5703125" style="2" bestFit="1" customWidth="1"/>
    <col min="15887" max="15887" width="13.85546875" style="2" bestFit="1" customWidth="1"/>
    <col min="15888" max="15888" width="9.5703125" style="2" bestFit="1" customWidth="1"/>
    <col min="15889" max="15889" width="21.28515625" style="2" bestFit="1" customWidth="1"/>
    <col min="15890" max="15890" width="9.28515625" style="2" bestFit="1" customWidth="1"/>
    <col min="15891" max="15891" width="5.140625" style="2" bestFit="1" customWidth="1"/>
    <col min="15892" max="15892" width="27" style="2" bestFit="1" customWidth="1"/>
    <col min="15893" max="15893" width="28.140625" style="2" bestFit="1" customWidth="1"/>
    <col min="15894" max="15894" width="33.28515625" style="2" bestFit="1" customWidth="1"/>
    <col min="15895" max="15895" width="59.7109375" style="2" bestFit="1" customWidth="1"/>
    <col min="15896" max="15896" width="13" style="2" bestFit="1" customWidth="1"/>
    <col min="15897" max="15897" width="23.28515625" style="2" bestFit="1" customWidth="1"/>
    <col min="15898" max="15898" width="14.28515625" style="2" bestFit="1" customWidth="1"/>
    <col min="15899" max="15899" width="19.85546875" style="2" bestFit="1" customWidth="1"/>
    <col min="15900" max="15900" width="16.5703125" style="2" bestFit="1" customWidth="1"/>
    <col min="15901" max="15909" width="11.42578125" style="2"/>
    <col min="15910" max="15910" width="12" style="2" bestFit="1" customWidth="1"/>
    <col min="15911" max="16121" width="11.42578125" style="2"/>
    <col min="16122" max="16122" width="15.5703125" style="2" customWidth="1"/>
    <col min="16123" max="16123" width="9" style="2" bestFit="1" customWidth="1"/>
    <col min="16124" max="16124" width="48.5703125" style="2" bestFit="1" customWidth="1"/>
    <col min="16125" max="16125" width="36.7109375" style="2" bestFit="1" customWidth="1"/>
    <col min="16126" max="16126" width="27.28515625" style="2" bestFit="1" customWidth="1"/>
    <col min="16127" max="16127" width="8" style="2" bestFit="1" customWidth="1"/>
    <col min="16128" max="16128" width="10.42578125" style="2" bestFit="1" customWidth="1"/>
    <col min="16129" max="16129" width="13.5703125" style="2" bestFit="1" customWidth="1"/>
    <col min="16130" max="16130" width="10" style="2" bestFit="1" customWidth="1"/>
    <col min="16131" max="16131" width="3.7109375" style="2" bestFit="1" customWidth="1"/>
    <col min="16132" max="16132" width="34.85546875" style="2" bestFit="1" customWidth="1"/>
    <col min="16133" max="16133" width="11.28515625" style="2" bestFit="1" customWidth="1"/>
    <col min="16134" max="16134" width="15.28515625" style="2" bestFit="1" customWidth="1"/>
    <col min="16135" max="16135" width="13.5703125" style="2" bestFit="1" customWidth="1"/>
    <col min="16136" max="16136" width="16.140625" style="2" bestFit="1" customWidth="1"/>
    <col min="16137" max="16137" width="28" style="2" bestFit="1" customWidth="1"/>
    <col min="16138" max="16138" width="10.28515625" style="2" bestFit="1" customWidth="1"/>
    <col min="16139" max="16139" width="22.140625" style="2" bestFit="1" customWidth="1"/>
    <col min="16140" max="16140" width="7.5703125" style="2" bestFit="1" customWidth="1"/>
    <col min="16141" max="16141" width="7.140625" style="2" bestFit="1" customWidth="1"/>
    <col min="16142" max="16142" width="8.5703125" style="2" bestFit="1" customWidth="1"/>
    <col min="16143" max="16143" width="13.85546875" style="2" bestFit="1" customWidth="1"/>
    <col min="16144" max="16144" width="9.5703125" style="2" bestFit="1" customWidth="1"/>
    <col min="16145" max="16145" width="21.28515625" style="2" bestFit="1" customWidth="1"/>
    <col min="16146" max="16146" width="9.28515625" style="2" bestFit="1" customWidth="1"/>
    <col min="16147" max="16147" width="5.140625" style="2" bestFit="1" customWidth="1"/>
    <col min="16148" max="16148" width="27" style="2" bestFit="1" customWidth="1"/>
    <col min="16149" max="16149" width="28.140625" style="2" bestFit="1" customWidth="1"/>
    <col min="16150" max="16150" width="33.28515625" style="2" bestFit="1" customWidth="1"/>
    <col min="16151" max="16151" width="59.7109375" style="2" bestFit="1" customWidth="1"/>
    <col min="16152" max="16152" width="13" style="2" bestFit="1" customWidth="1"/>
    <col min="16153" max="16153" width="23.28515625" style="2" bestFit="1" customWidth="1"/>
    <col min="16154" max="16154" width="14.28515625" style="2" bestFit="1" customWidth="1"/>
    <col min="16155" max="16155" width="19.85546875" style="2" bestFit="1" customWidth="1"/>
    <col min="16156" max="16156" width="16.5703125" style="2" bestFit="1" customWidth="1"/>
    <col min="16157" max="16165" width="11.42578125" style="2"/>
    <col min="16166" max="16166" width="12" style="2" bestFit="1" customWidth="1"/>
    <col min="16167" max="16384" width="11.42578125" style="2"/>
  </cols>
  <sheetData>
    <row r="1" spans="2:36" ht="75">
      <c r="B1" s="10" t="s">
        <v>19</v>
      </c>
      <c r="C1" s="11" t="s">
        <v>20</v>
      </c>
      <c r="D1" s="10" t="s">
        <v>21</v>
      </c>
      <c r="E1" s="10" t="s">
        <v>22</v>
      </c>
      <c r="F1" s="10" t="s">
        <v>23</v>
      </c>
      <c r="G1" s="10" t="s">
        <v>24</v>
      </c>
      <c r="H1" s="10" t="s">
        <v>25</v>
      </c>
      <c r="I1" s="10" t="s">
        <v>26</v>
      </c>
      <c r="J1" s="12" t="s">
        <v>27</v>
      </c>
      <c r="K1" s="12" t="s">
        <v>28</v>
      </c>
      <c r="L1" s="12" t="s">
        <v>29</v>
      </c>
      <c r="M1" s="13" t="s">
        <v>30</v>
      </c>
      <c r="N1" s="13" t="s">
        <v>31</v>
      </c>
      <c r="O1" s="13" t="s">
        <v>32</v>
      </c>
      <c r="P1" s="13" t="s">
        <v>33</v>
      </c>
      <c r="Q1" s="12" t="s">
        <v>34</v>
      </c>
      <c r="R1" s="12" t="s">
        <v>35</v>
      </c>
      <c r="S1" s="12" t="s">
        <v>36</v>
      </c>
      <c r="T1" s="13" t="s">
        <v>37</v>
      </c>
      <c r="U1" s="13" t="s">
        <v>38</v>
      </c>
      <c r="V1" s="13" t="s">
        <v>39</v>
      </c>
      <c r="W1" s="14" t="s">
        <v>40</v>
      </c>
      <c r="X1" s="12" t="s">
        <v>41</v>
      </c>
      <c r="Y1" s="13" t="s">
        <v>42</v>
      </c>
      <c r="Z1" s="12" t="s">
        <v>43</v>
      </c>
      <c r="AA1" s="12" t="s">
        <v>44</v>
      </c>
      <c r="AB1" s="12" t="s">
        <v>45</v>
      </c>
      <c r="AC1" s="12" t="s">
        <v>46</v>
      </c>
      <c r="AD1" s="12" t="s">
        <v>47</v>
      </c>
      <c r="AE1" s="12" t="s">
        <v>48</v>
      </c>
      <c r="AF1" s="12" t="s">
        <v>49</v>
      </c>
      <c r="AG1" s="12" t="s">
        <v>50</v>
      </c>
      <c r="AH1" s="12" t="s">
        <v>51</v>
      </c>
      <c r="AI1" s="12" t="s">
        <v>52</v>
      </c>
      <c r="AJ1" s="12" t="s">
        <v>53</v>
      </c>
    </row>
    <row r="2" spans="2:36">
      <c r="B2" s="42">
        <v>1</v>
      </c>
      <c r="C2" s="15">
        <f>IF('Extraction '!W3="UPS","798",0)</f>
        <v>0</v>
      </c>
      <c r="D2" s="43"/>
      <c r="E2" s="15">
        <f>IF('Extraction '!W3="UPS",'Extraction '!M3,0)</f>
        <v>0</v>
      </c>
      <c r="F2" s="15">
        <f>IF('Extraction '!W3="UPS",'Extraction '!Y3,0)</f>
        <v>0</v>
      </c>
      <c r="G2" s="16">
        <f>IF('Extraction '!W3="UPS","FR",0)</f>
        <v>0</v>
      </c>
      <c r="H2" s="15">
        <f>IF('Extraction '!W3="UPS",'Extraction '!N3,0)</f>
        <v>0</v>
      </c>
      <c r="I2" s="16">
        <f>IF('Extraction '!W3="UPS","France Zone 4",0)</f>
        <v>0</v>
      </c>
      <c r="J2" s="16">
        <f>IF('Extraction '!W3="UPS",'Extraction '!Q3,0)</f>
        <v>0</v>
      </c>
      <c r="L2" s="15">
        <f>IF('Extraction '!W3="UPS",'Extraction '!R3,0)</f>
        <v>0</v>
      </c>
      <c r="M2" s="17">
        <f>IF('Extraction '!W3="UPS",'Extraction '!W3,0)</f>
        <v>0</v>
      </c>
      <c r="N2" s="17">
        <f>IF('Extraction '!W3="UPS","colis",0)</f>
        <v>0</v>
      </c>
      <c r="O2" s="17">
        <f>IF('Extraction '!W3="UPS","Standard",0)</f>
        <v>0</v>
      </c>
      <c r="P2" s="15">
        <f>IF('Extraction '!W3="UPS",'Extraction '!AE3,0)</f>
        <v>0</v>
      </c>
      <c r="T2" s="15">
        <f>IF('Extraction '!W3="UPS",'Extraction '!AB3,0)</f>
        <v>0</v>
      </c>
      <c r="U2" s="15">
        <f>IF('Extraction '!W3="UPS",'Extraction '!AC3,0)</f>
        <v>0</v>
      </c>
      <c r="V2" s="15">
        <f>IF('Extraction '!W3="UPS",'Extraction '!AD3,0)</f>
        <v>0</v>
      </c>
      <c r="X2" s="18">
        <f>IF('Extraction '!W3="UPS",'Extraction '!I3,0)</f>
        <v>0</v>
      </c>
      <c r="Y2" s="15">
        <f>IF('Extraction '!W3="UPS","OBJET DE DECORATION",0)</f>
        <v>0</v>
      </c>
    </row>
    <row r="3" spans="2:36">
      <c r="B3" s="42">
        <v>2</v>
      </c>
      <c r="C3" s="15" t="e">
        <f>IF('Extraction '!#REF!="UPS","798",0)</f>
        <v>#REF!</v>
      </c>
      <c r="D3" s="43"/>
      <c r="E3" s="15" t="e">
        <f>IF('Extraction '!#REF!="UPS",'Extraction '!#REF!,0)</f>
        <v>#REF!</v>
      </c>
      <c r="F3" s="15" t="e">
        <f>IF('Extraction '!#REF!="UPS",'Extraction '!#REF!,0)</f>
        <v>#REF!</v>
      </c>
      <c r="G3" s="16" t="e">
        <f>IF('Extraction '!#REF!="UPS","FR",0)</f>
        <v>#REF!</v>
      </c>
      <c r="H3" s="15" t="e">
        <f>IF('Extraction '!#REF!="UPS",'Extraction '!#REF!,0)</f>
        <v>#REF!</v>
      </c>
      <c r="I3" s="16" t="e">
        <f>IF('Extraction '!#REF!="UPS","France Zone 4",0)</f>
        <v>#REF!</v>
      </c>
      <c r="J3" s="16" t="e">
        <f>IF('Extraction '!#REF!="UPS",'Extraction '!#REF!,0)</f>
        <v>#REF!</v>
      </c>
      <c r="L3" s="15" t="e">
        <f>IF('Extraction '!#REF!="UPS",'Extraction '!#REF!,0)</f>
        <v>#REF!</v>
      </c>
      <c r="M3" s="17" t="e">
        <f>IF('Extraction '!#REF!="UPS",'Extraction '!#REF!,0)</f>
        <v>#REF!</v>
      </c>
      <c r="N3" s="17" t="e">
        <f>IF('Extraction '!#REF!="UPS","colis",0)</f>
        <v>#REF!</v>
      </c>
      <c r="O3" s="17" t="e">
        <f>IF('Extraction '!#REF!="UPS","Standard",0)</f>
        <v>#REF!</v>
      </c>
      <c r="P3" s="15" t="e">
        <f>IF('Extraction '!#REF!="UPS",'Extraction '!#REF!,0)</f>
        <v>#REF!</v>
      </c>
      <c r="T3" s="15" t="e">
        <f>IF('Extraction '!#REF!="UPS",'Extraction '!#REF!,0)</f>
        <v>#REF!</v>
      </c>
      <c r="U3" s="15" t="e">
        <f>IF('Extraction '!#REF!="UPS",'Extraction '!#REF!,0)</f>
        <v>#REF!</v>
      </c>
      <c r="V3" s="15" t="e">
        <f>IF('Extraction '!#REF!="UPS",'Extraction '!#REF!,0)</f>
        <v>#REF!</v>
      </c>
      <c r="X3" s="18" t="e">
        <f>IF('Extraction '!#REF!="UPS",'Extraction '!#REF!,0)</f>
        <v>#REF!</v>
      </c>
      <c r="Y3" s="15" t="e">
        <f>IF('Extraction '!#REF!="UPS","OBJET DE DECORATION",0)</f>
        <v>#REF!</v>
      </c>
    </row>
    <row r="4" spans="2:36">
      <c r="B4" s="42">
        <v>3</v>
      </c>
      <c r="C4" s="15">
        <f>IF('Extraction '!W7="UPS","798",0)</f>
        <v>0</v>
      </c>
      <c r="D4" s="43"/>
      <c r="E4" s="15">
        <f>IF('Extraction '!W7="UPS",'Extraction '!M7,0)</f>
        <v>0</v>
      </c>
      <c r="F4" s="15">
        <f>IF('Extraction '!W7="UPS",'Extraction '!Y7,0)</f>
        <v>0</v>
      </c>
      <c r="G4" s="16">
        <f>IF('Extraction '!W7="UPS","FR",0)</f>
        <v>0</v>
      </c>
      <c r="H4" s="15">
        <f>IF('Extraction '!W7="UPS",'Extraction '!N7,0)</f>
        <v>0</v>
      </c>
      <c r="I4" s="16">
        <f>IF('Extraction '!W7="UPS","France Zone 4",0)</f>
        <v>0</v>
      </c>
      <c r="J4" s="16">
        <f>IF('Extraction '!W7="UPS",'Extraction '!Q7,0)</f>
        <v>0</v>
      </c>
      <c r="L4" s="15">
        <f>IF('Extraction '!W7="UPS",'Extraction '!R7,0)</f>
        <v>0</v>
      </c>
      <c r="M4" s="17">
        <f>IF('Extraction '!W7="UPS",'Extraction '!W7,0)</f>
        <v>0</v>
      </c>
      <c r="N4" s="17">
        <f>IF('Extraction '!W7="UPS","colis",0)</f>
        <v>0</v>
      </c>
      <c r="O4" s="17">
        <f>IF('Extraction '!W7="UPS","Standard",0)</f>
        <v>0</v>
      </c>
      <c r="P4" s="15">
        <f>IF('Extraction '!W7="UPS",'Extraction '!AE7,0)</f>
        <v>0</v>
      </c>
      <c r="T4" s="15">
        <f>IF('Extraction '!W7="UPS",'Extraction '!AB7,0)</f>
        <v>0</v>
      </c>
      <c r="U4" s="15">
        <f>IF('Extraction '!W7="UPS",'Extraction '!AC7,0)</f>
        <v>0</v>
      </c>
      <c r="V4" s="15">
        <f>IF('Extraction '!W7="UPS",'Extraction '!AD7,0)</f>
        <v>0</v>
      </c>
      <c r="X4" s="18">
        <f>IF('Extraction '!W7="UPS",'Extraction '!I7,0)</f>
        <v>0</v>
      </c>
      <c r="Y4" s="15">
        <f>IF('Extraction '!W7="UPS","OBJET DE DECORATION",0)</f>
        <v>0</v>
      </c>
    </row>
    <row r="5" spans="2:36">
      <c r="B5" s="42">
        <v>4</v>
      </c>
      <c r="C5" s="15">
        <f>IF('Extraction '!W8="UPS","798",0)</f>
        <v>0</v>
      </c>
      <c r="D5" s="43"/>
      <c r="E5" s="15">
        <f>IF('Extraction '!W8="UPS",'Extraction '!M8,0)</f>
        <v>0</v>
      </c>
      <c r="F5" s="15">
        <f>IF('Extraction '!W8="UPS",'Extraction '!Y8,0)</f>
        <v>0</v>
      </c>
      <c r="G5" s="16">
        <f>IF('Extraction '!W8="UPS","FR",0)</f>
        <v>0</v>
      </c>
      <c r="H5" s="15">
        <f>IF('Extraction '!W8="UPS",'Extraction '!N8,0)</f>
        <v>0</v>
      </c>
      <c r="I5" s="16">
        <f>IF('Extraction '!W8="UPS","France Zone 4",0)</f>
        <v>0</v>
      </c>
      <c r="J5" s="16">
        <f>IF('Extraction '!W8="UPS",'Extraction '!Q8,0)</f>
        <v>0</v>
      </c>
      <c r="L5" s="15">
        <f>IF('Extraction '!W8="UPS",'Extraction '!R8,0)</f>
        <v>0</v>
      </c>
      <c r="M5" s="17">
        <f>IF('Extraction '!W8="UPS",'Extraction '!W8,0)</f>
        <v>0</v>
      </c>
      <c r="N5" s="17">
        <f>IF('Extraction '!W8="UPS","colis",0)</f>
        <v>0</v>
      </c>
      <c r="O5" s="17">
        <f>IF('Extraction '!W8="UPS","Standard",0)</f>
        <v>0</v>
      </c>
      <c r="P5" s="15">
        <f>IF('Extraction '!W8="UPS",'Extraction '!AE8,0)</f>
        <v>0</v>
      </c>
      <c r="T5" s="15">
        <f>IF('Extraction '!W8="UPS",'Extraction '!AB8,0)</f>
        <v>0</v>
      </c>
      <c r="U5" s="15">
        <f>IF('Extraction '!W8="UPS",'Extraction '!AC8,0)</f>
        <v>0</v>
      </c>
      <c r="V5" s="15">
        <f>IF('Extraction '!W8="UPS",'Extraction '!AD8,0)</f>
        <v>0</v>
      </c>
      <c r="X5" s="18">
        <f>IF('Extraction '!W8="UPS",'Extraction '!I8,0)</f>
        <v>0</v>
      </c>
      <c r="Y5" s="15">
        <f>IF('Extraction '!W8="UPS","OBJET DE DECORATION",0)</f>
        <v>0</v>
      </c>
    </row>
    <row r="6" spans="2:36">
      <c r="B6" s="42">
        <v>5</v>
      </c>
      <c r="C6" s="15">
        <f>IF('Extraction '!W9="UPS","798",0)</f>
        <v>0</v>
      </c>
      <c r="D6" s="43"/>
      <c r="E6" s="15">
        <f>IF('Extraction '!W9="UPS",'Extraction '!M9,0)</f>
        <v>0</v>
      </c>
      <c r="F6" s="15">
        <f>IF('Extraction '!W9="UPS",'Extraction '!Y9,0)</f>
        <v>0</v>
      </c>
      <c r="G6" s="16">
        <f>IF('Extraction '!W9="UPS","FR",0)</f>
        <v>0</v>
      </c>
      <c r="H6" s="15">
        <f>IF('Extraction '!W9="UPS",'Extraction '!N9,0)</f>
        <v>0</v>
      </c>
      <c r="I6" s="16">
        <f>IF('Extraction '!W9="UPS","France Zone 4",0)</f>
        <v>0</v>
      </c>
      <c r="J6" s="16">
        <f>IF('Extraction '!W9="UPS",'Extraction '!Q9,0)</f>
        <v>0</v>
      </c>
      <c r="L6" s="15">
        <f>IF('Extraction '!W9="UPS",'Extraction '!R9,0)</f>
        <v>0</v>
      </c>
      <c r="M6" s="17">
        <f>IF('Extraction '!W9="UPS",'Extraction '!W9,0)</f>
        <v>0</v>
      </c>
      <c r="N6" s="17">
        <f>IF('Extraction '!W9="UPS","colis",0)</f>
        <v>0</v>
      </c>
      <c r="O6" s="17">
        <f>IF('Extraction '!W9="UPS","Standard",0)</f>
        <v>0</v>
      </c>
      <c r="P6" s="15">
        <f>IF('Extraction '!W9="UPS",'Extraction '!AE9,0)</f>
        <v>0</v>
      </c>
      <c r="T6" s="15">
        <f>IF('Extraction '!W9="UPS",'Extraction '!AB9,0)</f>
        <v>0</v>
      </c>
      <c r="U6" s="15">
        <f>IF('Extraction '!W9="UPS",'Extraction '!AC9,0)</f>
        <v>0</v>
      </c>
      <c r="V6" s="15">
        <f>IF('Extraction '!W9="UPS",'Extraction '!AD9,0)</f>
        <v>0</v>
      </c>
      <c r="X6" s="18">
        <f>IF('Extraction '!W9="UPS",'Extraction '!I9,0)</f>
        <v>0</v>
      </c>
      <c r="Y6" s="15">
        <f>IF('Extraction '!W9="UPS","OBJET DE DECORATION",0)</f>
        <v>0</v>
      </c>
    </row>
    <row r="7" spans="2:36">
      <c r="B7" s="42">
        <v>6</v>
      </c>
      <c r="C7" s="15" t="e">
        <f>IF('Extraction '!#REF!="UPS","798",0)</f>
        <v>#REF!</v>
      </c>
      <c r="D7" s="43"/>
      <c r="E7" s="15" t="e">
        <f>IF('Extraction '!#REF!="UPS",'Extraction '!#REF!,0)</f>
        <v>#REF!</v>
      </c>
      <c r="F7" s="15" t="e">
        <f>IF('Extraction '!#REF!="UPS",'Extraction '!#REF!,0)</f>
        <v>#REF!</v>
      </c>
      <c r="G7" s="16" t="e">
        <f>IF('Extraction '!#REF!="UPS","FR",0)</f>
        <v>#REF!</v>
      </c>
      <c r="H7" s="15" t="e">
        <f>IF('Extraction '!#REF!="UPS",'Extraction '!#REF!,0)</f>
        <v>#REF!</v>
      </c>
      <c r="I7" s="16" t="e">
        <f>IF('Extraction '!#REF!="UPS","France Zone 4",0)</f>
        <v>#REF!</v>
      </c>
      <c r="J7" s="16" t="e">
        <f>IF('Extraction '!#REF!="UPS",'Extraction '!#REF!,0)</f>
        <v>#REF!</v>
      </c>
      <c r="L7" s="15" t="e">
        <f>IF('Extraction '!#REF!="UPS",'Extraction '!#REF!,0)</f>
        <v>#REF!</v>
      </c>
      <c r="M7" s="17" t="e">
        <f>IF('Extraction '!#REF!="UPS",'Extraction '!#REF!,0)</f>
        <v>#REF!</v>
      </c>
      <c r="N7" s="17" t="e">
        <f>IF('Extraction '!#REF!="UPS","colis",0)</f>
        <v>#REF!</v>
      </c>
      <c r="O7" s="17" t="e">
        <f>IF('Extraction '!#REF!="UPS","Standard",0)</f>
        <v>#REF!</v>
      </c>
      <c r="P7" s="15" t="e">
        <f>IF('Extraction '!#REF!="UPS",'Extraction '!#REF!,0)</f>
        <v>#REF!</v>
      </c>
      <c r="T7" s="15" t="e">
        <f>IF('Extraction '!#REF!="UPS",'Extraction '!#REF!,0)</f>
        <v>#REF!</v>
      </c>
      <c r="U7" s="15" t="e">
        <f>IF('Extraction '!#REF!="UPS",'Extraction '!#REF!,0)</f>
        <v>#REF!</v>
      </c>
      <c r="V7" s="15" t="e">
        <f>IF('Extraction '!#REF!="UPS",'Extraction '!#REF!,0)</f>
        <v>#REF!</v>
      </c>
      <c r="X7" s="18" t="e">
        <f>IF('Extraction '!#REF!="UPS",'Extraction '!#REF!,0)</f>
        <v>#REF!</v>
      </c>
      <c r="Y7" s="15" t="e">
        <f>IF('Extraction '!#REF!="UPS","OBJET DE DECORATION",0)</f>
        <v>#REF!</v>
      </c>
    </row>
    <row r="8" spans="2:36">
      <c r="B8" s="42">
        <v>7</v>
      </c>
      <c r="C8" s="15">
        <f>IF('Extraction '!W11="UPS","798",0)</f>
        <v>0</v>
      </c>
      <c r="D8" s="43"/>
      <c r="E8" s="15">
        <f>IF('Extraction '!W11="UPS",'Extraction '!M11,0)</f>
        <v>0</v>
      </c>
      <c r="F8" s="15">
        <f>IF('Extraction '!W11="UPS",'Extraction '!Y11,0)</f>
        <v>0</v>
      </c>
      <c r="G8" s="16">
        <f>IF('Extraction '!W11="UPS","FR",0)</f>
        <v>0</v>
      </c>
      <c r="H8" s="15">
        <f>IF('Extraction '!W11="UPS",'Extraction '!N11,0)</f>
        <v>0</v>
      </c>
      <c r="I8" s="16">
        <f>IF('Extraction '!W11="UPS","France Zone 4",0)</f>
        <v>0</v>
      </c>
      <c r="J8" s="16">
        <f>IF('Extraction '!W11="UPS",'Extraction '!Q11,0)</f>
        <v>0</v>
      </c>
      <c r="L8" s="15">
        <f>IF('Extraction '!W11="UPS",'Extraction '!R11,0)</f>
        <v>0</v>
      </c>
      <c r="M8" s="17">
        <f>IF('Extraction '!W11="UPS",'Extraction '!W11,0)</f>
        <v>0</v>
      </c>
      <c r="N8" s="17">
        <f>IF('Extraction '!W11="UPS","colis",0)</f>
        <v>0</v>
      </c>
      <c r="O8" s="17">
        <f>IF('Extraction '!W11="UPS","Standard",0)</f>
        <v>0</v>
      </c>
      <c r="P8" s="15">
        <f>IF('Extraction '!W11="UPS",'Extraction '!AE11,0)</f>
        <v>0</v>
      </c>
      <c r="T8" s="15">
        <f>IF('Extraction '!W11="UPS",'Extraction '!AB11,0)</f>
        <v>0</v>
      </c>
      <c r="U8" s="15">
        <f>IF('Extraction '!W11="UPS",'Extraction '!AC11,0)</f>
        <v>0</v>
      </c>
      <c r="V8" s="15">
        <f>IF('Extraction '!W11="UPS",'Extraction '!AD11,0)</f>
        <v>0</v>
      </c>
      <c r="X8" s="18">
        <f>IF('Extraction '!W11="UPS",'Extraction '!I11,0)</f>
        <v>0</v>
      </c>
      <c r="Y8" s="15">
        <f>IF('Extraction '!W11="UPS","OBJET DE DECORATION",0)</f>
        <v>0</v>
      </c>
    </row>
    <row r="9" spans="2:36">
      <c r="B9" s="42">
        <v>8</v>
      </c>
      <c r="C9" s="15">
        <f>IF('Extraction '!W12="UPS","798",0)</f>
        <v>0</v>
      </c>
      <c r="D9" s="43"/>
      <c r="E9" s="15">
        <f>IF('Extraction '!W12="UPS",'Extraction '!M12,0)</f>
        <v>0</v>
      </c>
      <c r="F9" s="15">
        <f>IF('Extraction '!W12="UPS",'Extraction '!Y12,0)</f>
        <v>0</v>
      </c>
      <c r="G9" s="16">
        <f>IF('Extraction '!W12="UPS","FR",0)</f>
        <v>0</v>
      </c>
      <c r="H9" s="15">
        <f>IF('Extraction '!W12="UPS",'Extraction '!N12,0)</f>
        <v>0</v>
      </c>
      <c r="I9" s="16">
        <f>IF('Extraction '!W12="UPS","France Zone 4",0)</f>
        <v>0</v>
      </c>
      <c r="J9" s="16">
        <f>IF('Extraction '!W12="UPS",'Extraction '!Q12,0)</f>
        <v>0</v>
      </c>
      <c r="L9" s="15">
        <f>IF('Extraction '!W12="UPS",'Extraction '!R12,0)</f>
        <v>0</v>
      </c>
      <c r="M9" s="17">
        <f>IF('Extraction '!W12="UPS",'Extraction '!W12,0)</f>
        <v>0</v>
      </c>
      <c r="N9" s="17">
        <f>IF('Extraction '!W12="UPS","colis",0)</f>
        <v>0</v>
      </c>
      <c r="O9" s="17">
        <f>IF('Extraction '!W12="UPS","Standard",0)</f>
        <v>0</v>
      </c>
      <c r="P9" s="15">
        <f>IF('Extraction '!W12="UPS",'Extraction '!AE12,0)</f>
        <v>0</v>
      </c>
      <c r="T9" s="15">
        <f>IF('Extraction '!W12="UPS",'Extraction '!AB12,0)</f>
        <v>0</v>
      </c>
      <c r="U9" s="15">
        <f>IF('Extraction '!W12="UPS",'Extraction '!AC12,0)</f>
        <v>0</v>
      </c>
      <c r="V9" s="15">
        <f>IF('Extraction '!W12="UPS",'Extraction '!AD12,0)</f>
        <v>0</v>
      </c>
      <c r="X9" s="18">
        <f>IF('Extraction '!W12="UPS",'Extraction '!I12,0)</f>
        <v>0</v>
      </c>
      <c r="Y9" s="15">
        <f>IF('Extraction '!W12="UPS","OBJET DE DECORATION",0)</f>
        <v>0</v>
      </c>
    </row>
    <row r="10" spans="2:36">
      <c r="B10" s="42">
        <v>9</v>
      </c>
      <c r="C10" s="15">
        <f>IF('Extraction '!W13="UPS","798",0)</f>
        <v>0</v>
      </c>
      <c r="D10" s="43"/>
      <c r="E10" s="15">
        <f>IF('Extraction '!W13="UPS",'Extraction '!M13,0)</f>
        <v>0</v>
      </c>
      <c r="F10" s="15">
        <f>IF('Extraction '!W13="UPS",'Extraction '!Y13,0)</f>
        <v>0</v>
      </c>
      <c r="G10" s="16">
        <f>IF('Extraction '!W13="UPS","FR",0)</f>
        <v>0</v>
      </c>
      <c r="H10" s="15">
        <f>IF('Extraction '!W13="UPS",'Extraction '!N13,0)</f>
        <v>0</v>
      </c>
      <c r="I10" s="16">
        <f>IF('Extraction '!W13="UPS","France Zone 4",0)</f>
        <v>0</v>
      </c>
      <c r="J10" s="16">
        <f>IF('Extraction '!W13="UPS",'Extraction '!Q13,0)</f>
        <v>0</v>
      </c>
      <c r="L10" s="15">
        <f>IF('Extraction '!W13="UPS",'Extraction '!R13,0)</f>
        <v>0</v>
      </c>
      <c r="M10" s="17">
        <f>IF('Extraction '!W13="UPS",'Extraction '!W13,0)</f>
        <v>0</v>
      </c>
      <c r="N10" s="17">
        <f>IF('Extraction '!W13="UPS","colis",0)</f>
        <v>0</v>
      </c>
      <c r="O10" s="17">
        <f>IF('Extraction '!W13="UPS","Standard",0)</f>
        <v>0</v>
      </c>
      <c r="P10" s="15">
        <f>IF('Extraction '!W13="UPS",'Extraction '!AE13,0)</f>
        <v>0</v>
      </c>
      <c r="T10" s="15">
        <f>IF('Extraction '!W13="UPS",'Extraction '!AB13,0)</f>
        <v>0</v>
      </c>
      <c r="U10" s="15">
        <f>IF('Extraction '!W13="UPS",'Extraction '!AC13,0)</f>
        <v>0</v>
      </c>
      <c r="V10" s="15">
        <f>IF('Extraction '!W13="UPS",'Extraction '!AD13,0)</f>
        <v>0</v>
      </c>
      <c r="X10" s="18">
        <f>IF('Extraction '!W13="UPS",'Extraction '!I13,0)</f>
        <v>0</v>
      </c>
      <c r="Y10" s="15">
        <f>IF('Extraction '!W13="UPS","OBJET DE DECORATION",0)</f>
        <v>0</v>
      </c>
    </row>
    <row r="11" spans="2:36">
      <c r="B11" s="42">
        <v>10</v>
      </c>
      <c r="C11" s="15">
        <f>IF('Extraction '!W14="UPS","798",0)</f>
        <v>0</v>
      </c>
      <c r="D11" s="43"/>
      <c r="E11" s="15">
        <f>IF('Extraction '!W14="UPS",'Extraction '!M14,0)</f>
        <v>0</v>
      </c>
      <c r="F11" s="15">
        <f>IF('Extraction '!W14="UPS",'Extraction '!Y14,0)</f>
        <v>0</v>
      </c>
      <c r="G11" s="16">
        <f>IF('Extraction '!W14="UPS","FR",0)</f>
        <v>0</v>
      </c>
      <c r="H11" s="15">
        <f>IF('Extraction '!W14="UPS",'Extraction '!N14,0)</f>
        <v>0</v>
      </c>
      <c r="I11" s="16">
        <f>IF('Extraction '!W14="UPS","France Zone 4",0)</f>
        <v>0</v>
      </c>
      <c r="J11" s="16">
        <f>IF('Extraction '!W14="UPS",'Extraction '!Q14,0)</f>
        <v>0</v>
      </c>
      <c r="L11" s="15">
        <f>IF('Extraction '!W14="UPS",'Extraction '!R14,0)</f>
        <v>0</v>
      </c>
      <c r="M11" s="17">
        <f>IF('Extraction '!W14="UPS",'Extraction '!W14,0)</f>
        <v>0</v>
      </c>
      <c r="N11" s="17">
        <f>IF('Extraction '!W14="UPS","colis",0)</f>
        <v>0</v>
      </c>
      <c r="O11" s="17">
        <f>IF('Extraction '!W14="UPS","Standard",0)</f>
        <v>0</v>
      </c>
      <c r="P11" s="15">
        <f>IF('Extraction '!W14="UPS",'Extraction '!AE14,0)</f>
        <v>0</v>
      </c>
      <c r="T11" s="15">
        <f>IF('Extraction '!W14="UPS",'Extraction '!AB14,0)</f>
        <v>0</v>
      </c>
      <c r="U11" s="15">
        <f>IF('Extraction '!W14="UPS",'Extraction '!AC14,0)</f>
        <v>0</v>
      </c>
      <c r="V11" s="15">
        <f>IF('Extraction '!W14="UPS",'Extraction '!AD14,0)</f>
        <v>0</v>
      </c>
      <c r="X11" s="18">
        <f>IF('Extraction '!W14="UPS",'Extraction '!I14,0)</f>
        <v>0</v>
      </c>
      <c r="Y11" s="15">
        <f>IF('Extraction '!W14="UPS","OBJET DE DECORATION",0)</f>
        <v>0</v>
      </c>
    </row>
    <row r="12" spans="2:36">
      <c r="B12" s="42">
        <v>11</v>
      </c>
      <c r="C12" s="15">
        <f>IF('Extraction '!W15="UPS","798",0)</f>
        <v>0</v>
      </c>
      <c r="D12" s="43"/>
      <c r="E12" s="15">
        <f>IF('Extraction '!W15="UPS",'Extraction '!M15,0)</f>
        <v>0</v>
      </c>
      <c r="F12" s="15">
        <f>IF('Extraction '!W15="UPS",'Extraction '!Y15,0)</f>
        <v>0</v>
      </c>
      <c r="G12" s="16">
        <f>IF('Extraction '!W15="UPS","FR",0)</f>
        <v>0</v>
      </c>
      <c r="H12" s="15">
        <f>IF('Extraction '!W15="UPS",'Extraction '!N15,0)</f>
        <v>0</v>
      </c>
      <c r="I12" s="16">
        <f>IF('Extraction '!W15="UPS","France Zone 4",0)</f>
        <v>0</v>
      </c>
      <c r="J12" s="16">
        <f>IF('Extraction '!W15="UPS",'Extraction '!Q15,0)</f>
        <v>0</v>
      </c>
      <c r="L12" s="15">
        <f>IF('Extraction '!W15="UPS",'Extraction '!R15,0)</f>
        <v>0</v>
      </c>
      <c r="M12" s="17">
        <f>IF('Extraction '!W15="UPS",'Extraction '!W15,0)</f>
        <v>0</v>
      </c>
      <c r="N12" s="17">
        <f>IF('Extraction '!W15="UPS","colis",0)</f>
        <v>0</v>
      </c>
      <c r="O12" s="17">
        <f>IF('Extraction '!W15="UPS","Standard",0)</f>
        <v>0</v>
      </c>
      <c r="P12" s="15">
        <f>IF('Extraction '!W15="UPS",'Extraction '!AE15,0)</f>
        <v>0</v>
      </c>
      <c r="T12" s="15">
        <f>IF('Extraction '!W15="UPS",'Extraction '!AB15,0)</f>
        <v>0</v>
      </c>
      <c r="U12" s="15">
        <f>IF('Extraction '!W15="UPS",'Extraction '!AC15,0)</f>
        <v>0</v>
      </c>
      <c r="V12" s="15">
        <f>IF('Extraction '!W15="UPS",'Extraction '!AD15,0)</f>
        <v>0</v>
      </c>
      <c r="X12" s="18">
        <f>IF('Extraction '!W15="UPS",'Extraction '!I15,0)</f>
        <v>0</v>
      </c>
      <c r="Y12" s="15">
        <f>IF('Extraction '!W15="UPS","OBJET DE DECORATION",0)</f>
        <v>0</v>
      </c>
    </row>
    <row r="13" spans="2:36">
      <c r="B13" s="42">
        <v>12</v>
      </c>
      <c r="C13" s="15">
        <f>IF('Extraction '!W16="UPS","798",0)</f>
        <v>0</v>
      </c>
      <c r="D13" s="43"/>
      <c r="E13" s="15">
        <f>IF('Extraction '!W16="UPS",'Extraction '!M16,0)</f>
        <v>0</v>
      </c>
      <c r="F13" s="15">
        <f>IF('Extraction '!W16="UPS",'Extraction '!Y16,0)</f>
        <v>0</v>
      </c>
      <c r="G13" s="16">
        <f>IF('Extraction '!W16="UPS","FR",0)</f>
        <v>0</v>
      </c>
      <c r="H13" s="15">
        <f>IF('Extraction '!W16="UPS",'Extraction '!N16,0)</f>
        <v>0</v>
      </c>
      <c r="I13" s="16">
        <f>IF('Extraction '!W16="UPS","France Zone 4",0)</f>
        <v>0</v>
      </c>
      <c r="J13" s="16">
        <f>IF('Extraction '!W16="UPS",'Extraction '!Q16,0)</f>
        <v>0</v>
      </c>
      <c r="L13" s="15">
        <f>IF('Extraction '!W16="UPS",'Extraction '!R16,0)</f>
        <v>0</v>
      </c>
      <c r="M13" s="17">
        <f>IF('Extraction '!W16="UPS",'Extraction '!W16,0)</f>
        <v>0</v>
      </c>
      <c r="N13" s="17">
        <f>IF('Extraction '!W16="UPS","colis",0)</f>
        <v>0</v>
      </c>
      <c r="O13" s="17">
        <f>IF('Extraction '!W16="UPS","Standard",0)</f>
        <v>0</v>
      </c>
      <c r="P13" s="15">
        <f>IF('Extraction '!W16="UPS",'Extraction '!AE16,0)</f>
        <v>0</v>
      </c>
      <c r="T13" s="15">
        <f>IF('Extraction '!W16="UPS",'Extraction '!AB16,0)</f>
        <v>0</v>
      </c>
      <c r="U13" s="15">
        <f>IF('Extraction '!W16="UPS",'Extraction '!AC16,0)</f>
        <v>0</v>
      </c>
      <c r="V13" s="15">
        <f>IF('Extraction '!W16="UPS",'Extraction '!AD16,0)</f>
        <v>0</v>
      </c>
      <c r="X13" s="18">
        <f>IF('Extraction '!W16="UPS",'Extraction '!I16,0)</f>
        <v>0</v>
      </c>
      <c r="Y13" s="15">
        <f>IF('Extraction '!W16="UPS","OBJET DE DECORATION",0)</f>
        <v>0</v>
      </c>
    </row>
    <row r="14" spans="2:36">
      <c r="B14" s="42">
        <v>13</v>
      </c>
      <c r="C14" s="15">
        <f>IF('Extraction '!W17="UPS","798",0)</f>
        <v>0</v>
      </c>
      <c r="D14" s="43"/>
      <c r="E14" s="15">
        <f>IF('Extraction '!W17="UPS",'Extraction '!M17,0)</f>
        <v>0</v>
      </c>
      <c r="F14" s="15">
        <f>IF('Extraction '!W17="UPS",'Extraction '!Y17,0)</f>
        <v>0</v>
      </c>
      <c r="G14" s="16">
        <f>IF('Extraction '!W17="UPS","FR",0)</f>
        <v>0</v>
      </c>
      <c r="H14" s="15">
        <f>IF('Extraction '!W17="UPS",'Extraction '!N17,0)</f>
        <v>0</v>
      </c>
      <c r="I14" s="16">
        <f>IF('Extraction '!W17="UPS","France Zone 4",0)</f>
        <v>0</v>
      </c>
      <c r="J14" s="16">
        <f>IF('Extraction '!W17="UPS",'Extraction '!Q17,0)</f>
        <v>0</v>
      </c>
      <c r="L14" s="15">
        <f>IF('Extraction '!W17="UPS",'Extraction '!R17,0)</f>
        <v>0</v>
      </c>
      <c r="M14" s="17">
        <f>IF('Extraction '!W17="UPS",'Extraction '!W17,0)</f>
        <v>0</v>
      </c>
      <c r="N14" s="17">
        <f>IF('Extraction '!W17="UPS","colis",0)</f>
        <v>0</v>
      </c>
      <c r="O14" s="17">
        <f>IF('Extraction '!W17="UPS","Standard",0)</f>
        <v>0</v>
      </c>
      <c r="P14" s="15">
        <f>IF('Extraction '!W17="UPS",'Extraction '!AE17,0)</f>
        <v>0</v>
      </c>
      <c r="T14" s="15">
        <f>IF('Extraction '!W17="UPS",'Extraction '!AB17,0)</f>
        <v>0</v>
      </c>
      <c r="U14" s="15">
        <f>IF('Extraction '!W17="UPS",'Extraction '!AC17,0)</f>
        <v>0</v>
      </c>
      <c r="V14" s="15">
        <f>IF('Extraction '!W17="UPS",'Extraction '!AD17,0)</f>
        <v>0</v>
      </c>
      <c r="X14" s="18">
        <f>IF('Extraction '!W17="UPS",'Extraction '!I17,0)</f>
        <v>0</v>
      </c>
      <c r="Y14" s="15">
        <f>IF('Extraction '!W17="UPS","OBJET DE DECORATION",0)</f>
        <v>0</v>
      </c>
    </row>
    <row r="15" spans="2:36">
      <c r="B15" s="42">
        <v>14</v>
      </c>
      <c r="C15" s="15">
        <f>IF('Extraction '!W18="UPS","798",0)</f>
        <v>0</v>
      </c>
      <c r="D15" s="43"/>
      <c r="E15" s="15">
        <f>IF('Extraction '!W18="UPS",'Extraction '!M18,0)</f>
        <v>0</v>
      </c>
      <c r="F15" s="15">
        <f>IF('Extraction '!W18="UPS",'Extraction '!Y18,0)</f>
        <v>0</v>
      </c>
      <c r="G15" s="16">
        <f>IF('Extraction '!W18="UPS","FR",0)</f>
        <v>0</v>
      </c>
      <c r="H15" s="15">
        <f>IF('Extraction '!W18="UPS",'Extraction '!N18,0)</f>
        <v>0</v>
      </c>
      <c r="I15" s="16">
        <f>IF('Extraction '!W18="UPS","France Zone 4",0)</f>
        <v>0</v>
      </c>
      <c r="J15" s="16">
        <f>IF('Extraction '!W18="UPS",'Extraction '!Q18,0)</f>
        <v>0</v>
      </c>
      <c r="L15" s="15">
        <f>IF('Extraction '!W18="UPS",'Extraction '!R18,0)</f>
        <v>0</v>
      </c>
      <c r="M15" s="17">
        <f>IF('Extraction '!W18="UPS",'Extraction '!W18,0)</f>
        <v>0</v>
      </c>
      <c r="N15" s="17">
        <f>IF('Extraction '!W18="UPS","colis",0)</f>
        <v>0</v>
      </c>
      <c r="O15" s="17">
        <f>IF('Extraction '!W18="UPS","Standard",0)</f>
        <v>0</v>
      </c>
      <c r="P15" s="15">
        <f>IF('Extraction '!W18="UPS",'Extraction '!AE18,0)</f>
        <v>0</v>
      </c>
      <c r="T15" s="15">
        <f>IF('Extraction '!W18="UPS",'Extraction '!AB18,0)</f>
        <v>0</v>
      </c>
      <c r="U15" s="15">
        <f>IF('Extraction '!W18="UPS",'Extraction '!AC18,0)</f>
        <v>0</v>
      </c>
      <c r="V15" s="15">
        <f>IF('Extraction '!W18="UPS",'Extraction '!AD18,0)</f>
        <v>0</v>
      </c>
      <c r="X15" s="18">
        <f>IF('Extraction '!W18="UPS",'Extraction '!I18,0)</f>
        <v>0</v>
      </c>
      <c r="Y15" s="15">
        <f>IF('Extraction '!W18="UPS","OBJET DE DECORATION",0)</f>
        <v>0</v>
      </c>
    </row>
    <row r="16" spans="2:36">
      <c r="B16" s="42">
        <v>15</v>
      </c>
      <c r="C16" s="15">
        <f>IF('Extraction '!W19="UPS","798",0)</f>
        <v>0</v>
      </c>
      <c r="D16" s="43"/>
      <c r="E16" s="15">
        <f>IF('Extraction '!W19="UPS",'Extraction '!M19,0)</f>
        <v>0</v>
      </c>
      <c r="F16" s="15">
        <f>IF('Extraction '!W19="UPS",'Extraction '!Y19,0)</f>
        <v>0</v>
      </c>
      <c r="G16" s="16">
        <f>IF('Extraction '!W19="UPS","FR",0)</f>
        <v>0</v>
      </c>
      <c r="H16" s="15">
        <f>IF('Extraction '!W19="UPS",'Extraction '!N19,0)</f>
        <v>0</v>
      </c>
      <c r="I16" s="16">
        <f>IF('Extraction '!W19="UPS","France Zone 4",0)</f>
        <v>0</v>
      </c>
      <c r="J16" s="16">
        <f>IF('Extraction '!W19="UPS",'Extraction '!Q19,0)</f>
        <v>0</v>
      </c>
      <c r="L16" s="15">
        <f>IF('Extraction '!W19="UPS",'Extraction '!R19,0)</f>
        <v>0</v>
      </c>
      <c r="M16" s="17">
        <f>IF('Extraction '!W19="UPS",'Extraction '!W19,0)</f>
        <v>0</v>
      </c>
      <c r="N16" s="17">
        <f>IF('Extraction '!W19="UPS","colis",0)</f>
        <v>0</v>
      </c>
      <c r="O16" s="17">
        <f>IF('Extraction '!W19="UPS","Standard",0)</f>
        <v>0</v>
      </c>
      <c r="P16" s="15">
        <f>IF('Extraction '!W19="UPS",'Extraction '!AE19,0)</f>
        <v>0</v>
      </c>
      <c r="T16" s="15">
        <f>IF('Extraction '!W19="UPS",'Extraction '!AB19,0)</f>
        <v>0</v>
      </c>
      <c r="U16" s="15">
        <f>IF('Extraction '!W19="UPS",'Extraction '!AC19,0)</f>
        <v>0</v>
      </c>
      <c r="V16" s="15">
        <f>IF('Extraction '!W19="UPS",'Extraction '!AD19,0)</f>
        <v>0</v>
      </c>
      <c r="X16" s="18">
        <f>IF('Extraction '!W19="UPS",'Extraction '!I19,0)</f>
        <v>0</v>
      </c>
      <c r="Y16" s="15">
        <f>IF('Extraction '!W19="UPS","OBJET DE DECORATION",0)</f>
        <v>0</v>
      </c>
    </row>
    <row r="17" spans="2:25">
      <c r="B17" s="42">
        <v>16</v>
      </c>
      <c r="C17" s="15">
        <f>IF('Extraction '!W20="UPS","798",0)</f>
        <v>0</v>
      </c>
      <c r="D17" s="43"/>
      <c r="E17" s="15">
        <f>IF('Extraction '!W20="UPS",'Extraction '!M20,0)</f>
        <v>0</v>
      </c>
      <c r="F17" s="15">
        <f>IF('Extraction '!W20="UPS",'Extraction '!Y20,0)</f>
        <v>0</v>
      </c>
      <c r="G17" s="16">
        <f>IF('Extraction '!W20="UPS","FR",0)</f>
        <v>0</v>
      </c>
      <c r="H17" s="15">
        <f>IF('Extraction '!W20="UPS",'Extraction '!N20,0)</f>
        <v>0</v>
      </c>
      <c r="I17" s="16">
        <f>IF('Extraction '!W20="UPS","France Zone 4",0)</f>
        <v>0</v>
      </c>
      <c r="J17" s="16">
        <f>IF('Extraction '!W20="UPS",'Extraction '!Q20,0)</f>
        <v>0</v>
      </c>
      <c r="L17" s="15">
        <f>IF('Extraction '!W20="UPS",'Extraction '!R20,0)</f>
        <v>0</v>
      </c>
      <c r="M17" s="17">
        <f>IF('Extraction '!W20="UPS",'Extraction '!W20,0)</f>
        <v>0</v>
      </c>
      <c r="N17" s="17">
        <f>IF('Extraction '!W20="UPS","colis",0)</f>
        <v>0</v>
      </c>
      <c r="O17" s="17">
        <f>IF('Extraction '!W20="UPS","Standard",0)</f>
        <v>0</v>
      </c>
      <c r="P17" s="15">
        <f>IF('Extraction '!W20="UPS",'Extraction '!AE20,0)</f>
        <v>0</v>
      </c>
      <c r="T17" s="15">
        <f>IF('Extraction '!W20="UPS",'Extraction '!AB20,0)</f>
        <v>0</v>
      </c>
      <c r="U17" s="15">
        <f>IF('Extraction '!W20="UPS",'Extraction '!AC20,0)</f>
        <v>0</v>
      </c>
      <c r="V17" s="15">
        <f>IF('Extraction '!W20="UPS",'Extraction '!AD20,0)</f>
        <v>0</v>
      </c>
      <c r="X17" s="18">
        <f>IF('Extraction '!W20="UPS",'Extraction '!I20,0)</f>
        <v>0</v>
      </c>
      <c r="Y17" s="15">
        <f>IF('Extraction '!W20="UPS","OBJET DE DECORATION",0)</f>
        <v>0</v>
      </c>
    </row>
    <row r="18" spans="2:25">
      <c r="B18" s="42">
        <v>17</v>
      </c>
      <c r="C18" s="15">
        <f>IF('Extraction '!W21="UPS","798",0)</f>
        <v>0</v>
      </c>
      <c r="D18" s="43"/>
      <c r="E18" s="15">
        <f>IF('Extraction '!W21="UPS",'Extraction '!M21,0)</f>
        <v>0</v>
      </c>
      <c r="F18" s="15">
        <f>IF('Extraction '!W21="UPS",'Extraction '!Y21,0)</f>
        <v>0</v>
      </c>
      <c r="G18" s="16">
        <f>IF('Extraction '!W21="UPS","FR",0)</f>
        <v>0</v>
      </c>
      <c r="H18" s="15">
        <f>IF('Extraction '!W21="UPS",'Extraction '!N21,0)</f>
        <v>0</v>
      </c>
      <c r="I18" s="16">
        <f>IF('Extraction '!W21="UPS","France Zone 4",0)</f>
        <v>0</v>
      </c>
      <c r="J18" s="16">
        <f>IF('Extraction '!W21="UPS",'Extraction '!Q21,0)</f>
        <v>0</v>
      </c>
      <c r="L18" s="15">
        <f>IF('Extraction '!W21="UPS",'Extraction '!R21,0)</f>
        <v>0</v>
      </c>
      <c r="M18" s="17">
        <f>IF('Extraction '!W21="UPS",'Extraction '!W21,0)</f>
        <v>0</v>
      </c>
      <c r="N18" s="17">
        <f>IF('Extraction '!W21="UPS","colis",0)</f>
        <v>0</v>
      </c>
      <c r="O18" s="17">
        <f>IF('Extraction '!W21="UPS","Standard",0)</f>
        <v>0</v>
      </c>
      <c r="P18" s="15">
        <f>IF('Extraction '!W21="UPS",'Extraction '!AE21,0)</f>
        <v>0</v>
      </c>
      <c r="T18" s="15">
        <f>IF('Extraction '!W21="UPS",'Extraction '!AB21,0)</f>
        <v>0</v>
      </c>
      <c r="U18" s="15">
        <f>IF('Extraction '!W21="UPS",'Extraction '!AC21,0)</f>
        <v>0</v>
      </c>
      <c r="V18" s="15">
        <f>IF('Extraction '!W21="UPS",'Extraction '!AD21,0)</f>
        <v>0</v>
      </c>
      <c r="X18" s="18">
        <f>IF('Extraction '!W21="UPS",'Extraction '!I21,0)</f>
        <v>0</v>
      </c>
      <c r="Y18" s="15">
        <f>IF('Extraction '!W21="UPS","OBJET DE DECORATION",0)</f>
        <v>0</v>
      </c>
    </row>
    <row r="19" spans="2:25">
      <c r="B19" s="42">
        <v>18</v>
      </c>
      <c r="C19" s="15">
        <f>IF('Extraction '!W22="UPS","798",0)</f>
        <v>0</v>
      </c>
      <c r="D19" s="43"/>
      <c r="E19" s="15">
        <f>IF('Extraction '!W22="UPS",'Extraction '!M22,0)</f>
        <v>0</v>
      </c>
      <c r="F19" s="15">
        <f>IF('Extraction '!W22="UPS",'Extraction '!Y22,0)</f>
        <v>0</v>
      </c>
      <c r="G19" s="16">
        <f>IF('Extraction '!W22="UPS","FR",0)</f>
        <v>0</v>
      </c>
      <c r="H19" s="15">
        <f>IF('Extraction '!W22="UPS",'Extraction '!N22,0)</f>
        <v>0</v>
      </c>
      <c r="I19" s="16">
        <f>IF('Extraction '!W22="UPS","France Zone 4",0)</f>
        <v>0</v>
      </c>
      <c r="J19" s="16">
        <f>IF('Extraction '!W22="UPS",'Extraction '!Q22,0)</f>
        <v>0</v>
      </c>
      <c r="L19" s="15">
        <f>IF('Extraction '!W22="UPS",'Extraction '!R22,0)</f>
        <v>0</v>
      </c>
      <c r="M19" s="17">
        <f>IF('Extraction '!W22="UPS",'Extraction '!W22,0)</f>
        <v>0</v>
      </c>
      <c r="N19" s="17">
        <f>IF('Extraction '!W22="UPS","colis",0)</f>
        <v>0</v>
      </c>
      <c r="O19" s="17">
        <f>IF('Extraction '!W22="UPS","Standard",0)</f>
        <v>0</v>
      </c>
      <c r="P19" s="15">
        <f>IF('Extraction '!W22="UPS",'Extraction '!AE22,0)</f>
        <v>0</v>
      </c>
      <c r="T19" s="15">
        <f>IF('Extraction '!W22="UPS",'Extraction '!AB22,0)</f>
        <v>0</v>
      </c>
      <c r="U19" s="15">
        <f>IF('Extraction '!W22="UPS",'Extraction '!AC22,0)</f>
        <v>0</v>
      </c>
      <c r="V19" s="15">
        <f>IF('Extraction '!W22="UPS",'Extraction '!AD22,0)</f>
        <v>0</v>
      </c>
      <c r="X19" s="18">
        <f>IF('Extraction '!W22="UPS",'Extraction '!I22,0)</f>
        <v>0</v>
      </c>
      <c r="Y19" s="15">
        <f>IF('Extraction '!W22="UPS","OBJET DE DECORATION",0)</f>
        <v>0</v>
      </c>
    </row>
    <row r="20" spans="2:25">
      <c r="B20" s="42">
        <v>19</v>
      </c>
      <c r="C20" s="15">
        <f>IF('Extraction '!W23="UPS","798",0)</f>
        <v>0</v>
      </c>
      <c r="D20" s="43"/>
      <c r="E20" s="15">
        <f>IF('Extraction '!W23="UPS",'Extraction '!M23,0)</f>
        <v>0</v>
      </c>
      <c r="F20" s="15">
        <f>IF('Extraction '!W23="UPS",'Extraction '!Y23,0)</f>
        <v>0</v>
      </c>
      <c r="G20" s="16">
        <f>IF('Extraction '!W23="UPS","FR",0)</f>
        <v>0</v>
      </c>
      <c r="H20" s="15">
        <f>IF('Extraction '!W23="UPS",'Extraction '!N23,0)</f>
        <v>0</v>
      </c>
      <c r="I20" s="16">
        <f>IF('Extraction '!W23="UPS","France Zone 4",0)</f>
        <v>0</v>
      </c>
      <c r="J20" s="16">
        <f>IF('Extraction '!W23="UPS",'Extraction '!Q23,0)</f>
        <v>0</v>
      </c>
      <c r="L20" s="15">
        <f>IF('Extraction '!W23="UPS",'Extraction '!R23,0)</f>
        <v>0</v>
      </c>
      <c r="M20" s="17">
        <f>IF('Extraction '!W23="UPS",'Extraction '!W23,0)</f>
        <v>0</v>
      </c>
      <c r="N20" s="17">
        <f>IF('Extraction '!W23="UPS","colis",0)</f>
        <v>0</v>
      </c>
      <c r="O20" s="17">
        <f>IF('Extraction '!W23="UPS","Standard",0)</f>
        <v>0</v>
      </c>
      <c r="P20" s="15">
        <f>IF('Extraction '!W23="UPS",'Extraction '!AE23,0)</f>
        <v>0</v>
      </c>
      <c r="T20" s="15">
        <f>IF('Extraction '!W23="UPS",'Extraction '!AB23,0)</f>
        <v>0</v>
      </c>
      <c r="U20" s="15">
        <f>IF('Extraction '!W23="UPS",'Extraction '!AC23,0)</f>
        <v>0</v>
      </c>
      <c r="V20" s="15">
        <f>IF('Extraction '!W23="UPS",'Extraction '!AD23,0)</f>
        <v>0</v>
      </c>
      <c r="X20" s="18">
        <f>IF('Extraction '!W23="UPS",'Extraction '!I23,0)</f>
        <v>0</v>
      </c>
      <c r="Y20" s="15">
        <f>IF('Extraction '!W23="UPS","OBJET DE DECORATION",0)</f>
        <v>0</v>
      </c>
    </row>
    <row r="21" spans="2:25">
      <c r="B21" s="42">
        <v>20</v>
      </c>
      <c r="C21" s="15">
        <f>IF('Extraction '!W24="UPS","798",0)</f>
        <v>0</v>
      </c>
      <c r="D21" s="43"/>
      <c r="E21" s="15">
        <f>IF('Extraction '!W24="UPS",'Extraction '!M24,0)</f>
        <v>0</v>
      </c>
      <c r="F21" s="15">
        <f>IF('Extraction '!W24="UPS",'Extraction '!Y24,0)</f>
        <v>0</v>
      </c>
      <c r="G21" s="16">
        <f>IF('Extraction '!W24="UPS","FR",0)</f>
        <v>0</v>
      </c>
      <c r="H21" s="15">
        <f>IF('Extraction '!W24="UPS",'Extraction '!N24,0)</f>
        <v>0</v>
      </c>
      <c r="I21" s="16">
        <f>IF('Extraction '!W24="UPS","France Zone 4",0)</f>
        <v>0</v>
      </c>
      <c r="J21" s="16">
        <f>IF('Extraction '!W24="UPS",'Extraction '!Q24,0)</f>
        <v>0</v>
      </c>
      <c r="L21" s="15">
        <f>IF('Extraction '!W24="UPS",'Extraction '!R24,0)</f>
        <v>0</v>
      </c>
      <c r="M21" s="17">
        <f>IF('Extraction '!W24="UPS",'Extraction '!W24,0)</f>
        <v>0</v>
      </c>
      <c r="N21" s="17">
        <f>IF('Extraction '!W24="UPS","colis",0)</f>
        <v>0</v>
      </c>
      <c r="O21" s="17">
        <f>IF('Extraction '!W24="UPS","Standard",0)</f>
        <v>0</v>
      </c>
      <c r="P21" s="15">
        <f>IF('Extraction '!W24="UPS",'Extraction '!AE24,0)</f>
        <v>0</v>
      </c>
      <c r="T21" s="15">
        <f>IF('Extraction '!W24="UPS",'Extraction '!AB24,0)</f>
        <v>0</v>
      </c>
      <c r="U21" s="15">
        <f>IF('Extraction '!W24="UPS",'Extraction '!AC24,0)</f>
        <v>0</v>
      </c>
      <c r="V21" s="15">
        <f>IF('Extraction '!W24="UPS",'Extraction '!AD24,0)</f>
        <v>0</v>
      </c>
      <c r="X21" s="18">
        <f>IF('Extraction '!W24="UPS",'Extraction '!I24,0)</f>
        <v>0</v>
      </c>
      <c r="Y21" s="15">
        <f>IF('Extraction '!W24="UPS","OBJET DE DECORATION",0)</f>
        <v>0</v>
      </c>
    </row>
    <row r="22" spans="2:25">
      <c r="B22" s="42">
        <v>21</v>
      </c>
      <c r="C22" s="15">
        <f>IF('Extraction '!W25="UPS","798",0)</f>
        <v>0</v>
      </c>
      <c r="D22" s="43"/>
      <c r="E22" s="15">
        <f>IF('Extraction '!W25="UPS",'Extraction '!M25,0)</f>
        <v>0</v>
      </c>
      <c r="F22" s="15">
        <f>IF('Extraction '!W25="UPS",'Extraction '!Y25,0)</f>
        <v>0</v>
      </c>
      <c r="G22" s="16">
        <f>IF('Extraction '!W25="UPS","FR",0)</f>
        <v>0</v>
      </c>
      <c r="H22" s="15">
        <f>IF('Extraction '!W25="UPS",'Extraction '!N25,0)</f>
        <v>0</v>
      </c>
      <c r="I22" s="16">
        <f>IF('Extraction '!W25="UPS","France Zone 4",0)</f>
        <v>0</v>
      </c>
      <c r="J22" s="16">
        <f>IF('Extraction '!W25="UPS",'Extraction '!Q25,0)</f>
        <v>0</v>
      </c>
      <c r="L22" s="15">
        <f>IF('Extraction '!W25="UPS",'Extraction '!R25,0)</f>
        <v>0</v>
      </c>
      <c r="M22" s="17">
        <f>IF('Extraction '!W25="UPS",'Extraction '!W25,0)</f>
        <v>0</v>
      </c>
      <c r="N22" s="17">
        <f>IF('Extraction '!W25="UPS","colis",0)</f>
        <v>0</v>
      </c>
      <c r="O22" s="17">
        <f>IF('Extraction '!W25="UPS","Standard",0)</f>
        <v>0</v>
      </c>
      <c r="P22" s="15">
        <f>IF('Extraction '!W25="UPS",'Extraction '!AE25,0)</f>
        <v>0</v>
      </c>
      <c r="T22" s="15">
        <f>IF('Extraction '!W25="UPS",'Extraction '!AB25,0)</f>
        <v>0</v>
      </c>
      <c r="U22" s="15">
        <f>IF('Extraction '!W25="UPS",'Extraction '!AC25,0)</f>
        <v>0</v>
      </c>
      <c r="V22" s="15">
        <f>IF('Extraction '!W25="UPS",'Extraction '!AD25,0)</f>
        <v>0</v>
      </c>
      <c r="X22" s="18">
        <f>IF('Extraction '!W25="UPS",'Extraction '!I25,0)</f>
        <v>0</v>
      </c>
      <c r="Y22" s="15">
        <f>IF('Extraction '!W25="UPS","OBJET DE DECORATION",0)</f>
        <v>0</v>
      </c>
    </row>
    <row r="23" spans="2:25">
      <c r="B23" s="42">
        <v>22</v>
      </c>
      <c r="C23" s="15">
        <f>IF('Extraction '!W26="UPS","798",0)</f>
        <v>0</v>
      </c>
      <c r="D23" s="43"/>
      <c r="E23" s="15">
        <f>IF('Extraction '!W26="UPS",'Extraction '!M26,0)</f>
        <v>0</v>
      </c>
      <c r="F23" s="15">
        <f>IF('Extraction '!W26="UPS",'Extraction '!Y26,0)</f>
        <v>0</v>
      </c>
      <c r="G23" s="16">
        <f>IF('Extraction '!W26="UPS","FR",0)</f>
        <v>0</v>
      </c>
      <c r="H23" s="15">
        <f>IF('Extraction '!W26="UPS",'Extraction '!N26,0)</f>
        <v>0</v>
      </c>
      <c r="I23" s="16">
        <f>IF('Extraction '!W26="UPS","France Zone 4",0)</f>
        <v>0</v>
      </c>
      <c r="J23" s="16">
        <f>IF('Extraction '!W26="UPS",'Extraction '!Q26,0)</f>
        <v>0</v>
      </c>
      <c r="L23" s="15">
        <f>IF('Extraction '!W26="UPS",'Extraction '!R26,0)</f>
        <v>0</v>
      </c>
      <c r="M23" s="17">
        <f>IF('Extraction '!W26="UPS",'Extraction '!W26,0)</f>
        <v>0</v>
      </c>
      <c r="N23" s="17">
        <f>IF('Extraction '!W26="UPS","colis",0)</f>
        <v>0</v>
      </c>
      <c r="O23" s="17">
        <f>IF('Extraction '!W26="UPS","Standard",0)</f>
        <v>0</v>
      </c>
      <c r="P23" s="15">
        <f>IF('Extraction '!W26="UPS",'Extraction '!AE26,0)</f>
        <v>0</v>
      </c>
      <c r="T23" s="15">
        <f>IF('Extraction '!W26="UPS",'Extraction '!AB26,0)</f>
        <v>0</v>
      </c>
      <c r="U23" s="15">
        <f>IF('Extraction '!W26="UPS",'Extraction '!AC26,0)</f>
        <v>0</v>
      </c>
      <c r="V23" s="15">
        <f>IF('Extraction '!W26="UPS",'Extraction '!AD26,0)</f>
        <v>0</v>
      </c>
      <c r="X23" s="18">
        <f>IF('Extraction '!W26="UPS",'Extraction '!I26,0)</f>
        <v>0</v>
      </c>
      <c r="Y23" s="15">
        <f>IF('Extraction '!W26="UPS","OBJET DE DECORATION",0)</f>
        <v>0</v>
      </c>
    </row>
    <row r="24" spans="2:25">
      <c r="B24" s="42">
        <v>23</v>
      </c>
      <c r="C24" s="15">
        <f>IF('Extraction '!W27="UPS","798",0)</f>
        <v>0</v>
      </c>
      <c r="D24" s="43"/>
      <c r="E24" s="15">
        <f>IF('Extraction '!W27="UPS",'Extraction '!M27,0)</f>
        <v>0</v>
      </c>
      <c r="F24" s="15">
        <f>IF('Extraction '!W27="UPS",'Extraction '!Y27,0)</f>
        <v>0</v>
      </c>
      <c r="G24" s="16">
        <f>IF('Extraction '!W27="UPS","FR",0)</f>
        <v>0</v>
      </c>
      <c r="H24" s="15">
        <f>IF('Extraction '!W27="UPS",'Extraction '!N27,0)</f>
        <v>0</v>
      </c>
      <c r="I24" s="16">
        <f>IF('Extraction '!W27="UPS","France Zone 4",0)</f>
        <v>0</v>
      </c>
      <c r="J24" s="16">
        <f>IF('Extraction '!W27="UPS",'Extraction '!Q27,0)</f>
        <v>0</v>
      </c>
      <c r="L24" s="15">
        <f>IF('Extraction '!W27="UPS",'Extraction '!R27,0)</f>
        <v>0</v>
      </c>
      <c r="M24" s="17">
        <f>IF('Extraction '!W27="UPS",'Extraction '!W27,0)</f>
        <v>0</v>
      </c>
      <c r="N24" s="17">
        <f>IF('Extraction '!W27="UPS","colis",0)</f>
        <v>0</v>
      </c>
      <c r="O24" s="17">
        <f>IF('Extraction '!W27="UPS","Standard",0)</f>
        <v>0</v>
      </c>
      <c r="P24" s="15">
        <f>IF('Extraction '!W27="UPS",'Extraction '!AE27,0)</f>
        <v>0</v>
      </c>
      <c r="T24" s="15">
        <f>IF('Extraction '!W27="UPS",'Extraction '!AB27,0)</f>
        <v>0</v>
      </c>
      <c r="U24" s="15">
        <f>IF('Extraction '!W27="UPS",'Extraction '!AC27,0)</f>
        <v>0</v>
      </c>
      <c r="V24" s="15">
        <f>IF('Extraction '!W27="UPS",'Extraction '!AD27,0)</f>
        <v>0</v>
      </c>
      <c r="X24" s="18">
        <f>IF('Extraction '!W27="UPS",'Extraction '!I27,0)</f>
        <v>0</v>
      </c>
      <c r="Y24" s="15">
        <f>IF('Extraction '!W27="UPS","OBJET DE DECORATION",0)</f>
        <v>0</v>
      </c>
    </row>
    <row r="25" spans="2:25">
      <c r="B25" s="42">
        <v>24</v>
      </c>
      <c r="C25" s="15">
        <f>IF('Extraction '!W28="UPS","798",0)</f>
        <v>0</v>
      </c>
      <c r="D25" s="43"/>
      <c r="E25" s="15">
        <f>IF('Extraction '!W28="UPS",'Extraction '!M28,0)</f>
        <v>0</v>
      </c>
      <c r="F25" s="15">
        <f>IF('Extraction '!W28="UPS",'Extraction '!Y28,0)</f>
        <v>0</v>
      </c>
      <c r="G25" s="16">
        <f>IF('Extraction '!W28="UPS","FR",0)</f>
        <v>0</v>
      </c>
      <c r="H25" s="15">
        <f>IF('Extraction '!W28="UPS",'Extraction '!N28,0)</f>
        <v>0</v>
      </c>
      <c r="I25" s="16">
        <f>IF('Extraction '!W28="UPS","France Zone 4",0)</f>
        <v>0</v>
      </c>
      <c r="J25" s="16">
        <f>IF('Extraction '!W28="UPS",'Extraction '!Q28,0)</f>
        <v>0</v>
      </c>
      <c r="L25" s="15">
        <f>IF('Extraction '!W28="UPS",'Extraction '!R28,0)</f>
        <v>0</v>
      </c>
      <c r="M25" s="17">
        <f>IF('Extraction '!W28="UPS",'Extraction '!W28,0)</f>
        <v>0</v>
      </c>
      <c r="N25" s="17">
        <f>IF('Extraction '!W28="UPS","colis",0)</f>
        <v>0</v>
      </c>
      <c r="O25" s="17">
        <f>IF('Extraction '!W28="UPS","Standard",0)</f>
        <v>0</v>
      </c>
      <c r="P25" s="15">
        <f>IF('Extraction '!W28="UPS",'Extraction '!AE28,0)</f>
        <v>0</v>
      </c>
      <c r="T25" s="15">
        <f>IF('Extraction '!W28="UPS",'Extraction '!AB28,0)</f>
        <v>0</v>
      </c>
      <c r="U25" s="15">
        <f>IF('Extraction '!W28="UPS",'Extraction '!AC28,0)</f>
        <v>0</v>
      </c>
      <c r="V25" s="15">
        <f>IF('Extraction '!W28="UPS",'Extraction '!AD28,0)</f>
        <v>0</v>
      </c>
      <c r="X25" s="18">
        <f>IF('Extraction '!W28="UPS",'Extraction '!I28,0)</f>
        <v>0</v>
      </c>
      <c r="Y25" s="15">
        <f>IF('Extraction '!W28="UPS","OBJET DE DECORATION",0)</f>
        <v>0</v>
      </c>
    </row>
    <row r="26" spans="2:25">
      <c r="B26" s="42">
        <v>25</v>
      </c>
      <c r="C26" s="15">
        <f>IF('Extraction '!W29="UPS","798",0)</f>
        <v>0</v>
      </c>
      <c r="D26" s="43"/>
      <c r="E26" s="15">
        <f>IF('Extraction '!W29="UPS",'Extraction '!M29,0)</f>
        <v>0</v>
      </c>
      <c r="F26" s="15">
        <f>IF('Extraction '!W29="UPS",'Extraction '!Y29,0)</f>
        <v>0</v>
      </c>
      <c r="G26" s="16">
        <f>IF('Extraction '!W29="UPS","FR",0)</f>
        <v>0</v>
      </c>
      <c r="H26" s="15">
        <f>IF('Extraction '!W29="UPS",'Extraction '!N29,0)</f>
        <v>0</v>
      </c>
      <c r="I26" s="16">
        <f>IF('Extraction '!W29="UPS","France Zone 4",0)</f>
        <v>0</v>
      </c>
      <c r="J26" s="16">
        <f>IF('Extraction '!W29="UPS",'Extraction '!Q29,0)</f>
        <v>0</v>
      </c>
      <c r="L26" s="15">
        <f>IF('Extraction '!W29="UPS",'Extraction '!R29,0)</f>
        <v>0</v>
      </c>
      <c r="M26" s="17">
        <f>IF('Extraction '!W29="UPS",'Extraction '!W29,0)</f>
        <v>0</v>
      </c>
      <c r="N26" s="17">
        <f>IF('Extraction '!W29="UPS","colis",0)</f>
        <v>0</v>
      </c>
      <c r="O26" s="17">
        <f>IF('Extraction '!W29="UPS","Standard",0)</f>
        <v>0</v>
      </c>
      <c r="P26" s="15">
        <f>IF('Extraction '!W29="UPS",'Extraction '!AE29,0)</f>
        <v>0</v>
      </c>
      <c r="T26" s="15">
        <f>IF('Extraction '!W29="UPS",'Extraction '!AB29,0)</f>
        <v>0</v>
      </c>
      <c r="U26" s="15">
        <f>IF('Extraction '!W29="UPS",'Extraction '!AC29,0)</f>
        <v>0</v>
      </c>
      <c r="V26" s="15">
        <f>IF('Extraction '!W29="UPS",'Extraction '!AD29,0)</f>
        <v>0</v>
      </c>
      <c r="X26" s="18">
        <f>IF('Extraction '!W29="UPS",'Extraction '!I29,0)</f>
        <v>0</v>
      </c>
      <c r="Y26" s="15">
        <f>IF('Extraction '!W29="UPS","OBJET DE DECORATION",0)</f>
        <v>0</v>
      </c>
    </row>
    <row r="27" spans="2:25">
      <c r="B27" s="42">
        <v>26</v>
      </c>
      <c r="C27" s="15">
        <f>IF('Extraction '!W30="UPS","798",0)</f>
        <v>0</v>
      </c>
      <c r="D27" s="43"/>
      <c r="E27" s="15">
        <f>IF('Extraction '!W30="UPS",'Extraction '!M30,0)</f>
        <v>0</v>
      </c>
      <c r="F27" s="15">
        <f>IF('Extraction '!W30="UPS",'Extraction '!Y30,0)</f>
        <v>0</v>
      </c>
      <c r="G27" s="16">
        <f>IF('Extraction '!W30="UPS","FR",0)</f>
        <v>0</v>
      </c>
      <c r="H27" s="15">
        <f>IF('Extraction '!W30="UPS",'Extraction '!N30,0)</f>
        <v>0</v>
      </c>
      <c r="I27" s="16">
        <f>IF('Extraction '!W30="UPS","France Zone 4",0)</f>
        <v>0</v>
      </c>
      <c r="J27" s="16">
        <f>IF('Extraction '!W30="UPS",'Extraction '!Q30,0)</f>
        <v>0</v>
      </c>
      <c r="L27" s="15">
        <f>IF('Extraction '!W30="UPS",'Extraction '!R30,0)</f>
        <v>0</v>
      </c>
      <c r="M27" s="17">
        <f>IF('Extraction '!W30="UPS",'Extraction '!W30,0)</f>
        <v>0</v>
      </c>
      <c r="N27" s="17">
        <f>IF('Extraction '!W30="UPS","colis",0)</f>
        <v>0</v>
      </c>
      <c r="O27" s="17">
        <f>IF('Extraction '!W30="UPS","Standard",0)</f>
        <v>0</v>
      </c>
      <c r="P27" s="15">
        <f>IF('Extraction '!W30="UPS",'Extraction '!AE30,0)</f>
        <v>0</v>
      </c>
      <c r="T27" s="15">
        <f>IF('Extraction '!W30="UPS",'Extraction '!AB30,0)</f>
        <v>0</v>
      </c>
      <c r="U27" s="15">
        <f>IF('Extraction '!W30="UPS",'Extraction '!AC30,0)</f>
        <v>0</v>
      </c>
      <c r="V27" s="15">
        <f>IF('Extraction '!W30="UPS",'Extraction '!AD30,0)</f>
        <v>0</v>
      </c>
      <c r="X27" s="18">
        <f>IF('Extraction '!W30="UPS",'Extraction '!I30,0)</f>
        <v>0</v>
      </c>
      <c r="Y27" s="15">
        <f>IF('Extraction '!W30="UPS","OBJET DE DECORATION",0)</f>
        <v>0</v>
      </c>
    </row>
    <row r="28" spans="2:25">
      <c r="B28" s="42">
        <v>27</v>
      </c>
      <c r="C28" s="15">
        <f>IF('Extraction '!W31="UPS","798",0)</f>
        <v>0</v>
      </c>
      <c r="D28" s="43"/>
      <c r="E28" s="15">
        <f>IF('Extraction '!W31="UPS",'Extraction '!M31,0)</f>
        <v>0</v>
      </c>
      <c r="F28" s="15">
        <f>IF('Extraction '!W31="UPS",'Extraction '!Y31,0)</f>
        <v>0</v>
      </c>
      <c r="G28" s="16">
        <f>IF('Extraction '!W31="UPS","FR",0)</f>
        <v>0</v>
      </c>
      <c r="H28" s="15">
        <f>IF('Extraction '!W31="UPS",'Extraction '!N31,0)</f>
        <v>0</v>
      </c>
      <c r="I28" s="16">
        <f>IF('Extraction '!W31="UPS","France Zone 4",0)</f>
        <v>0</v>
      </c>
      <c r="J28" s="16">
        <f>IF('Extraction '!W31="UPS",'Extraction '!Q31,0)</f>
        <v>0</v>
      </c>
      <c r="L28" s="15">
        <f>IF('Extraction '!W31="UPS",'Extraction '!R31,0)</f>
        <v>0</v>
      </c>
      <c r="M28" s="17">
        <f>IF('Extraction '!W31="UPS",'Extraction '!W31,0)</f>
        <v>0</v>
      </c>
      <c r="N28" s="17">
        <f>IF('Extraction '!W31="UPS","colis",0)</f>
        <v>0</v>
      </c>
      <c r="O28" s="17">
        <f>IF('Extraction '!W31="UPS","Standard",0)</f>
        <v>0</v>
      </c>
      <c r="P28" s="15">
        <f>IF('Extraction '!W31="UPS",'Extraction '!AE31,0)</f>
        <v>0</v>
      </c>
      <c r="T28" s="15">
        <f>IF('Extraction '!W31="UPS",'Extraction '!AB31,0)</f>
        <v>0</v>
      </c>
      <c r="U28" s="15">
        <f>IF('Extraction '!W31="UPS",'Extraction '!AC31,0)</f>
        <v>0</v>
      </c>
      <c r="V28" s="15">
        <f>IF('Extraction '!W31="UPS",'Extraction '!AD31,0)</f>
        <v>0</v>
      </c>
      <c r="X28" s="18">
        <f>IF('Extraction '!W31="UPS",'Extraction '!I31,0)</f>
        <v>0</v>
      </c>
      <c r="Y28" s="15">
        <f>IF('Extraction '!W31="UPS","OBJET DE DECORATION",0)</f>
        <v>0</v>
      </c>
    </row>
    <row r="29" spans="2:25">
      <c r="B29" s="42">
        <v>28</v>
      </c>
      <c r="C29" s="15">
        <f>IF('Extraction '!W32="UPS","798",0)</f>
        <v>0</v>
      </c>
      <c r="D29" s="43"/>
      <c r="E29" s="15">
        <f>IF('Extraction '!W32="UPS",'Extraction '!M32,0)</f>
        <v>0</v>
      </c>
      <c r="F29" s="15">
        <f>IF('Extraction '!W32="UPS",'Extraction '!Y32,0)</f>
        <v>0</v>
      </c>
      <c r="G29" s="16">
        <f>IF('Extraction '!W32="UPS","FR",0)</f>
        <v>0</v>
      </c>
      <c r="H29" s="15">
        <f>IF('Extraction '!W32="UPS",'Extraction '!N32,0)</f>
        <v>0</v>
      </c>
      <c r="I29" s="16">
        <f>IF('Extraction '!W32="UPS","France Zone 4",0)</f>
        <v>0</v>
      </c>
      <c r="J29" s="16">
        <f>IF('Extraction '!W32="UPS",'Extraction '!Q32,0)</f>
        <v>0</v>
      </c>
      <c r="L29" s="15">
        <f>IF('Extraction '!W32="UPS",'Extraction '!R32,0)</f>
        <v>0</v>
      </c>
      <c r="M29" s="17">
        <f>IF('Extraction '!W32="UPS",'Extraction '!W32,0)</f>
        <v>0</v>
      </c>
      <c r="N29" s="17">
        <f>IF('Extraction '!W32="UPS","colis",0)</f>
        <v>0</v>
      </c>
      <c r="O29" s="17">
        <f>IF('Extraction '!W32="UPS","Standard",0)</f>
        <v>0</v>
      </c>
      <c r="P29" s="15">
        <f>IF('Extraction '!W32="UPS",'Extraction '!AE32,0)</f>
        <v>0</v>
      </c>
      <c r="T29" s="15">
        <f>IF('Extraction '!W32="UPS",'Extraction '!AB32,0)</f>
        <v>0</v>
      </c>
      <c r="U29" s="15">
        <f>IF('Extraction '!W32="UPS",'Extraction '!AC32,0)</f>
        <v>0</v>
      </c>
      <c r="V29" s="15">
        <f>IF('Extraction '!W32="UPS",'Extraction '!AD32,0)</f>
        <v>0</v>
      </c>
      <c r="X29" s="18">
        <f>IF('Extraction '!W32="UPS",'Extraction '!I32,0)</f>
        <v>0</v>
      </c>
      <c r="Y29" s="15">
        <f>IF('Extraction '!W32="UPS","OBJET DE DECORATION",0)</f>
        <v>0</v>
      </c>
    </row>
    <row r="30" spans="2:25">
      <c r="B30" s="42">
        <v>29</v>
      </c>
      <c r="C30" s="15">
        <f>IF('Extraction '!W33="UPS","798",0)</f>
        <v>0</v>
      </c>
      <c r="D30" s="43"/>
      <c r="E30" s="15">
        <f>IF('Extraction '!W33="UPS",'Extraction '!M33,0)</f>
        <v>0</v>
      </c>
      <c r="F30" s="15">
        <f>IF('Extraction '!W33="UPS",'Extraction '!Y33,0)</f>
        <v>0</v>
      </c>
      <c r="G30" s="16">
        <f>IF('Extraction '!W33="UPS","FR",0)</f>
        <v>0</v>
      </c>
      <c r="H30" s="15">
        <f>IF('Extraction '!W33="UPS",'Extraction '!N33,0)</f>
        <v>0</v>
      </c>
      <c r="I30" s="16">
        <f>IF('Extraction '!W33="UPS","France Zone 4",0)</f>
        <v>0</v>
      </c>
      <c r="J30" s="16">
        <f>IF('Extraction '!W33="UPS",'Extraction '!Q33,0)</f>
        <v>0</v>
      </c>
      <c r="L30" s="15">
        <f>IF('Extraction '!W33="UPS",'Extraction '!R33,0)</f>
        <v>0</v>
      </c>
      <c r="M30" s="17">
        <f>IF('Extraction '!W33="UPS",'Extraction '!W33,0)</f>
        <v>0</v>
      </c>
      <c r="N30" s="17">
        <f>IF('Extraction '!W33="UPS","colis",0)</f>
        <v>0</v>
      </c>
      <c r="O30" s="17">
        <f>IF('Extraction '!W33="UPS","Standard",0)</f>
        <v>0</v>
      </c>
      <c r="P30" s="15">
        <f>IF('Extraction '!W33="UPS",'Extraction '!AE33,0)</f>
        <v>0</v>
      </c>
      <c r="T30" s="15">
        <f>IF('Extraction '!W33="UPS",'Extraction '!AB33,0)</f>
        <v>0</v>
      </c>
      <c r="U30" s="15">
        <f>IF('Extraction '!W33="UPS",'Extraction '!AC33,0)</f>
        <v>0</v>
      </c>
      <c r="V30" s="15">
        <f>IF('Extraction '!W33="UPS",'Extraction '!AD33,0)</f>
        <v>0</v>
      </c>
      <c r="X30" s="18">
        <f>IF('Extraction '!W33="UPS",'Extraction '!I33,0)</f>
        <v>0</v>
      </c>
      <c r="Y30" s="15">
        <f>IF('Extraction '!W33="UPS","OBJET DE DECORATION",0)</f>
        <v>0</v>
      </c>
    </row>
    <row r="31" spans="2:25">
      <c r="B31" s="42">
        <v>30</v>
      </c>
      <c r="C31" s="15">
        <f>IF('Extraction '!W34="UPS","798",0)</f>
        <v>0</v>
      </c>
      <c r="D31" s="43"/>
      <c r="E31" s="15">
        <f>IF('Extraction '!W34="UPS",'Extraction '!M34,0)</f>
        <v>0</v>
      </c>
      <c r="F31" s="15">
        <f>IF('Extraction '!W34="UPS",'Extraction '!Y34,0)</f>
        <v>0</v>
      </c>
      <c r="G31" s="16">
        <f>IF('Extraction '!W34="UPS","FR",0)</f>
        <v>0</v>
      </c>
      <c r="H31" s="15">
        <f>IF('Extraction '!W34="UPS",'Extraction '!N34,0)</f>
        <v>0</v>
      </c>
      <c r="I31" s="16">
        <f>IF('Extraction '!W34="UPS","France Zone 4",0)</f>
        <v>0</v>
      </c>
      <c r="J31" s="16">
        <f>IF('Extraction '!W34="UPS",'Extraction '!Q34,0)</f>
        <v>0</v>
      </c>
      <c r="L31" s="15">
        <f>IF('Extraction '!W34="UPS",'Extraction '!R34,0)</f>
        <v>0</v>
      </c>
      <c r="M31" s="17">
        <f>IF('Extraction '!W34="UPS",'Extraction '!W34,0)</f>
        <v>0</v>
      </c>
      <c r="N31" s="17">
        <f>IF('Extraction '!W34="UPS","colis",0)</f>
        <v>0</v>
      </c>
      <c r="O31" s="17">
        <f>IF('Extraction '!W34="UPS","Standard",0)</f>
        <v>0</v>
      </c>
      <c r="P31" s="15">
        <f>IF('Extraction '!W34="UPS",'Extraction '!AE34,0)</f>
        <v>0</v>
      </c>
      <c r="T31" s="15">
        <f>IF('Extraction '!W34="UPS",'Extraction '!AB34,0)</f>
        <v>0</v>
      </c>
      <c r="U31" s="15">
        <f>IF('Extraction '!W34="UPS",'Extraction '!AC34,0)</f>
        <v>0</v>
      </c>
      <c r="V31" s="15">
        <f>IF('Extraction '!W34="UPS",'Extraction '!AD34,0)</f>
        <v>0</v>
      </c>
      <c r="X31" s="18">
        <f>IF('Extraction '!W34="UPS",'Extraction '!I34,0)</f>
        <v>0</v>
      </c>
      <c r="Y31" s="15">
        <f>IF('Extraction '!W34="UPS","OBJET DE DECORATION",0)</f>
        <v>0</v>
      </c>
    </row>
    <row r="32" spans="2:25">
      <c r="B32" s="42">
        <v>31</v>
      </c>
      <c r="C32" s="15">
        <f>IF('Extraction '!W35="UPS","798",0)</f>
        <v>0</v>
      </c>
      <c r="D32" s="43"/>
      <c r="E32" s="15">
        <f>IF('Extraction '!W35="UPS",'Extraction '!M35,0)</f>
        <v>0</v>
      </c>
      <c r="F32" s="15">
        <f>IF('Extraction '!W35="UPS",'Extraction '!Y35,0)</f>
        <v>0</v>
      </c>
      <c r="G32" s="16">
        <f>IF('Extraction '!W35="UPS","FR",0)</f>
        <v>0</v>
      </c>
      <c r="H32" s="15">
        <f>IF('Extraction '!W35="UPS",'Extraction '!N35,0)</f>
        <v>0</v>
      </c>
      <c r="I32" s="16">
        <f>IF('Extraction '!W35="UPS","France Zone 4",0)</f>
        <v>0</v>
      </c>
      <c r="J32" s="16">
        <f>IF('Extraction '!W35="UPS",'Extraction '!Q35,0)</f>
        <v>0</v>
      </c>
      <c r="L32" s="15">
        <f>IF('Extraction '!W35="UPS",'Extraction '!R35,0)</f>
        <v>0</v>
      </c>
      <c r="M32" s="17">
        <f>IF('Extraction '!W35="UPS",'Extraction '!W35,0)</f>
        <v>0</v>
      </c>
      <c r="N32" s="17">
        <f>IF('Extraction '!W35="UPS","colis",0)</f>
        <v>0</v>
      </c>
      <c r="O32" s="17">
        <f>IF('Extraction '!W35="UPS","Standard",0)</f>
        <v>0</v>
      </c>
      <c r="P32" s="15">
        <f>IF('Extraction '!W35="UPS",'Extraction '!AE35,0)</f>
        <v>0</v>
      </c>
      <c r="T32" s="15">
        <f>IF('Extraction '!W35="UPS",'Extraction '!AB35,0)</f>
        <v>0</v>
      </c>
      <c r="U32" s="15">
        <f>IF('Extraction '!W35="UPS",'Extraction '!AC35,0)</f>
        <v>0</v>
      </c>
      <c r="V32" s="15">
        <f>IF('Extraction '!W35="UPS",'Extraction '!AD35,0)</f>
        <v>0</v>
      </c>
      <c r="X32" s="18">
        <f>IF('Extraction '!W35="UPS",'Extraction '!I35,0)</f>
        <v>0</v>
      </c>
      <c r="Y32" s="15">
        <f>IF('Extraction '!W35="UPS","OBJET DE DECORATION",0)</f>
        <v>0</v>
      </c>
    </row>
    <row r="33" spans="2:25">
      <c r="B33" s="42">
        <v>32</v>
      </c>
      <c r="C33" s="15">
        <f>IF('Extraction '!W36="UPS","798",0)</f>
        <v>0</v>
      </c>
      <c r="D33" s="43"/>
      <c r="E33" s="15">
        <f>IF('Extraction '!W36="UPS",'Extraction '!M36,0)</f>
        <v>0</v>
      </c>
      <c r="F33" s="15">
        <f>IF('Extraction '!W36="UPS",'Extraction '!Y36,0)</f>
        <v>0</v>
      </c>
      <c r="G33" s="16">
        <f>IF('Extraction '!W36="UPS","FR",0)</f>
        <v>0</v>
      </c>
      <c r="H33" s="15">
        <f>IF('Extraction '!W36="UPS",'Extraction '!N36,0)</f>
        <v>0</v>
      </c>
      <c r="I33" s="16">
        <f>IF('Extraction '!W36="UPS","France Zone 4",0)</f>
        <v>0</v>
      </c>
      <c r="J33" s="16">
        <f>IF('Extraction '!W36="UPS",'Extraction '!Q36,0)</f>
        <v>0</v>
      </c>
      <c r="L33" s="15">
        <f>IF('Extraction '!W36="UPS",'Extraction '!R36,0)</f>
        <v>0</v>
      </c>
      <c r="M33" s="17">
        <f>IF('Extraction '!W36="UPS",'Extraction '!W36,0)</f>
        <v>0</v>
      </c>
      <c r="N33" s="17">
        <f>IF('Extraction '!W36="UPS","colis",0)</f>
        <v>0</v>
      </c>
      <c r="O33" s="17">
        <f>IF('Extraction '!W36="UPS","Standard",0)</f>
        <v>0</v>
      </c>
      <c r="P33" s="15">
        <f>IF('Extraction '!W36="UPS",'Extraction '!AE36,0)</f>
        <v>0</v>
      </c>
      <c r="T33" s="15">
        <f>IF('Extraction '!W36="UPS",'Extraction '!AB36,0)</f>
        <v>0</v>
      </c>
      <c r="U33" s="15">
        <f>IF('Extraction '!W36="UPS",'Extraction '!AC36,0)</f>
        <v>0</v>
      </c>
      <c r="V33" s="15">
        <f>IF('Extraction '!W36="UPS",'Extraction '!AD36,0)</f>
        <v>0</v>
      </c>
      <c r="X33" s="18">
        <f>IF('Extraction '!W36="UPS",'Extraction '!I36,0)</f>
        <v>0</v>
      </c>
      <c r="Y33" s="15">
        <f>IF('Extraction '!W36="UPS","OBJET DE DECORATION",0)</f>
        <v>0</v>
      </c>
    </row>
    <row r="34" spans="2:25">
      <c r="B34" s="42">
        <v>33</v>
      </c>
      <c r="C34" s="15">
        <f>IF('Extraction '!W37="UPS","798",0)</f>
        <v>0</v>
      </c>
      <c r="D34" s="43"/>
      <c r="E34" s="15">
        <f>IF('Extraction '!W37="UPS",'Extraction '!M37,0)</f>
        <v>0</v>
      </c>
      <c r="F34" s="15">
        <f>IF('Extraction '!W37="UPS",'Extraction '!Y37,0)</f>
        <v>0</v>
      </c>
      <c r="G34" s="16">
        <f>IF('Extraction '!W37="UPS","FR",0)</f>
        <v>0</v>
      </c>
      <c r="H34" s="15">
        <f>IF('Extraction '!W37="UPS",'Extraction '!N37,0)</f>
        <v>0</v>
      </c>
      <c r="I34" s="16">
        <f>IF('Extraction '!W37="UPS","France Zone 4",0)</f>
        <v>0</v>
      </c>
      <c r="J34" s="16">
        <f>IF('Extraction '!W37="UPS",'Extraction '!Q37,0)</f>
        <v>0</v>
      </c>
      <c r="L34" s="15">
        <f>IF('Extraction '!W37="UPS",'Extraction '!R37,0)</f>
        <v>0</v>
      </c>
      <c r="M34" s="17">
        <f>IF('Extraction '!W37="UPS",'Extraction '!W37,0)</f>
        <v>0</v>
      </c>
      <c r="N34" s="17">
        <f>IF('Extraction '!W37="UPS","colis",0)</f>
        <v>0</v>
      </c>
      <c r="O34" s="17">
        <f>IF('Extraction '!W37="UPS","Standard",0)</f>
        <v>0</v>
      </c>
      <c r="P34" s="15">
        <f>IF('Extraction '!W37="UPS",'Extraction '!AE37,0)</f>
        <v>0</v>
      </c>
      <c r="T34" s="15">
        <f>IF('Extraction '!W37="UPS",'Extraction '!AB37,0)</f>
        <v>0</v>
      </c>
      <c r="U34" s="15">
        <f>IF('Extraction '!W37="UPS",'Extraction '!AC37,0)</f>
        <v>0</v>
      </c>
      <c r="V34" s="15">
        <f>IF('Extraction '!W37="UPS",'Extraction '!AD37,0)</f>
        <v>0</v>
      </c>
      <c r="X34" s="18">
        <f>IF('Extraction '!W37="UPS",'Extraction '!I37,0)</f>
        <v>0</v>
      </c>
      <c r="Y34" s="15">
        <f>IF('Extraction '!W37="UPS","OBJET DE DECORATION",0)</f>
        <v>0</v>
      </c>
    </row>
    <row r="35" spans="2:25">
      <c r="B35" s="42">
        <v>34</v>
      </c>
      <c r="C35" s="15">
        <f>IF('Extraction '!W38="UPS","798",0)</f>
        <v>0</v>
      </c>
      <c r="D35" s="43"/>
      <c r="E35" s="15">
        <f>IF('Extraction '!W38="UPS",'Extraction '!M38,0)</f>
        <v>0</v>
      </c>
      <c r="F35" s="15">
        <f>IF('Extraction '!W38="UPS",'Extraction '!Y38,0)</f>
        <v>0</v>
      </c>
      <c r="G35" s="16">
        <f>IF('Extraction '!W38="UPS","FR",0)</f>
        <v>0</v>
      </c>
      <c r="H35" s="15">
        <f>IF('Extraction '!W38="UPS",'Extraction '!N38,0)</f>
        <v>0</v>
      </c>
      <c r="I35" s="16">
        <f>IF('Extraction '!W38="UPS","France Zone 4",0)</f>
        <v>0</v>
      </c>
      <c r="J35" s="16">
        <f>IF('Extraction '!W38="UPS",'Extraction '!Q38,0)</f>
        <v>0</v>
      </c>
      <c r="L35" s="15">
        <f>IF('Extraction '!W38="UPS",'Extraction '!R38,0)</f>
        <v>0</v>
      </c>
      <c r="M35" s="17">
        <f>IF('Extraction '!W38="UPS",'Extraction '!W38,0)</f>
        <v>0</v>
      </c>
      <c r="N35" s="17">
        <f>IF('Extraction '!W38="UPS","colis",0)</f>
        <v>0</v>
      </c>
      <c r="O35" s="17">
        <f>IF('Extraction '!W38="UPS","Standard",0)</f>
        <v>0</v>
      </c>
      <c r="P35" s="15">
        <f>IF('Extraction '!W38="UPS",'Extraction '!AE38,0)</f>
        <v>0</v>
      </c>
      <c r="T35" s="15">
        <f>IF('Extraction '!W38="UPS",'Extraction '!AB38,0)</f>
        <v>0</v>
      </c>
      <c r="U35" s="15">
        <f>IF('Extraction '!W38="UPS",'Extraction '!AC38,0)</f>
        <v>0</v>
      </c>
      <c r="V35" s="15">
        <f>IF('Extraction '!W38="UPS",'Extraction '!AD38,0)</f>
        <v>0</v>
      </c>
      <c r="X35" s="18">
        <f>IF('Extraction '!W38="UPS",'Extraction '!I38,0)</f>
        <v>0</v>
      </c>
      <c r="Y35" s="15">
        <f>IF('Extraction '!W38="UPS","OBJET DE DECORATION",0)</f>
        <v>0</v>
      </c>
    </row>
    <row r="36" spans="2:25">
      <c r="B36" s="42">
        <v>35</v>
      </c>
      <c r="C36" s="15">
        <f>IF('Extraction '!W39="UPS","798",0)</f>
        <v>0</v>
      </c>
      <c r="D36" s="43"/>
      <c r="E36" s="15">
        <f>IF('Extraction '!W39="UPS",'Extraction '!M39,0)</f>
        <v>0</v>
      </c>
      <c r="F36" s="15">
        <f>IF('Extraction '!W39="UPS",'Extraction '!Y39,0)</f>
        <v>0</v>
      </c>
      <c r="G36" s="16">
        <f>IF('Extraction '!W39="UPS","FR",0)</f>
        <v>0</v>
      </c>
      <c r="H36" s="15">
        <f>IF('Extraction '!W39="UPS",'Extraction '!N39,0)</f>
        <v>0</v>
      </c>
      <c r="I36" s="16">
        <f>IF('Extraction '!W39="UPS","France Zone 4",0)</f>
        <v>0</v>
      </c>
      <c r="J36" s="16">
        <f>IF('Extraction '!W39="UPS",'Extraction '!Q39,0)</f>
        <v>0</v>
      </c>
      <c r="L36" s="15">
        <f>IF('Extraction '!W39="UPS",'Extraction '!R39,0)</f>
        <v>0</v>
      </c>
      <c r="M36" s="17">
        <f>IF('Extraction '!W39="UPS",'Extraction '!W39,0)</f>
        <v>0</v>
      </c>
      <c r="N36" s="17">
        <f>IF('Extraction '!W39="UPS","colis",0)</f>
        <v>0</v>
      </c>
      <c r="O36" s="17">
        <f>IF('Extraction '!W39="UPS","Standard",0)</f>
        <v>0</v>
      </c>
      <c r="P36" s="15">
        <f>IF('Extraction '!W39="UPS",'Extraction '!AE39,0)</f>
        <v>0</v>
      </c>
      <c r="T36" s="15">
        <f>IF('Extraction '!W39="UPS",'Extraction '!AB39,0)</f>
        <v>0</v>
      </c>
      <c r="U36" s="15">
        <f>IF('Extraction '!W39="UPS",'Extraction '!AC39,0)</f>
        <v>0</v>
      </c>
      <c r="V36" s="15">
        <f>IF('Extraction '!W39="UPS",'Extraction '!AD39,0)</f>
        <v>0</v>
      </c>
      <c r="X36" s="18">
        <f>IF('Extraction '!W39="UPS",'Extraction '!I39,0)</f>
        <v>0</v>
      </c>
      <c r="Y36" s="15">
        <f>IF('Extraction '!W39="UPS","OBJET DE DECORATION",0)</f>
        <v>0</v>
      </c>
    </row>
    <row r="37" spans="2:25">
      <c r="B37" s="42">
        <v>36</v>
      </c>
      <c r="C37" s="15">
        <f>IF('Extraction '!W40="UPS","798",0)</f>
        <v>0</v>
      </c>
      <c r="D37" s="43"/>
      <c r="E37" s="15">
        <f>IF('Extraction '!W40="UPS",'Extraction '!M40,0)</f>
        <v>0</v>
      </c>
      <c r="F37" s="15">
        <f>IF('Extraction '!W40="UPS",'Extraction '!Y40,0)</f>
        <v>0</v>
      </c>
      <c r="G37" s="16">
        <f>IF('Extraction '!W40="UPS","FR",0)</f>
        <v>0</v>
      </c>
      <c r="H37" s="15">
        <f>IF('Extraction '!W40="UPS",'Extraction '!N40,0)</f>
        <v>0</v>
      </c>
      <c r="I37" s="16">
        <f>IF('Extraction '!W40="UPS","France Zone 4",0)</f>
        <v>0</v>
      </c>
      <c r="J37" s="16">
        <f>IF('Extraction '!W40="UPS",'Extraction '!Q40,0)</f>
        <v>0</v>
      </c>
      <c r="L37" s="15">
        <f>IF('Extraction '!W40="UPS",'Extraction '!R40,0)</f>
        <v>0</v>
      </c>
      <c r="M37" s="17">
        <f>IF('Extraction '!W40="UPS",'Extraction '!W40,0)</f>
        <v>0</v>
      </c>
      <c r="N37" s="17">
        <f>IF('Extraction '!W40="UPS","colis",0)</f>
        <v>0</v>
      </c>
      <c r="O37" s="17">
        <f>IF('Extraction '!W40="UPS","Standard",0)</f>
        <v>0</v>
      </c>
      <c r="P37" s="15">
        <f>IF('Extraction '!W40="UPS",'Extraction '!AE40,0)</f>
        <v>0</v>
      </c>
      <c r="T37" s="15">
        <f>IF('Extraction '!W40="UPS",'Extraction '!AB40,0)</f>
        <v>0</v>
      </c>
      <c r="U37" s="15">
        <f>IF('Extraction '!W40="UPS",'Extraction '!AC40,0)</f>
        <v>0</v>
      </c>
      <c r="V37" s="15">
        <f>IF('Extraction '!W40="UPS",'Extraction '!AD40,0)</f>
        <v>0</v>
      </c>
      <c r="X37" s="18">
        <f>IF('Extraction '!W40="UPS",'Extraction '!I40,0)</f>
        <v>0</v>
      </c>
      <c r="Y37" s="15">
        <f>IF('Extraction '!W40="UPS","OBJET DE DECORATION",0)</f>
        <v>0</v>
      </c>
    </row>
    <row r="38" spans="2:25">
      <c r="B38" s="42">
        <v>37</v>
      </c>
      <c r="C38" s="15">
        <f>IF('Extraction '!W41="UPS","798",0)</f>
        <v>0</v>
      </c>
      <c r="D38" s="43"/>
      <c r="E38" s="15">
        <f>IF('Extraction '!W41="UPS",'Extraction '!M41,0)</f>
        <v>0</v>
      </c>
      <c r="F38" s="15">
        <f>IF('Extraction '!W41="UPS",'Extraction '!Y41,0)</f>
        <v>0</v>
      </c>
      <c r="G38" s="16">
        <f>IF('Extraction '!W41="UPS","FR",0)</f>
        <v>0</v>
      </c>
      <c r="H38" s="15">
        <f>IF('Extraction '!W41="UPS",'Extraction '!N41,0)</f>
        <v>0</v>
      </c>
      <c r="I38" s="16">
        <f>IF('Extraction '!W41="UPS","France Zone 4",0)</f>
        <v>0</v>
      </c>
      <c r="J38" s="16">
        <f>IF('Extraction '!W41="UPS",'Extraction '!Q41,0)</f>
        <v>0</v>
      </c>
      <c r="L38" s="15">
        <f>IF('Extraction '!W41="UPS",'Extraction '!R41,0)</f>
        <v>0</v>
      </c>
      <c r="M38" s="17">
        <f>IF('Extraction '!W41="UPS",'Extraction '!W41,0)</f>
        <v>0</v>
      </c>
      <c r="N38" s="17">
        <f>IF('Extraction '!W41="UPS","colis",0)</f>
        <v>0</v>
      </c>
      <c r="O38" s="17">
        <f>IF('Extraction '!W41="UPS","Standard",0)</f>
        <v>0</v>
      </c>
      <c r="P38" s="15">
        <f>IF('Extraction '!W41="UPS",'Extraction '!AE41,0)</f>
        <v>0</v>
      </c>
      <c r="T38" s="15">
        <f>IF('Extraction '!W41="UPS",'Extraction '!AB41,0)</f>
        <v>0</v>
      </c>
      <c r="U38" s="15">
        <f>IF('Extraction '!W41="UPS",'Extraction '!AC41,0)</f>
        <v>0</v>
      </c>
      <c r="V38" s="15">
        <f>IF('Extraction '!W41="UPS",'Extraction '!AD41,0)</f>
        <v>0</v>
      </c>
      <c r="X38" s="18">
        <f>IF('Extraction '!W41="UPS",'Extraction '!I41,0)</f>
        <v>0</v>
      </c>
      <c r="Y38" s="15">
        <f>IF('Extraction '!W41="UPS","OBJET DE DECORATION",0)</f>
        <v>0</v>
      </c>
    </row>
    <row r="39" spans="2:25">
      <c r="B39" s="42">
        <v>38</v>
      </c>
      <c r="C39" s="15">
        <f>IF('Extraction '!W42="UPS","798",0)</f>
        <v>0</v>
      </c>
      <c r="D39" s="43"/>
      <c r="E39" s="15">
        <f>IF('Extraction '!W42="UPS",'Extraction '!M42,0)</f>
        <v>0</v>
      </c>
      <c r="F39" s="15">
        <f>IF('Extraction '!W42="UPS",'Extraction '!Y42,0)</f>
        <v>0</v>
      </c>
      <c r="G39" s="16">
        <f>IF('Extraction '!W42="UPS","FR",0)</f>
        <v>0</v>
      </c>
      <c r="H39" s="15">
        <f>IF('Extraction '!W42="UPS",'Extraction '!N42,0)</f>
        <v>0</v>
      </c>
      <c r="I39" s="16">
        <f>IF('Extraction '!W42="UPS","France Zone 4",0)</f>
        <v>0</v>
      </c>
      <c r="J39" s="16">
        <f>IF('Extraction '!W42="UPS",'Extraction '!Q42,0)</f>
        <v>0</v>
      </c>
      <c r="L39" s="15">
        <f>IF('Extraction '!W42="UPS",'Extraction '!R42,0)</f>
        <v>0</v>
      </c>
      <c r="M39" s="17">
        <f>IF('Extraction '!W42="UPS",'Extraction '!W42,0)</f>
        <v>0</v>
      </c>
      <c r="N39" s="17">
        <f>IF('Extraction '!W42="UPS","colis",0)</f>
        <v>0</v>
      </c>
      <c r="O39" s="17">
        <f>IF('Extraction '!W42="UPS","Standard",0)</f>
        <v>0</v>
      </c>
      <c r="P39" s="15">
        <f>IF('Extraction '!W42="UPS",'Extraction '!AE42,0)</f>
        <v>0</v>
      </c>
      <c r="T39" s="15">
        <f>IF('Extraction '!W42="UPS",'Extraction '!AB42,0)</f>
        <v>0</v>
      </c>
      <c r="U39" s="15">
        <f>IF('Extraction '!W42="UPS",'Extraction '!AC42,0)</f>
        <v>0</v>
      </c>
      <c r="V39" s="15">
        <f>IF('Extraction '!W42="UPS",'Extraction '!AD42,0)</f>
        <v>0</v>
      </c>
      <c r="X39" s="18">
        <f>IF('Extraction '!W42="UPS",'Extraction '!I42,0)</f>
        <v>0</v>
      </c>
      <c r="Y39" s="15">
        <f>IF('Extraction '!W42="UPS","OBJET DE DECORATION",0)</f>
        <v>0</v>
      </c>
    </row>
    <row r="40" spans="2:25">
      <c r="B40" s="42">
        <v>39</v>
      </c>
      <c r="C40" s="15">
        <f>IF('Extraction '!W43="UPS","798",0)</f>
        <v>0</v>
      </c>
      <c r="D40" s="43"/>
      <c r="E40" s="15">
        <f>IF('Extraction '!W43="UPS",'Extraction '!M43,0)</f>
        <v>0</v>
      </c>
      <c r="F40" s="15">
        <f>IF('Extraction '!W43="UPS",'Extraction '!Y43,0)</f>
        <v>0</v>
      </c>
      <c r="G40" s="16">
        <f>IF('Extraction '!W43="UPS","FR",0)</f>
        <v>0</v>
      </c>
      <c r="H40" s="15">
        <f>IF('Extraction '!W43="UPS",'Extraction '!N43,0)</f>
        <v>0</v>
      </c>
      <c r="I40" s="16">
        <f>IF('Extraction '!W43="UPS","France Zone 4",0)</f>
        <v>0</v>
      </c>
      <c r="J40" s="16">
        <f>IF('Extraction '!W43="UPS",'Extraction '!Q43,0)</f>
        <v>0</v>
      </c>
      <c r="L40" s="15">
        <f>IF('Extraction '!W43="UPS",'Extraction '!R43,0)</f>
        <v>0</v>
      </c>
      <c r="M40" s="17">
        <f>IF('Extraction '!W43="UPS",'Extraction '!W43,0)</f>
        <v>0</v>
      </c>
      <c r="N40" s="17">
        <f>IF('Extraction '!W43="UPS","colis",0)</f>
        <v>0</v>
      </c>
      <c r="O40" s="17">
        <f>IF('Extraction '!W43="UPS","Standard",0)</f>
        <v>0</v>
      </c>
      <c r="P40" s="15">
        <f>IF('Extraction '!W43="UPS",'Extraction '!AE43,0)</f>
        <v>0</v>
      </c>
      <c r="T40" s="15">
        <f>IF('Extraction '!W43="UPS",'Extraction '!AB43,0)</f>
        <v>0</v>
      </c>
      <c r="U40" s="15">
        <f>IF('Extraction '!W43="UPS",'Extraction '!AC43,0)</f>
        <v>0</v>
      </c>
      <c r="V40" s="15">
        <f>IF('Extraction '!W43="UPS",'Extraction '!AD43,0)</f>
        <v>0</v>
      </c>
      <c r="X40" s="18">
        <f>IF('Extraction '!W43="UPS",'Extraction '!I43,0)</f>
        <v>0</v>
      </c>
      <c r="Y40" s="15">
        <f>IF('Extraction '!W43="UPS","OBJET DE DECORATION",0)</f>
        <v>0</v>
      </c>
    </row>
    <row r="41" spans="2:25">
      <c r="B41" s="42">
        <v>40</v>
      </c>
      <c r="C41" s="15">
        <f>IF('Extraction '!W44="UPS","798",0)</f>
        <v>0</v>
      </c>
      <c r="D41" s="43"/>
      <c r="E41" s="15">
        <f>IF('Extraction '!W44="UPS",'Extraction '!M44,0)</f>
        <v>0</v>
      </c>
      <c r="F41" s="15">
        <f>IF('Extraction '!W44="UPS",'Extraction '!Y44,0)</f>
        <v>0</v>
      </c>
      <c r="G41" s="16">
        <f>IF('Extraction '!W44="UPS","FR",0)</f>
        <v>0</v>
      </c>
      <c r="H41" s="15">
        <f>IF('Extraction '!W44="UPS",'Extraction '!N44,0)</f>
        <v>0</v>
      </c>
      <c r="I41" s="16">
        <f>IF('Extraction '!W44="UPS","France Zone 4",0)</f>
        <v>0</v>
      </c>
      <c r="J41" s="16">
        <f>IF('Extraction '!W44="UPS",'Extraction '!Q44,0)</f>
        <v>0</v>
      </c>
      <c r="L41" s="15">
        <f>IF('Extraction '!W44="UPS",'Extraction '!R44,0)</f>
        <v>0</v>
      </c>
      <c r="M41" s="17">
        <f>IF('Extraction '!W44="UPS",'Extraction '!W44,0)</f>
        <v>0</v>
      </c>
      <c r="N41" s="17">
        <f>IF('Extraction '!W44="UPS","colis",0)</f>
        <v>0</v>
      </c>
      <c r="O41" s="17">
        <f>IF('Extraction '!W44="UPS","Standard",0)</f>
        <v>0</v>
      </c>
      <c r="P41" s="15">
        <f>IF('Extraction '!W44="UPS",'Extraction '!AE44,0)</f>
        <v>0</v>
      </c>
      <c r="T41" s="15">
        <f>IF('Extraction '!W44="UPS",'Extraction '!AB44,0)</f>
        <v>0</v>
      </c>
      <c r="U41" s="15">
        <f>IF('Extraction '!W44="UPS",'Extraction '!AC44,0)</f>
        <v>0</v>
      </c>
      <c r="V41" s="15">
        <f>IF('Extraction '!W44="UPS",'Extraction '!AD44,0)</f>
        <v>0</v>
      </c>
      <c r="X41" s="18">
        <f>IF('Extraction '!W44="UPS",'Extraction '!I44,0)</f>
        <v>0</v>
      </c>
      <c r="Y41" s="15">
        <f>IF('Extraction '!W44="UPS","OBJET DE DECORATION",0)</f>
        <v>0</v>
      </c>
    </row>
    <row r="42" spans="2:25">
      <c r="B42" s="42">
        <v>41</v>
      </c>
      <c r="C42" s="15">
        <f>IF('Extraction '!W45="UPS","798",0)</f>
        <v>0</v>
      </c>
      <c r="D42" s="43"/>
      <c r="E42" s="15">
        <f>IF('Extraction '!W45="UPS",'Extraction '!M45,0)</f>
        <v>0</v>
      </c>
      <c r="F42" s="15">
        <f>IF('Extraction '!W45="UPS",'Extraction '!Y45,0)</f>
        <v>0</v>
      </c>
      <c r="G42" s="16">
        <f>IF('Extraction '!W45="UPS","FR",0)</f>
        <v>0</v>
      </c>
      <c r="H42" s="15">
        <f>IF('Extraction '!W45="UPS",'Extraction '!N45,0)</f>
        <v>0</v>
      </c>
      <c r="I42" s="16">
        <f>IF('Extraction '!W45="UPS","France Zone 4",0)</f>
        <v>0</v>
      </c>
      <c r="J42" s="16">
        <f>IF('Extraction '!W45="UPS",'Extraction '!Q45,0)</f>
        <v>0</v>
      </c>
      <c r="L42" s="15">
        <f>IF('Extraction '!W45="UPS",'Extraction '!R45,0)</f>
        <v>0</v>
      </c>
      <c r="M42" s="17">
        <f>IF('Extraction '!W45="UPS",'Extraction '!W45,0)</f>
        <v>0</v>
      </c>
      <c r="N42" s="17">
        <f>IF('Extraction '!W45="UPS","colis",0)</f>
        <v>0</v>
      </c>
      <c r="O42" s="17">
        <f>IF('Extraction '!W45="UPS","Standard",0)</f>
        <v>0</v>
      </c>
      <c r="P42" s="15">
        <f>IF('Extraction '!W45="UPS",'Extraction '!AE45,0)</f>
        <v>0</v>
      </c>
      <c r="T42" s="15">
        <f>IF('Extraction '!W45="UPS",'Extraction '!AB45,0)</f>
        <v>0</v>
      </c>
      <c r="U42" s="15">
        <f>IF('Extraction '!W45="UPS",'Extraction '!AC45,0)</f>
        <v>0</v>
      </c>
      <c r="V42" s="15">
        <f>IF('Extraction '!W45="UPS",'Extraction '!AD45,0)</f>
        <v>0</v>
      </c>
      <c r="X42" s="18">
        <f>IF('Extraction '!W45="UPS",'Extraction '!I45,0)</f>
        <v>0</v>
      </c>
      <c r="Y42" s="15">
        <f>IF('Extraction '!W45="UPS","OBJET DE DECORATION",0)</f>
        <v>0</v>
      </c>
    </row>
    <row r="43" spans="2:25">
      <c r="B43" s="42">
        <v>42</v>
      </c>
      <c r="C43" s="15">
        <f>IF('Extraction '!W46="UPS","798",0)</f>
        <v>0</v>
      </c>
      <c r="D43" s="43"/>
      <c r="E43" s="15">
        <f>IF('Extraction '!W46="UPS",'Extraction '!M46,0)</f>
        <v>0</v>
      </c>
      <c r="F43" s="15">
        <f>IF('Extraction '!W46="UPS",'Extraction '!Y46,0)</f>
        <v>0</v>
      </c>
      <c r="G43" s="16">
        <f>IF('Extraction '!W46="UPS","FR",0)</f>
        <v>0</v>
      </c>
      <c r="H43" s="15">
        <f>IF('Extraction '!W46="UPS",'Extraction '!N46,0)</f>
        <v>0</v>
      </c>
      <c r="I43" s="16">
        <f>IF('Extraction '!W46="UPS","France Zone 4",0)</f>
        <v>0</v>
      </c>
      <c r="J43" s="16">
        <f>IF('Extraction '!W46="UPS",'Extraction '!Q46,0)</f>
        <v>0</v>
      </c>
      <c r="L43" s="15">
        <f>IF('Extraction '!W46="UPS",'Extraction '!R46,0)</f>
        <v>0</v>
      </c>
      <c r="M43" s="17">
        <f>IF('Extraction '!W46="UPS",'Extraction '!W46,0)</f>
        <v>0</v>
      </c>
      <c r="N43" s="17">
        <f>IF('Extraction '!W46="UPS","colis",0)</f>
        <v>0</v>
      </c>
      <c r="O43" s="17">
        <f>IF('Extraction '!W46="UPS","Standard",0)</f>
        <v>0</v>
      </c>
      <c r="P43" s="15">
        <f>IF('Extraction '!W46="UPS",'Extraction '!AE46,0)</f>
        <v>0</v>
      </c>
      <c r="T43" s="15">
        <f>IF('Extraction '!W46="UPS",'Extraction '!AB46,0)</f>
        <v>0</v>
      </c>
      <c r="U43" s="15">
        <f>IF('Extraction '!W46="UPS",'Extraction '!AC46,0)</f>
        <v>0</v>
      </c>
      <c r="V43" s="15">
        <f>IF('Extraction '!W46="UPS",'Extraction '!AD46,0)</f>
        <v>0</v>
      </c>
      <c r="X43" s="18">
        <f>IF('Extraction '!W46="UPS",'Extraction '!I46,0)</f>
        <v>0</v>
      </c>
      <c r="Y43" s="15">
        <f>IF('Extraction '!W46="UPS","OBJET DE DECORATION",0)</f>
        <v>0</v>
      </c>
    </row>
    <row r="44" spans="2:25">
      <c r="B44" s="42">
        <v>43</v>
      </c>
      <c r="C44" s="15">
        <f>IF('Extraction '!W47="UPS","798",0)</f>
        <v>0</v>
      </c>
      <c r="D44" s="43"/>
      <c r="E44" s="15">
        <f>IF('Extraction '!W47="UPS",'Extraction '!M47,0)</f>
        <v>0</v>
      </c>
      <c r="F44" s="15">
        <f>IF('Extraction '!W47="UPS",'Extraction '!Y47,0)</f>
        <v>0</v>
      </c>
      <c r="G44" s="16">
        <f>IF('Extraction '!W47="UPS","FR",0)</f>
        <v>0</v>
      </c>
      <c r="H44" s="15">
        <f>IF('Extraction '!W47="UPS",'Extraction '!N47,0)</f>
        <v>0</v>
      </c>
      <c r="I44" s="16">
        <f>IF('Extraction '!W47="UPS","France Zone 4",0)</f>
        <v>0</v>
      </c>
      <c r="J44" s="16">
        <f>IF('Extraction '!W47="UPS",'Extraction '!Q47,0)</f>
        <v>0</v>
      </c>
      <c r="L44" s="15">
        <f>IF('Extraction '!W47="UPS",'Extraction '!R47,0)</f>
        <v>0</v>
      </c>
      <c r="M44" s="17">
        <f>IF('Extraction '!W47="UPS",'Extraction '!W47,0)</f>
        <v>0</v>
      </c>
      <c r="N44" s="17">
        <f>IF('Extraction '!W47="UPS","colis",0)</f>
        <v>0</v>
      </c>
      <c r="O44" s="17">
        <f>IF('Extraction '!W47="UPS","Standard",0)</f>
        <v>0</v>
      </c>
      <c r="P44" s="15">
        <f>IF('Extraction '!W47="UPS",'Extraction '!AE47,0)</f>
        <v>0</v>
      </c>
      <c r="T44" s="15">
        <f>IF('Extraction '!W47="UPS",'Extraction '!AB47,0)</f>
        <v>0</v>
      </c>
      <c r="U44" s="15">
        <f>IF('Extraction '!W47="UPS",'Extraction '!AC47,0)</f>
        <v>0</v>
      </c>
      <c r="V44" s="15">
        <f>IF('Extraction '!W47="UPS",'Extraction '!AD47,0)</f>
        <v>0</v>
      </c>
      <c r="X44" s="18">
        <f>IF('Extraction '!W47="UPS",'Extraction '!I47,0)</f>
        <v>0</v>
      </c>
      <c r="Y44" s="15">
        <f>IF('Extraction '!W47="UPS","OBJET DE DECORATION",0)</f>
        <v>0</v>
      </c>
    </row>
    <row r="45" spans="2:25">
      <c r="B45" s="42">
        <v>44</v>
      </c>
      <c r="C45" s="15">
        <f>IF('Extraction '!W48="UPS","798",0)</f>
        <v>0</v>
      </c>
      <c r="D45" s="43"/>
      <c r="E45" s="15">
        <f>IF('Extraction '!W48="UPS",'Extraction '!M48,0)</f>
        <v>0</v>
      </c>
      <c r="F45" s="15">
        <f>IF('Extraction '!W48="UPS",'Extraction '!Y48,0)</f>
        <v>0</v>
      </c>
      <c r="G45" s="16">
        <f>IF('Extraction '!W48="UPS","FR",0)</f>
        <v>0</v>
      </c>
      <c r="H45" s="15">
        <f>IF('Extraction '!W48="UPS",'Extraction '!N48,0)</f>
        <v>0</v>
      </c>
      <c r="I45" s="16">
        <f>IF('Extraction '!W48="UPS","France Zone 4",0)</f>
        <v>0</v>
      </c>
      <c r="J45" s="16">
        <f>IF('Extraction '!W48="UPS",'Extraction '!Q48,0)</f>
        <v>0</v>
      </c>
      <c r="L45" s="15">
        <f>IF('Extraction '!W48="UPS",'Extraction '!R48,0)</f>
        <v>0</v>
      </c>
      <c r="M45" s="17">
        <f>IF('Extraction '!W48="UPS",'Extraction '!W48,0)</f>
        <v>0</v>
      </c>
      <c r="N45" s="17">
        <f>IF('Extraction '!W48="UPS","colis",0)</f>
        <v>0</v>
      </c>
      <c r="O45" s="17">
        <f>IF('Extraction '!W48="UPS","Standard",0)</f>
        <v>0</v>
      </c>
      <c r="P45" s="15">
        <f>IF('Extraction '!W48="UPS",'Extraction '!AE48,0)</f>
        <v>0</v>
      </c>
      <c r="T45" s="15">
        <f>IF('Extraction '!W48="UPS",'Extraction '!AB48,0)</f>
        <v>0</v>
      </c>
      <c r="U45" s="15">
        <f>IF('Extraction '!W48="UPS",'Extraction '!AC48,0)</f>
        <v>0</v>
      </c>
      <c r="V45" s="15">
        <f>IF('Extraction '!W48="UPS",'Extraction '!AD48,0)</f>
        <v>0</v>
      </c>
      <c r="X45" s="18">
        <f>IF('Extraction '!W48="UPS",'Extraction '!I48,0)</f>
        <v>0</v>
      </c>
      <c r="Y45" s="15">
        <f>IF('Extraction '!W48="UPS","OBJET DE DECORATION",0)</f>
        <v>0</v>
      </c>
    </row>
    <row r="46" spans="2:25">
      <c r="B46" s="42">
        <v>45</v>
      </c>
      <c r="C46" s="15">
        <f>IF('Extraction '!W49="UPS","798",0)</f>
        <v>0</v>
      </c>
      <c r="D46" s="43"/>
      <c r="E46" s="15">
        <f>IF('Extraction '!W49="UPS",'Extraction '!M49,0)</f>
        <v>0</v>
      </c>
      <c r="F46" s="15">
        <f>IF('Extraction '!W49="UPS",'Extraction '!Y49,0)</f>
        <v>0</v>
      </c>
      <c r="G46" s="16">
        <f>IF('Extraction '!W49="UPS","FR",0)</f>
        <v>0</v>
      </c>
      <c r="H46" s="15">
        <f>IF('Extraction '!W49="UPS",'Extraction '!N49,0)</f>
        <v>0</v>
      </c>
      <c r="I46" s="16">
        <f>IF('Extraction '!W49="UPS","France Zone 4",0)</f>
        <v>0</v>
      </c>
      <c r="J46" s="16">
        <f>IF('Extraction '!W49="UPS",'Extraction '!Q49,0)</f>
        <v>0</v>
      </c>
      <c r="L46" s="15">
        <f>IF('Extraction '!W49="UPS",'Extraction '!R49,0)</f>
        <v>0</v>
      </c>
      <c r="M46" s="17">
        <f>IF('Extraction '!W49="UPS",'Extraction '!W49,0)</f>
        <v>0</v>
      </c>
      <c r="N46" s="17">
        <f>IF('Extraction '!W49="UPS","colis",0)</f>
        <v>0</v>
      </c>
      <c r="O46" s="17">
        <f>IF('Extraction '!W49="UPS","Standard",0)</f>
        <v>0</v>
      </c>
      <c r="P46" s="15">
        <f>IF('Extraction '!W49="UPS",'Extraction '!AE49,0)</f>
        <v>0</v>
      </c>
      <c r="T46" s="15">
        <f>IF('Extraction '!W49="UPS",'Extraction '!AB49,0)</f>
        <v>0</v>
      </c>
      <c r="U46" s="15">
        <f>IF('Extraction '!W49="UPS",'Extraction '!AC49,0)</f>
        <v>0</v>
      </c>
      <c r="V46" s="15">
        <f>IF('Extraction '!W49="UPS",'Extraction '!AD49,0)</f>
        <v>0</v>
      </c>
      <c r="X46" s="18">
        <f>IF('Extraction '!W49="UPS",'Extraction '!I49,0)</f>
        <v>0</v>
      </c>
      <c r="Y46" s="15">
        <f>IF('Extraction '!W49="UPS","OBJET DE DECORATION",0)</f>
        <v>0</v>
      </c>
    </row>
    <row r="47" spans="2:25">
      <c r="B47" s="42">
        <v>46</v>
      </c>
      <c r="C47" s="15">
        <f>IF('Extraction '!W50="UPS","798",0)</f>
        <v>0</v>
      </c>
      <c r="D47" s="43"/>
      <c r="E47" s="15">
        <f>IF('Extraction '!W50="UPS",'Extraction '!M50,0)</f>
        <v>0</v>
      </c>
      <c r="F47" s="15">
        <f>IF('Extraction '!W50="UPS",'Extraction '!Y50,0)</f>
        <v>0</v>
      </c>
      <c r="G47" s="16">
        <f>IF('Extraction '!W50="UPS","FR",0)</f>
        <v>0</v>
      </c>
      <c r="H47" s="15">
        <f>IF('Extraction '!W50="UPS",'Extraction '!N50,0)</f>
        <v>0</v>
      </c>
      <c r="I47" s="16">
        <f>IF('Extraction '!W50="UPS","France Zone 4",0)</f>
        <v>0</v>
      </c>
      <c r="J47" s="16">
        <f>IF('Extraction '!W50="UPS",'Extraction '!Q50,0)</f>
        <v>0</v>
      </c>
      <c r="L47" s="15">
        <f>IF('Extraction '!W50="UPS",'Extraction '!R50,0)</f>
        <v>0</v>
      </c>
      <c r="M47" s="17">
        <f>IF('Extraction '!W50="UPS",'Extraction '!W50,0)</f>
        <v>0</v>
      </c>
      <c r="N47" s="17">
        <f>IF('Extraction '!W50="UPS","colis",0)</f>
        <v>0</v>
      </c>
      <c r="O47" s="17">
        <f>IF('Extraction '!W50="UPS","Standard",0)</f>
        <v>0</v>
      </c>
      <c r="P47" s="15">
        <f>IF('Extraction '!W50="UPS",'Extraction '!AE50,0)</f>
        <v>0</v>
      </c>
      <c r="T47" s="15">
        <f>IF('Extraction '!W50="UPS",'Extraction '!AB50,0)</f>
        <v>0</v>
      </c>
      <c r="U47" s="15">
        <f>IF('Extraction '!W50="UPS",'Extraction '!AC50,0)</f>
        <v>0</v>
      </c>
      <c r="V47" s="15">
        <f>IF('Extraction '!W50="UPS",'Extraction '!AD50,0)</f>
        <v>0</v>
      </c>
      <c r="X47" s="18">
        <f>IF('Extraction '!W50="UPS",'Extraction '!I50,0)</f>
        <v>0</v>
      </c>
      <c r="Y47" s="15">
        <f>IF('Extraction '!W50="UPS","OBJET DE DECORATION",0)</f>
        <v>0</v>
      </c>
    </row>
    <row r="48" spans="2:25">
      <c r="B48" s="42">
        <v>47</v>
      </c>
      <c r="C48" s="15">
        <f>IF('Extraction '!W51="UPS","798",0)</f>
        <v>0</v>
      </c>
      <c r="D48" s="43"/>
      <c r="E48" s="15">
        <f>IF('Extraction '!W51="UPS",'Extraction '!M51,0)</f>
        <v>0</v>
      </c>
      <c r="F48" s="15">
        <f>IF('Extraction '!W51="UPS",'Extraction '!Y51,0)</f>
        <v>0</v>
      </c>
      <c r="G48" s="16">
        <f>IF('Extraction '!W51="UPS","FR",0)</f>
        <v>0</v>
      </c>
      <c r="H48" s="15">
        <f>IF('Extraction '!W51="UPS",'Extraction '!N51,0)</f>
        <v>0</v>
      </c>
      <c r="I48" s="16">
        <f>IF('Extraction '!W51="UPS","France Zone 4",0)</f>
        <v>0</v>
      </c>
      <c r="J48" s="16">
        <f>IF('Extraction '!W51="UPS",'Extraction '!Q51,0)</f>
        <v>0</v>
      </c>
      <c r="L48" s="15">
        <f>IF('Extraction '!W51="UPS",'Extraction '!R51,0)</f>
        <v>0</v>
      </c>
      <c r="M48" s="17">
        <f>IF('Extraction '!W51="UPS",'Extraction '!W51,0)</f>
        <v>0</v>
      </c>
      <c r="N48" s="17">
        <f>IF('Extraction '!W51="UPS","colis",0)</f>
        <v>0</v>
      </c>
      <c r="O48" s="17">
        <f>IF('Extraction '!W51="UPS","Standard",0)</f>
        <v>0</v>
      </c>
      <c r="P48" s="15">
        <f>IF('Extraction '!W51="UPS",'Extraction '!AE51,0)</f>
        <v>0</v>
      </c>
      <c r="T48" s="15">
        <f>IF('Extraction '!W51="UPS",'Extraction '!AB51,0)</f>
        <v>0</v>
      </c>
      <c r="U48" s="15">
        <f>IF('Extraction '!W51="UPS",'Extraction '!AC51,0)</f>
        <v>0</v>
      </c>
      <c r="V48" s="15">
        <f>IF('Extraction '!W51="UPS",'Extraction '!AD51,0)</f>
        <v>0</v>
      </c>
      <c r="X48" s="18">
        <f>IF('Extraction '!W51="UPS",'Extraction '!I51,0)</f>
        <v>0</v>
      </c>
      <c r="Y48" s="15">
        <f>IF('Extraction '!W51="UPS","OBJET DE DECORATION",0)</f>
        <v>0</v>
      </c>
    </row>
    <row r="49" spans="2:25">
      <c r="B49" s="42">
        <v>48</v>
      </c>
      <c r="C49" s="15">
        <f>IF('Extraction '!W52="UPS","798",0)</f>
        <v>0</v>
      </c>
      <c r="D49" s="43"/>
      <c r="E49" s="15">
        <f>IF('Extraction '!W52="UPS",'Extraction '!M52,0)</f>
        <v>0</v>
      </c>
      <c r="F49" s="15">
        <f>IF('Extraction '!W52="UPS",'Extraction '!Y52,0)</f>
        <v>0</v>
      </c>
      <c r="G49" s="16">
        <f>IF('Extraction '!W52="UPS","FR",0)</f>
        <v>0</v>
      </c>
      <c r="H49" s="15">
        <f>IF('Extraction '!W52="UPS",'Extraction '!N52,0)</f>
        <v>0</v>
      </c>
      <c r="I49" s="16">
        <f>IF('Extraction '!W52="UPS","France Zone 4",0)</f>
        <v>0</v>
      </c>
      <c r="J49" s="16">
        <f>IF('Extraction '!W52="UPS",'Extraction '!Q52,0)</f>
        <v>0</v>
      </c>
      <c r="L49" s="15">
        <f>IF('Extraction '!W52="UPS",'Extraction '!R52,0)</f>
        <v>0</v>
      </c>
      <c r="M49" s="17">
        <f>IF('Extraction '!W52="UPS",'Extraction '!W52,0)</f>
        <v>0</v>
      </c>
      <c r="N49" s="17">
        <f>IF('Extraction '!W52="UPS","colis",0)</f>
        <v>0</v>
      </c>
      <c r="O49" s="17">
        <f>IF('Extraction '!W52="UPS","Standard",0)</f>
        <v>0</v>
      </c>
      <c r="P49" s="15">
        <f>IF('Extraction '!W52="UPS",'Extraction '!AE52,0)</f>
        <v>0</v>
      </c>
      <c r="T49" s="15">
        <f>IF('Extraction '!W52="UPS",'Extraction '!AB52,0)</f>
        <v>0</v>
      </c>
      <c r="U49" s="15">
        <f>IF('Extraction '!W52="UPS",'Extraction '!AC52,0)</f>
        <v>0</v>
      </c>
      <c r="V49" s="15">
        <f>IF('Extraction '!W52="UPS",'Extraction '!AD52,0)</f>
        <v>0</v>
      </c>
      <c r="X49" s="18">
        <f>IF('Extraction '!W52="UPS",'Extraction '!I52,0)</f>
        <v>0</v>
      </c>
      <c r="Y49" s="15">
        <f>IF('Extraction '!W52="UPS","OBJET DE DECORATION",0)</f>
        <v>0</v>
      </c>
    </row>
    <row r="50" spans="2:25">
      <c r="B50" s="42">
        <v>49</v>
      </c>
      <c r="C50" s="15">
        <f>IF('Extraction '!W53="UPS","798",0)</f>
        <v>0</v>
      </c>
      <c r="D50" s="43"/>
      <c r="E50" s="15">
        <f>IF('Extraction '!W53="UPS",'Extraction '!M53,0)</f>
        <v>0</v>
      </c>
      <c r="F50" s="15">
        <f>IF('Extraction '!W53="UPS",'Extraction '!Y53,0)</f>
        <v>0</v>
      </c>
      <c r="G50" s="16">
        <f>IF('Extraction '!W53="UPS","FR",0)</f>
        <v>0</v>
      </c>
      <c r="H50" s="15">
        <f>IF('Extraction '!W53="UPS",'Extraction '!N53,0)</f>
        <v>0</v>
      </c>
      <c r="I50" s="16">
        <f>IF('Extraction '!W53="UPS","France Zone 4",0)</f>
        <v>0</v>
      </c>
      <c r="J50" s="16">
        <f>IF('Extraction '!W53="UPS",'Extraction '!Q53,0)</f>
        <v>0</v>
      </c>
      <c r="L50" s="15">
        <f>IF('Extraction '!W53="UPS",'Extraction '!R53,0)</f>
        <v>0</v>
      </c>
      <c r="M50" s="17">
        <f>IF('Extraction '!W53="UPS",'Extraction '!W53,0)</f>
        <v>0</v>
      </c>
      <c r="N50" s="17">
        <f>IF('Extraction '!W53="UPS","colis",0)</f>
        <v>0</v>
      </c>
      <c r="O50" s="17">
        <f>IF('Extraction '!W53="UPS","Standard",0)</f>
        <v>0</v>
      </c>
      <c r="P50" s="15">
        <f>IF('Extraction '!W53="UPS",'Extraction '!AE53,0)</f>
        <v>0</v>
      </c>
      <c r="T50" s="15">
        <f>IF('Extraction '!W53="UPS",'Extraction '!AB53,0)</f>
        <v>0</v>
      </c>
      <c r="U50" s="15">
        <f>IF('Extraction '!W53="UPS",'Extraction '!AC53,0)</f>
        <v>0</v>
      </c>
      <c r="V50" s="15">
        <f>IF('Extraction '!W53="UPS",'Extraction '!AD53,0)</f>
        <v>0</v>
      </c>
      <c r="X50" s="18">
        <f>IF('Extraction '!W53="UPS",'Extraction '!I53,0)</f>
        <v>0</v>
      </c>
      <c r="Y50" s="15">
        <f>IF('Extraction '!W53="UPS","OBJET DE DECORATION",0)</f>
        <v>0</v>
      </c>
    </row>
    <row r="51" spans="2:25">
      <c r="B51" s="42">
        <v>50</v>
      </c>
      <c r="C51" s="15">
        <f>IF('Extraction '!W54="UPS","798",0)</f>
        <v>0</v>
      </c>
      <c r="D51" s="43"/>
      <c r="E51" s="15">
        <f>IF('Extraction '!W54="UPS",'Extraction '!M54,0)</f>
        <v>0</v>
      </c>
      <c r="F51" s="15">
        <f>IF('Extraction '!W54="UPS",'Extraction '!Y54,0)</f>
        <v>0</v>
      </c>
      <c r="G51" s="16">
        <f>IF('Extraction '!W54="UPS","FR",0)</f>
        <v>0</v>
      </c>
      <c r="H51" s="15">
        <f>IF('Extraction '!W54="UPS",'Extraction '!N54,0)</f>
        <v>0</v>
      </c>
      <c r="I51" s="16">
        <f>IF('Extraction '!W54="UPS","France Zone 4",0)</f>
        <v>0</v>
      </c>
      <c r="J51" s="16">
        <f>IF('Extraction '!W54="UPS",'Extraction '!Q54,0)</f>
        <v>0</v>
      </c>
      <c r="L51" s="15">
        <f>IF('Extraction '!W54="UPS",'Extraction '!R54,0)</f>
        <v>0</v>
      </c>
      <c r="M51" s="17">
        <f>IF('Extraction '!W54="UPS",'Extraction '!W54,0)</f>
        <v>0</v>
      </c>
      <c r="N51" s="17">
        <f>IF('Extraction '!W54="UPS","colis",0)</f>
        <v>0</v>
      </c>
      <c r="O51" s="17">
        <f>IF('Extraction '!W54="UPS","Standard",0)</f>
        <v>0</v>
      </c>
      <c r="P51" s="15">
        <f>IF('Extraction '!W54="UPS",'Extraction '!AE54,0)</f>
        <v>0</v>
      </c>
      <c r="T51" s="15">
        <f>IF('Extraction '!W54="UPS",'Extraction '!AB54,0)</f>
        <v>0</v>
      </c>
      <c r="U51" s="15">
        <f>IF('Extraction '!W54="UPS",'Extraction '!AC54,0)</f>
        <v>0</v>
      </c>
      <c r="V51" s="15">
        <f>IF('Extraction '!W54="UPS",'Extraction '!AD54,0)</f>
        <v>0</v>
      </c>
      <c r="X51" s="18">
        <f>IF('Extraction '!W54="UPS",'Extraction '!I54,0)</f>
        <v>0</v>
      </c>
      <c r="Y51" s="15">
        <f>IF('Extraction '!W54="UPS","OBJET DE DECORATION",0)</f>
        <v>0</v>
      </c>
    </row>
    <row r="52" spans="2:25">
      <c r="B52" s="42">
        <v>51</v>
      </c>
      <c r="C52" s="15">
        <f>IF('Extraction '!W55="UPS","798",0)</f>
        <v>0</v>
      </c>
      <c r="D52" s="43"/>
      <c r="E52" s="15">
        <f>IF('Extraction '!W55="UPS",'Extraction '!M55,0)</f>
        <v>0</v>
      </c>
      <c r="F52" s="15">
        <f>IF('Extraction '!W55="UPS",'Extraction '!Y55,0)</f>
        <v>0</v>
      </c>
      <c r="G52" s="16">
        <f>IF('Extraction '!W55="UPS","FR",0)</f>
        <v>0</v>
      </c>
      <c r="H52" s="15">
        <f>IF('Extraction '!W55="UPS",'Extraction '!N55,0)</f>
        <v>0</v>
      </c>
      <c r="I52" s="16">
        <f>IF('Extraction '!W55="UPS","France Zone 4",0)</f>
        <v>0</v>
      </c>
      <c r="J52" s="16">
        <f>IF('Extraction '!W55="UPS",'Extraction '!Q55,0)</f>
        <v>0</v>
      </c>
      <c r="L52" s="15">
        <f>IF('Extraction '!W55="UPS",'Extraction '!R55,0)</f>
        <v>0</v>
      </c>
      <c r="M52" s="17">
        <f>IF('Extraction '!W55="UPS",'Extraction '!W55,0)</f>
        <v>0</v>
      </c>
      <c r="N52" s="17">
        <f>IF('Extraction '!W55="UPS","colis",0)</f>
        <v>0</v>
      </c>
      <c r="O52" s="17">
        <f>IF('Extraction '!W55="UPS","Standard",0)</f>
        <v>0</v>
      </c>
      <c r="P52" s="15">
        <f>IF('Extraction '!W55="UPS",'Extraction '!AE55,0)</f>
        <v>0</v>
      </c>
      <c r="T52" s="15">
        <f>IF('Extraction '!W55="UPS",'Extraction '!AB55,0)</f>
        <v>0</v>
      </c>
      <c r="U52" s="15">
        <f>IF('Extraction '!W55="UPS",'Extraction '!AC55,0)</f>
        <v>0</v>
      </c>
      <c r="V52" s="15">
        <f>IF('Extraction '!W55="UPS",'Extraction '!AD55,0)</f>
        <v>0</v>
      </c>
      <c r="X52" s="18">
        <f>IF('Extraction '!W55="UPS",'Extraction '!I55,0)</f>
        <v>0</v>
      </c>
      <c r="Y52" s="15">
        <f>IF('Extraction '!W55="UPS","OBJET DE DECORATION",0)</f>
        <v>0</v>
      </c>
    </row>
    <row r="53" spans="2:25">
      <c r="B53" s="42">
        <v>52</v>
      </c>
      <c r="C53" s="15">
        <f>IF('Extraction '!W56="UPS","798",0)</f>
        <v>0</v>
      </c>
      <c r="D53" s="43"/>
      <c r="E53" s="15">
        <f>IF('Extraction '!W56="UPS",'Extraction '!M56,0)</f>
        <v>0</v>
      </c>
      <c r="F53" s="15">
        <f>IF('Extraction '!W56="UPS",'Extraction '!Y56,0)</f>
        <v>0</v>
      </c>
      <c r="G53" s="16">
        <f>IF('Extraction '!W56="UPS","FR",0)</f>
        <v>0</v>
      </c>
      <c r="H53" s="15">
        <f>IF('Extraction '!W56="UPS",'Extraction '!N56,0)</f>
        <v>0</v>
      </c>
      <c r="I53" s="16">
        <f>IF('Extraction '!W56="UPS","France Zone 4",0)</f>
        <v>0</v>
      </c>
      <c r="J53" s="16">
        <f>IF('Extraction '!W56="UPS",'Extraction '!Q56,0)</f>
        <v>0</v>
      </c>
      <c r="L53" s="15">
        <f>IF('Extraction '!W56="UPS",'Extraction '!R56,0)</f>
        <v>0</v>
      </c>
      <c r="M53" s="17">
        <f>IF('Extraction '!W56="UPS",'Extraction '!W56,0)</f>
        <v>0</v>
      </c>
      <c r="N53" s="17">
        <f>IF('Extraction '!W56="UPS","colis",0)</f>
        <v>0</v>
      </c>
      <c r="O53" s="17">
        <f>IF('Extraction '!W56="UPS","Standard",0)</f>
        <v>0</v>
      </c>
      <c r="P53" s="15">
        <f>IF('Extraction '!W56="UPS",'Extraction '!AE56,0)</f>
        <v>0</v>
      </c>
      <c r="T53" s="15">
        <f>IF('Extraction '!W56="UPS",'Extraction '!AB56,0)</f>
        <v>0</v>
      </c>
      <c r="U53" s="15">
        <f>IF('Extraction '!W56="UPS",'Extraction '!AC56,0)</f>
        <v>0</v>
      </c>
      <c r="V53" s="15">
        <f>IF('Extraction '!W56="UPS",'Extraction '!AD56,0)</f>
        <v>0</v>
      </c>
      <c r="X53" s="18">
        <f>IF('Extraction '!W56="UPS",'Extraction '!I56,0)</f>
        <v>0</v>
      </c>
      <c r="Y53" s="15">
        <f>IF('Extraction '!W56="UPS","OBJET DE DECORATION",0)</f>
        <v>0</v>
      </c>
    </row>
    <row r="54" spans="2:25">
      <c r="B54" s="42">
        <v>53</v>
      </c>
      <c r="C54" s="15">
        <f>IF('Extraction '!W57="UPS","798",0)</f>
        <v>0</v>
      </c>
      <c r="D54" s="43"/>
      <c r="E54" s="15">
        <f>IF('Extraction '!W57="UPS",'Extraction '!M57,0)</f>
        <v>0</v>
      </c>
      <c r="F54" s="15">
        <f>IF('Extraction '!W57="UPS",'Extraction '!Y57,0)</f>
        <v>0</v>
      </c>
      <c r="G54" s="16">
        <f>IF('Extraction '!W57="UPS","FR",0)</f>
        <v>0</v>
      </c>
      <c r="H54" s="15">
        <f>IF('Extraction '!W57="UPS",'Extraction '!N57,0)</f>
        <v>0</v>
      </c>
      <c r="I54" s="16">
        <f>IF('Extraction '!W57="UPS","France Zone 4",0)</f>
        <v>0</v>
      </c>
      <c r="J54" s="16">
        <f>IF('Extraction '!W57="UPS",'Extraction '!Q57,0)</f>
        <v>0</v>
      </c>
      <c r="L54" s="15">
        <f>IF('Extraction '!W57="UPS",'Extraction '!R57,0)</f>
        <v>0</v>
      </c>
      <c r="M54" s="17">
        <f>IF('Extraction '!W57="UPS",'Extraction '!W57,0)</f>
        <v>0</v>
      </c>
      <c r="N54" s="17">
        <f>IF('Extraction '!W57="UPS","colis",0)</f>
        <v>0</v>
      </c>
      <c r="O54" s="17">
        <f>IF('Extraction '!W57="UPS","Standard",0)</f>
        <v>0</v>
      </c>
      <c r="P54" s="15">
        <f>IF('Extraction '!W57="UPS",'Extraction '!AE57,0)</f>
        <v>0</v>
      </c>
      <c r="T54" s="15">
        <f>IF('Extraction '!W57="UPS",'Extraction '!AB57,0)</f>
        <v>0</v>
      </c>
      <c r="U54" s="15">
        <f>IF('Extraction '!W57="UPS",'Extraction '!AC57,0)</f>
        <v>0</v>
      </c>
      <c r="V54" s="15">
        <f>IF('Extraction '!W57="UPS",'Extraction '!AD57,0)</f>
        <v>0</v>
      </c>
      <c r="X54" s="18">
        <f>IF('Extraction '!W57="UPS",'Extraction '!I57,0)</f>
        <v>0</v>
      </c>
      <c r="Y54" s="15">
        <f>IF('Extraction '!W57="UPS","OBJET DE DECORATION",0)</f>
        <v>0</v>
      </c>
    </row>
    <row r="55" spans="2:25">
      <c r="B55" s="42">
        <v>54</v>
      </c>
      <c r="C55" s="15">
        <f>IF('Extraction '!W58="UPS","798",0)</f>
        <v>0</v>
      </c>
      <c r="D55" s="43"/>
      <c r="E55" s="15">
        <f>IF('Extraction '!W58="UPS",'Extraction '!M58,0)</f>
        <v>0</v>
      </c>
      <c r="F55" s="15">
        <f>IF('Extraction '!W58="UPS",'Extraction '!Y58,0)</f>
        <v>0</v>
      </c>
      <c r="G55" s="16">
        <f>IF('Extraction '!W58="UPS","FR",0)</f>
        <v>0</v>
      </c>
      <c r="H55" s="15">
        <f>IF('Extraction '!W58="UPS",'Extraction '!N58,0)</f>
        <v>0</v>
      </c>
      <c r="I55" s="16">
        <f>IF('Extraction '!W58="UPS","France Zone 4",0)</f>
        <v>0</v>
      </c>
      <c r="J55" s="16">
        <f>IF('Extraction '!W58="UPS",'Extraction '!Q58,0)</f>
        <v>0</v>
      </c>
      <c r="L55" s="15">
        <f>IF('Extraction '!W58="UPS",'Extraction '!R58,0)</f>
        <v>0</v>
      </c>
      <c r="M55" s="17">
        <f>IF('Extraction '!W58="UPS",'Extraction '!W58,0)</f>
        <v>0</v>
      </c>
      <c r="N55" s="17">
        <f>IF('Extraction '!W58="UPS","colis",0)</f>
        <v>0</v>
      </c>
      <c r="O55" s="17">
        <f>IF('Extraction '!W58="UPS","Standard",0)</f>
        <v>0</v>
      </c>
      <c r="P55" s="15">
        <f>IF('Extraction '!W58="UPS",'Extraction '!AE58,0)</f>
        <v>0</v>
      </c>
      <c r="T55" s="15">
        <f>IF('Extraction '!W58="UPS",'Extraction '!AB58,0)</f>
        <v>0</v>
      </c>
      <c r="U55" s="15">
        <f>IF('Extraction '!W58="UPS",'Extraction '!AC58,0)</f>
        <v>0</v>
      </c>
      <c r="V55" s="15">
        <f>IF('Extraction '!W58="UPS",'Extraction '!AD58,0)</f>
        <v>0</v>
      </c>
      <c r="X55" s="18">
        <f>IF('Extraction '!W58="UPS",'Extraction '!I58,0)</f>
        <v>0</v>
      </c>
      <c r="Y55" s="15">
        <f>IF('Extraction '!W58="UPS","OBJET DE DECORATION",0)</f>
        <v>0</v>
      </c>
    </row>
    <row r="56" spans="2:25">
      <c r="B56" s="42">
        <v>55</v>
      </c>
      <c r="C56" s="15">
        <f>IF('Extraction '!W59="UPS","798",0)</f>
        <v>0</v>
      </c>
      <c r="D56" s="43"/>
      <c r="E56" s="15">
        <f>IF('Extraction '!W59="UPS",'Extraction '!M59,0)</f>
        <v>0</v>
      </c>
      <c r="F56" s="15">
        <f>IF('Extraction '!W59="UPS",'Extraction '!Y59,0)</f>
        <v>0</v>
      </c>
      <c r="G56" s="16">
        <f>IF('Extraction '!W59="UPS","FR",0)</f>
        <v>0</v>
      </c>
      <c r="H56" s="15">
        <f>IF('Extraction '!W59="UPS",'Extraction '!N59,0)</f>
        <v>0</v>
      </c>
      <c r="I56" s="16">
        <f>IF('Extraction '!W59="UPS","France Zone 4",0)</f>
        <v>0</v>
      </c>
      <c r="J56" s="16">
        <f>IF('Extraction '!W59="UPS",'Extraction '!Q59,0)</f>
        <v>0</v>
      </c>
      <c r="L56" s="15">
        <f>IF('Extraction '!W59="UPS",'Extraction '!R59,0)</f>
        <v>0</v>
      </c>
      <c r="M56" s="17">
        <f>IF('Extraction '!W59="UPS",'Extraction '!W59,0)</f>
        <v>0</v>
      </c>
      <c r="N56" s="17">
        <f>IF('Extraction '!W59="UPS","colis",0)</f>
        <v>0</v>
      </c>
      <c r="O56" s="17">
        <f>IF('Extraction '!W59="UPS","Standard",0)</f>
        <v>0</v>
      </c>
      <c r="P56" s="15">
        <f>IF('Extraction '!W59="UPS",'Extraction '!AE59,0)</f>
        <v>0</v>
      </c>
      <c r="T56" s="15">
        <f>IF('Extraction '!W59="UPS",'Extraction '!AB59,0)</f>
        <v>0</v>
      </c>
      <c r="U56" s="15">
        <f>IF('Extraction '!W59="UPS",'Extraction '!AC59,0)</f>
        <v>0</v>
      </c>
      <c r="V56" s="15">
        <f>IF('Extraction '!W59="UPS",'Extraction '!AD59,0)</f>
        <v>0</v>
      </c>
      <c r="X56" s="18">
        <f>IF('Extraction '!W59="UPS",'Extraction '!I59,0)</f>
        <v>0</v>
      </c>
      <c r="Y56" s="15">
        <f>IF('Extraction '!W59="UPS","OBJET DE DECORATION",0)</f>
        <v>0</v>
      </c>
    </row>
    <row r="57" spans="2:25">
      <c r="B57" s="42">
        <v>56</v>
      </c>
      <c r="C57" s="15">
        <f>IF('Extraction '!W60="UPS","798",0)</f>
        <v>0</v>
      </c>
      <c r="D57" s="43"/>
      <c r="E57" s="15">
        <f>IF('Extraction '!W60="UPS",'Extraction '!M60,0)</f>
        <v>0</v>
      </c>
      <c r="F57" s="15">
        <f>IF('Extraction '!W60="UPS",'Extraction '!Y60,0)</f>
        <v>0</v>
      </c>
      <c r="G57" s="16">
        <f>IF('Extraction '!W60="UPS","FR",0)</f>
        <v>0</v>
      </c>
      <c r="H57" s="15">
        <f>IF('Extraction '!W60="UPS",'Extraction '!N60,0)</f>
        <v>0</v>
      </c>
      <c r="I57" s="16">
        <f>IF('Extraction '!W60="UPS","France Zone 4",0)</f>
        <v>0</v>
      </c>
      <c r="J57" s="16">
        <f>IF('Extraction '!W60="UPS",'Extraction '!Q60,0)</f>
        <v>0</v>
      </c>
      <c r="L57" s="15">
        <f>IF('Extraction '!W60="UPS",'Extraction '!R60,0)</f>
        <v>0</v>
      </c>
      <c r="M57" s="17">
        <f>IF('Extraction '!W60="UPS",'Extraction '!W60,0)</f>
        <v>0</v>
      </c>
      <c r="N57" s="17">
        <f>IF('Extraction '!W60="UPS","colis",0)</f>
        <v>0</v>
      </c>
      <c r="O57" s="17">
        <f>IF('Extraction '!W60="UPS","Standard",0)</f>
        <v>0</v>
      </c>
      <c r="P57" s="15">
        <f>IF('Extraction '!W60="UPS",'Extraction '!AE60,0)</f>
        <v>0</v>
      </c>
      <c r="T57" s="15">
        <f>IF('Extraction '!W60="UPS",'Extraction '!AB60,0)</f>
        <v>0</v>
      </c>
      <c r="U57" s="15">
        <f>IF('Extraction '!W60="UPS",'Extraction '!AC60,0)</f>
        <v>0</v>
      </c>
      <c r="V57" s="15">
        <f>IF('Extraction '!W60="UPS",'Extraction '!AD60,0)</f>
        <v>0</v>
      </c>
      <c r="X57" s="18">
        <f>IF('Extraction '!W60="UPS",'Extraction '!I60,0)</f>
        <v>0</v>
      </c>
      <c r="Y57" s="15">
        <f>IF('Extraction '!W60="UPS","OBJET DE DECORATION",0)</f>
        <v>0</v>
      </c>
    </row>
    <row r="58" spans="2:25">
      <c r="B58" s="42">
        <v>57</v>
      </c>
      <c r="C58" s="15">
        <f>IF('Extraction '!W61="UPS","798",0)</f>
        <v>0</v>
      </c>
      <c r="D58" s="43"/>
      <c r="E58" s="15">
        <f>IF('Extraction '!W61="UPS",'Extraction '!M61,0)</f>
        <v>0</v>
      </c>
      <c r="F58" s="15">
        <f>IF('Extraction '!W61="UPS",'Extraction '!Y61,0)</f>
        <v>0</v>
      </c>
      <c r="G58" s="16">
        <f>IF('Extraction '!W61="UPS","FR",0)</f>
        <v>0</v>
      </c>
      <c r="H58" s="15">
        <f>IF('Extraction '!W61="UPS",'Extraction '!N61,0)</f>
        <v>0</v>
      </c>
      <c r="I58" s="16">
        <f>IF('Extraction '!W61="UPS","France Zone 4",0)</f>
        <v>0</v>
      </c>
      <c r="J58" s="16">
        <f>IF('Extraction '!W61="UPS",'Extraction '!Q61,0)</f>
        <v>0</v>
      </c>
      <c r="L58" s="15">
        <f>IF('Extraction '!W61="UPS",'Extraction '!R61,0)</f>
        <v>0</v>
      </c>
      <c r="M58" s="17">
        <f>IF('Extraction '!W61="UPS",'Extraction '!W61,0)</f>
        <v>0</v>
      </c>
      <c r="N58" s="17">
        <f>IF('Extraction '!W61="UPS","colis",0)</f>
        <v>0</v>
      </c>
      <c r="O58" s="17">
        <f>IF('Extraction '!W61="UPS","Standard",0)</f>
        <v>0</v>
      </c>
      <c r="P58" s="15">
        <f>IF('Extraction '!W61="UPS",'Extraction '!AE61,0)</f>
        <v>0</v>
      </c>
      <c r="T58" s="15">
        <f>IF('Extraction '!W61="UPS",'Extraction '!AB61,0)</f>
        <v>0</v>
      </c>
      <c r="U58" s="15">
        <f>IF('Extraction '!W61="UPS",'Extraction '!AC61,0)</f>
        <v>0</v>
      </c>
      <c r="V58" s="15">
        <f>IF('Extraction '!W61="UPS",'Extraction '!AD61,0)</f>
        <v>0</v>
      </c>
      <c r="X58" s="18">
        <f>IF('Extraction '!W61="UPS",'Extraction '!I61,0)</f>
        <v>0</v>
      </c>
      <c r="Y58" s="15">
        <f>IF('Extraction '!W61="UPS","OBJET DE DECORATION",0)</f>
        <v>0</v>
      </c>
    </row>
    <row r="59" spans="2:25">
      <c r="B59" s="42">
        <v>58</v>
      </c>
      <c r="C59" s="15">
        <f>IF('Extraction '!W62="UPS","798",0)</f>
        <v>0</v>
      </c>
      <c r="D59" s="43"/>
      <c r="E59" s="15">
        <f>IF('Extraction '!W62="UPS",'Extraction '!M62,0)</f>
        <v>0</v>
      </c>
      <c r="F59" s="15">
        <f>IF('Extraction '!W62="UPS",'Extraction '!Y62,0)</f>
        <v>0</v>
      </c>
      <c r="G59" s="16">
        <f>IF('Extraction '!W62="UPS","FR",0)</f>
        <v>0</v>
      </c>
      <c r="H59" s="15">
        <f>IF('Extraction '!W62="UPS",'Extraction '!N62,0)</f>
        <v>0</v>
      </c>
      <c r="I59" s="16">
        <f>IF('Extraction '!W62="UPS","France Zone 4",0)</f>
        <v>0</v>
      </c>
      <c r="J59" s="16">
        <f>IF('Extraction '!W62="UPS",'Extraction '!Q62,0)</f>
        <v>0</v>
      </c>
      <c r="L59" s="15">
        <f>IF('Extraction '!W62="UPS",'Extraction '!R62,0)</f>
        <v>0</v>
      </c>
      <c r="M59" s="17">
        <f>IF('Extraction '!W62="UPS",'Extraction '!W62,0)</f>
        <v>0</v>
      </c>
      <c r="N59" s="17">
        <f>IF('Extraction '!W62="UPS","colis",0)</f>
        <v>0</v>
      </c>
      <c r="O59" s="17">
        <f>IF('Extraction '!W62="UPS","Standard",0)</f>
        <v>0</v>
      </c>
      <c r="P59" s="15">
        <f>IF('Extraction '!W62="UPS",'Extraction '!AE62,0)</f>
        <v>0</v>
      </c>
      <c r="T59" s="15">
        <f>IF('Extraction '!W62="UPS",'Extraction '!AB62,0)</f>
        <v>0</v>
      </c>
      <c r="U59" s="15">
        <f>IF('Extraction '!W62="UPS",'Extraction '!AC62,0)</f>
        <v>0</v>
      </c>
      <c r="V59" s="15">
        <f>IF('Extraction '!W62="UPS",'Extraction '!AD62,0)</f>
        <v>0</v>
      </c>
      <c r="X59" s="18">
        <f>IF('Extraction '!W62="UPS",'Extraction '!I62,0)</f>
        <v>0</v>
      </c>
      <c r="Y59" s="15">
        <f>IF('Extraction '!W62="UPS","OBJET DE DECORATION",0)</f>
        <v>0</v>
      </c>
    </row>
    <row r="60" spans="2:25">
      <c r="B60" s="42">
        <v>59</v>
      </c>
      <c r="C60" s="15">
        <f>IF('Extraction '!W63="UPS","798",0)</f>
        <v>0</v>
      </c>
      <c r="D60" s="43"/>
      <c r="E60" s="15">
        <f>IF('Extraction '!W63="UPS",'Extraction '!M63,0)</f>
        <v>0</v>
      </c>
      <c r="F60" s="15">
        <f>IF('Extraction '!W63="UPS",'Extraction '!Y63,0)</f>
        <v>0</v>
      </c>
      <c r="G60" s="16">
        <f>IF('Extraction '!W63="UPS","FR",0)</f>
        <v>0</v>
      </c>
      <c r="H60" s="15">
        <f>IF('Extraction '!W63="UPS",'Extraction '!N63,0)</f>
        <v>0</v>
      </c>
      <c r="I60" s="16">
        <f>IF('Extraction '!W63="UPS","France Zone 4",0)</f>
        <v>0</v>
      </c>
      <c r="J60" s="16">
        <f>IF('Extraction '!W63="UPS",'Extraction '!Q63,0)</f>
        <v>0</v>
      </c>
      <c r="L60" s="15">
        <f>IF('Extraction '!W63="UPS",'Extraction '!R63,0)</f>
        <v>0</v>
      </c>
      <c r="M60" s="17">
        <f>IF('Extraction '!W63="UPS",'Extraction '!W63,0)</f>
        <v>0</v>
      </c>
      <c r="N60" s="17">
        <f>IF('Extraction '!W63="UPS","colis",0)</f>
        <v>0</v>
      </c>
      <c r="O60" s="17">
        <f>IF('Extraction '!W63="UPS","Standard",0)</f>
        <v>0</v>
      </c>
      <c r="P60" s="15">
        <f>IF('Extraction '!W63="UPS",'Extraction '!AE63,0)</f>
        <v>0</v>
      </c>
      <c r="T60" s="15">
        <f>IF('Extraction '!W63="UPS",'Extraction '!AB63,0)</f>
        <v>0</v>
      </c>
      <c r="U60" s="15">
        <f>IF('Extraction '!W63="UPS",'Extraction '!AC63,0)</f>
        <v>0</v>
      </c>
      <c r="V60" s="15">
        <f>IF('Extraction '!W63="UPS",'Extraction '!AD63,0)</f>
        <v>0</v>
      </c>
      <c r="X60" s="18">
        <f>IF('Extraction '!W63="UPS",'Extraction '!I63,0)</f>
        <v>0</v>
      </c>
      <c r="Y60" s="15">
        <f>IF('Extraction '!W63="UPS","OBJET DE DECORATION",0)</f>
        <v>0</v>
      </c>
    </row>
    <row r="61" spans="2:25">
      <c r="B61" s="42">
        <v>60</v>
      </c>
      <c r="C61" s="15">
        <f>IF('Extraction '!W64="UPS","798",0)</f>
        <v>0</v>
      </c>
      <c r="D61" s="43"/>
      <c r="E61" s="15">
        <f>IF('Extraction '!W64="UPS",'Extraction '!M64,0)</f>
        <v>0</v>
      </c>
      <c r="F61" s="15">
        <f>IF('Extraction '!W64="UPS",'Extraction '!Y64,0)</f>
        <v>0</v>
      </c>
      <c r="G61" s="16">
        <f>IF('Extraction '!W64="UPS","FR",0)</f>
        <v>0</v>
      </c>
      <c r="H61" s="15">
        <f>IF('Extraction '!W64="UPS",'Extraction '!N64,0)</f>
        <v>0</v>
      </c>
      <c r="I61" s="16">
        <f>IF('Extraction '!W64="UPS","France Zone 4",0)</f>
        <v>0</v>
      </c>
      <c r="J61" s="16">
        <f>IF('Extraction '!W64="UPS",'Extraction '!Q64,0)</f>
        <v>0</v>
      </c>
      <c r="L61" s="15">
        <f>IF('Extraction '!W64="UPS",'Extraction '!R64,0)</f>
        <v>0</v>
      </c>
      <c r="M61" s="17">
        <f>IF('Extraction '!W64="UPS",'Extraction '!W64,0)</f>
        <v>0</v>
      </c>
      <c r="N61" s="17">
        <f>IF('Extraction '!W64="UPS","colis",0)</f>
        <v>0</v>
      </c>
      <c r="O61" s="17">
        <f>IF('Extraction '!W64="UPS","Standard",0)</f>
        <v>0</v>
      </c>
      <c r="P61" s="15">
        <f>IF('Extraction '!W64="UPS",'Extraction '!AE64,0)</f>
        <v>0</v>
      </c>
      <c r="T61" s="15">
        <f>IF('Extraction '!W64="UPS",'Extraction '!AB64,0)</f>
        <v>0</v>
      </c>
      <c r="U61" s="15">
        <f>IF('Extraction '!W64="UPS",'Extraction '!AC64,0)</f>
        <v>0</v>
      </c>
      <c r="V61" s="15">
        <f>IF('Extraction '!W64="UPS",'Extraction '!AD64,0)</f>
        <v>0</v>
      </c>
      <c r="X61" s="18">
        <f>IF('Extraction '!W64="UPS",'Extraction '!I64,0)</f>
        <v>0</v>
      </c>
      <c r="Y61" s="15">
        <f>IF('Extraction '!W64="UPS","OBJET DE DECORATION",0)</f>
        <v>0</v>
      </c>
    </row>
    <row r="62" spans="2:25">
      <c r="B62" s="42">
        <v>61</v>
      </c>
      <c r="C62" s="15">
        <f>IF('Extraction '!W65="UPS","798",0)</f>
        <v>0</v>
      </c>
      <c r="D62" s="43"/>
      <c r="E62" s="15">
        <f>IF('Extraction '!W65="UPS",'Extraction '!M65,0)</f>
        <v>0</v>
      </c>
      <c r="F62" s="15">
        <f>IF('Extraction '!W65="UPS",'Extraction '!Y65,0)</f>
        <v>0</v>
      </c>
      <c r="G62" s="16">
        <f>IF('Extraction '!W65="UPS","FR",0)</f>
        <v>0</v>
      </c>
      <c r="H62" s="15">
        <f>IF('Extraction '!W65="UPS",'Extraction '!N65,0)</f>
        <v>0</v>
      </c>
      <c r="I62" s="16">
        <f>IF('Extraction '!W65="UPS","France Zone 4",0)</f>
        <v>0</v>
      </c>
      <c r="J62" s="16">
        <f>IF('Extraction '!W65="UPS",'Extraction '!Q65,0)</f>
        <v>0</v>
      </c>
      <c r="L62" s="15">
        <f>IF('Extraction '!W65="UPS",'Extraction '!R65,0)</f>
        <v>0</v>
      </c>
      <c r="M62" s="17">
        <f>IF('Extraction '!W65="UPS",'Extraction '!W65,0)</f>
        <v>0</v>
      </c>
      <c r="N62" s="17">
        <f>IF('Extraction '!W65="UPS","colis",0)</f>
        <v>0</v>
      </c>
      <c r="O62" s="17">
        <f>IF('Extraction '!W65="UPS","Standard",0)</f>
        <v>0</v>
      </c>
      <c r="P62" s="15">
        <f>IF('Extraction '!W65="UPS",'Extraction '!AE65,0)</f>
        <v>0</v>
      </c>
      <c r="T62" s="15">
        <f>IF('Extraction '!W65="UPS",'Extraction '!AB65,0)</f>
        <v>0</v>
      </c>
      <c r="U62" s="15">
        <f>IF('Extraction '!W65="UPS",'Extraction '!AC65,0)</f>
        <v>0</v>
      </c>
      <c r="V62" s="15">
        <f>IF('Extraction '!W65="UPS",'Extraction '!AD65,0)</f>
        <v>0</v>
      </c>
      <c r="X62" s="18">
        <f>IF('Extraction '!W65="UPS",'Extraction '!I65,0)</f>
        <v>0</v>
      </c>
      <c r="Y62" s="15">
        <f>IF('Extraction '!W65="UPS","OBJET DE DECORATION",0)</f>
        <v>0</v>
      </c>
    </row>
    <row r="63" spans="2:25">
      <c r="B63" s="42">
        <v>62</v>
      </c>
      <c r="C63" s="15">
        <f>IF('Extraction '!W66="UPS","798",0)</f>
        <v>0</v>
      </c>
      <c r="D63" s="43"/>
      <c r="E63" s="15">
        <f>IF('Extraction '!W66="UPS",'Extraction '!M66,0)</f>
        <v>0</v>
      </c>
      <c r="F63" s="15">
        <f>IF('Extraction '!W66="UPS",'Extraction '!Y66,0)</f>
        <v>0</v>
      </c>
      <c r="G63" s="16">
        <f>IF('Extraction '!W66="UPS","FR",0)</f>
        <v>0</v>
      </c>
      <c r="H63" s="15">
        <f>IF('Extraction '!W66="UPS",'Extraction '!N66,0)</f>
        <v>0</v>
      </c>
      <c r="I63" s="16">
        <f>IF('Extraction '!W66="UPS","France Zone 4",0)</f>
        <v>0</v>
      </c>
      <c r="J63" s="16">
        <f>IF('Extraction '!W66="UPS",'Extraction '!Q66,0)</f>
        <v>0</v>
      </c>
      <c r="L63" s="15">
        <f>IF('Extraction '!W66="UPS",'Extraction '!R66,0)</f>
        <v>0</v>
      </c>
      <c r="M63" s="17">
        <f>IF('Extraction '!W66="UPS",'Extraction '!W66,0)</f>
        <v>0</v>
      </c>
      <c r="N63" s="17">
        <f>IF('Extraction '!W66="UPS","colis",0)</f>
        <v>0</v>
      </c>
      <c r="O63" s="17">
        <f>IF('Extraction '!W66="UPS","Standard",0)</f>
        <v>0</v>
      </c>
      <c r="P63" s="15">
        <f>IF('Extraction '!W66="UPS",'Extraction '!AE66,0)</f>
        <v>0</v>
      </c>
      <c r="T63" s="15">
        <f>IF('Extraction '!W66="UPS",'Extraction '!AB66,0)</f>
        <v>0</v>
      </c>
      <c r="U63" s="15">
        <f>IF('Extraction '!W66="UPS",'Extraction '!AC66,0)</f>
        <v>0</v>
      </c>
      <c r="V63" s="15">
        <f>IF('Extraction '!W66="UPS",'Extraction '!AD66,0)</f>
        <v>0</v>
      </c>
      <c r="X63" s="18">
        <f>IF('Extraction '!W66="UPS",'Extraction '!I66,0)</f>
        <v>0</v>
      </c>
      <c r="Y63" s="15">
        <f>IF('Extraction '!W66="UPS","OBJET DE DECORATION",0)</f>
        <v>0</v>
      </c>
    </row>
    <row r="64" spans="2:25">
      <c r="B64" s="42">
        <v>63</v>
      </c>
      <c r="C64" s="15">
        <f>IF('Extraction '!W67="UPS","798",0)</f>
        <v>0</v>
      </c>
      <c r="D64" s="43"/>
      <c r="E64" s="15">
        <f>IF('Extraction '!W67="UPS",'Extraction '!M67,0)</f>
        <v>0</v>
      </c>
      <c r="F64" s="15">
        <f>IF('Extraction '!W67="UPS",'Extraction '!Y67,0)</f>
        <v>0</v>
      </c>
      <c r="G64" s="16">
        <f>IF('Extraction '!W67="UPS","FR",0)</f>
        <v>0</v>
      </c>
      <c r="H64" s="15">
        <f>IF('Extraction '!W67="UPS",'Extraction '!N67,0)</f>
        <v>0</v>
      </c>
      <c r="I64" s="16">
        <f>IF('Extraction '!W67="UPS","France Zone 4",0)</f>
        <v>0</v>
      </c>
      <c r="J64" s="16">
        <f>IF('Extraction '!W67="UPS",'Extraction '!Q67,0)</f>
        <v>0</v>
      </c>
      <c r="L64" s="15">
        <f>IF('Extraction '!W67="UPS",'Extraction '!R67,0)</f>
        <v>0</v>
      </c>
      <c r="M64" s="17">
        <f>IF('Extraction '!W67="UPS",'Extraction '!W67,0)</f>
        <v>0</v>
      </c>
      <c r="N64" s="17">
        <f>IF('Extraction '!W67="UPS","colis",0)</f>
        <v>0</v>
      </c>
      <c r="O64" s="17">
        <f>IF('Extraction '!W67="UPS","Standard",0)</f>
        <v>0</v>
      </c>
      <c r="P64" s="15">
        <f>IF('Extraction '!W67="UPS",'Extraction '!AE67,0)</f>
        <v>0</v>
      </c>
      <c r="T64" s="15">
        <f>IF('Extraction '!W67="UPS",'Extraction '!AB67,0)</f>
        <v>0</v>
      </c>
      <c r="U64" s="15">
        <f>IF('Extraction '!W67="UPS",'Extraction '!AC67,0)</f>
        <v>0</v>
      </c>
      <c r="V64" s="15">
        <f>IF('Extraction '!W67="UPS",'Extraction '!AD67,0)</f>
        <v>0</v>
      </c>
      <c r="X64" s="18">
        <f>IF('Extraction '!W67="UPS",'Extraction '!I67,0)</f>
        <v>0</v>
      </c>
      <c r="Y64" s="15">
        <f>IF('Extraction '!W67="UPS","OBJET DE DECORATION",0)</f>
        <v>0</v>
      </c>
    </row>
    <row r="65" spans="2:25">
      <c r="B65" s="42">
        <v>64</v>
      </c>
      <c r="C65" s="15">
        <f>IF('Extraction '!W68="UPS","798",0)</f>
        <v>0</v>
      </c>
      <c r="D65" s="43"/>
      <c r="E65" s="15">
        <f>IF('Extraction '!W68="UPS",'Extraction '!M68,0)</f>
        <v>0</v>
      </c>
      <c r="F65" s="15">
        <f>IF('Extraction '!W68="UPS",'Extraction '!Y68,0)</f>
        <v>0</v>
      </c>
      <c r="G65" s="16">
        <f>IF('Extraction '!W68="UPS","FR",0)</f>
        <v>0</v>
      </c>
      <c r="H65" s="15">
        <f>IF('Extraction '!W68="UPS",'Extraction '!N68,0)</f>
        <v>0</v>
      </c>
      <c r="I65" s="16">
        <f>IF('Extraction '!W68="UPS","France Zone 4",0)</f>
        <v>0</v>
      </c>
      <c r="J65" s="16">
        <f>IF('Extraction '!W68="UPS",'Extraction '!Q68,0)</f>
        <v>0</v>
      </c>
      <c r="L65" s="15">
        <f>IF('Extraction '!W68="UPS",'Extraction '!R68,0)</f>
        <v>0</v>
      </c>
      <c r="M65" s="17">
        <f>IF('Extraction '!W68="UPS",'Extraction '!W68,0)</f>
        <v>0</v>
      </c>
      <c r="N65" s="17">
        <f>IF('Extraction '!W68="UPS","colis",0)</f>
        <v>0</v>
      </c>
      <c r="O65" s="17">
        <f>IF('Extraction '!W68="UPS","Standard",0)</f>
        <v>0</v>
      </c>
      <c r="P65" s="15">
        <f>IF('Extraction '!W68="UPS",'Extraction '!AE68,0)</f>
        <v>0</v>
      </c>
      <c r="T65" s="15">
        <f>IF('Extraction '!W68="UPS",'Extraction '!AB68,0)</f>
        <v>0</v>
      </c>
      <c r="U65" s="15">
        <f>IF('Extraction '!W68="UPS",'Extraction '!AC68,0)</f>
        <v>0</v>
      </c>
      <c r="V65" s="15">
        <f>IF('Extraction '!W68="UPS",'Extraction '!AD68,0)</f>
        <v>0</v>
      </c>
      <c r="X65" s="18">
        <f>IF('Extraction '!W68="UPS",'Extraction '!I68,0)</f>
        <v>0</v>
      </c>
      <c r="Y65" s="15">
        <f>IF('Extraction '!W68="UPS","OBJET DE DECORATION",0)</f>
        <v>0</v>
      </c>
    </row>
    <row r="66" spans="2:25">
      <c r="B66" s="42">
        <v>65</v>
      </c>
      <c r="C66" s="15">
        <f>IF('Extraction '!W69="UPS","798",0)</f>
        <v>0</v>
      </c>
      <c r="D66" s="43"/>
      <c r="E66" s="15">
        <f>IF('Extraction '!W69="UPS",'Extraction '!M69,0)</f>
        <v>0</v>
      </c>
      <c r="F66" s="15">
        <f>IF('Extraction '!W69="UPS",'Extraction '!Y69,0)</f>
        <v>0</v>
      </c>
      <c r="G66" s="16">
        <f>IF('Extraction '!W69="UPS","FR",0)</f>
        <v>0</v>
      </c>
      <c r="H66" s="15">
        <f>IF('Extraction '!W69="UPS",'Extraction '!N69,0)</f>
        <v>0</v>
      </c>
      <c r="I66" s="16">
        <f>IF('Extraction '!W69="UPS","France Zone 4",0)</f>
        <v>0</v>
      </c>
      <c r="J66" s="16">
        <f>IF('Extraction '!W69="UPS",'Extraction '!Q69,0)</f>
        <v>0</v>
      </c>
      <c r="L66" s="15">
        <f>IF('Extraction '!W69="UPS",'Extraction '!R69,0)</f>
        <v>0</v>
      </c>
      <c r="M66" s="17">
        <f>IF('Extraction '!W69="UPS",'Extraction '!W69,0)</f>
        <v>0</v>
      </c>
      <c r="N66" s="17">
        <f>IF('Extraction '!W69="UPS","colis",0)</f>
        <v>0</v>
      </c>
      <c r="O66" s="17">
        <f>IF('Extraction '!W69="UPS","Standard",0)</f>
        <v>0</v>
      </c>
      <c r="P66" s="15">
        <f>IF('Extraction '!W69="UPS",'Extraction '!AE69,0)</f>
        <v>0</v>
      </c>
      <c r="T66" s="15">
        <f>IF('Extraction '!W69="UPS",'Extraction '!AB69,0)</f>
        <v>0</v>
      </c>
      <c r="U66" s="15">
        <f>IF('Extraction '!W69="UPS",'Extraction '!AC69,0)</f>
        <v>0</v>
      </c>
      <c r="V66" s="15">
        <f>IF('Extraction '!W69="UPS",'Extraction '!AD69,0)</f>
        <v>0</v>
      </c>
      <c r="X66" s="18">
        <f>IF('Extraction '!W69="UPS",'Extraction '!I69,0)</f>
        <v>0</v>
      </c>
      <c r="Y66" s="15">
        <f>IF('Extraction '!W69="UPS","OBJET DE DECORATION",0)</f>
        <v>0</v>
      </c>
    </row>
    <row r="67" spans="2:25">
      <c r="B67" s="42">
        <v>66</v>
      </c>
      <c r="C67" s="15">
        <f>IF('Extraction '!W70="UPS","798",0)</f>
        <v>0</v>
      </c>
      <c r="D67" s="43"/>
      <c r="E67" s="15">
        <f>IF('Extraction '!W70="UPS",'Extraction '!M70,0)</f>
        <v>0</v>
      </c>
      <c r="F67" s="15">
        <f>IF('Extraction '!W70="UPS",'Extraction '!Y70,0)</f>
        <v>0</v>
      </c>
      <c r="G67" s="16">
        <f>IF('Extraction '!W70="UPS","FR",0)</f>
        <v>0</v>
      </c>
      <c r="H67" s="15">
        <f>IF('Extraction '!W70="UPS",'Extraction '!N70,0)</f>
        <v>0</v>
      </c>
      <c r="I67" s="16">
        <f>IF('Extraction '!W70="UPS","France Zone 4",0)</f>
        <v>0</v>
      </c>
      <c r="J67" s="16">
        <f>IF('Extraction '!W70="UPS",'Extraction '!Q70,0)</f>
        <v>0</v>
      </c>
      <c r="L67" s="15">
        <f>IF('Extraction '!W70="UPS",'Extraction '!R70,0)</f>
        <v>0</v>
      </c>
      <c r="M67" s="17">
        <f>IF('Extraction '!W70="UPS",'Extraction '!W70,0)</f>
        <v>0</v>
      </c>
      <c r="N67" s="17">
        <f>IF('Extraction '!W70="UPS","colis",0)</f>
        <v>0</v>
      </c>
      <c r="O67" s="17">
        <f>IF('Extraction '!W70="UPS","Standard",0)</f>
        <v>0</v>
      </c>
      <c r="P67" s="15">
        <f>IF('Extraction '!W70="UPS",'Extraction '!AE70,0)</f>
        <v>0</v>
      </c>
      <c r="T67" s="15">
        <f>IF('Extraction '!W70="UPS",'Extraction '!AB70,0)</f>
        <v>0</v>
      </c>
      <c r="U67" s="15">
        <f>IF('Extraction '!W70="UPS",'Extraction '!AC70,0)</f>
        <v>0</v>
      </c>
      <c r="V67" s="15">
        <f>IF('Extraction '!W70="UPS",'Extraction '!AD70,0)</f>
        <v>0</v>
      </c>
      <c r="X67" s="18">
        <f>IF('Extraction '!W70="UPS",'Extraction '!I70,0)</f>
        <v>0</v>
      </c>
      <c r="Y67" s="15">
        <f>IF('Extraction '!W70="UPS","OBJET DE DECORATION",0)</f>
        <v>0</v>
      </c>
    </row>
    <row r="68" spans="2:25">
      <c r="B68" s="42">
        <v>67</v>
      </c>
      <c r="C68" s="15">
        <f>IF('Extraction '!W71="UPS","798",0)</f>
        <v>0</v>
      </c>
      <c r="D68" s="43"/>
      <c r="E68" s="15">
        <f>IF('Extraction '!W71="UPS",'Extraction '!M71,0)</f>
        <v>0</v>
      </c>
      <c r="F68" s="15">
        <f>IF('Extraction '!W71="UPS",'Extraction '!Y71,0)</f>
        <v>0</v>
      </c>
      <c r="G68" s="16">
        <f>IF('Extraction '!W71="UPS","FR",0)</f>
        <v>0</v>
      </c>
      <c r="H68" s="15">
        <f>IF('Extraction '!W71="UPS",'Extraction '!N71,0)</f>
        <v>0</v>
      </c>
      <c r="I68" s="16">
        <f>IF('Extraction '!W71="UPS","France Zone 4",0)</f>
        <v>0</v>
      </c>
      <c r="J68" s="16">
        <f>IF('Extraction '!W71="UPS",'Extraction '!Q71,0)</f>
        <v>0</v>
      </c>
      <c r="L68" s="15">
        <f>IF('Extraction '!W71="UPS",'Extraction '!R71,0)</f>
        <v>0</v>
      </c>
      <c r="M68" s="17">
        <f>IF('Extraction '!W71="UPS",'Extraction '!W71,0)</f>
        <v>0</v>
      </c>
      <c r="N68" s="17">
        <f>IF('Extraction '!W71="UPS","colis",0)</f>
        <v>0</v>
      </c>
      <c r="O68" s="17">
        <f>IF('Extraction '!W71="UPS","Standard",0)</f>
        <v>0</v>
      </c>
      <c r="P68" s="15">
        <f>IF('Extraction '!W71="UPS",'Extraction '!AE71,0)</f>
        <v>0</v>
      </c>
      <c r="T68" s="15">
        <f>IF('Extraction '!W71="UPS",'Extraction '!AB71,0)</f>
        <v>0</v>
      </c>
      <c r="U68" s="15">
        <f>IF('Extraction '!W71="UPS",'Extraction '!AC71,0)</f>
        <v>0</v>
      </c>
      <c r="V68" s="15">
        <f>IF('Extraction '!W71="UPS",'Extraction '!AD71,0)</f>
        <v>0</v>
      </c>
      <c r="X68" s="18">
        <f>IF('Extraction '!W71="UPS",'Extraction '!I71,0)</f>
        <v>0</v>
      </c>
      <c r="Y68" s="15">
        <f>IF('Extraction '!W71="UPS","OBJET DE DECORATION",0)</f>
        <v>0</v>
      </c>
    </row>
    <row r="69" spans="2:25">
      <c r="B69" s="42">
        <v>68</v>
      </c>
      <c r="C69" s="15">
        <f>IF('Extraction '!W72="UPS","798",0)</f>
        <v>0</v>
      </c>
      <c r="D69" s="43"/>
      <c r="E69" s="15">
        <f>IF('Extraction '!W72="UPS",'Extraction '!M72,0)</f>
        <v>0</v>
      </c>
      <c r="F69" s="15">
        <f>IF('Extraction '!W72="UPS",'Extraction '!Y72,0)</f>
        <v>0</v>
      </c>
      <c r="G69" s="16">
        <f>IF('Extraction '!W72="UPS","FR",0)</f>
        <v>0</v>
      </c>
      <c r="H69" s="15">
        <f>IF('Extraction '!W72="UPS",'Extraction '!N72,0)</f>
        <v>0</v>
      </c>
      <c r="I69" s="16">
        <f>IF('Extraction '!W72="UPS","France Zone 4",0)</f>
        <v>0</v>
      </c>
      <c r="J69" s="16">
        <f>IF('Extraction '!W72="UPS",'Extraction '!Q72,0)</f>
        <v>0</v>
      </c>
      <c r="L69" s="15">
        <f>IF('Extraction '!W72="UPS",'Extraction '!R72,0)</f>
        <v>0</v>
      </c>
      <c r="M69" s="17">
        <f>IF('Extraction '!W72="UPS",'Extraction '!W72,0)</f>
        <v>0</v>
      </c>
      <c r="N69" s="17">
        <f>IF('Extraction '!W72="UPS","colis",0)</f>
        <v>0</v>
      </c>
      <c r="O69" s="17">
        <f>IF('Extraction '!W72="UPS","Standard",0)</f>
        <v>0</v>
      </c>
      <c r="P69" s="15">
        <f>IF('Extraction '!W72="UPS",'Extraction '!AE72,0)</f>
        <v>0</v>
      </c>
      <c r="T69" s="15">
        <f>IF('Extraction '!W72="UPS",'Extraction '!AB72,0)</f>
        <v>0</v>
      </c>
      <c r="U69" s="15">
        <f>IF('Extraction '!W72="UPS",'Extraction '!AC72,0)</f>
        <v>0</v>
      </c>
      <c r="V69" s="15">
        <f>IF('Extraction '!W72="UPS",'Extraction '!AD72,0)</f>
        <v>0</v>
      </c>
      <c r="X69" s="18">
        <f>IF('Extraction '!W72="UPS",'Extraction '!I72,0)</f>
        <v>0</v>
      </c>
      <c r="Y69" s="15">
        <f>IF('Extraction '!W72="UPS","OBJET DE DECORATION",0)</f>
        <v>0</v>
      </c>
    </row>
    <row r="70" spans="2:25">
      <c r="B70" s="42">
        <v>69</v>
      </c>
      <c r="C70" s="15">
        <f>IF('Extraction '!W73="UPS","798",0)</f>
        <v>0</v>
      </c>
      <c r="D70" s="43"/>
      <c r="E70" s="15">
        <f>IF('Extraction '!W73="UPS",'Extraction '!M73,0)</f>
        <v>0</v>
      </c>
      <c r="F70" s="15">
        <f>IF('Extraction '!W73="UPS",'Extraction '!Y73,0)</f>
        <v>0</v>
      </c>
      <c r="G70" s="16">
        <f>IF('Extraction '!W73="UPS","FR",0)</f>
        <v>0</v>
      </c>
      <c r="H70" s="15">
        <f>IF('Extraction '!W73="UPS",'Extraction '!N73,0)</f>
        <v>0</v>
      </c>
      <c r="I70" s="16">
        <f>IF('Extraction '!W73="UPS","France Zone 4",0)</f>
        <v>0</v>
      </c>
      <c r="J70" s="16">
        <f>IF('Extraction '!W73="UPS",'Extraction '!Q73,0)</f>
        <v>0</v>
      </c>
      <c r="L70" s="15">
        <f>IF('Extraction '!W73="UPS",'Extraction '!R73,0)</f>
        <v>0</v>
      </c>
      <c r="M70" s="17">
        <f>IF('Extraction '!W73="UPS",'Extraction '!W73,0)</f>
        <v>0</v>
      </c>
      <c r="N70" s="17">
        <f>IF('Extraction '!W73="UPS","colis",0)</f>
        <v>0</v>
      </c>
      <c r="O70" s="17">
        <f>IF('Extraction '!W73="UPS","Standard",0)</f>
        <v>0</v>
      </c>
      <c r="P70" s="15">
        <f>IF('Extraction '!W73="UPS",'Extraction '!AE73,0)</f>
        <v>0</v>
      </c>
      <c r="T70" s="15">
        <f>IF('Extraction '!W73="UPS",'Extraction '!AB73,0)</f>
        <v>0</v>
      </c>
      <c r="U70" s="15">
        <f>IF('Extraction '!W73="UPS",'Extraction '!AC73,0)</f>
        <v>0</v>
      </c>
      <c r="V70" s="15">
        <f>IF('Extraction '!W73="UPS",'Extraction '!AD73,0)</f>
        <v>0</v>
      </c>
      <c r="X70" s="18">
        <f>IF('Extraction '!W73="UPS",'Extraction '!I73,0)</f>
        <v>0</v>
      </c>
      <c r="Y70" s="15">
        <f>IF('Extraction '!W73="UPS","OBJET DE DECORATION",0)</f>
        <v>0</v>
      </c>
    </row>
    <row r="71" spans="2:25">
      <c r="B71" s="42">
        <v>70</v>
      </c>
      <c r="C71" s="15">
        <f>IF('Extraction '!W74="UPS","798",0)</f>
        <v>0</v>
      </c>
      <c r="D71" s="43"/>
      <c r="E71" s="15">
        <f>IF('Extraction '!W74="UPS",'Extraction '!M74,0)</f>
        <v>0</v>
      </c>
      <c r="F71" s="15">
        <f>IF('Extraction '!W74="UPS",'Extraction '!Y74,0)</f>
        <v>0</v>
      </c>
      <c r="G71" s="16">
        <f>IF('Extraction '!W74="UPS","FR",0)</f>
        <v>0</v>
      </c>
      <c r="H71" s="15">
        <f>IF('Extraction '!W74="UPS",'Extraction '!N74,0)</f>
        <v>0</v>
      </c>
      <c r="I71" s="16">
        <f>IF('Extraction '!W74="UPS","France Zone 4",0)</f>
        <v>0</v>
      </c>
      <c r="J71" s="16">
        <f>IF('Extraction '!W74="UPS",'Extraction '!Q74,0)</f>
        <v>0</v>
      </c>
      <c r="L71" s="15">
        <f>IF('Extraction '!W74="UPS",'Extraction '!R74,0)</f>
        <v>0</v>
      </c>
      <c r="M71" s="17">
        <f>IF('Extraction '!W74="UPS",'Extraction '!W74,0)</f>
        <v>0</v>
      </c>
      <c r="N71" s="17">
        <f>IF('Extraction '!W74="UPS","colis",0)</f>
        <v>0</v>
      </c>
      <c r="O71" s="17">
        <f>IF('Extraction '!W74="UPS","Standard",0)</f>
        <v>0</v>
      </c>
      <c r="P71" s="15">
        <f>IF('Extraction '!W74="UPS",'Extraction '!AE74,0)</f>
        <v>0</v>
      </c>
      <c r="T71" s="15">
        <f>IF('Extraction '!W74="UPS",'Extraction '!AB74,0)</f>
        <v>0</v>
      </c>
      <c r="U71" s="15">
        <f>IF('Extraction '!W74="UPS",'Extraction '!AC74,0)</f>
        <v>0</v>
      </c>
      <c r="V71" s="15">
        <f>IF('Extraction '!W74="UPS",'Extraction '!AD74,0)</f>
        <v>0</v>
      </c>
      <c r="X71" s="18">
        <f>IF('Extraction '!W74="UPS",'Extraction '!I74,0)</f>
        <v>0</v>
      </c>
      <c r="Y71" s="15">
        <f>IF('Extraction '!W74="UPS","OBJET DE DECORATION",0)</f>
        <v>0</v>
      </c>
    </row>
    <row r="72" spans="2:25">
      <c r="B72" s="42">
        <v>71</v>
      </c>
      <c r="C72" s="15">
        <f>IF('Extraction '!W75="UPS","798",0)</f>
        <v>0</v>
      </c>
      <c r="D72" s="43"/>
      <c r="E72" s="15">
        <f>IF('Extraction '!W75="UPS",'Extraction '!M75,0)</f>
        <v>0</v>
      </c>
      <c r="F72" s="15">
        <f>IF('Extraction '!W75="UPS",'Extraction '!Y75,0)</f>
        <v>0</v>
      </c>
      <c r="G72" s="16">
        <f>IF('Extraction '!W75="UPS","FR",0)</f>
        <v>0</v>
      </c>
      <c r="H72" s="15">
        <f>IF('Extraction '!W75="UPS",'Extraction '!N75,0)</f>
        <v>0</v>
      </c>
      <c r="I72" s="16">
        <f>IF('Extraction '!W75="UPS","France Zone 4",0)</f>
        <v>0</v>
      </c>
      <c r="J72" s="16">
        <f>IF('Extraction '!W75="UPS",'Extraction '!Q75,0)</f>
        <v>0</v>
      </c>
      <c r="L72" s="15">
        <f>IF('Extraction '!W75="UPS",'Extraction '!R75,0)</f>
        <v>0</v>
      </c>
      <c r="M72" s="17">
        <f>IF('Extraction '!W75="UPS",'Extraction '!W75,0)</f>
        <v>0</v>
      </c>
      <c r="N72" s="17">
        <f>IF('Extraction '!W75="UPS","colis",0)</f>
        <v>0</v>
      </c>
      <c r="O72" s="17">
        <f>IF('Extraction '!W75="UPS","Standard",0)</f>
        <v>0</v>
      </c>
      <c r="P72" s="15">
        <f>IF('Extraction '!W75="UPS",'Extraction '!AE75,0)</f>
        <v>0</v>
      </c>
      <c r="T72" s="15">
        <f>IF('Extraction '!W75="UPS",'Extraction '!AB75,0)</f>
        <v>0</v>
      </c>
      <c r="U72" s="15">
        <f>IF('Extraction '!W75="UPS",'Extraction '!AC75,0)</f>
        <v>0</v>
      </c>
      <c r="V72" s="15">
        <f>IF('Extraction '!W75="UPS",'Extraction '!AD75,0)</f>
        <v>0</v>
      </c>
      <c r="X72" s="18">
        <f>IF('Extraction '!W75="UPS",'Extraction '!I75,0)</f>
        <v>0</v>
      </c>
      <c r="Y72" s="15">
        <f>IF('Extraction '!W75="UPS","OBJET DE DECORATION",0)</f>
        <v>0</v>
      </c>
    </row>
    <row r="73" spans="2:25">
      <c r="B73" s="42">
        <v>72</v>
      </c>
      <c r="C73" s="15">
        <f>IF('Extraction '!W76="UPS","798",0)</f>
        <v>0</v>
      </c>
      <c r="D73" s="43"/>
      <c r="E73" s="15">
        <f>IF('Extraction '!W76="UPS",'Extraction '!M76,0)</f>
        <v>0</v>
      </c>
      <c r="F73" s="15">
        <f>IF('Extraction '!W76="UPS",'Extraction '!Y76,0)</f>
        <v>0</v>
      </c>
      <c r="G73" s="16">
        <f>IF('Extraction '!W76="UPS","FR",0)</f>
        <v>0</v>
      </c>
      <c r="H73" s="15">
        <f>IF('Extraction '!W76="UPS",'Extraction '!N76,0)</f>
        <v>0</v>
      </c>
      <c r="I73" s="16">
        <f>IF('Extraction '!W76="UPS","France Zone 4",0)</f>
        <v>0</v>
      </c>
      <c r="J73" s="16">
        <f>IF('Extraction '!W76="UPS",'Extraction '!Q76,0)</f>
        <v>0</v>
      </c>
      <c r="L73" s="15">
        <f>IF('Extraction '!W76="UPS",'Extraction '!R76,0)</f>
        <v>0</v>
      </c>
      <c r="M73" s="17">
        <f>IF('Extraction '!W76="UPS",'Extraction '!W76,0)</f>
        <v>0</v>
      </c>
      <c r="N73" s="17">
        <f>IF('Extraction '!W76="UPS","colis",0)</f>
        <v>0</v>
      </c>
      <c r="O73" s="17">
        <f>IF('Extraction '!W76="UPS","Standard",0)</f>
        <v>0</v>
      </c>
      <c r="P73" s="15">
        <f>IF('Extraction '!W76="UPS",'Extraction '!AE76,0)</f>
        <v>0</v>
      </c>
      <c r="T73" s="15">
        <f>IF('Extraction '!W76="UPS",'Extraction '!AB76,0)</f>
        <v>0</v>
      </c>
      <c r="U73" s="15">
        <f>IF('Extraction '!W76="UPS",'Extraction '!AC76,0)</f>
        <v>0</v>
      </c>
      <c r="V73" s="15">
        <f>IF('Extraction '!W76="UPS",'Extraction '!AD76,0)</f>
        <v>0</v>
      </c>
      <c r="X73" s="18">
        <f>IF('Extraction '!W76="UPS",'Extraction '!I76,0)</f>
        <v>0</v>
      </c>
      <c r="Y73" s="15">
        <f>IF('Extraction '!W76="UPS","OBJET DE DECORATION",0)</f>
        <v>0</v>
      </c>
    </row>
    <row r="74" spans="2:25">
      <c r="B74" s="42">
        <v>73</v>
      </c>
      <c r="C74" s="15">
        <f>IF('Extraction '!W77="UPS","798",0)</f>
        <v>0</v>
      </c>
      <c r="D74" s="43"/>
      <c r="E74" s="15">
        <f>IF('Extraction '!W77="UPS",'Extraction '!M77,0)</f>
        <v>0</v>
      </c>
      <c r="F74" s="15">
        <f>IF('Extraction '!W77="UPS",'Extraction '!Y77,0)</f>
        <v>0</v>
      </c>
      <c r="G74" s="16">
        <f>IF('Extraction '!W77="UPS","FR",0)</f>
        <v>0</v>
      </c>
      <c r="H74" s="15">
        <f>IF('Extraction '!W77="UPS",'Extraction '!N77,0)</f>
        <v>0</v>
      </c>
      <c r="I74" s="16">
        <f>IF('Extraction '!W77="UPS","France Zone 4",0)</f>
        <v>0</v>
      </c>
      <c r="J74" s="16">
        <f>IF('Extraction '!W77="UPS",'Extraction '!Q77,0)</f>
        <v>0</v>
      </c>
      <c r="L74" s="15">
        <f>IF('Extraction '!W77="UPS",'Extraction '!R77,0)</f>
        <v>0</v>
      </c>
      <c r="M74" s="17">
        <f>IF('Extraction '!W77="UPS",'Extraction '!W77,0)</f>
        <v>0</v>
      </c>
      <c r="N74" s="17">
        <f>IF('Extraction '!W77="UPS","colis",0)</f>
        <v>0</v>
      </c>
      <c r="O74" s="17">
        <f>IF('Extraction '!W77="UPS","Standard",0)</f>
        <v>0</v>
      </c>
      <c r="P74" s="15">
        <f>IF('Extraction '!W77="UPS",'Extraction '!AE77,0)</f>
        <v>0</v>
      </c>
      <c r="T74" s="15">
        <f>IF('Extraction '!W77="UPS",'Extraction '!AB77,0)</f>
        <v>0</v>
      </c>
      <c r="U74" s="15">
        <f>IF('Extraction '!W77="UPS",'Extraction '!AC77,0)</f>
        <v>0</v>
      </c>
      <c r="V74" s="15">
        <f>IF('Extraction '!W77="UPS",'Extraction '!AD77,0)</f>
        <v>0</v>
      </c>
      <c r="X74" s="18">
        <f>IF('Extraction '!W77="UPS",'Extraction '!I77,0)</f>
        <v>0</v>
      </c>
      <c r="Y74" s="15">
        <f>IF('Extraction '!W77="UPS","OBJET DE DECORATION",0)</f>
        <v>0</v>
      </c>
    </row>
    <row r="75" spans="2:25">
      <c r="B75" s="42">
        <v>74</v>
      </c>
      <c r="C75" s="15">
        <f>IF('Extraction '!W78="UPS","798",0)</f>
        <v>0</v>
      </c>
      <c r="D75" s="43"/>
      <c r="E75" s="15">
        <f>IF('Extraction '!W78="UPS",'Extraction '!M78,0)</f>
        <v>0</v>
      </c>
      <c r="F75" s="15">
        <f>IF('Extraction '!W78="UPS",'Extraction '!Y78,0)</f>
        <v>0</v>
      </c>
      <c r="G75" s="16">
        <f>IF('Extraction '!W78="UPS","FR",0)</f>
        <v>0</v>
      </c>
      <c r="H75" s="15">
        <f>IF('Extraction '!W78="UPS",'Extraction '!N78,0)</f>
        <v>0</v>
      </c>
      <c r="I75" s="16">
        <f>IF('Extraction '!W78="UPS","France Zone 4",0)</f>
        <v>0</v>
      </c>
      <c r="J75" s="16">
        <f>IF('Extraction '!W78="UPS",'Extraction '!Q78,0)</f>
        <v>0</v>
      </c>
      <c r="L75" s="15">
        <f>IF('Extraction '!W78="UPS",'Extraction '!R78,0)</f>
        <v>0</v>
      </c>
      <c r="M75" s="17">
        <f>IF('Extraction '!W78="UPS",'Extraction '!W78,0)</f>
        <v>0</v>
      </c>
      <c r="N75" s="17">
        <f>IF('Extraction '!W78="UPS","colis",0)</f>
        <v>0</v>
      </c>
      <c r="O75" s="17">
        <f>IF('Extraction '!W78="UPS","Standard",0)</f>
        <v>0</v>
      </c>
      <c r="P75" s="15">
        <f>IF('Extraction '!W78="UPS",'Extraction '!AE78,0)</f>
        <v>0</v>
      </c>
      <c r="T75" s="15">
        <f>IF('Extraction '!W78="UPS",'Extraction '!AB78,0)</f>
        <v>0</v>
      </c>
      <c r="U75" s="15">
        <f>IF('Extraction '!W78="UPS",'Extraction '!AC78,0)</f>
        <v>0</v>
      </c>
      <c r="V75" s="15">
        <f>IF('Extraction '!W78="UPS",'Extraction '!AD78,0)</f>
        <v>0</v>
      </c>
      <c r="X75" s="18">
        <f>IF('Extraction '!W78="UPS",'Extraction '!I78,0)</f>
        <v>0</v>
      </c>
      <c r="Y75" s="15">
        <f>IF('Extraction '!W78="UPS","OBJET DE DECORATION",0)</f>
        <v>0</v>
      </c>
    </row>
    <row r="76" spans="2:25">
      <c r="B76" s="42">
        <v>75</v>
      </c>
      <c r="C76" s="15">
        <f>IF('Extraction '!W79="UPS","798",0)</f>
        <v>0</v>
      </c>
      <c r="D76" s="43"/>
      <c r="E76" s="15">
        <f>IF('Extraction '!W79="UPS",'Extraction '!M79,0)</f>
        <v>0</v>
      </c>
      <c r="F76" s="15">
        <f>IF('Extraction '!W79="UPS",'Extraction '!Y79,0)</f>
        <v>0</v>
      </c>
      <c r="G76" s="16">
        <f>IF('Extraction '!W79="UPS","FR",0)</f>
        <v>0</v>
      </c>
      <c r="H76" s="15">
        <f>IF('Extraction '!W79="UPS",'Extraction '!N79,0)</f>
        <v>0</v>
      </c>
      <c r="I76" s="16">
        <f>IF('Extraction '!W79="UPS","France Zone 4",0)</f>
        <v>0</v>
      </c>
      <c r="J76" s="16">
        <f>IF('Extraction '!W79="UPS",'Extraction '!Q79,0)</f>
        <v>0</v>
      </c>
      <c r="L76" s="15">
        <f>IF('Extraction '!W79="UPS",'Extraction '!R79,0)</f>
        <v>0</v>
      </c>
      <c r="M76" s="17">
        <f>IF('Extraction '!W79="UPS",'Extraction '!W79,0)</f>
        <v>0</v>
      </c>
      <c r="N76" s="17">
        <f>IF('Extraction '!W79="UPS","colis",0)</f>
        <v>0</v>
      </c>
      <c r="O76" s="17">
        <f>IF('Extraction '!W79="UPS","Standard",0)</f>
        <v>0</v>
      </c>
      <c r="P76" s="15">
        <f>IF('Extraction '!W79="UPS",'Extraction '!AE79,0)</f>
        <v>0</v>
      </c>
      <c r="T76" s="15">
        <f>IF('Extraction '!W79="UPS",'Extraction '!AB79,0)</f>
        <v>0</v>
      </c>
      <c r="U76" s="15">
        <f>IF('Extraction '!W79="UPS",'Extraction '!AC79,0)</f>
        <v>0</v>
      </c>
      <c r="V76" s="15">
        <f>IF('Extraction '!W79="UPS",'Extraction '!AD79,0)</f>
        <v>0</v>
      </c>
      <c r="X76" s="18">
        <f>IF('Extraction '!W79="UPS",'Extraction '!I79,0)</f>
        <v>0</v>
      </c>
      <c r="Y76" s="15">
        <f>IF('Extraction '!W79="UPS","OBJET DE DECORATION",0)</f>
        <v>0</v>
      </c>
    </row>
    <row r="77" spans="2:25">
      <c r="B77" s="42">
        <v>76</v>
      </c>
      <c r="C77" s="15">
        <f>IF('Extraction '!W80="UPS","798",0)</f>
        <v>0</v>
      </c>
      <c r="D77" s="43"/>
      <c r="E77" s="15">
        <f>IF('Extraction '!W80="UPS",'Extraction '!M80,0)</f>
        <v>0</v>
      </c>
      <c r="F77" s="15">
        <f>IF('Extraction '!W80="UPS",'Extraction '!Y80,0)</f>
        <v>0</v>
      </c>
      <c r="G77" s="16">
        <f>IF('Extraction '!W80="UPS","FR",0)</f>
        <v>0</v>
      </c>
      <c r="H77" s="15">
        <f>IF('Extraction '!W80="UPS",'Extraction '!N80,0)</f>
        <v>0</v>
      </c>
      <c r="I77" s="16">
        <f>IF('Extraction '!W80="UPS","France Zone 4",0)</f>
        <v>0</v>
      </c>
      <c r="J77" s="16">
        <f>IF('Extraction '!W80="UPS",'Extraction '!Q80,0)</f>
        <v>0</v>
      </c>
      <c r="L77" s="15">
        <f>IF('Extraction '!W80="UPS",'Extraction '!R80,0)</f>
        <v>0</v>
      </c>
      <c r="M77" s="17">
        <f>IF('Extraction '!W80="UPS",'Extraction '!W80,0)</f>
        <v>0</v>
      </c>
      <c r="N77" s="17">
        <f>IF('Extraction '!W80="UPS","colis",0)</f>
        <v>0</v>
      </c>
      <c r="O77" s="17">
        <f>IF('Extraction '!W80="UPS","Standard",0)</f>
        <v>0</v>
      </c>
      <c r="P77" s="15">
        <f>IF('Extraction '!W80="UPS",'Extraction '!AE80,0)</f>
        <v>0</v>
      </c>
      <c r="T77" s="15">
        <f>IF('Extraction '!W80="UPS",'Extraction '!AB80,0)</f>
        <v>0</v>
      </c>
      <c r="U77" s="15">
        <f>IF('Extraction '!W80="UPS",'Extraction '!AC80,0)</f>
        <v>0</v>
      </c>
      <c r="V77" s="15">
        <f>IF('Extraction '!W80="UPS",'Extraction '!AD80,0)</f>
        <v>0</v>
      </c>
      <c r="X77" s="18">
        <f>IF('Extraction '!W80="UPS",'Extraction '!I80,0)</f>
        <v>0</v>
      </c>
      <c r="Y77" s="15">
        <f>IF('Extraction '!W80="UPS","OBJET DE DECORATION",0)</f>
        <v>0</v>
      </c>
    </row>
    <row r="78" spans="2:25">
      <c r="B78" s="42">
        <v>77</v>
      </c>
      <c r="C78" s="15">
        <f>IF('Extraction '!W81="UPS","798",0)</f>
        <v>0</v>
      </c>
      <c r="D78" s="43"/>
      <c r="E78" s="15">
        <f>IF('Extraction '!W81="UPS",'Extraction '!M81,0)</f>
        <v>0</v>
      </c>
      <c r="F78" s="15">
        <f>IF('Extraction '!W81="UPS",'Extraction '!Y81,0)</f>
        <v>0</v>
      </c>
      <c r="G78" s="16">
        <f>IF('Extraction '!W81="UPS","FR",0)</f>
        <v>0</v>
      </c>
      <c r="H78" s="15">
        <f>IF('Extraction '!W81="UPS",'Extraction '!N81,0)</f>
        <v>0</v>
      </c>
      <c r="I78" s="16">
        <f>IF('Extraction '!W81="UPS","France Zone 4",0)</f>
        <v>0</v>
      </c>
      <c r="J78" s="16">
        <f>IF('Extraction '!W81="UPS",'Extraction '!Q81,0)</f>
        <v>0</v>
      </c>
      <c r="L78" s="15">
        <f>IF('Extraction '!W81="UPS",'Extraction '!R81,0)</f>
        <v>0</v>
      </c>
      <c r="M78" s="17">
        <f>IF('Extraction '!W81="UPS",'Extraction '!W81,0)</f>
        <v>0</v>
      </c>
      <c r="N78" s="17">
        <f>IF('Extraction '!W81="UPS","colis",0)</f>
        <v>0</v>
      </c>
      <c r="O78" s="17">
        <f>IF('Extraction '!W81="UPS","Standard",0)</f>
        <v>0</v>
      </c>
      <c r="P78" s="15">
        <f>IF('Extraction '!W81="UPS",'Extraction '!AE81,0)</f>
        <v>0</v>
      </c>
      <c r="T78" s="15">
        <f>IF('Extraction '!W81="UPS",'Extraction '!AB81,0)</f>
        <v>0</v>
      </c>
      <c r="U78" s="15">
        <f>IF('Extraction '!W81="UPS",'Extraction '!AC81,0)</f>
        <v>0</v>
      </c>
      <c r="V78" s="15">
        <f>IF('Extraction '!W81="UPS",'Extraction '!AD81,0)</f>
        <v>0</v>
      </c>
      <c r="X78" s="18">
        <f>IF('Extraction '!W81="UPS",'Extraction '!I81,0)</f>
        <v>0</v>
      </c>
      <c r="Y78" s="15">
        <f>IF('Extraction '!W81="UPS","OBJET DE DECORATION",0)</f>
        <v>0</v>
      </c>
    </row>
    <row r="79" spans="2:25">
      <c r="B79" s="42">
        <v>78</v>
      </c>
      <c r="C79" s="15">
        <f>IF('Extraction '!W82="UPS","798",0)</f>
        <v>0</v>
      </c>
      <c r="D79" s="43"/>
      <c r="E79" s="15">
        <f>IF('Extraction '!W82="UPS",'Extraction '!M82,0)</f>
        <v>0</v>
      </c>
      <c r="F79" s="15">
        <f>IF('Extraction '!W82="UPS",'Extraction '!Y82,0)</f>
        <v>0</v>
      </c>
      <c r="G79" s="16">
        <f>IF('Extraction '!W82="UPS","FR",0)</f>
        <v>0</v>
      </c>
      <c r="H79" s="15">
        <f>IF('Extraction '!W82="UPS",'Extraction '!N82,0)</f>
        <v>0</v>
      </c>
      <c r="I79" s="16">
        <f>IF('Extraction '!W82="UPS","France Zone 4",0)</f>
        <v>0</v>
      </c>
      <c r="J79" s="16">
        <f>IF('Extraction '!W82="UPS",'Extraction '!Q82,0)</f>
        <v>0</v>
      </c>
      <c r="L79" s="15">
        <f>IF('Extraction '!W82="UPS",'Extraction '!R82,0)</f>
        <v>0</v>
      </c>
      <c r="M79" s="17">
        <f>IF('Extraction '!W82="UPS",'Extraction '!W82,0)</f>
        <v>0</v>
      </c>
      <c r="N79" s="17">
        <f>IF('Extraction '!W82="UPS","colis",0)</f>
        <v>0</v>
      </c>
      <c r="O79" s="17">
        <f>IF('Extraction '!W82="UPS","Standard",0)</f>
        <v>0</v>
      </c>
      <c r="P79" s="15">
        <f>IF('Extraction '!W82="UPS",'Extraction '!AE82,0)</f>
        <v>0</v>
      </c>
      <c r="T79" s="15">
        <f>IF('Extraction '!W82="UPS",'Extraction '!AB82,0)</f>
        <v>0</v>
      </c>
      <c r="U79" s="15">
        <f>IF('Extraction '!W82="UPS",'Extraction '!AC82,0)</f>
        <v>0</v>
      </c>
      <c r="V79" s="15">
        <f>IF('Extraction '!W82="UPS",'Extraction '!AD82,0)</f>
        <v>0</v>
      </c>
      <c r="X79" s="18">
        <f>IF('Extraction '!W82="UPS",'Extraction '!I82,0)</f>
        <v>0</v>
      </c>
      <c r="Y79" s="15">
        <f>IF('Extraction '!W82="UPS","OBJET DE DECORATION",0)</f>
        <v>0</v>
      </c>
    </row>
    <row r="80" spans="2:25">
      <c r="B80" s="42">
        <v>79</v>
      </c>
      <c r="C80" s="15">
        <f>IF('Extraction '!W83="UPS","798",0)</f>
        <v>0</v>
      </c>
      <c r="D80" s="43"/>
      <c r="E80" s="15">
        <f>IF('Extraction '!W83="UPS",'Extraction '!M83,0)</f>
        <v>0</v>
      </c>
      <c r="F80" s="15">
        <f>IF('Extraction '!W83="UPS",'Extraction '!Y83,0)</f>
        <v>0</v>
      </c>
      <c r="G80" s="16">
        <f>IF('Extraction '!W83="UPS","FR",0)</f>
        <v>0</v>
      </c>
      <c r="H80" s="15">
        <f>IF('Extraction '!W83="UPS",'Extraction '!N83,0)</f>
        <v>0</v>
      </c>
      <c r="I80" s="16">
        <f>IF('Extraction '!W83="UPS","France Zone 4",0)</f>
        <v>0</v>
      </c>
      <c r="J80" s="16">
        <f>IF('Extraction '!W83="UPS",'Extraction '!Q83,0)</f>
        <v>0</v>
      </c>
      <c r="L80" s="15">
        <f>IF('Extraction '!W83="UPS",'Extraction '!R83,0)</f>
        <v>0</v>
      </c>
      <c r="M80" s="17">
        <f>IF('Extraction '!W83="UPS",'Extraction '!W83,0)</f>
        <v>0</v>
      </c>
      <c r="N80" s="17">
        <f>IF('Extraction '!W83="UPS","colis",0)</f>
        <v>0</v>
      </c>
      <c r="O80" s="17">
        <f>IF('Extraction '!W83="UPS","Standard",0)</f>
        <v>0</v>
      </c>
      <c r="P80" s="15">
        <f>IF('Extraction '!W83="UPS",'Extraction '!AE83,0)</f>
        <v>0</v>
      </c>
      <c r="T80" s="15">
        <f>IF('Extraction '!W83="UPS",'Extraction '!AB83,0)</f>
        <v>0</v>
      </c>
      <c r="U80" s="15">
        <f>IF('Extraction '!W83="UPS",'Extraction '!AC83,0)</f>
        <v>0</v>
      </c>
      <c r="V80" s="15">
        <f>IF('Extraction '!W83="UPS",'Extraction '!AD83,0)</f>
        <v>0</v>
      </c>
      <c r="X80" s="18">
        <f>IF('Extraction '!W83="UPS",'Extraction '!I83,0)</f>
        <v>0</v>
      </c>
      <c r="Y80" s="15">
        <f>IF('Extraction '!W83="UPS","OBJET DE DECORATION",0)</f>
        <v>0</v>
      </c>
    </row>
    <row r="81" spans="2:25">
      <c r="B81" s="42">
        <v>80</v>
      </c>
      <c r="C81" s="15">
        <f>IF('Extraction '!W84="UPS","798",0)</f>
        <v>0</v>
      </c>
      <c r="D81" s="43"/>
      <c r="E81" s="15">
        <f>IF('Extraction '!W84="UPS",'Extraction '!M84,0)</f>
        <v>0</v>
      </c>
      <c r="F81" s="15">
        <f>IF('Extraction '!W84="UPS",'Extraction '!Y84,0)</f>
        <v>0</v>
      </c>
      <c r="G81" s="16">
        <f>IF('Extraction '!W84="UPS","FR",0)</f>
        <v>0</v>
      </c>
      <c r="H81" s="15">
        <f>IF('Extraction '!W84="UPS",'Extraction '!N84,0)</f>
        <v>0</v>
      </c>
      <c r="I81" s="16">
        <f>IF('Extraction '!W84="UPS","France Zone 4",0)</f>
        <v>0</v>
      </c>
      <c r="J81" s="16">
        <f>IF('Extraction '!W84="UPS",'Extraction '!Q84,0)</f>
        <v>0</v>
      </c>
      <c r="L81" s="15">
        <f>IF('Extraction '!W84="UPS",'Extraction '!R84,0)</f>
        <v>0</v>
      </c>
      <c r="M81" s="17">
        <f>IF('Extraction '!W84="UPS",'Extraction '!W84,0)</f>
        <v>0</v>
      </c>
      <c r="N81" s="17">
        <f>IF('Extraction '!W84="UPS","colis",0)</f>
        <v>0</v>
      </c>
      <c r="O81" s="17">
        <f>IF('Extraction '!W84="UPS","Standard",0)</f>
        <v>0</v>
      </c>
      <c r="P81" s="15">
        <f>IF('Extraction '!W84="UPS",'Extraction '!AE84,0)</f>
        <v>0</v>
      </c>
      <c r="T81" s="15">
        <f>IF('Extraction '!W84="UPS",'Extraction '!AB84,0)</f>
        <v>0</v>
      </c>
      <c r="U81" s="15">
        <f>IF('Extraction '!W84="UPS",'Extraction '!AC84,0)</f>
        <v>0</v>
      </c>
      <c r="V81" s="15">
        <f>IF('Extraction '!W84="UPS",'Extraction '!AD84,0)</f>
        <v>0</v>
      </c>
      <c r="X81" s="18">
        <f>IF('Extraction '!W84="UPS",'Extraction '!I84,0)</f>
        <v>0</v>
      </c>
      <c r="Y81" s="15">
        <f>IF('Extraction '!W84="UPS","OBJET DE DECORATION",0)</f>
        <v>0</v>
      </c>
    </row>
    <row r="82" spans="2:25">
      <c r="B82" s="42">
        <v>81</v>
      </c>
      <c r="C82" s="15">
        <f>IF('Extraction '!W85="UPS","798",0)</f>
        <v>0</v>
      </c>
      <c r="D82" s="43"/>
      <c r="E82" s="15">
        <f>IF('Extraction '!W85="UPS",'Extraction '!M85,0)</f>
        <v>0</v>
      </c>
      <c r="F82" s="15">
        <f>IF('Extraction '!W85="UPS",'Extraction '!Y85,0)</f>
        <v>0</v>
      </c>
      <c r="G82" s="16">
        <f>IF('Extraction '!W85="UPS","FR",0)</f>
        <v>0</v>
      </c>
      <c r="H82" s="15">
        <f>IF('Extraction '!W85="UPS",'Extraction '!N85,0)</f>
        <v>0</v>
      </c>
      <c r="I82" s="16">
        <f>IF('Extraction '!W85="UPS","France Zone 4",0)</f>
        <v>0</v>
      </c>
      <c r="J82" s="16">
        <f>IF('Extraction '!W85="UPS",'Extraction '!Q85,0)</f>
        <v>0</v>
      </c>
      <c r="L82" s="15">
        <f>IF('Extraction '!W85="UPS",'Extraction '!R85,0)</f>
        <v>0</v>
      </c>
      <c r="M82" s="17">
        <f>IF('Extraction '!W85="UPS",'Extraction '!W85,0)</f>
        <v>0</v>
      </c>
      <c r="N82" s="17">
        <f>IF('Extraction '!W85="UPS","colis",0)</f>
        <v>0</v>
      </c>
      <c r="O82" s="17">
        <f>IF('Extraction '!W85="UPS","Standard",0)</f>
        <v>0</v>
      </c>
      <c r="P82" s="15">
        <f>IF('Extraction '!W85="UPS",'Extraction '!AE85,0)</f>
        <v>0</v>
      </c>
      <c r="T82" s="15">
        <f>IF('Extraction '!W85="UPS",'Extraction '!AB85,0)</f>
        <v>0</v>
      </c>
      <c r="U82" s="15">
        <f>IF('Extraction '!W85="UPS",'Extraction '!AC85,0)</f>
        <v>0</v>
      </c>
      <c r="V82" s="15">
        <f>IF('Extraction '!W85="UPS",'Extraction '!AD85,0)</f>
        <v>0</v>
      </c>
      <c r="X82" s="18">
        <f>IF('Extraction '!W85="UPS",'Extraction '!I85,0)</f>
        <v>0</v>
      </c>
      <c r="Y82" s="15">
        <f>IF('Extraction '!W85="UPS","OBJET DE DECORATION",0)</f>
        <v>0</v>
      </c>
    </row>
    <row r="83" spans="2:25">
      <c r="B83" s="42">
        <v>82</v>
      </c>
      <c r="C83" s="15">
        <f>IF('Extraction '!W86="UPS","798",0)</f>
        <v>0</v>
      </c>
      <c r="D83" s="43"/>
      <c r="E83" s="15">
        <f>IF('Extraction '!W86="UPS",'Extraction '!M86,0)</f>
        <v>0</v>
      </c>
      <c r="F83" s="15">
        <f>IF('Extraction '!W86="UPS",'Extraction '!Y86,0)</f>
        <v>0</v>
      </c>
      <c r="G83" s="16">
        <f>IF('Extraction '!W86="UPS","FR",0)</f>
        <v>0</v>
      </c>
      <c r="H83" s="15">
        <f>IF('Extraction '!W86="UPS",'Extraction '!N86,0)</f>
        <v>0</v>
      </c>
      <c r="I83" s="16">
        <f>IF('Extraction '!W86="UPS","France Zone 4",0)</f>
        <v>0</v>
      </c>
      <c r="J83" s="16">
        <f>IF('Extraction '!W86="UPS",'Extraction '!Q86,0)</f>
        <v>0</v>
      </c>
      <c r="L83" s="15">
        <f>IF('Extraction '!W86="UPS",'Extraction '!R86,0)</f>
        <v>0</v>
      </c>
      <c r="M83" s="17">
        <f>IF('Extraction '!W86="UPS",'Extraction '!W86,0)</f>
        <v>0</v>
      </c>
      <c r="N83" s="17">
        <f>IF('Extraction '!W86="UPS","colis",0)</f>
        <v>0</v>
      </c>
      <c r="O83" s="17">
        <f>IF('Extraction '!W86="UPS","Standard",0)</f>
        <v>0</v>
      </c>
      <c r="P83" s="15">
        <f>IF('Extraction '!W86="UPS",'Extraction '!AE86,0)</f>
        <v>0</v>
      </c>
      <c r="T83" s="15">
        <f>IF('Extraction '!W86="UPS",'Extraction '!AB86,0)</f>
        <v>0</v>
      </c>
      <c r="U83" s="15">
        <f>IF('Extraction '!W86="UPS",'Extraction '!AC86,0)</f>
        <v>0</v>
      </c>
      <c r="V83" s="15">
        <f>IF('Extraction '!W86="UPS",'Extraction '!AD86,0)</f>
        <v>0</v>
      </c>
      <c r="X83" s="18">
        <f>IF('Extraction '!W86="UPS",'Extraction '!I86,0)</f>
        <v>0</v>
      </c>
      <c r="Y83" s="15">
        <f>IF('Extraction '!W86="UPS","OBJET DE DECORATION",0)</f>
        <v>0</v>
      </c>
    </row>
    <row r="84" spans="2:25">
      <c r="B84" s="42">
        <v>83</v>
      </c>
      <c r="C84" s="15">
        <f>IF('Extraction '!W87="UPS","798",0)</f>
        <v>0</v>
      </c>
      <c r="D84" s="43"/>
      <c r="E84" s="15">
        <f>IF('Extraction '!W87="UPS",'Extraction '!M87,0)</f>
        <v>0</v>
      </c>
      <c r="F84" s="15">
        <f>IF('Extraction '!W87="UPS",'Extraction '!Y87,0)</f>
        <v>0</v>
      </c>
      <c r="G84" s="16">
        <f>IF('Extraction '!W87="UPS","FR",0)</f>
        <v>0</v>
      </c>
      <c r="H84" s="15">
        <f>IF('Extraction '!W87="UPS",'Extraction '!N87,0)</f>
        <v>0</v>
      </c>
      <c r="I84" s="16">
        <f>IF('Extraction '!W87="UPS","France Zone 4",0)</f>
        <v>0</v>
      </c>
      <c r="J84" s="16">
        <f>IF('Extraction '!W87="UPS",'Extraction '!Q87,0)</f>
        <v>0</v>
      </c>
      <c r="L84" s="15">
        <f>IF('Extraction '!W87="UPS",'Extraction '!R87,0)</f>
        <v>0</v>
      </c>
      <c r="M84" s="17">
        <f>IF('Extraction '!W87="UPS",'Extraction '!W87,0)</f>
        <v>0</v>
      </c>
      <c r="N84" s="17">
        <f>IF('Extraction '!W87="UPS","colis",0)</f>
        <v>0</v>
      </c>
      <c r="O84" s="17">
        <f>IF('Extraction '!W87="UPS","Standard",0)</f>
        <v>0</v>
      </c>
      <c r="P84" s="15">
        <f>IF('Extraction '!W87="UPS",'Extraction '!AE87,0)</f>
        <v>0</v>
      </c>
      <c r="T84" s="15">
        <f>IF('Extraction '!W87="UPS",'Extraction '!AB87,0)</f>
        <v>0</v>
      </c>
      <c r="U84" s="15">
        <f>IF('Extraction '!W87="UPS",'Extraction '!AC87,0)</f>
        <v>0</v>
      </c>
      <c r="V84" s="15">
        <f>IF('Extraction '!W87="UPS",'Extraction '!AD87,0)</f>
        <v>0</v>
      </c>
      <c r="X84" s="18">
        <f>IF('Extraction '!W87="UPS",'Extraction '!I87,0)</f>
        <v>0</v>
      </c>
      <c r="Y84" s="15">
        <f>IF('Extraction '!W87="UPS","OBJET DE DECORATION",0)</f>
        <v>0</v>
      </c>
    </row>
    <row r="85" spans="2:25">
      <c r="B85" s="42">
        <v>84</v>
      </c>
      <c r="C85" s="15">
        <f>IF('Extraction '!W88="UPS","798",0)</f>
        <v>0</v>
      </c>
      <c r="D85" s="43"/>
      <c r="E85" s="15">
        <f>IF('Extraction '!W88="UPS",'Extraction '!M88,0)</f>
        <v>0</v>
      </c>
      <c r="F85" s="15">
        <f>IF('Extraction '!W88="UPS",'Extraction '!Y88,0)</f>
        <v>0</v>
      </c>
      <c r="G85" s="16">
        <f>IF('Extraction '!W88="UPS","FR",0)</f>
        <v>0</v>
      </c>
      <c r="H85" s="15">
        <f>IF('Extraction '!W88="UPS",'Extraction '!N88,0)</f>
        <v>0</v>
      </c>
      <c r="I85" s="16">
        <f>IF('Extraction '!W88="UPS","France Zone 4",0)</f>
        <v>0</v>
      </c>
      <c r="J85" s="16">
        <f>IF('Extraction '!W88="UPS",'Extraction '!Q88,0)</f>
        <v>0</v>
      </c>
      <c r="L85" s="15">
        <f>IF('Extraction '!W88="UPS",'Extraction '!R88,0)</f>
        <v>0</v>
      </c>
      <c r="M85" s="17">
        <f>IF('Extraction '!W88="UPS",'Extraction '!W88,0)</f>
        <v>0</v>
      </c>
      <c r="N85" s="17">
        <f>IF('Extraction '!W88="UPS","colis",0)</f>
        <v>0</v>
      </c>
      <c r="O85" s="17">
        <f>IF('Extraction '!W88="UPS","Standard",0)</f>
        <v>0</v>
      </c>
      <c r="P85" s="15">
        <f>IF('Extraction '!W88="UPS",'Extraction '!AE88,0)</f>
        <v>0</v>
      </c>
      <c r="T85" s="15">
        <f>IF('Extraction '!W88="UPS",'Extraction '!AB88,0)</f>
        <v>0</v>
      </c>
      <c r="U85" s="15">
        <f>IF('Extraction '!W88="UPS",'Extraction '!AC88,0)</f>
        <v>0</v>
      </c>
      <c r="V85" s="15">
        <f>IF('Extraction '!W88="UPS",'Extraction '!AD88,0)</f>
        <v>0</v>
      </c>
      <c r="X85" s="18">
        <f>IF('Extraction '!W88="UPS",'Extraction '!I88,0)</f>
        <v>0</v>
      </c>
      <c r="Y85" s="15">
        <f>IF('Extraction '!W88="UPS","OBJET DE DECORATION",0)</f>
        <v>0</v>
      </c>
    </row>
    <row r="86" spans="2:25">
      <c r="B86" s="42">
        <v>85</v>
      </c>
      <c r="C86" s="15">
        <f>IF('Extraction '!W89="UPS","798",0)</f>
        <v>0</v>
      </c>
      <c r="D86" s="43"/>
      <c r="E86" s="15">
        <f>IF('Extraction '!W89="UPS",'Extraction '!M89,0)</f>
        <v>0</v>
      </c>
      <c r="F86" s="15">
        <f>IF('Extraction '!W89="UPS",'Extraction '!Y89,0)</f>
        <v>0</v>
      </c>
      <c r="G86" s="16">
        <f>IF('Extraction '!W89="UPS","FR",0)</f>
        <v>0</v>
      </c>
      <c r="H86" s="15">
        <f>IF('Extraction '!W89="UPS",'Extraction '!N89,0)</f>
        <v>0</v>
      </c>
      <c r="I86" s="16">
        <f>IF('Extraction '!W89="UPS","France Zone 4",0)</f>
        <v>0</v>
      </c>
      <c r="J86" s="16">
        <f>IF('Extraction '!W89="UPS",'Extraction '!Q89,0)</f>
        <v>0</v>
      </c>
      <c r="L86" s="15">
        <f>IF('Extraction '!W89="UPS",'Extraction '!R89,0)</f>
        <v>0</v>
      </c>
      <c r="M86" s="17">
        <f>IF('Extraction '!W89="UPS",'Extraction '!W89,0)</f>
        <v>0</v>
      </c>
      <c r="N86" s="17">
        <f>IF('Extraction '!W89="UPS","colis",0)</f>
        <v>0</v>
      </c>
      <c r="O86" s="17">
        <f>IF('Extraction '!W89="UPS","Standard",0)</f>
        <v>0</v>
      </c>
      <c r="P86" s="15">
        <f>IF('Extraction '!W89="UPS",'Extraction '!AE89,0)</f>
        <v>0</v>
      </c>
      <c r="T86" s="15">
        <f>IF('Extraction '!W89="UPS",'Extraction '!AB89,0)</f>
        <v>0</v>
      </c>
      <c r="U86" s="15">
        <f>IF('Extraction '!W89="UPS",'Extraction '!AC89,0)</f>
        <v>0</v>
      </c>
      <c r="V86" s="15">
        <f>IF('Extraction '!W89="UPS",'Extraction '!AD89,0)</f>
        <v>0</v>
      </c>
      <c r="X86" s="18">
        <f>IF('Extraction '!W89="UPS",'Extraction '!I89,0)</f>
        <v>0</v>
      </c>
      <c r="Y86" s="15">
        <f>IF('Extraction '!W89="UPS","OBJET DE DECORATION",0)</f>
        <v>0</v>
      </c>
    </row>
    <row r="87" spans="2:25">
      <c r="B87" s="42">
        <v>86</v>
      </c>
      <c r="C87" s="15">
        <f>IF('Extraction '!W90="UPS","798",0)</f>
        <v>0</v>
      </c>
      <c r="D87" s="43"/>
      <c r="E87" s="15">
        <f>IF('Extraction '!W90="UPS",'Extraction '!M90,0)</f>
        <v>0</v>
      </c>
      <c r="F87" s="15">
        <f>IF('Extraction '!W90="UPS",'Extraction '!Y90,0)</f>
        <v>0</v>
      </c>
      <c r="G87" s="16">
        <f>IF('Extraction '!W90="UPS","FR",0)</f>
        <v>0</v>
      </c>
      <c r="H87" s="15">
        <f>IF('Extraction '!W90="UPS",'Extraction '!N90,0)</f>
        <v>0</v>
      </c>
      <c r="I87" s="16">
        <f>IF('Extraction '!W90="UPS","France Zone 4",0)</f>
        <v>0</v>
      </c>
      <c r="J87" s="16">
        <f>IF('Extraction '!W90="UPS",'Extraction '!Q90,0)</f>
        <v>0</v>
      </c>
      <c r="L87" s="15">
        <f>IF('Extraction '!W90="UPS",'Extraction '!R90,0)</f>
        <v>0</v>
      </c>
      <c r="M87" s="17">
        <f>IF('Extraction '!W90="UPS",'Extraction '!W90,0)</f>
        <v>0</v>
      </c>
      <c r="N87" s="17">
        <f>IF('Extraction '!W90="UPS","colis",0)</f>
        <v>0</v>
      </c>
      <c r="O87" s="17">
        <f>IF('Extraction '!W90="UPS","Standard",0)</f>
        <v>0</v>
      </c>
      <c r="P87" s="15">
        <f>IF('Extraction '!W90="UPS",'Extraction '!AE90,0)</f>
        <v>0</v>
      </c>
      <c r="T87" s="15">
        <f>IF('Extraction '!W90="UPS",'Extraction '!AB90,0)</f>
        <v>0</v>
      </c>
      <c r="U87" s="15">
        <f>IF('Extraction '!W90="UPS",'Extraction '!AC90,0)</f>
        <v>0</v>
      </c>
      <c r="V87" s="15">
        <f>IF('Extraction '!W90="UPS",'Extraction '!AD90,0)</f>
        <v>0</v>
      </c>
      <c r="X87" s="18">
        <f>IF('Extraction '!W90="UPS",'Extraction '!I90,0)</f>
        <v>0</v>
      </c>
      <c r="Y87" s="15">
        <f>IF('Extraction '!W90="UPS","OBJET DE DECORATION",0)</f>
        <v>0</v>
      </c>
    </row>
    <row r="88" spans="2:25">
      <c r="B88" s="42">
        <v>87</v>
      </c>
      <c r="C88" s="15">
        <f>IF('Extraction '!W91="UPS","798",0)</f>
        <v>0</v>
      </c>
      <c r="D88" s="43"/>
      <c r="E88" s="15">
        <f>IF('Extraction '!W91="UPS",'Extraction '!M91,0)</f>
        <v>0</v>
      </c>
      <c r="F88" s="15">
        <f>IF('Extraction '!W91="UPS",'Extraction '!Y91,0)</f>
        <v>0</v>
      </c>
      <c r="G88" s="16">
        <f>IF('Extraction '!W91="UPS","FR",0)</f>
        <v>0</v>
      </c>
      <c r="H88" s="15">
        <f>IF('Extraction '!W91="UPS",'Extraction '!N91,0)</f>
        <v>0</v>
      </c>
      <c r="I88" s="16">
        <f>IF('Extraction '!W91="UPS","France Zone 4",0)</f>
        <v>0</v>
      </c>
      <c r="J88" s="16">
        <f>IF('Extraction '!W91="UPS",'Extraction '!Q91,0)</f>
        <v>0</v>
      </c>
      <c r="L88" s="15">
        <f>IF('Extraction '!W91="UPS",'Extraction '!R91,0)</f>
        <v>0</v>
      </c>
      <c r="M88" s="17">
        <f>IF('Extraction '!W91="UPS",'Extraction '!W91,0)</f>
        <v>0</v>
      </c>
      <c r="N88" s="17">
        <f>IF('Extraction '!W91="UPS","colis",0)</f>
        <v>0</v>
      </c>
      <c r="O88" s="17">
        <f>IF('Extraction '!W91="UPS","Standard",0)</f>
        <v>0</v>
      </c>
      <c r="P88" s="15">
        <f>IF('Extraction '!W91="UPS",'Extraction '!AE91,0)</f>
        <v>0</v>
      </c>
      <c r="T88" s="15">
        <f>IF('Extraction '!W91="UPS",'Extraction '!AB91,0)</f>
        <v>0</v>
      </c>
      <c r="U88" s="15">
        <f>IF('Extraction '!W91="UPS",'Extraction '!AC91,0)</f>
        <v>0</v>
      </c>
      <c r="V88" s="15">
        <f>IF('Extraction '!W91="UPS",'Extraction '!AD91,0)</f>
        <v>0</v>
      </c>
      <c r="X88" s="18">
        <f>IF('Extraction '!W91="UPS",'Extraction '!I91,0)</f>
        <v>0</v>
      </c>
      <c r="Y88" s="15">
        <f>IF('Extraction '!W91="UPS","OBJET DE DECORATION",0)</f>
        <v>0</v>
      </c>
    </row>
    <row r="89" spans="2:25">
      <c r="B89" s="42">
        <v>88</v>
      </c>
      <c r="C89" s="15">
        <f>IF('Extraction '!W92="UPS","798",0)</f>
        <v>0</v>
      </c>
      <c r="D89" s="43"/>
      <c r="E89" s="15">
        <f>IF('Extraction '!W92="UPS",'Extraction '!M92,0)</f>
        <v>0</v>
      </c>
      <c r="F89" s="15">
        <f>IF('Extraction '!W92="UPS",'Extraction '!Y92,0)</f>
        <v>0</v>
      </c>
      <c r="G89" s="16">
        <f>IF('Extraction '!W92="UPS","FR",0)</f>
        <v>0</v>
      </c>
      <c r="H89" s="15">
        <f>IF('Extraction '!W92="UPS",'Extraction '!N92,0)</f>
        <v>0</v>
      </c>
      <c r="I89" s="16">
        <f>IF('Extraction '!W92="UPS","France Zone 4",0)</f>
        <v>0</v>
      </c>
      <c r="J89" s="16">
        <f>IF('Extraction '!W92="UPS",'Extraction '!Q92,0)</f>
        <v>0</v>
      </c>
      <c r="L89" s="15">
        <f>IF('Extraction '!W92="UPS",'Extraction '!R92,0)</f>
        <v>0</v>
      </c>
      <c r="M89" s="17">
        <f>IF('Extraction '!W92="UPS",'Extraction '!W92,0)</f>
        <v>0</v>
      </c>
      <c r="N89" s="17">
        <f>IF('Extraction '!W92="UPS","colis",0)</f>
        <v>0</v>
      </c>
      <c r="O89" s="17">
        <f>IF('Extraction '!W92="UPS","Standard",0)</f>
        <v>0</v>
      </c>
      <c r="P89" s="15">
        <f>IF('Extraction '!W92="UPS",'Extraction '!AE92,0)</f>
        <v>0</v>
      </c>
      <c r="T89" s="15">
        <f>IF('Extraction '!W92="UPS",'Extraction '!AB92,0)</f>
        <v>0</v>
      </c>
      <c r="U89" s="15">
        <f>IF('Extraction '!W92="UPS",'Extraction '!AC92,0)</f>
        <v>0</v>
      </c>
      <c r="V89" s="15">
        <f>IF('Extraction '!W92="UPS",'Extraction '!AD92,0)</f>
        <v>0</v>
      </c>
      <c r="X89" s="18">
        <f>IF('Extraction '!W92="UPS",'Extraction '!I92,0)</f>
        <v>0</v>
      </c>
      <c r="Y89" s="15">
        <f>IF('Extraction '!W92="UPS","OBJET DE DECORATION",0)</f>
        <v>0</v>
      </c>
    </row>
    <row r="90" spans="2:25">
      <c r="B90" s="42">
        <v>89</v>
      </c>
      <c r="C90" s="15">
        <f>IF('Extraction '!W93="UPS","798",0)</f>
        <v>0</v>
      </c>
      <c r="D90" s="43"/>
      <c r="E90" s="15">
        <f>IF('Extraction '!W93="UPS",'Extraction '!M93,0)</f>
        <v>0</v>
      </c>
      <c r="F90" s="15">
        <f>IF('Extraction '!W93="UPS",'Extraction '!Y93,0)</f>
        <v>0</v>
      </c>
      <c r="G90" s="16">
        <f>IF('Extraction '!W93="UPS","FR",0)</f>
        <v>0</v>
      </c>
      <c r="H90" s="15">
        <f>IF('Extraction '!W93="UPS",'Extraction '!N93,0)</f>
        <v>0</v>
      </c>
      <c r="I90" s="16">
        <f>IF('Extraction '!W93="UPS","France Zone 4",0)</f>
        <v>0</v>
      </c>
      <c r="J90" s="16">
        <f>IF('Extraction '!W93="UPS",'Extraction '!Q93,0)</f>
        <v>0</v>
      </c>
      <c r="L90" s="15">
        <f>IF('Extraction '!W93="UPS",'Extraction '!R93,0)</f>
        <v>0</v>
      </c>
      <c r="M90" s="17">
        <f>IF('Extraction '!W93="UPS",'Extraction '!W93,0)</f>
        <v>0</v>
      </c>
      <c r="N90" s="17">
        <f>IF('Extraction '!W93="UPS","colis",0)</f>
        <v>0</v>
      </c>
      <c r="O90" s="17">
        <f>IF('Extraction '!W93="UPS","Standard",0)</f>
        <v>0</v>
      </c>
      <c r="P90" s="15">
        <f>IF('Extraction '!W93="UPS",'Extraction '!AE93,0)</f>
        <v>0</v>
      </c>
      <c r="T90" s="15">
        <f>IF('Extraction '!W93="UPS",'Extraction '!AB93,0)</f>
        <v>0</v>
      </c>
      <c r="U90" s="15">
        <f>IF('Extraction '!W93="UPS",'Extraction '!AC93,0)</f>
        <v>0</v>
      </c>
      <c r="V90" s="15">
        <f>IF('Extraction '!W93="UPS",'Extraction '!AD93,0)</f>
        <v>0</v>
      </c>
      <c r="X90" s="18">
        <f>IF('Extraction '!W93="UPS",'Extraction '!I93,0)</f>
        <v>0</v>
      </c>
      <c r="Y90" s="15">
        <f>IF('Extraction '!W93="UPS","OBJET DE DECORATION",0)</f>
        <v>0</v>
      </c>
    </row>
    <row r="91" spans="2:25">
      <c r="B91" s="42">
        <v>90</v>
      </c>
      <c r="C91" s="15">
        <f>IF('Extraction '!W94="UPS","798",0)</f>
        <v>0</v>
      </c>
      <c r="D91" s="43"/>
      <c r="E91" s="15">
        <f>IF('Extraction '!W94="UPS",'Extraction '!M94,0)</f>
        <v>0</v>
      </c>
      <c r="F91" s="15">
        <f>IF('Extraction '!W94="UPS",'Extraction '!Y94,0)</f>
        <v>0</v>
      </c>
      <c r="G91" s="16">
        <f>IF('Extraction '!W94="UPS","FR",0)</f>
        <v>0</v>
      </c>
      <c r="H91" s="15">
        <f>IF('Extraction '!W94="UPS",'Extraction '!N94,0)</f>
        <v>0</v>
      </c>
      <c r="I91" s="16">
        <f>IF('Extraction '!W94="UPS","France Zone 4",0)</f>
        <v>0</v>
      </c>
      <c r="J91" s="16">
        <f>IF('Extraction '!W94="UPS",'Extraction '!Q94,0)</f>
        <v>0</v>
      </c>
      <c r="L91" s="15">
        <f>IF('Extraction '!W94="UPS",'Extraction '!R94,0)</f>
        <v>0</v>
      </c>
      <c r="M91" s="17">
        <f>IF('Extraction '!W94="UPS",'Extraction '!W94,0)</f>
        <v>0</v>
      </c>
      <c r="N91" s="17">
        <f>IF('Extraction '!W94="UPS","colis",0)</f>
        <v>0</v>
      </c>
      <c r="O91" s="17">
        <f>IF('Extraction '!W94="UPS","Standard",0)</f>
        <v>0</v>
      </c>
      <c r="P91" s="15">
        <f>IF('Extraction '!W94="UPS",'Extraction '!AE94,0)</f>
        <v>0</v>
      </c>
      <c r="T91" s="15">
        <f>IF('Extraction '!W94="UPS",'Extraction '!AB94,0)</f>
        <v>0</v>
      </c>
      <c r="U91" s="15">
        <f>IF('Extraction '!W94="UPS",'Extraction '!AC94,0)</f>
        <v>0</v>
      </c>
      <c r="V91" s="15">
        <f>IF('Extraction '!W94="UPS",'Extraction '!AD94,0)</f>
        <v>0</v>
      </c>
      <c r="X91" s="18">
        <f>IF('Extraction '!W94="UPS",'Extraction '!I94,0)</f>
        <v>0</v>
      </c>
      <c r="Y91" s="15">
        <f>IF('Extraction '!W94="UPS","OBJET DE DECORATION",0)</f>
        <v>0</v>
      </c>
    </row>
    <row r="92" spans="2:25">
      <c r="B92" s="42">
        <v>91</v>
      </c>
      <c r="C92" s="15">
        <f>IF('Extraction '!W95="UPS","798",0)</f>
        <v>0</v>
      </c>
      <c r="D92" s="43"/>
      <c r="E92" s="15">
        <f>IF('Extraction '!W95="UPS",'Extraction '!M95,0)</f>
        <v>0</v>
      </c>
      <c r="F92" s="15">
        <f>IF('Extraction '!W95="UPS",'Extraction '!Y95,0)</f>
        <v>0</v>
      </c>
      <c r="G92" s="16">
        <f>IF('Extraction '!W95="UPS","FR",0)</f>
        <v>0</v>
      </c>
      <c r="H92" s="15">
        <f>IF('Extraction '!W95="UPS",'Extraction '!N95,0)</f>
        <v>0</v>
      </c>
      <c r="I92" s="16">
        <f>IF('Extraction '!W95="UPS","France Zone 4",0)</f>
        <v>0</v>
      </c>
      <c r="J92" s="16">
        <f>IF('Extraction '!W95="UPS",'Extraction '!Q95,0)</f>
        <v>0</v>
      </c>
      <c r="L92" s="15">
        <f>IF('Extraction '!W95="UPS",'Extraction '!R95,0)</f>
        <v>0</v>
      </c>
      <c r="M92" s="17">
        <f>IF('Extraction '!W95="UPS",'Extraction '!W95,0)</f>
        <v>0</v>
      </c>
      <c r="N92" s="17">
        <f>IF('Extraction '!W95="UPS","colis",0)</f>
        <v>0</v>
      </c>
      <c r="O92" s="17">
        <f>IF('Extraction '!W95="UPS","Standard",0)</f>
        <v>0</v>
      </c>
      <c r="P92" s="15">
        <f>IF('Extraction '!W95="UPS",'Extraction '!AE95,0)</f>
        <v>0</v>
      </c>
      <c r="T92" s="15">
        <f>IF('Extraction '!W95="UPS",'Extraction '!AB95,0)</f>
        <v>0</v>
      </c>
      <c r="U92" s="15">
        <f>IF('Extraction '!W95="UPS",'Extraction '!AC95,0)</f>
        <v>0</v>
      </c>
      <c r="V92" s="15">
        <f>IF('Extraction '!W95="UPS",'Extraction '!AD95,0)</f>
        <v>0</v>
      </c>
      <c r="X92" s="18">
        <f>IF('Extraction '!W95="UPS",'Extraction '!I95,0)</f>
        <v>0</v>
      </c>
      <c r="Y92" s="15">
        <f>IF('Extraction '!W95="UPS","OBJET DE DECORATION",0)</f>
        <v>0</v>
      </c>
    </row>
    <row r="93" spans="2:25">
      <c r="B93" s="42">
        <v>92</v>
      </c>
      <c r="C93" s="15">
        <f>IF('Extraction '!W96="UPS","798",0)</f>
        <v>0</v>
      </c>
      <c r="D93" s="43"/>
      <c r="E93" s="15">
        <f>IF('Extraction '!W96="UPS",'Extraction '!M96,0)</f>
        <v>0</v>
      </c>
      <c r="F93" s="15">
        <f>IF('Extraction '!W96="UPS",'Extraction '!Y96,0)</f>
        <v>0</v>
      </c>
      <c r="G93" s="16">
        <f>IF('Extraction '!W96="UPS","FR",0)</f>
        <v>0</v>
      </c>
      <c r="H93" s="15">
        <f>IF('Extraction '!W96="UPS",'Extraction '!N96,0)</f>
        <v>0</v>
      </c>
      <c r="I93" s="16">
        <f>IF('Extraction '!W96="UPS","France Zone 4",0)</f>
        <v>0</v>
      </c>
      <c r="J93" s="16">
        <f>IF('Extraction '!W96="UPS",'Extraction '!Q96,0)</f>
        <v>0</v>
      </c>
      <c r="L93" s="15">
        <f>IF('Extraction '!W96="UPS",'Extraction '!R96,0)</f>
        <v>0</v>
      </c>
      <c r="M93" s="17">
        <f>IF('Extraction '!W96="UPS",'Extraction '!W96,0)</f>
        <v>0</v>
      </c>
      <c r="N93" s="17">
        <f>IF('Extraction '!W96="UPS","colis",0)</f>
        <v>0</v>
      </c>
      <c r="O93" s="17">
        <f>IF('Extraction '!W96="UPS","Standard",0)</f>
        <v>0</v>
      </c>
      <c r="P93" s="15">
        <f>IF('Extraction '!W96="UPS",'Extraction '!AE96,0)</f>
        <v>0</v>
      </c>
      <c r="T93" s="15">
        <f>IF('Extraction '!W96="UPS",'Extraction '!AB96,0)</f>
        <v>0</v>
      </c>
      <c r="U93" s="15">
        <f>IF('Extraction '!W96="UPS",'Extraction '!AC96,0)</f>
        <v>0</v>
      </c>
      <c r="V93" s="15">
        <f>IF('Extraction '!W96="UPS",'Extraction '!AD96,0)</f>
        <v>0</v>
      </c>
      <c r="X93" s="18">
        <f>IF('Extraction '!W96="UPS",'Extraction '!I96,0)</f>
        <v>0</v>
      </c>
      <c r="Y93" s="15">
        <f>IF('Extraction '!W96="UPS","OBJET DE DECORATION",0)</f>
        <v>0</v>
      </c>
    </row>
    <row r="94" spans="2:25">
      <c r="B94" s="42">
        <v>93</v>
      </c>
      <c r="C94" s="15">
        <f>IF('Extraction '!W97="UPS","798",0)</f>
        <v>0</v>
      </c>
      <c r="D94" s="43"/>
      <c r="E94" s="15">
        <f>IF('Extraction '!W97="UPS",'Extraction '!M97,0)</f>
        <v>0</v>
      </c>
      <c r="F94" s="15">
        <f>IF('Extraction '!W97="UPS",'Extraction '!Y97,0)</f>
        <v>0</v>
      </c>
      <c r="G94" s="16">
        <f>IF('Extraction '!W97="UPS","FR",0)</f>
        <v>0</v>
      </c>
      <c r="H94" s="15">
        <f>IF('Extraction '!W97="UPS",'Extraction '!N97,0)</f>
        <v>0</v>
      </c>
      <c r="I94" s="16">
        <f>IF('Extraction '!W97="UPS","France Zone 4",0)</f>
        <v>0</v>
      </c>
      <c r="J94" s="16">
        <f>IF('Extraction '!W97="UPS",'Extraction '!Q97,0)</f>
        <v>0</v>
      </c>
      <c r="L94" s="15">
        <f>IF('Extraction '!W97="UPS",'Extraction '!R97,0)</f>
        <v>0</v>
      </c>
      <c r="M94" s="17">
        <f>IF('Extraction '!W97="UPS",'Extraction '!W97,0)</f>
        <v>0</v>
      </c>
      <c r="N94" s="17">
        <f>IF('Extraction '!W97="UPS","colis",0)</f>
        <v>0</v>
      </c>
      <c r="O94" s="17">
        <f>IF('Extraction '!W97="UPS","Standard",0)</f>
        <v>0</v>
      </c>
      <c r="P94" s="15">
        <f>IF('Extraction '!W97="UPS",'Extraction '!AE97,0)</f>
        <v>0</v>
      </c>
      <c r="T94" s="15">
        <f>IF('Extraction '!W97="UPS",'Extraction '!AB97,0)</f>
        <v>0</v>
      </c>
      <c r="U94" s="15">
        <f>IF('Extraction '!W97="UPS",'Extraction '!AC97,0)</f>
        <v>0</v>
      </c>
      <c r="V94" s="15">
        <f>IF('Extraction '!W97="UPS",'Extraction '!AD97,0)</f>
        <v>0</v>
      </c>
      <c r="X94" s="18">
        <f>IF('Extraction '!W97="UPS",'Extraction '!I97,0)</f>
        <v>0</v>
      </c>
      <c r="Y94" s="15">
        <f>IF('Extraction '!W97="UPS","OBJET DE DECORATION",0)</f>
        <v>0</v>
      </c>
    </row>
    <row r="95" spans="2:25">
      <c r="B95" s="42">
        <v>94</v>
      </c>
      <c r="C95" s="15">
        <f>IF('Extraction '!W98="UPS","798",0)</f>
        <v>0</v>
      </c>
      <c r="D95" s="43"/>
      <c r="E95" s="15">
        <f>IF('Extraction '!W98="UPS",'Extraction '!M98,0)</f>
        <v>0</v>
      </c>
      <c r="F95" s="15">
        <f>IF('Extraction '!W98="UPS",'Extraction '!Y98,0)</f>
        <v>0</v>
      </c>
      <c r="G95" s="16">
        <f>IF('Extraction '!W98="UPS","FR",0)</f>
        <v>0</v>
      </c>
      <c r="H95" s="15">
        <f>IF('Extraction '!W98="UPS",'Extraction '!N98,0)</f>
        <v>0</v>
      </c>
      <c r="I95" s="16">
        <f>IF('Extraction '!W98="UPS","France Zone 4",0)</f>
        <v>0</v>
      </c>
      <c r="J95" s="16">
        <f>IF('Extraction '!W98="UPS",'Extraction '!Q98,0)</f>
        <v>0</v>
      </c>
      <c r="L95" s="15">
        <f>IF('Extraction '!W98="UPS",'Extraction '!R98,0)</f>
        <v>0</v>
      </c>
      <c r="M95" s="17">
        <f>IF('Extraction '!W98="UPS",'Extraction '!W98,0)</f>
        <v>0</v>
      </c>
      <c r="N95" s="17">
        <f>IF('Extraction '!W98="UPS","colis",0)</f>
        <v>0</v>
      </c>
      <c r="O95" s="17">
        <f>IF('Extraction '!W98="UPS","Standard",0)</f>
        <v>0</v>
      </c>
      <c r="P95" s="15">
        <f>IF('Extraction '!W98="UPS",'Extraction '!AE98,0)</f>
        <v>0</v>
      </c>
      <c r="T95" s="15">
        <f>IF('Extraction '!W98="UPS",'Extraction '!AB98,0)</f>
        <v>0</v>
      </c>
      <c r="U95" s="15">
        <f>IF('Extraction '!W98="UPS",'Extraction '!AC98,0)</f>
        <v>0</v>
      </c>
      <c r="V95" s="15">
        <f>IF('Extraction '!W98="UPS",'Extraction '!AD98,0)</f>
        <v>0</v>
      </c>
      <c r="X95" s="18">
        <f>IF('Extraction '!W98="UPS",'Extraction '!I98,0)</f>
        <v>0</v>
      </c>
      <c r="Y95" s="15">
        <f>IF('Extraction '!W98="UPS","OBJET DE DECORATION",0)</f>
        <v>0</v>
      </c>
    </row>
    <row r="96" spans="2:25">
      <c r="B96" s="42">
        <v>95</v>
      </c>
      <c r="C96" s="15">
        <f>IF('Extraction '!W99="UPS","798",0)</f>
        <v>0</v>
      </c>
      <c r="D96" s="43"/>
      <c r="E96" s="15">
        <f>IF('Extraction '!W99="UPS",'Extraction '!M99,0)</f>
        <v>0</v>
      </c>
      <c r="F96" s="15">
        <f>IF('Extraction '!W99="UPS",'Extraction '!Y99,0)</f>
        <v>0</v>
      </c>
      <c r="G96" s="16">
        <f>IF('Extraction '!W99="UPS","FR",0)</f>
        <v>0</v>
      </c>
      <c r="H96" s="15">
        <f>IF('Extraction '!W99="UPS",'Extraction '!N99,0)</f>
        <v>0</v>
      </c>
      <c r="I96" s="16">
        <f>IF('Extraction '!W99="UPS","France Zone 4",0)</f>
        <v>0</v>
      </c>
      <c r="J96" s="16">
        <f>IF('Extraction '!W99="UPS",'Extraction '!Q99,0)</f>
        <v>0</v>
      </c>
      <c r="L96" s="15">
        <f>IF('Extraction '!W99="UPS",'Extraction '!R99,0)</f>
        <v>0</v>
      </c>
      <c r="M96" s="17">
        <f>IF('Extraction '!W99="UPS",'Extraction '!W99,0)</f>
        <v>0</v>
      </c>
      <c r="N96" s="17">
        <f>IF('Extraction '!W99="UPS","colis",0)</f>
        <v>0</v>
      </c>
      <c r="O96" s="17">
        <f>IF('Extraction '!W99="UPS","Standard",0)</f>
        <v>0</v>
      </c>
      <c r="P96" s="15">
        <f>IF('Extraction '!W99="UPS",'Extraction '!AE99,0)</f>
        <v>0</v>
      </c>
      <c r="T96" s="15">
        <f>IF('Extraction '!W99="UPS",'Extraction '!AB99,0)</f>
        <v>0</v>
      </c>
      <c r="U96" s="15">
        <f>IF('Extraction '!W99="UPS",'Extraction '!AC99,0)</f>
        <v>0</v>
      </c>
      <c r="V96" s="15">
        <f>IF('Extraction '!W99="UPS",'Extraction '!AD99,0)</f>
        <v>0</v>
      </c>
      <c r="X96" s="18">
        <f>IF('Extraction '!W99="UPS",'Extraction '!I99,0)</f>
        <v>0</v>
      </c>
      <c r="Y96" s="15">
        <f>IF('Extraction '!W99="UPS","OBJET DE DECORATION",0)</f>
        <v>0</v>
      </c>
    </row>
    <row r="97" spans="2:25">
      <c r="B97" s="42">
        <v>96</v>
      </c>
      <c r="C97" s="15">
        <f>IF('Extraction '!W100="UPS","798",0)</f>
        <v>0</v>
      </c>
      <c r="D97" s="43"/>
      <c r="E97" s="15">
        <f>IF('Extraction '!W100="UPS",'Extraction '!M100,0)</f>
        <v>0</v>
      </c>
      <c r="F97" s="15">
        <f>IF('Extraction '!W100="UPS",'Extraction '!Y100,0)</f>
        <v>0</v>
      </c>
      <c r="G97" s="16">
        <f>IF('Extraction '!W100="UPS","FR",0)</f>
        <v>0</v>
      </c>
      <c r="H97" s="15">
        <f>IF('Extraction '!W100="UPS",'Extraction '!N100,0)</f>
        <v>0</v>
      </c>
      <c r="I97" s="16">
        <f>IF('Extraction '!W100="UPS","France Zone 4",0)</f>
        <v>0</v>
      </c>
      <c r="J97" s="16">
        <f>IF('Extraction '!W100="UPS",'Extraction '!Q100,0)</f>
        <v>0</v>
      </c>
      <c r="L97" s="15">
        <f>IF('Extraction '!W100="UPS",'Extraction '!R100,0)</f>
        <v>0</v>
      </c>
      <c r="M97" s="17">
        <f>IF('Extraction '!W100="UPS",'Extraction '!W100,0)</f>
        <v>0</v>
      </c>
      <c r="N97" s="17">
        <f>IF('Extraction '!W100="UPS","colis",0)</f>
        <v>0</v>
      </c>
      <c r="O97" s="17">
        <f>IF('Extraction '!W100="UPS","Standard",0)</f>
        <v>0</v>
      </c>
      <c r="P97" s="15">
        <f>IF('Extraction '!W100="UPS",'Extraction '!AE100,0)</f>
        <v>0</v>
      </c>
      <c r="T97" s="15">
        <f>IF('Extraction '!W100="UPS",'Extraction '!AB100,0)</f>
        <v>0</v>
      </c>
      <c r="U97" s="15">
        <f>IF('Extraction '!W100="UPS",'Extraction '!AC100,0)</f>
        <v>0</v>
      </c>
      <c r="V97" s="15">
        <f>IF('Extraction '!W100="UPS",'Extraction '!AD100,0)</f>
        <v>0</v>
      </c>
      <c r="X97" s="18">
        <f>IF('Extraction '!W100="UPS",'Extraction '!I100,0)</f>
        <v>0</v>
      </c>
      <c r="Y97" s="15">
        <f>IF('Extraction '!W100="UPS","OBJET DE DECORATION",0)</f>
        <v>0</v>
      </c>
    </row>
    <row r="98" spans="2:25">
      <c r="B98" s="42">
        <v>97</v>
      </c>
      <c r="C98" s="15">
        <f>IF('Extraction '!W101="UPS","798",0)</f>
        <v>0</v>
      </c>
      <c r="D98" s="43"/>
      <c r="E98" s="15">
        <f>IF('Extraction '!W101="UPS",'Extraction '!M101,0)</f>
        <v>0</v>
      </c>
      <c r="F98" s="15">
        <f>IF('Extraction '!W101="UPS",'Extraction '!Y101,0)</f>
        <v>0</v>
      </c>
      <c r="G98" s="16">
        <f>IF('Extraction '!W101="UPS","FR",0)</f>
        <v>0</v>
      </c>
      <c r="H98" s="15">
        <f>IF('Extraction '!W101="UPS",'Extraction '!N101,0)</f>
        <v>0</v>
      </c>
      <c r="I98" s="16">
        <f>IF('Extraction '!W101="UPS","France Zone 4",0)</f>
        <v>0</v>
      </c>
      <c r="J98" s="16">
        <f>IF('Extraction '!W101="UPS",'Extraction '!Q101,0)</f>
        <v>0</v>
      </c>
      <c r="L98" s="15">
        <f>IF('Extraction '!W101="UPS",'Extraction '!R101,0)</f>
        <v>0</v>
      </c>
      <c r="M98" s="17">
        <f>IF('Extraction '!W101="UPS",'Extraction '!W101,0)</f>
        <v>0</v>
      </c>
      <c r="N98" s="17">
        <f>IF('Extraction '!W101="UPS","colis",0)</f>
        <v>0</v>
      </c>
      <c r="O98" s="17">
        <f>IF('Extraction '!W101="UPS","Standard",0)</f>
        <v>0</v>
      </c>
      <c r="P98" s="15">
        <f>IF('Extraction '!W101="UPS",'Extraction '!AE101,0)</f>
        <v>0</v>
      </c>
      <c r="T98" s="15">
        <f>IF('Extraction '!W101="UPS",'Extraction '!AB101,0)</f>
        <v>0</v>
      </c>
      <c r="U98" s="15">
        <f>IF('Extraction '!W101="UPS",'Extraction '!AC101,0)</f>
        <v>0</v>
      </c>
      <c r="V98" s="15">
        <f>IF('Extraction '!W101="UPS",'Extraction '!AD101,0)</f>
        <v>0</v>
      </c>
      <c r="X98" s="18">
        <f>IF('Extraction '!W101="UPS",'Extraction '!I101,0)</f>
        <v>0</v>
      </c>
      <c r="Y98" s="15">
        <f>IF('Extraction '!W101="UPS","OBJET DE DECORATION",0)</f>
        <v>0</v>
      </c>
    </row>
    <row r="99" spans="2:25">
      <c r="B99" s="42">
        <v>98</v>
      </c>
      <c r="C99" s="15">
        <f>IF('Extraction '!W102="UPS","798",0)</f>
        <v>0</v>
      </c>
      <c r="D99" s="43"/>
      <c r="E99" s="15">
        <f>IF('Extraction '!W102="UPS",'Extraction '!M102,0)</f>
        <v>0</v>
      </c>
      <c r="F99" s="15">
        <f>IF('Extraction '!W102="UPS",'Extraction '!Y102,0)</f>
        <v>0</v>
      </c>
      <c r="G99" s="16">
        <f>IF('Extraction '!W102="UPS","FR",0)</f>
        <v>0</v>
      </c>
      <c r="H99" s="15">
        <f>IF('Extraction '!W102="UPS",'Extraction '!N102,0)</f>
        <v>0</v>
      </c>
      <c r="I99" s="16">
        <f>IF('Extraction '!W102="UPS","France Zone 4",0)</f>
        <v>0</v>
      </c>
      <c r="J99" s="16">
        <f>IF('Extraction '!W102="UPS",'Extraction '!Q102,0)</f>
        <v>0</v>
      </c>
      <c r="L99" s="15">
        <f>IF('Extraction '!W102="UPS",'Extraction '!R102,0)</f>
        <v>0</v>
      </c>
      <c r="M99" s="17">
        <f>IF('Extraction '!W102="UPS",'Extraction '!W102,0)</f>
        <v>0</v>
      </c>
      <c r="N99" s="17">
        <f>IF('Extraction '!W102="UPS","colis",0)</f>
        <v>0</v>
      </c>
      <c r="O99" s="17">
        <f>IF('Extraction '!W102="UPS","Standard",0)</f>
        <v>0</v>
      </c>
      <c r="P99" s="15">
        <f>IF('Extraction '!W102="UPS",'Extraction '!AE102,0)</f>
        <v>0</v>
      </c>
      <c r="T99" s="15">
        <f>IF('Extraction '!W102="UPS",'Extraction '!AB102,0)</f>
        <v>0</v>
      </c>
      <c r="U99" s="15">
        <f>IF('Extraction '!W102="UPS",'Extraction '!AC102,0)</f>
        <v>0</v>
      </c>
      <c r="V99" s="15">
        <f>IF('Extraction '!W102="UPS",'Extraction '!AD102,0)</f>
        <v>0</v>
      </c>
      <c r="X99" s="18">
        <f>IF('Extraction '!W102="UPS",'Extraction '!I102,0)</f>
        <v>0</v>
      </c>
      <c r="Y99" s="15">
        <f>IF('Extraction '!W102="UPS","OBJET DE DECORATION",0)</f>
        <v>0</v>
      </c>
    </row>
    <row r="100" spans="2:25">
      <c r="B100" s="42">
        <v>99</v>
      </c>
      <c r="C100" s="15">
        <f>IF('Extraction '!W103="UPS","798",0)</f>
        <v>0</v>
      </c>
      <c r="D100" s="43"/>
      <c r="E100" s="15">
        <f>IF('Extraction '!W103="UPS",'Extraction '!M103,0)</f>
        <v>0</v>
      </c>
      <c r="F100" s="15">
        <f>IF('Extraction '!W103="UPS",'Extraction '!Y103,0)</f>
        <v>0</v>
      </c>
      <c r="G100" s="16">
        <f>IF('Extraction '!W103="UPS","FR",0)</f>
        <v>0</v>
      </c>
      <c r="H100" s="15">
        <f>IF('Extraction '!W103="UPS",'Extraction '!N103,0)</f>
        <v>0</v>
      </c>
      <c r="I100" s="16">
        <f>IF('Extraction '!W103="UPS","France Zone 4",0)</f>
        <v>0</v>
      </c>
      <c r="J100" s="16">
        <f>IF('Extraction '!W103="UPS",'Extraction '!Q103,0)</f>
        <v>0</v>
      </c>
      <c r="L100" s="15">
        <f>IF('Extraction '!W103="UPS",'Extraction '!R103,0)</f>
        <v>0</v>
      </c>
      <c r="M100" s="17">
        <f>IF('Extraction '!W103="UPS",'Extraction '!W103,0)</f>
        <v>0</v>
      </c>
      <c r="N100" s="17">
        <f>IF('Extraction '!W103="UPS","colis",0)</f>
        <v>0</v>
      </c>
      <c r="O100" s="17">
        <f>IF('Extraction '!W103="UPS","Standard",0)</f>
        <v>0</v>
      </c>
      <c r="P100" s="15">
        <f>IF('Extraction '!W103="UPS",'Extraction '!AE103,0)</f>
        <v>0</v>
      </c>
      <c r="T100" s="15">
        <f>IF('Extraction '!W103="UPS",'Extraction '!AB103,0)</f>
        <v>0</v>
      </c>
      <c r="U100" s="15">
        <f>IF('Extraction '!W103="UPS",'Extraction '!AC103,0)</f>
        <v>0</v>
      </c>
      <c r="V100" s="15">
        <f>IF('Extraction '!W103="UPS",'Extraction '!AD103,0)</f>
        <v>0</v>
      </c>
      <c r="X100" s="18">
        <f>IF('Extraction '!W103="UPS",'Extraction '!I103,0)</f>
        <v>0</v>
      </c>
      <c r="Y100" s="15">
        <f>IF('Extraction '!W103="UPS","OBJET DE DECORATION",0)</f>
        <v>0</v>
      </c>
    </row>
    <row r="101" spans="2:25">
      <c r="B101" s="42">
        <f t="shared" ref="B101:B131" si="0">IF(D101=D100,B100,B100+1)</f>
        <v>99</v>
      </c>
      <c r="C101" s="15">
        <f>IF('Extraction '!W104="UPS","798",0)</f>
        <v>0</v>
      </c>
      <c r="D101" s="43"/>
      <c r="E101" s="15">
        <f>IF('Extraction '!W104="UPS",'Extraction '!M104,0)</f>
        <v>0</v>
      </c>
      <c r="F101" s="15">
        <f>IF('Extraction '!W104="UPS",'Extraction '!Y104,0)</f>
        <v>0</v>
      </c>
      <c r="G101" s="16">
        <f>IF('Extraction '!W104="UPS","FR",0)</f>
        <v>0</v>
      </c>
      <c r="H101" s="15">
        <f>IF('Extraction '!W104="UPS",'Extraction '!N104,0)</f>
        <v>0</v>
      </c>
      <c r="I101" s="16">
        <f>IF('Extraction '!W104="UPS","France Zone 4",0)</f>
        <v>0</v>
      </c>
      <c r="J101" s="16">
        <f>IF('Extraction '!W104="UPS",'Extraction '!Q104,0)</f>
        <v>0</v>
      </c>
      <c r="L101" s="15">
        <f>IF('Extraction '!W104="UPS",'Extraction '!R104,0)</f>
        <v>0</v>
      </c>
      <c r="M101" s="17">
        <f>IF('Extraction '!W104="UPS",'Extraction '!W104,0)</f>
        <v>0</v>
      </c>
      <c r="N101" s="17">
        <f>IF('Extraction '!W104="UPS","colis",0)</f>
        <v>0</v>
      </c>
      <c r="O101" s="17">
        <f>IF('Extraction '!W104="UPS","Standard",0)</f>
        <v>0</v>
      </c>
      <c r="P101" s="15">
        <f>IF('Extraction '!W104="UPS",'Extraction '!AE104,0)</f>
        <v>0</v>
      </c>
      <c r="T101" s="15">
        <f>IF('Extraction '!W104="UPS",'Extraction '!AB104,0)</f>
        <v>0</v>
      </c>
      <c r="U101" s="15">
        <f>IF('Extraction '!W104="UPS",'Extraction '!AC104,0)</f>
        <v>0</v>
      </c>
      <c r="V101" s="15">
        <f>IF('Extraction '!W104="UPS",'Extraction '!AD104,0)</f>
        <v>0</v>
      </c>
      <c r="X101" s="18">
        <f>IF('Extraction '!W104="UPS",'Extraction '!I104,0)</f>
        <v>0</v>
      </c>
      <c r="Y101" s="15">
        <f>IF('Extraction '!W104="UPS","OBJET DE DECORATION",0)</f>
        <v>0</v>
      </c>
    </row>
    <row r="102" spans="2:25">
      <c r="B102" s="42">
        <f t="shared" si="0"/>
        <v>99</v>
      </c>
      <c r="C102" s="15">
        <f>IF('Extraction '!W105="UPS","798",0)</f>
        <v>0</v>
      </c>
      <c r="D102" s="43"/>
      <c r="E102" s="15">
        <f>IF('Extraction '!W105="UPS",'Extraction '!M105,0)</f>
        <v>0</v>
      </c>
      <c r="F102" s="15">
        <f>IF('Extraction '!W105="UPS",'Extraction '!Y105,0)</f>
        <v>0</v>
      </c>
      <c r="G102" s="16">
        <f>IF('Extraction '!W105="UPS","FR",0)</f>
        <v>0</v>
      </c>
      <c r="H102" s="15">
        <f>IF('Extraction '!W105="UPS",'Extraction '!N105,0)</f>
        <v>0</v>
      </c>
      <c r="I102" s="16">
        <f>IF('Extraction '!W105="UPS","France Zone 4",0)</f>
        <v>0</v>
      </c>
      <c r="J102" s="16">
        <f>IF('Extraction '!W105="UPS",'Extraction '!Q105,0)</f>
        <v>0</v>
      </c>
      <c r="L102" s="15">
        <f>IF('Extraction '!W105="UPS",'Extraction '!R105,0)</f>
        <v>0</v>
      </c>
      <c r="M102" s="17">
        <f>IF('Extraction '!W105="UPS",'Extraction '!W105,0)</f>
        <v>0</v>
      </c>
      <c r="N102" s="17">
        <f>IF('Extraction '!W105="UPS","colis",0)</f>
        <v>0</v>
      </c>
      <c r="O102" s="17">
        <f>IF('Extraction '!W105="UPS","Standard",0)</f>
        <v>0</v>
      </c>
      <c r="P102" s="15">
        <f>IF('Extraction '!W105="UPS",'Extraction '!AE105,0)</f>
        <v>0</v>
      </c>
      <c r="T102" s="15">
        <f>IF('Extraction '!W105="UPS",'Extraction '!AB105,0)</f>
        <v>0</v>
      </c>
      <c r="U102" s="15">
        <f>IF('Extraction '!W105="UPS",'Extraction '!AC105,0)</f>
        <v>0</v>
      </c>
      <c r="V102" s="15">
        <f>IF('Extraction '!W105="UPS",'Extraction '!AD105,0)</f>
        <v>0</v>
      </c>
      <c r="X102" s="18">
        <f>IF('Extraction '!W105="UPS",'Extraction '!I105,0)</f>
        <v>0</v>
      </c>
      <c r="Y102" s="15">
        <f>IF('Extraction '!W105="UPS","OBJET DE DECORATION",0)</f>
        <v>0</v>
      </c>
    </row>
    <row r="103" spans="2:25">
      <c r="B103" s="42">
        <f t="shared" si="0"/>
        <v>99</v>
      </c>
      <c r="C103" s="15">
        <f>IF('Extraction '!W106="UPS","798",0)</f>
        <v>0</v>
      </c>
      <c r="D103" s="43"/>
      <c r="E103" s="15">
        <f>IF('Extraction '!W106="UPS",'Extraction '!M106,0)</f>
        <v>0</v>
      </c>
      <c r="F103" s="15">
        <f>IF('Extraction '!W106="UPS",'Extraction '!Y106,0)</f>
        <v>0</v>
      </c>
      <c r="G103" s="16">
        <f>IF('Extraction '!W106="UPS","FR",0)</f>
        <v>0</v>
      </c>
      <c r="H103" s="15">
        <f>IF('Extraction '!W106="UPS",'Extraction '!N106,0)</f>
        <v>0</v>
      </c>
      <c r="I103" s="16">
        <f>IF('Extraction '!W106="UPS","France Zone 4",0)</f>
        <v>0</v>
      </c>
      <c r="J103" s="16">
        <f>IF('Extraction '!W106="UPS",'Extraction '!Q106,0)</f>
        <v>0</v>
      </c>
      <c r="L103" s="15">
        <f>IF('Extraction '!W106="UPS",'Extraction '!R106,0)</f>
        <v>0</v>
      </c>
      <c r="M103" s="17">
        <f>IF('Extraction '!W106="UPS",'Extraction '!W106,0)</f>
        <v>0</v>
      </c>
      <c r="N103" s="17">
        <f>IF('Extraction '!W106="UPS","colis",0)</f>
        <v>0</v>
      </c>
      <c r="O103" s="17">
        <f>IF('Extraction '!W106="UPS","Standard",0)</f>
        <v>0</v>
      </c>
      <c r="P103" s="15">
        <f>IF('Extraction '!W106="UPS",'Extraction '!AE106,0)</f>
        <v>0</v>
      </c>
      <c r="T103" s="15">
        <f>IF('Extraction '!W106="UPS",'Extraction '!AB106,0)</f>
        <v>0</v>
      </c>
      <c r="U103" s="15">
        <f>IF('Extraction '!W106="UPS",'Extraction '!AC106,0)</f>
        <v>0</v>
      </c>
      <c r="V103" s="15">
        <f>IF('Extraction '!W106="UPS",'Extraction '!AD106,0)</f>
        <v>0</v>
      </c>
      <c r="X103" s="18">
        <f>IF('Extraction '!W106="UPS",'Extraction '!I106,0)</f>
        <v>0</v>
      </c>
      <c r="Y103" s="15">
        <f>IF('Extraction '!W106="UPS","OBJET DE DECORATION",0)</f>
        <v>0</v>
      </c>
    </row>
    <row r="104" spans="2:25">
      <c r="B104" s="42">
        <f t="shared" si="0"/>
        <v>99</v>
      </c>
      <c r="C104" s="15">
        <f>IF('Extraction '!W107="UPS","798",0)</f>
        <v>0</v>
      </c>
      <c r="D104" s="43"/>
      <c r="E104" s="15">
        <f>IF('Extraction '!W107="UPS",'Extraction '!M107,0)</f>
        <v>0</v>
      </c>
      <c r="F104" s="15">
        <f>IF('Extraction '!W107="UPS",'Extraction '!Y107,0)</f>
        <v>0</v>
      </c>
      <c r="G104" s="16">
        <f>IF('Extraction '!W107="UPS","FR",0)</f>
        <v>0</v>
      </c>
      <c r="H104" s="15">
        <f>IF('Extraction '!W107="UPS",'Extraction '!N107,0)</f>
        <v>0</v>
      </c>
      <c r="I104" s="16">
        <f>IF('Extraction '!W107="UPS","France Zone 4",0)</f>
        <v>0</v>
      </c>
      <c r="J104" s="16">
        <f>IF('Extraction '!W107="UPS",'Extraction '!Q107,0)</f>
        <v>0</v>
      </c>
      <c r="L104" s="15">
        <f>IF('Extraction '!W107="UPS",'Extraction '!R107,0)</f>
        <v>0</v>
      </c>
      <c r="M104" s="17">
        <f>IF('Extraction '!W107="UPS",'Extraction '!W107,0)</f>
        <v>0</v>
      </c>
      <c r="N104" s="17">
        <f>IF('Extraction '!W107="UPS","colis",0)</f>
        <v>0</v>
      </c>
      <c r="O104" s="17">
        <f>IF('Extraction '!W107="UPS","Standard",0)</f>
        <v>0</v>
      </c>
      <c r="P104" s="15">
        <f>IF('Extraction '!W107="UPS",'Extraction '!AE107,0)</f>
        <v>0</v>
      </c>
      <c r="T104" s="15">
        <f>IF('Extraction '!W107="UPS",'Extraction '!AB107,0)</f>
        <v>0</v>
      </c>
      <c r="U104" s="15">
        <f>IF('Extraction '!W107="UPS",'Extraction '!AC107,0)</f>
        <v>0</v>
      </c>
      <c r="V104" s="15">
        <f>IF('Extraction '!W107="UPS",'Extraction '!AD107,0)</f>
        <v>0</v>
      </c>
      <c r="X104" s="18">
        <f>IF('Extraction '!W107="UPS",'Extraction '!I107,0)</f>
        <v>0</v>
      </c>
      <c r="Y104" s="15">
        <f>IF('Extraction '!W107="UPS","OBJET DE DECORATION",0)</f>
        <v>0</v>
      </c>
    </row>
    <row r="105" spans="2:25">
      <c r="B105" s="42">
        <f t="shared" si="0"/>
        <v>99</v>
      </c>
      <c r="C105" s="15">
        <f>IF('Extraction '!W108="UPS","798",0)</f>
        <v>0</v>
      </c>
      <c r="D105" s="43"/>
      <c r="E105" s="15">
        <f>IF('Extraction '!W108="UPS",'Extraction '!M108,0)</f>
        <v>0</v>
      </c>
      <c r="F105" s="15">
        <f>IF('Extraction '!W108="UPS",'Extraction '!Y108,0)</f>
        <v>0</v>
      </c>
      <c r="G105" s="16">
        <f>IF('Extraction '!W108="UPS","FR",0)</f>
        <v>0</v>
      </c>
      <c r="H105" s="15">
        <f>IF('Extraction '!W108="UPS",'Extraction '!N108,0)</f>
        <v>0</v>
      </c>
      <c r="I105" s="16">
        <f>IF('Extraction '!W108="UPS","France Zone 4",0)</f>
        <v>0</v>
      </c>
      <c r="J105" s="16">
        <f>IF('Extraction '!W108="UPS",'Extraction '!Q108,0)</f>
        <v>0</v>
      </c>
      <c r="L105" s="15">
        <f>IF('Extraction '!W108="UPS",'Extraction '!R108,0)</f>
        <v>0</v>
      </c>
      <c r="M105" s="17">
        <f>IF('Extraction '!W108="UPS",'Extraction '!W108,0)</f>
        <v>0</v>
      </c>
      <c r="N105" s="17">
        <f>IF('Extraction '!W108="UPS","colis",0)</f>
        <v>0</v>
      </c>
      <c r="O105" s="17">
        <f>IF('Extraction '!W108="UPS","Standard",0)</f>
        <v>0</v>
      </c>
      <c r="P105" s="15">
        <f>IF('Extraction '!W108="UPS",'Extraction '!AE108,0)</f>
        <v>0</v>
      </c>
      <c r="T105" s="15">
        <f>IF('Extraction '!W108="UPS",'Extraction '!AB108,0)</f>
        <v>0</v>
      </c>
      <c r="U105" s="15">
        <f>IF('Extraction '!W108="UPS",'Extraction '!AC108,0)</f>
        <v>0</v>
      </c>
      <c r="V105" s="15">
        <f>IF('Extraction '!W108="UPS",'Extraction '!AD108,0)</f>
        <v>0</v>
      </c>
      <c r="X105" s="18">
        <f>IF('Extraction '!W108="UPS",'Extraction '!I108,0)</f>
        <v>0</v>
      </c>
      <c r="Y105" s="15">
        <f>IF('Extraction '!W108="UPS","OBJET DE DECORATION",0)</f>
        <v>0</v>
      </c>
    </row>
    <row r="106" spans="2:25">
      <c r="B106" s="42">
        <f t="shared" si="0"/>
        <v>99</v>
      </c>
      <c r="C106" s="15">
        <f>IF('Extraction '!W109="UPS","798",0)</f>
        <v>0</v>
      </c>
      <c r="D106" s="43"/>
      <c r="E106" s="15">
        <f>IF('Extraction '!W109="UPS",'Extraction '!M109,0)</f>
        <v>0</v>
      </c>
      <c r="F106" s="15">
        <f>IF('Extraction '!W109="UPS",'Extraction '!Y109,0)</f>
        <v>0</v>
      </c>
      <c r="G106" s="16">
        <f>IF('Extraction '!W109="UPS","FR",0)</f>
        <v>0</v>
      </c>
      <c r="H106" s="15">
        <f>IF('Extraction '!W109="UPS",'Extraction '!N109,0)</f>
        <v>0</v>
      </c>
      <c r="I106" s="16">
        <f>IF('Extraction '!W109="UPS","France Zone 4",0)</f>
        <v>0</v>
      </c>
      <c r="J106" s="16">
        <f>IF('Extraction '!W109="UPS",'Extraction '!Q109,0)</f>
        <v>0</v>
      </c>
      <c r="L106" s="15">
        <f>IF('Extraction '!W109="UPS",'Extraction '!R109,0)</f>
        <v>0</v>
      </c>
      <c r="M106" s="17">
        <f>IF('Extraction '!W109="UPS",'Extraction '!W109,0)</f>
        <v>0</v>
      </c>
      <c r="N106" s="17">
        <f>IF('Extraction '!W109="UPS","colis",0)</f>
        <v>0</v>
      </c>
      <c r="O106" s="17">
        <f>IF('Extraction '!W109="UPS","Standard",0)</f>
        <v>0</v>
      </c>
      <c r="P106" s="15">
        <f>IF('Extraction '!W109="UPS",'Extraction '!AE109,0)</f>
        <v>0</v>
      </c>
      <c r="T106" s="15">
        <f>IF('Extraction '!W109="UPS",'Extraction '!AB109,0)</f>
        <v>0</v>
      </c>
      <c r="U106" s="15">
        <f>IF('Extraction '!W109="UPS",'Extraction '!AC109,0)</f>
        <v>0</v>
      </c>
      <c r="V106" s="15">
        <f>IF('Extraction '!W109="UPS",'Extraction '!AD109,0)</f>
        <v>0</v>
      </c>
      <c r="X106" s="18">
        <f>IF('Extraction '!W109="UPS",'Extraction '!I109,0)</f>
        <v>0</v>
      </c>
      <c r="Y106" s="15">
        <f>IF('Extraction '!W109="UPS","OBJET DE DECORATION",0)</f>
        <v>0</v>
      </c>
    </row>
    <row r="107" spans="2:25">
      <c r="B107" s="42">
        <f t="shared" si="0"/>
        <v>99</v>
      </c>
      <c r="C107" s="15">
        <f>IF('Extraction '!W110="UPS","798",0)</f>
        <v>0</v>
      </c>
      <c r="D107" s="43"/>
      <c r="E107" s="15">
        <f>IF('Extraction '!W110="UPS",'Extraction '!M110,0)</f>
        <v>0</v>
      </c>
      <c r="F107" s="15">
        <f>IF('Extraction '!W110="UPS",'Extraction '!Y110,0)</f>
        <v>0</v>
      </c>
      <c r="G107" s="16">
        <f>IF('Extraction '!W110="UPS","FR",0)</f>
        <v>0</v>
      </c>
      <c r="H107" s="15">
        <f>IF('Extraction '!W110="UPS",'Extraction '!N110,0)</f>
        <v>0</v>
      </c>
      <c r="I107" s="16">
        <f>IF('Extraction '!W110="UPS","France Zone 4",0)</f>
        <v>0</v>
      </c>
      <c r="J107" s="16">
        <f>IF('Extraction '!W110="UPS",'Extraction '!Q110,0)</f>
        <v>0</v>
      </c>
      <c r="L107" s="15">
        <f>IF('Extraction '!W110="UPS",'Extraction '!R110,0)</f>
        <v>0</v>
      </c>
      <c r="M107" s="17">
        <f>IF('Extraction '!W110="UPS",'Extraction '!W110,0)</f>
        <v>0</v>
      </c>
      <c r="N107" s="17">
        <f>IF('Extraction '!W110="UPS","colis",0)</f>
        <v>0</v>
      </c>
      <c r="O107" s="17">
        <f>IF('Extraction '!W110="UPS","Standard",0)</f>
        <v>0</v>
      </c>
      <c r="P107" s="15">
        <f>IF('Extraction '!W110="UPS",'Extraction '!AE110,0)</f>
        <v>0</v>
      </c>
      <c r="T107" s="15">
        <f>IF('Extraction '!W110="UPS",'Extraction '!AB110,0)</f>
        <v>0</v>
      </c>
      <c r="U107" s="15">
        <f>IF('Extraction '!W110="UPS",'Extraction '!AC110,0)</f>
        <v>0</v>
      </c>
      <c r="V107" s="15">
        <f>IF('Extraction '!W110="UPS",'Extraction '!AD110,0)</f>
        <v>0</v>
      </c>
      <c r="X107" s="18">
        <f>IF('Extraction '!W110="UPS",'Extraction '!I110,0)</f>
        <v>0</v>
      </c>
      <c r="Y107" s="15">
        <f>IF('Extraction '!W110="UPS","OBJET DE DECORATION",0)</f>
        <v>0</v>
      </c>
    </row>
    <row r="108" spans="2:25">
      <c r="B108" s="42">
        <f t="shared" si="0"/>
        <v>99</v>
      </c>
      <c r="C108" s="15">
        <f>IF('Extraction '!W111="UPS","798",0)</f>
        <v>0</v>
      </c>
      <c r="D108" s="43"/>
      <c r="E108" s="15">
        <f>IF('Extraction '!W111="UPS",'Extraction '!M111,0)</f>
        <v>0</v>
      </c>
      <c r="F108" s="15">
        <f>IF('Extraction '!W111="UPS",'Extraction '!Y111,0)</f>
        <v>0</v>
      </c>
      <c r="G108" s="16">
        <f>IF('Extraction '!W111="UPS","FR",0)</f>
        <v>0</v>
      </c>
      <c r="H108" s="15">
        <f>IF('Extraction '!W111="UPS",'Extraction '!N111,0)</f>
        <v>0</v>
      </c>
      <c r="I108" s="16">
        <f>IF('Extraction '!W111="UPS","France Zone 4",0)</f>
        <v>0</v>
      </c>
      <c r="J108" s="16">
        <f>IF('Extraction '!W111="UPS",'Extraction '!Q111,0)</f>
        <v>0</v>
      </c>
      <c r="L108" s="15">
        <f>IF('Extraction '!W111="UPS",'Extraction '!R111,0)</f>
        <v>0</v>
      </c>
      <c r="M108" s="17">
        <f>IF('Extraction '!W111="UPS",'Extraction '!W111,0)</f>
        <v>0</v>
      </c>
      <c r="N108" s="17">
        <f>IF('Extraction '!W111="UPS","colis",0)</f>
        <v>0</v>
      </c>
      <c r="O108" s="17">
        <f>IF('Extraction '!W111="UPS","Standard",0)</f>
        <v>0</v>
      </c>
      <c r="P108" s="15">
        <f>IF('Extraction '!W111="UPS",'Extraction '!AE111,0)</f>
        <v>0</v>
      </c>
      <c r="T108" s="15">
        <f>IF('Extraction '!W111="UPS",'Extraction '!AB111,0)</f>
        <v>0</v>
      </c>
      <c r="U108" s="15">
        <f>IF('Extraction '!W111="UPS",'Extraction '!AC111,0)</f>
        <v>0</v>
      </c>
      <c r="V108" s="15">
        <f>IF('Extraction '!W111="UPS",'Extraction '!AD111,0)</f>
        <v>0</v>
      </c>
      <c r="X108" s="18">
        <f>IF('Extraction '!W111="UPS",'Extraction '!I111,0)</f>
        <v>0</v>
      </c>
      <c r="Y108" s="15">
        <f>IF('Extraction '!W111="UPS","OBJET DE DECORATION",0)</f>
        <v>0</v>
      </c>
    </row>
    <row r="109" spans="2:25">
      <c r="B109" s="42">
        <f t="shared" si="0"/>
        <v>99</v>
      </c>
      <c r="C109" s="15">
        <f>IF('Extraction '!W112="UPS","798",0)</f>
        <v>0</v>
      </c>
      <c r="D109" s="43"/>
      <c r="E109" s="15">
        <f>IF('Extraction '!W112="UPS",'Extraction '!M112,0)</f>
        <v>0</v>
      </c>
      <c r="F109" s="15">
        <f>IF('Extraction '!W112="UPS",'Extraction '!Y112,0)</f>
        <v>0</v>
      </c>
      <c r="G109" s="16">
        <f>IF('Extraction '!W112="UPS","FR",0)</f>
        <v>0</v>
      </c>
      <c r="H109" s="15">
        <f>IF('Extraction '!W112="UPS",'Extraction '!N112,0)</f>
        <v>0</v>
      </c>
      <c r="I109" s="16">
        <f>IF('Extraction '!W112="UPS","France Zone 4",0)</f>
        <v>0</v>
      </c>
      <c r="J109" s="16">
        <f>IF('Extraction '!W112="UPS",'Extraction '!Q112,0)</f>
        <v>0</v>
      </c>
      <c r="L109" s="15">
        <f>IF('Extraction '!W112="UPS",'Extraction '!R112,0)</f>
        <v>0</v>
      </c>
      <c r="M109" s="17">
        <f>IF('Extraction '!W112="UPS",'Extraction '!W112,0)</f>
        <v>0</v>
      </c>
      <c r="N109" s="17">
        <f>IF('Extraction '!W112="UPS","colis",0)</f>
        <v>0</v>
      </c>
      <c r="O109" s="17">
        <f>IF('Extraction '!W112="UPS","Standard",0)</f>
        <v>0</v>
      </c>
      <c r="P109" s="15">
        <f>IF('Extraction '!W112="UPS",'Extraction '!AE112,0)</f>
        <v>0</v>
      </c>
      <c r="T109" s="15">
        <f>IF('Extraction '!W112="UPS",'Extraction '!AB112,0)</f>
        <v>0</v>
      </c>
      <c r="U109" s="15">
        <f>IF('Extraction '!W112="UPS",'Extraction '!AC112,0)</f>
        <v>0</v>
      </c>
      <c r="V109" s="15">
        <f>IF('Extraction '!W112="UPS",'Extraction '!AD112,0)</f>
        <v>0</v>
      </c>
      <c r="X109" s="18">
        <f>IF('Extraction '!W112="UPS",'Extraction '!I112,0)</f>
        <v>0</v>
      </c>
      <c r="Y109" s="15">
        <f>IF('Extraction '!W112="UPS","OBJET DE DECORATION",0)</f>
        <v>0</v>
      </c>
    </row>
    <row r="110" spans="2:25">
      <c r="B110" s="42">
        <f t="shared" si="0"/>
        <v>99</v>
      </c>
      <c r="C110" s="15">
        <f>IF('Extraction '!W113="UPS","798",0)</f>
        <v>0</v>
      </c>
      <c r="D110" s="43"/>
      <c r="E110" s="15">
        <f>IF('Extraction '!W113="UPS",'Extraction '!M113,0)</f>
        <v>0</v>
      </c>
      <c r="F110" s="15">
        <f>IF('Extraction '!W113="UPS",'Extraction '!Y113,0)</f>
        <v>0</v>
      </c>
      <c r="G110" s="16">
        <f>IF('Extraction '!W113="UPS","FR",0)</f>
        <v>0</v>
      </c>
      <c r="H110" s="15">
        <f>IF('Extraction '!W113="UPS",'Extraction '!N113,0)</f>
        <v>0</v>
      </c>
      <c r="I110" s="16">
        <f>IF('Extraction '!W113="UPS","France Zone 4",0)</f>
        <v>0</v>
      </c>
      <c r="J110" s="16">
        <f>IF('Extraction '!W113="UPS",'Extraction '!Q113,0)</f>
        <v>0</v>
      </c>
      <c r="L110" s="15">
        <f>IF('Extraction '!W113="UPS",'Extraction '!R113,0)</f>
        <v>0</v>
      </c>
      <c r="M110" s="17">
        <f>IF('Extraction '!W113="UPS",'Extraction '!W113,0)</f>
        <v>0</v>
      </c>
      <c r="N110" s="17">
        <f>IF('Extraction '!W113="UPS","colis",0)</f>
        <v>0</v>
      </c>
      <c r="O110" s="17">
        <f>IF('Extraction '!W113="UPS","Standard",0)</f>
        <v>0</v>
      </c>
      <c r="P110" s="15">
        <f>IF('Extraction '!W113="UPS",'Extraction '!AE113,0)</f>
        <v>0</v>
      </c>
      <c r="T110" s="15">
        <f>IF('Extraction '!W113="UPS",'Extraction '!AB113,0)</f>
        <v>0</v>
      </c>
      <c r="U110" s="15">
        <f>IF('Extraction '!W113="UPS",'Extraction '!AC113,0)</f>
        <v>0</v>
      </c>
      <c r="V110" s="15">
        <f>IF('Extraction '!W113="UPS",'Extraction '!AD113,0)</f>
        <v>0</v>
      </c>
      <c r="X110" s="18">
        <f>IF('Extraction '!W113="UPS",'Extraction '!I113,0)</f>
        <v>0</v>
      </c>
      <c r="Y110" s="15">
        <f>IF('Extraction '!W113="UPS","OBJET DE DECORATION",0)</f>
        <v>0</v>
      </c>
    </row>
    <row r="111" spans="2:25">
      <c r="B111" s="42">
        <f t="shared" si="0"/>
        <v>99</v>
      </c>
      <c r="C111" s="15">
        <f>IF('Extraction '!W114="UPS","798",0)</f>
        <v>0</v>
      </c>
      <c r="D111" s="43"/>
      <c r="E111" s="15">
        <f>IF('Extraction '!W114="UPS",'Extraction '!M114,0)</f>
        <v>0</v>
      </c>
      <c r="F111" s="15">
        <f>IF('Extraction '!W114="UPS",'Extraction '!Y114,0)</f>
        <v>0</v>
      </c>
      <c r="G111" s="16">
        <f>IF('Extraction '!W114="UPS","FR",0)</f>
        <v>0</v>
      </c>
      <c r="H111" s="15">
        <f>IF('Extraction '!W114="UPS",'Extraction '!N114,0)</f>
        <v>0</v>
      </c>
      <c r="I111" s="16">
        <f>IF('Extraction '!W114="UPS","France Zone 4",0)</f>
        <v>0</v>
      </c>
      <c r="J111" s="16">
        <f>IF('Extraction '!W114="UPS",'Extraction '!Q114,0)</f>
        <v>0</v>
      </c>
      <c r="L111" s="15">
        <f>IF('Extraction '!W114="UPS",'Extraction '!R114,0)</f>
        <v>0</v>
      </c>
      <c r="M111" s="17">
        <f>IF('Extraction '!W114="UPS",'Extraction '!W114,0)</f>
        <v>0</v>
      </c>
      <c r="N111" s="17">
        <f>IF('Extraction '!W114="UPS","colis",0)</f>
        <v>0</v>
      </c>
      <c r="O111" s="17">
        <f>IF('Extraction '!W114="UPS","Standard",0)</f>
        <v>0</v>
      </c>
      <c r="P111" s="15">
        <f>IF('Extraction '!W114="UPS",'Extraction '!AE114,0)</f>
        <v>0</v>
      </c>
      <c r="T111" s="15">
        <f>IF('Extraction '!W114="UPS",'Extraction '!AB114,0)</f>
        <v>0</v>
      </c>
      <c r="U111" s="15">
        <f>IF('Extraction '!W114="UPS",'Extraction '!AC114,0)</f>
        <v>0</v>
      </c>
      <c r="V111" s="15">
        <f>IF('Extraction '!W114="UPS",'Extraction '!AD114,0)</f>
        <v>0</v>
      </c>
      <c r="X111" s="18">
        <f>IF('Extraction '!W114="UPS",'Extraction '!I114,0)</f>
        <v>0</v>
      </c>
      <c r="Y111" s="15">
        <f>IF('Extraction '!W114="UPS","OBJET DE DECORATION",0)</f>
        <v>0</v>
      </c>
    </row>
    <row r="112" spans="2:25">
      <c r="B112" s="42">
        <f t="shared" si="0"/>
        <v>99</v>
      </c>
      <c r="C112" s="15">
        <f>IF('Extraction '!W115="UPS","798",0)</f>
        <v>0</v>
      </c>
      <c r="D112" s="43"/>
      <c r="E112" s="15">
        <f>IF('Extraction '!W115="UPS",'Extraction '!M115,0)</f>
        <v>0</v>
      </c>
      <c r="F112" s="15">
        <f>IF('Extraction '!W115="UPS",'Extraction '!Y115,0)</f>
        <v>0</v>
      </c>
      <c r="G112" s="16">
        <f>IF('Extraction '!W115="UPS","FR",0)</f>
        <v>0</v>
      </c>
      <c r="H112" s="15">
        <f>IF('Extraction '!W115="UPS",'Extraction '!N115,0)</f>
        <v>0</v>
      </c>
      <c r="I112" s="16">
        <f>IF('Extraction '!W115="UPS","France Zone 4",0)</f>
        <v>0</v>
      </c>
      <c r="J112" s="16">
        <f>IF('Extraction '!W115="UPS",'Extraction '!Q115,0)</f>
        <v>0</v>
      </c>
      <c r="L112" s="15">
        <f>IF('Extraction '!W115="UPS",'Extraction '!R115,0)</f>
        <v>0</v>
      </c>
      <c r="M112" s="17">
        <f>IF('Extraction '!W115="UPS",'Extraction '!W115,0)</f>
        <v>0</v>
      </c>
      <c r="N112" s="17">
        <f>IF('Extraction '!W115="UPS","colis",0)</f>
        <v>0</v>
      </c>
      <c r="O112" s="17">
        <f>IF('Extraction '!W115="UPS","Standard",0)</f>
        <v>0</v>
      </c>
      <c r="P112" s="15">
        <f>IF('Extraction '!W115="UPS",'Extraction '!AE115,0)</f>
        <v>0</v>
      </c>
      <c r="T112" s="15">
        <f>IF('Extraction '!W115="UPS",'Extraction '!AB115,0)</f>
        <v>0</v>
      </c>
      <c r="U112" s="15">
        <f>IF('Extraction '!W115="UPS",'Extraction '!AC115,0)</f>
        <v>0</v>
      </c>
      <c r="V112" s="15">
        <f>IF('Extraction '!W115="UPS",'Extraction '!AD115,0)</f>
        <v>0</v>
      </c>
      <c r="X112" s="18">
        <f>IF('Extraction '!W115="UPS",'Extraction '!I115,0)</f>
        <v>0</v>
      </c>
      <c r="Y112" s="15">
        <f>IF('Extraction '!W115="UPS","OBJET DE DECORATION",0)</f>
        <v>0</v>
      </c>
    </row>
    <row r="113" spans="2:25">
      <c r="B113" s="42">
        <f t="shared" si="0"/>
        <v>99</v>
      </c>
      <c r="C113" s="15">
        <f>IF('Extraction '!W116="UPS","798",0)</f>
        <v>0</v>
      </c>
      <c r="D113" s="43"/>
      <c r="E113" s="15">
        <f>IF('Extraction '!W116="UPS",'Extraction '!M116,0)</f>
        <v>0</v>
      </c>
      <c r="F113" s="15">
        <f>IF('Extraction '!W116="UPS",'Extraction '!Y116,0)</f>
        <v>0</v>
      </c>
      <c r="G113" s="16">
        <f>IF('Extraction '!W116="UPS","FR",0)</f>
        <v>0</v>
      </c>
      <c r="H113" s="15">
        <f>IF('Extraction '!W116="UPS",'Extraction '!N116,0)</f>
        <v>0</v>
      </c>
      <c r="I113" s="16">
        <f>IF('Extraction '!W116="UPS","France Zone 4",0)</f>
        <v>0</v>
      </c>
      <c r="J113" s="16">
        <f>IF('Extraction '!W116="UPS",'Extraction '!Q116,0)</f>
        <v>0</v>
      </c>
      <c r="L113" s="15">
        <f>IF('Extraction '!W116="UPS",'Extraction '!R116,0)</f>
        <v>0</v>
      </c>
      <c r="M113" s="17">
        <f>IF('Extraction '!W116="UPS",'Extraction '!W116,0)</f>
        <v>0</v>
      </c>
      <c r="N113" s="17">
        <f>IF('Extraction '!W116="UPS","colis",0)</f>
        <v>0</v>
      </c>
      <c r="O113" s="17">
        <f>IF('Extraction '!W116="UPS","Standard",0)</f>
        <v>0</v>
      </c>
      <c r="P113" s="15">
        <f>IF('Extraction '!W116="UPS",'Extraction '!AE116,0)</f>
        <v>0</v>
      </c>
      <c r="T113" s="15">
        <f>IF('Extraction '!W116="UPS",'Extraction '!AB116,0)</f>
        <v>0</v>
      </c>
      <c r="U113" s="15">
        <f>IF('Extraction '!W116="UPS",'Extraction '!AC116,0)</f>
        <v>0</v>
      </c>
      <c r="V113" s="15">
        <f>IF('Extraction '!W116="UPS",'Extraction '!AD116,0)</f>
        <v>0</v>
      </c>
      <c r="X113" s="18">
        <f>IF('Extraction '!W116="UPS",'Extraction '!I116,0)</f>
        <v>0</v>
      </c>
      <c r="Y113" s="15">
        <f>IF('Extraction '!W116="UPS","OBJET DE DECORATION",0)</f>
        <v>0</v>
      </c>
    </row>
    <row r="114" spans="2:25">
      <c r="B114" s="42">
        <f t="shared" si="0"/>
        <v>99</v>
      </c>
      <c r="C114" s="15">
        <f>IF('Extraction '!W117="UPS","798",0)</f>
        <v>0</v>
      </c>
      <c r="D114" s="43"/>
      <c r="E114" s="15">
        <f>IF('Extraction '!W117="UPS",'Extraction '!M117,0)</f>
        <v>0</v>
      </c>
      <c r="F114" s="15">
        <f>IF('Extraction '!W117="UPS",'Extraction '!Y117,0)</f>
        <v>0</v>
      </c>
      <c r="G114" s="16">
        <f>IF('Extraction '!W117="UPS","FR",0)</f>
        <v>0</v>
      </c>
      <c r="H114" s="15">
        <f>IF('Extraction '!W117="UPS",'Extraction '!N117,0)</f>
        <v>0</v>
      </c>
      <c r="I114" s="16">
        <f>IF('Extraction '!W117="UPS","France Zone 4",0)</f>
        <v>0</v>
      </c>
      <c r="J114" s="16">
        <f>IF('Extraction '!W117="UPS",'Extraction '!Q117,0)</f>
        <v>0</v>
      </c>
      <c r="L114" s="15">
        <f>IF('Extraction '!W117="UPS",'Extraction '!R117,0)</f>
        <v>0</v>
      </c>
      <c r="M114" s="17">
        <f>IF('Extraction '!W117="UPS",'Extraction '!W117,0)</f>
        <v>0</v>
      </c>
      <c r="N114" s="17">
        <f>IF('Extraction '!W117="UPS","colis",0)</f>
        <v>0</v>
      </c>
      <c r="O114" s="17">
        <f>IF('Extraction '!W117="UPS","Standard",0)</f>
        <v>0</v>
      </c>
      <c r="P114" s="15">
        <f>IF('Extraction '!W117="UPS",'Extraction '!AE117,0)</f>
        <v>0</v>
      </c>
      <c r="T114" s="15">
        <f>IF('Extraction '!W117="UPS",'Extraction '!AB117,0)</f>
        <v>0</v>
      </c>
      <c r="U114" s="15">
        <f>IF('Extraction '!W117="UPS",'Extraction '!AC117,0)</f>
        <v>0</v>
      </c>
      <c r="V114" s="15">
        <f>IF('Extraction '!W117="UPS",'Extraction '!AD117,0)</f>
        <v>0</v>
      </c>
      <c r="X114" s="18">
        <f>IF('Extraction '!W117="UPS",'Extraction '!I117,0)</f>
        <v>0</v>
      </c>
      <c r="Y114" s="15">
        <f>IF('Extraction '!W117="UPS","OBJET DE DECORATION",0)</f>
        <v>0</v>
      </c>
    </row>
    <row r="115" spans="2:25">
      <c r="B115" s="42">
        <f t="shared" si="0"/>
        <v>99</v>
      </c>
      <c r="C115" s="15">
        <f>IF('Extraction '!W118="UPS","798",0)</f>
        <v>0</v>
      </c>
      <c r="D115" s="43"/>
      <c r="E115" s="15">
        <f>IF('Extraction '!W118="UPS",'Extraction '!M118,0)</f>
        <v>0</v>
      </c>
      <c r="F115" s="15">
        <f>IF('Extraction '!W118="UPS",'Extraction '!Y118,0)</f>
        <v>0</v>
      </c>
      <c r="G115" s="16">
        <f>IF('Extraction '!W118="UPS","FR",0)</f>
        <v>0</v>
      </c>
      <c r="H115" s="15">
        <f>IF('Extraction '!W118="UPS",'Extraction '!N118,0)</f>
        <v>0</v>
      </c>
      <c r="I115" s="16">
        <f>IF('Extraction '!W118="UPS","France Zone 4",0)</f>
        <v>0</v>
      </c>
      <c r="J115" s="16">
        <f>IF('Extraction '!W118="UPS",'Extraction '!Q118,0)</f>
        <v>0</v>
      </c>
      <c r="L115" s="15">
        <f>IF('Extraction '!W118="UPS",'Extraction '!R118,0)</f>
        <v>0</v>
      </c>
      <c r="M115" s="17">
        <f>IF('Extraction '!W118="UPS",'Extraction '!W118,0)</f>
        <v>0</v>
      </c>
      <c r="N115" s="17">
        <f>IF('Extraction '!W118="UPS","colis",0)</f>
        <v>0</v>
      </c>
      <c r="O115" s="17">
        <f>IF('Extraction '!W118="UPS","Standard",0)</f>
        <v>0</v>
      </c>
      <c r="P115" s="15">
        <f>IF('Extraction '!W118="UPS",'Extraction '!AE118,0)</f>
        <v>0</v>
      </c>
      <c r="T115" s="15">
        <f>IF('Extraction '!W118="UPS",'Extraction '!AB118,0)</f>
        <v>0</v>
      </c>
      <c r="U115" s="15">
        <f>IF('Extraction '!W118="UPS",'Extraction '!AC118,0)</f>
        <v>0</v>
      </c>
      <c r="V115" s="15">
        <f>IF('Extraction '!W118="UPS",'Extraction '!AD118,0)</f>
        <v>0</v>
      </c>
      <c r="X115" s="18">
        <f>IF('Extraction '!W118="UPS",'Extraction '!I118,0)</f>
        <v>0</v>
      </c>
      <c r="Y115" s="15">
        <f>IF('Extraction '!W118="UPS","OBJET DE DECORATION",0)</f>
        <v>0</v>
      </c>
    </row>
    <row r="116" spans="2:25">
      <c r="B116" s="42">
        <f t="shared" si="0"/>
        <v>99</v>
      </c>
      <c r="C116" s="15">
        <f>IF('Extraction '!W119="UPS","798",0)</f>
        <v>0</v>
      </c>
      <c r="D116" s="43"/>
      <c r="E116" s="15">
        <f>IF('Extraction '!W119="UPS",'Extraction '!M119,0)</f>
        <v>0</v>
      </c>
      <c r="F116" s="15">
        <f>IF('Extraction '!W119="UPS",'Extraction '!Y119,0)</f>
        <v>0</v>
      </c>
      <c r="G116" s="16">
        <f>IF('Extraction '!W119="UPS","FR",0)</f>
        <v>0</v>
      </c>
      <c r="H116" s="15">
        <f>IF('Extraction '!W119="UPS",'Extraction '!N119,0)</f>
        <v>0</v>
      </c>
      <c r="I116" s="16">
        <f>IF('Extraction '!W119="UPS","France Zone 4",0)</f>
        <v>0</v>
      </c>
      <c r="J116" s="16">
        <f>IF('Extraction '!W119="UPS",'Extraction '!Q119,0)</f>
        <v>0</v>
      </c>
      <c r="L116" s="15">
        <f>IF('Extraction '!W119="UPS",'Extraction '!R119,0)</f>
        <v>0</v>
      </c>
      <c r="M116" s="17">
        <f>IF('Extraction '!W119="UPS",'Extraction '!W119,0)</f>
        <v>0</v>
      </c>
      <c r="N116" s="17">
        <f>IF('Extraction '!W119="UPS","colis",0)</f>
        <v>0</v>
      </c>
      <c r="O116" s="17">
        <f>IF('Extraction '!W119="UPS","Standard",0)</f>
        <v>0</v>
      </c>
      <c r="P116" s="15">
        <f>IF('Extraction '!W119="UPS",'Extraction '!AE119,0)</f>
        <v>0</v>
      </c>
      <c r="T116" s="15">
        <f>IF('Extraction '!W119="UPS",'Extraction '!AB119,0)</f>
        <v>0</v>
      </c>
      <c r="U116" s="15">
        <f>IF('Extraction '!W119="UPS",'Extraction '!AC119,0)</f>
        <v>0</v>
      </c>
      <c r="V116" s="15">
        <f>IF('Extraction '!W119="UPS",'Extraction '!AD119,0)</f>
        <v>0</v>
      </c>
      <c r="X116" s="18">
        <f>IF('Extraction '!W119="UPS",'Extraction '!I119,0)</f>
        <v>0</v>
      </c>
      <c r="Y116" s="15">
        <f>IF('Extraction '!W119="UPS","OBJET DE DECORATION",0)</f>
        <v>0</v>
      </c>
    </row>
    <row r="117" spans="2:25">
      <c r="B117" s="42">
        <f t="shared" si="0"/>
        <v>99</v>
      </c>
      <c r="C117" s="15">
        <f>IF('Extraction '!W120="UPS","798",0)</f>
        <v>0</v>
      </c>
      <c r="D117" s="43"/>
      <c r="E117" s="15">
        <f>IF('Extraction '!W120="UPS",'Extraction '!M120,0)</f>
        <v>0</v>
      </c>
      <c r="F117" s="15">
        <f>IF('Extraction '!W120="UPS",'Extraction '!Y120,0)</f>
        <v>0</v>
      </c>
      <c r="G117" s="16">
        <f>IF('Extraction '!W120="UPS","FR",0)</f>
        <v>0</v>
      </c>
      <c r="H117" s="15">
        <f>IF('Extraction '!W120="UPS",'Extraction '!N120,0)</f>
        <v>0</v>
      </c>
      <c r="I117" s="16">
        <f>IF('Extraction '!W120="UPS","France Zone 4",0)</f>
        <v>0</v>
      </c>
      <c r="J117" s="16">
        <f>IF('Extraction '!W120="UPS",'Extraction '!Q120,0)</f>
        <v>0</v>
      </c>
      <c r="L117" s="15">
        <f>IF('Extraction '!W120="UPS",'Extraction '!R120,0)</f>
        <v>0</v>
      </c>
      <c r="M117" s="17">
        <f>IF('Extraction '!W120="UPS",'Extraction '!W120,0)</f>
        <v>0</v>
      </c>
      <c r="N117" s="17">
        <f>IF('Extraction '!W120="UPS","colis",0)</f>
        <v>0</v>
      </c>
      <c r="O117" s="17">
        <f>IF('Extraction '!W120="UPS","Standard",0)</f>
        <v>0</v>
      </c>
      <c r="P117" s="15">
        <f>IF('Extraction '!W120="UPS",'Extraction '!AE120,0)</f>
        <v>0</v>
      </c>
      <c r="T117" s="15">
        <f>IF('Extraction '!W120="UPS",'Extraction '!AB120,0)</f>
        <v>0</v>
      </c>
      <c r="U117" s="15">
        <f>IF('Extraction '!W120="UPS",'Extraction '!AC120,0)</f>
        <v>0</v>
      </c>
      <c r="V117" s="15">
        <f>IF('Extraction '!W120="UPS",'Extraction '!AD120,0)</f>
        <v>0</v>
      </c>
      <c r="X117" s="18">
        <f>IF('Extraction '!W120="UPS",'Extraction '!I120,0)</f>
        <v>0</v>
      </c>
      <c r="Y117" s="15">
        <f>IF('Extraction '!W120="UPS","OBJET DE DECORATION",0)</f>
        <v>0</v>
      </c>
    </row>
    <row r="118" spans="2:25">
      <c r="B118" s="42">
        <f t="shared" si="0"/>
        <v>99</v>
      </c>
      <c r="C118" s="15">
        <f>IF('Extraction '!W121="UPS","798",0)</f>
        <v>0</v>
      </c>
      <c r="D118" s="43"/>
      <c r="E118" s="15">
        <f>IF('Extraction '!W121="UPS",'Extraction '!M121,0)</f>
        <v>0</v>
      </c>
      <c r="F118" s="15">
        <f>IF('Extraction '!W121="UPS",'Extraction '!Y121,0)</f>
        <v>0</v>
      </c>
      <c r="G118" s="16">
        <f>IF('Extraction '!W121="UPS","FR",0)</f>
        <v>0</v>
      </c>
      <c r="H118" s="15">
        <f>IF('Extraction '!W121="UPS",'Extraction '!N121,0)</f>
        <v>0</v>
      </c>
      <c r="I118" s="16">
        <f>IF('Extraction '!W121="UPS","France Zone 4",0)</f>
        <v>0</v>
      </c>
      <c r="J118" s="16">
        <f>IF('Extraction '!W121="UPS",'Extraction '!Q121,0)</f>
        <v>0</v>
      </c>
      <c r="L118" s="15">
        <f>IF('Extraction '!W121="UPS",'Extraction '!R121,0)</f>
        <v>0</v>
      </c>
      <c r="M118" s="17">
        <f>IF('Extraction '!W121="UPS",'Extraction '!W121,0)</f>
        <v>0</v>
      </c>
      <c r="N118" s="17">
        <f>IF('Extraction '!W121="UPS","colis",0)</f>
        <v>0</v>
      </c>
      <c r="O118" s="17">
        <f>IF('Extraction '!W121="UPS","Standard",0)</f>
        <v>0</v>
      </c>
      <c r="P118" s="15">
        <f>IF('Extraction '!W121="UPS",'Extraction '!AE121,0)</f>
        <v>0</v>
      </c>
      <c r="T118" s="15">
        <f>IF('Extraction '!W121="UPS",'Extraction '!AB121,0)</f>
        <v>0</v>
      </c>
      <c r="U118" s="15">
        <f>IF('Extraction '!W121="UPS",'Extraction '!AC121,0)</f>
        <v>0</v>
      </c>
      <c r="V118" s="15">
        <f>IF('Extraction '!W121="UPS",'Extraction '!AD121,0)</f>
        <v>0</v>
      </c>
      <c r="X118" s="18">
        <f>IF('Extraction '!W121="UPS",'Extraction '!I121,0)</f>
        <v>0</v>
      </c>
      <c r="Y118" s="15">
        <f>IF('Extraction '!W121="UPS","OBJET DE DECORATION",0)</f>
        <v>0</v>
      </c>
    </row>
    <row r="119" spans="2:25">
      <c r="B119" s="42">
        <f t="shared" si="0"/>
        <v>99</v>
      </c>
      <c r="C119" s="15">
        <f>IF('Extraction '!W122="UPS","798",0)</f>
        <v>0</v>
      </c>
      <c r="D119" s="43"/>
      <c r="E119" s="15">
        <f>IF('Extraction '!W122="UPS",'Extraction '!M122,0)</f>
        <v>0</v>
      </c>
      <c r="F119" s="15">
        <f>IF('Extraction '!W122="UPS",'Extraction '!Y122,0)</f>
        <v>0</v>
      </c>
      <c r="G119" s="16">
        <f>IF('Extraction '!W122="UPS","FR",0)</f>
        <v>0</v>
      </c>
      <c r="H119" s="15">
        <f>IF('Extraction '!W122="UPS",'Extraction '!N122,0)</f>
        <v>0</v>
      </c>
      <c r="I119" s="16">
        <f>IF('Extraction '!W122="UPS","France Zone 4",0)</f>
        <v>0</v>
      </c>
      <c r="J119" s="16">
        <f>IF('Extraction '!W122="UPS",'Extraction '!Q122,0)</f>
        <v>0</v>
      </c>
      <c r="L119" s="15">
        <f>IF('Extraction '!W122="UPS",'Extraction '!R122,0)</f>
        <v>0</v>
      </c>
      <c r="M119" s="17">
        <f>IF('Extraction '!W122="UPS",'Extraction '!W122,0)</f>
        <v>0</v>
      </c>
      <c r="N119" s="17">
        <f>IF('Extraction '!W122="UPS","colis",0)</f>
        <v>0</v>
      </c>
      <c r="O119" s="17">
        <f>IF('Extraction '!W122="UPS","Standard",0)</f>
        <v>0</v>
      </c>
      <c r="P119" s="15">
        <f>IF('Extraction '!W122="UPS",'Extraction '!AE122,0)</f>
        <v>0</v>
      </c>
      <c r="T119" s="15">
        <f>IF('Extraction '!W122="UPS",'Extraction '!AB122,0)</f>
        <v>0</v>
      </c>
      <c r="U119" s="15">
        <f>IF('Extraction '!W122="UPS",'Extraction '!AC122,0)</f>
        <v>0</v>
      </c>
      <c r="V119" s="15">
        <f>IF('Extraction '!W122="UPS",'Extraction '!AD122,0)</f>
        <v>0</v>
      </c>
      <c r="X119" s="18">
        <f>IF('Extraction '!W122="UPS",'Extraction '!I122,0)</f>
        <v>0</v>
      </c>
      <c r="Y119" s="15">
        <f>IF('Extraction '!W122="UPS","OBJET DE DECORATION",0)</f>
        <v>0</v>
      </c>
    </row>
    <row r="120" spans="2:25">
      <c r="B120" s="42">
        <f t="shared" si="0"/>
        <v>99</v>
      </c>
      <c r="C120" s="15">
        <f>IF('Extraction '!W123="UPS","798",0)</f>
        <v>0</v>
      </c>
      <c r="D120" s="43"/>
      <c r="E120" s="15">
        <f>IF('Extraction '!W123="UPS",'Extraction '!M123,0)</f>
        <v>0</v>
      </c>
      <c r="F120" s="15">
        <f>IF('Extraction '!W123="UPS",'Extraction '!Y123,0)</f>
        <v>0</v>
      </c>
      <c r="G120" s="16">
        <f>IF('Extraction '!W123="UPS","FR",0)</f>
        <v>0</v>
      </c>
      <c r="H120" s="15">
        <f>IF('Extraction '!W123="UPS",'Extraction '!N123,0)</f>
        <v>0</v>
      </c>
      <c r="I120" s="16">
        <f>IF('Extraction '!W123="UPS","France Zone 4",0)</f>
        <v>0</v>
      </c>
      <c r="J120" s="16">
        <f>IF('Extraction '!W123="UPS",'Extraction '!Q123,0)</f>
        <v>0</v>
      </c>
      <c r="L120" s="15">
        <f>IF('Extraction '!W123="UPS",'Extraction '!R123,0)</f>
        <v>0</v>
      </c>
      <c r="M120" s="17">
        <f>IF('Extraction '!W123="UPS",'Extraction '!W123,0)</f>
        <v>0</v>
      </c>
      <c r="N120" s="17">
        <f>IF('Extraction '!W123="UPS","colis",0)</f>
        <v>0</v>
      </c>
      <c r="O120" s="17">
        <f>IF('Extraction '!W123="UPS","Standard",0)</f>
        <v>0</v>
      </c>
      <c r="P120" s="15">
        <f>IF('Extraction '!W123="UPS",'Extraction '!AE123,0)</f>
        <v>0</v>
      </c>
      <c r="T120" s="15">
        <f>IF('Extraction '!W123="UPS",'Extraction '!AB123,0)</f>
        <v>0</v>
      </c>
      <c r="U120" s="15">
        <f>IF('Extraction '!W123="UPS",'Extraction '!AC123,0)</f>
        <v>0</v>
      </c>
      <c r="V120" s="15">
        <f>IF('Extraction '!W123="UPS",'Extraction '!AD123,0)</f>
        <v>0</v>
      </c>
      <c r="X120" s="18">
        <f>IF('Extraction '!W123="UPS",'Extraction '!I123,0)</f>
        <v>0</v>
      </c>
      <c r="Y120" s="15">
        <f>IF('Extraction '!W123="UPS","OBJET DE DECORATION",0)</f>
        <v>0</v>
      </c>
    </row>
    <row r="121" spans="2:25">
      <c r="B121" s="42">
        <f t="shared" si="0"/>
        <v>99</v>
      </c>
      <c r="C121" s="15">
        <f>IF('Extraction '!W124="UPS","798",0)</f>
        <v>0</v>
      </c>
      <c r="D121" s="43"/>
      <c r="E121" s="15">
        <f>IF('Extraction '!W124="UPS",'Extraction '!M124,0)</f>
        <v>0</v>
      </c>
      <c r="F121" s="15">
        <f>IF('Extraction '!W124="UPS",'Extraction '!Y124,0)</f>
        <v>0</v>
      </c>
      <c r="G121" s="16">
        <f>IF('Extraction '!W124="UPS","FR",0)</f>
        <v>0</v>
      </c>
      <c r="H121" s="15">
        <f>IF('Extraction '!W124="UPS",'Extraction '!N124,0)</f>
        <v>0</v>
      </c>
      <c r="I121" s="16">
        <f>IF('Extraction '!W124="UPS","France Zone 4",0)</f>
        <v>0</v>
      </c>
      <c r="J121" s="16">
        <f>IF('Extraction '!W124="UPS",'Extraction '!Q124,0)</f>
        <v>0</v>
      </c>
      <c r="L121" s="15">
        <f>IF('Extraction '!W124="UPS",'Extraction '!R124,0)</f>
        <v>0</v>
      </c>
      <c r="M121" s="17">
        <f>IF('Extraction '!W124="UPS",'Extraction '!W124,0)</f>
        <v>0</v>
      </c>
      <c r="N121" s="17">
        <f>IF('Extraction '!W124="UPS","colis",0)</f>
        <v>0</v>
      </c>
      <c r="O121" s="17">
        <f>IF('Extraction '!W124="UPS","Standard",0)</f>
        <v>0</v>
      </c>
      <c r="P121" s="15">
        <f>IF('Extraction '!W124="UPS",'Extraction '!AE124,0)</f>
        <v>0</v>
      </c>
      <c r="T121" s="15">
        <f>IF('Extraction '!W124="UPS",'Extraction '!AB124,0)</f>
        <v>0</v>
      </c>
      <c r="U121" s="15">
        <f>IF('Extraction '!W124="UPS",'Extraction '!AC124,0)</f>
        <v>0</v>
      </c>
      <c r="V121" s="15">
        <f>IF('Extraction '!W124="UPS",'Extraction '!AD124,0)</f>
        <v>0</v>
      </c>
      <c r="X121" s="18">
        <f>IF('Extraction '!W124="UPS",'Extraction '!I124,0)</f>
        <v>0</v>
      </c>
      <c r="Y121" s="15">
        <f>IF('Extraction '!W124="UPS","OBJET DE DECORATION",0)</f>
        <v>0</v>
      </c>
    </row>
    <row r="122" spans="2:25">
      <c r="B122" s="42">
        <f t="shared" si="0"/>
        <v>99</v>
      </c>
      <c r="C122" s="15">
        <f>IF('Extraction '!W125="UPS","798",0)</f>
        <v>0</v>
      </c>
      <c r="D122" s="43"/>
      <c r="E122" s="15">
        <f>IF('Extraction '!W125="UPS",'Extraction '!M125,0)</f>
        <v>0</v>
      </c>
      <c r="F122" s="15">
        <f>IF('Extraction '!W125="UPS",'Extraction '!Y125,0)</f>
        <v>0</v>
      </c>
      <c r="G122" s="16">
        <f>IF('Extraction '!W125="UPS","FR",0)</f>
        <v>0</v>
      </c>
      <c r="H122" s="15">
        <f>IF('Extraction '!W125="UPS",'Extraction '!N125,0)</f>
        <v>0</v>
      </c>
      <c r="I122" s="16">
        <f>IF('Extraction '!W125="UPS","France Zone 4",0)</f>
        <v>0</v>
      </c>
      <c r="J122" s="16">
        <f>IF('Extraction '!W125="UPS",'Extraction '!Q125,0)</f>
        <v>0</v>
      </c>
      <c r="L122" s="15">
        <f>IF('Extraction '!W125="UPS",'Extraction '!R125,0)</f>
        <v>0</v>
      </c>
      <c r="M122" s="17">
        <f>IF('Extraction '!W125="UPS",'Extraction '!W125,0)</f>
        <v>0</v>
      </c>
      <c r="N122" s="17">
        <f>IF('Extraction '!W125="UPS","colis",0)</f>
        <v>0</v>
      </c>
      <c r="O122" s="17">
        <f>IF('Extraction '!W125="UPS","Standard",0)</f>
        <v>0</v>
      </c>
      <c r="P122" s="15">
        <f>IF('Extraction '!W125="UPS",'Extraction '!AE125,0)</f>
        <v>0</v>
      </c>
      <c r="T122" s="15">
        <f>IF('Extraction '!W125="UPS",'Extraction '!AB125,0)</f>
        <v>0</v>
      </c>
      <c r="U122" s="15">
        <f>IF('Extraction '!W125="UPS",'Extraction '!AC125,0)</f>
        <v>0</v>
      </c>
      <c r="V122" s="15">
        <f>IF('Extraction '!W125="UPS",'Extraction '!AD125,0)</f>
        <v>0</v>
      </c>
      <c r="X122" s="18">
        <f>IF('Extraction '!W125="UPS",'Extraction '!I125,0)</f>
        <v>0</v>
      </c>
      <c r="Y122" s="15">
        <f>IF('Extraction '!W125="UPS","OBJET DE DECORATION",0)</f>
        <v>0</v>
      </c>
    </row>
    <row r="123" spans="2:25">
      <c r="B123" s="42">
        <f t="shared" si="0"/>
        <v>99</v>
      </c>
      <c r="C123" s="15">
        <f>IF('Extraction '!W126="UPS","798",0)</f>
        <v>0</v>
      </c>
      <c r="D123" s="43"/>
      <c r="E123" s="15">
        <f>IF('Extraction '!W126="UPS",'Extraction '!M126,0)</f>
        <v>0</v>
      </c>
      <c r="F123" s="15">
        <f>IF('Extraction '!W126="UPS",'Extraction '!Y126,0)</f>
        <v>0</v>
      </c>
      <c r="G123" s="16">
        <f>IF('Extraction '!W126="UPS","FR",0)</f>
        <v>0</v>
      </c>
      <c r="H123" s="15">
        <f>IF('Extraction '!W126="UPS",'Extraction '!N126,0)</f>
        <v>0</v>
      </c>
      <c r="I123" s="16">
        <f>IF('Extraction '!W126="UPS","France Zone 4",0)</f>
        <v>0</v>
      </c>
      <c r="J123" s="16">
        <f>IF('Extraction '!W126="UPS",'Extraction '!Q126,0)</f>
        <v>0</v>
      </c>
      <c r="L123" s="15">
        <f>IF('Extraction '!W126="UPS",'Extraction '!R126,0)</f>
        <v>0</v>
      </c>
      <c r="M123" s="17">
        <f>IF('Extraction '!W126="UPS",'Extraction '!W126,0)</f>
        <v>0</v>
      </c>
      <c r="N123" s="17">
        <f>IF('Extraction '!W126="UPS","colis",0)</f>
        <v>0</v>
      </c>
      <c r="O123" s="17">
        <f>IF('Extraction '!W126="UPS","Standard",0)</f>
        <v>0</v>
      </c>
      <c r="P123" s="15">
        <f>IF('Extraction '!W126="UPS",'Extraction '!AE126,0)</f>
        <v>0</v>
      </c>
      <c r="T123" s="15">
        <f>IF('Extraction '!W126="UPS",'Extraction '!AB126,0)</f>
        <v>0</v>
      </c>
      <c r="U123" s="15">
        <f>IF('Extraction '!W126="UPS",'Extraction '!AC126,0)</f>
        <v>0</v>
      </c>
      <c r="V123" s="15">
        <f>IF('Extraction '!W126="UPS",'Extraction '!AD126,0)</f>
        <v>0</v>
      </c>
      <c r="X123" s="18">
        <f>IF('Extraction '!W126="UPS",'Extraction '!I126,0)</f>
        <v>0</v>
      </c>
      <c r="Y123" s="15">
        <f>IF('Extraction '!W126="UPS","OBJET DE DECORATION",0)</f>
        <v>0</v>
      </c>
    </row>
    <row r="124" spans="2:25">
      <c r="B124" s="42">
        <f t="shared" si="0"/>
        <v>99</v>
      </c>
      <c r="C124" s="15">
        <f>IF('Extraction '!W127="UPS","798",0)</f>
        <v>0</v>
      </c>
      <c r="D124" s="43"/>
      <c r="E124" s="15">
        <f>IF('Extraction '!W127="UPS",'Extraction '!M127,0)</f>
        <v>0</v>
      </c>
      <c r="F124" s="15">
        <f>IF('Extraction '!W127="UPS",'Extraction '!Y127,0)</f>
        <v>0</v>
      </c>
      <c r="G124" s="16">
        <f>IF('Extraction '!W127="UPS","FR",0)</f>
        <v>0</v>
      </c>
      <c r="H124" s="15">
        <f>IF('Extraction '!W127="UPS",'Extraction '!N127,0)</f>
        <v>0</v>
      </c>
      <c r="I124" s="16">
        <f>IF('Extraction '!W127="UPS","France Zone 4",0)</f>
        <v>0</v>
      </c>
      <c r="J124" s="16">
        <f>IF('Extraction '!W127="UPS",'Extraction '!Q127,0)</f>
        <v>0</v>
      </c>
      <c r="L124" s="15">
        <f>IF('Extraction '!W127="UPS",'Extraction '!R127,0)</f>
        <v>0</v>
      </c>
      <c r="M124" s="17">
        <f>IF('Extraction '!W127="UPS",'Extraction '!W127,0)</f>
        <v>0</v>
      </c>
      <c r="N124" s="17">
        <f>IF('Extraction '!W127="UPS","colis",0)</f>
        <v>0</v>
      </c>
      <c r="O124" s="17">
        <f>IF('Extraction '!W127="UPS","Standard",0)</f>
        <v>0</v>
      </c>
      <c r="P124" s="15">
        <f>IF('Extraction '!W127="UPS",'Extraction '!AE127,0)</f>
        <v>0</v>
      </c>
      <c r="T124" s="15">
        <f>IF('Extraction '!W127="UPS",'Extraction '!AB127,0)</f>
        <v>0</v>
      </c>
      <c r="U124" s="15">
        <f>IF('Extraction '!W127="UPS",'Extraction '!AC127,0)</f>
        <v>0</v>
      </c>
      <c r="V124" s="15">
        <f>IF('Extraction '!W127="UPS",'Extraction '!AD127,0)</f>
        <v>0</v>
      </c>
      <c r="X124" s="18">
        <f>IF('Extraction '!W127="UPS",'Extraction '!I127,0)</f>
        <v>0</v>
      </c>
      <c r="Y124" s="15">
        <f>IF('Extraction '!W127="UPS","OBJET DE DECORATION",0)</f>
        <v>0</v>
      </c>
    </row>
    <row r="125" spans="2:25">
      <c r="B125" s="42">
        <f t="shared" si="0"/>
        <v>99</v>
      </c>
      <c r="C125" s="15">
        <f>IF('Extraction '!W128="UPS","798",0)</f>
        <v>0</v>
      </c>
      <c r="D125" s="43"/>
      <c r="E125" s="15">
        <f>IF('Extraction '!W128="UPS",'Extraction '!M128,0)</f>
        <v>0</v>
      </c>
      <c r="F125" s="15">
        <f>IF('Extraction '!W128="UPS",'Extraction '!Y128,0)</f>
        <v>0</v>
      </c>
      <c r="G125" s="16">
        <f>IF('Extraction '!W128="UPS","FR",0)</f>
        <v>0</v>
      </c>
      <c r="H125" s="15">
        <f>IF('Extraction '!W128="UPS",'Extraction '!N128,0)</f>
        <v>0</v>
      </c>
      <c r="I125" s="16">
        <f>IF('Extraction '!W128="UPS","France Zone 4",0)</f>
        <v>0</v>
      </c>
      <c r="J125" s="16">
        <f>IF('Extraction '!W128="UPS",'Extraction '!Q128,0)</f>
        <v>0</v>
      </c>
      <c r="L125" s="15">
        <f>IF('Extraction '!W128="UPS",'Extraction '!R128,0)</f>
        <v>0</v>
      </c>
      <c r="M125" s="17">
        <f>IF('Extraction '!W128="UPS",'Extraction '!W128,0)</f>
        <v>0</v>
      </c>
      <c r="N125" s="17">
        <f>IF('Extraction '!W128="UPS","colis",0)</f>
        <v>0</v>
      </c>
      <c r="O125" s="17">
        <f>IF('Extraction '!W128="UPS","Standard",0)</f>
        <v>0</v>
      </c>
      <c r="P125" s="15">
        <f>IF('Extraction '!W128="UPS",'Extraction '!AE128,0)</f>
        <v>0</v>
      </c>
      <c r="T125" s="15">
        <f>IF('Extraction '!W128="UPS",'Extraction '!AB128,0)</f>
        <v>0</v>
      </c>
      <c r="U125" s="15">
        <f>IF('Extraction '!W128="UPS",'Extraction '!AC128,0)</f>
        <v>0</v>
      </c>
      <c r="V125" s="15">
        <f>IF('Extraction '!W128="UPS",'Extraction '!AD128,0)</f>
        <v>0</v>
      </c>
      <c r="X125" s="18">
        <f>IF('Extraction '!W128="UPS",'Extraction '!I128,0)</f>
        <v>0</v>
      </c>
      <c r="Y125" s="15">
        <f>IF('Extraction '!W128="UPS","OBJET DE DECORATION",0)</f>
        <v>0</v>
      </c>
    </row>
    <row r="126" spans="2:25">
      <c r="B126" s="42">
        <f t="shared" si="0"/>
        <v>99</v>
      </c>
      <c r="C126" s="15">
        <f>IF('Extraction '!W129="UPS","798",0)</f>
        <v>0</v>
      </c>
      <c r="D126" s="43"/>
      <c r="E126" s="15">
        <f>IF('Extraction '!W129="UPS",'Extraction '!M129,0)</f>
        <v>0</v>
      </c>
      <c r="F126" s="15">
        <f>IF('Extraction '!W129="UPS",'Extraction '!Y129,0)</f>
        <v>0</v>
      </c>
      <c r="G126" s="16">
        <f>IF('Extraction '!W129="UPS","FR",0)</f>
        <v>0</v>
      </c>
      <c r="H126" s="15">
        <f>IF('Extraction '!W129="UPS",'Extraction '!N129,0)</f>
        <v>0</v>
      </c>
      <c r="I126" s="16">
        <f>IF('Extraction '!W129="UPS","France Zone 4",0)</f>
        <v>0</v>
      </c>
      <c r="J126" s="16">
        <f>IF('Extraction '!W129="UPS",'Extraction '!Q129,0)</f>
        <v>0</v>
      </c>
      <c r="L126" s="15">
        <f>IF('Extraction '!W129="UPS",'Extraction '!R129,0)</f>
        <v>0</v>
      </c>
      <c r="M126" s="17">
        <f>IF('Extraction '!W129="UPS",'Extraction '!W129,0)</f>
        <v>0</v>
      </c>
      <c r="N126" s="17">
        <f>IF('Extraction '!W129="UPS","colis",0)</f>
        <v>0</v>
      </c>
      <c r="O126" s="17">
        <f>IF('Extraction '!W129="UPS","Standard",0)</f>
        <v>0</v>
      </c>
      <c r="P126" s="15">
        <f>IF('Extraction '!W129="UPS",'Extraction '!AE129,0)</f>
        <v>0</v>
      </c>
      <c r="T126" s="15">
        <f>IF('Extraction '!W129="UPS",'Extraction '!AB129,0)</f>
        <v>0</v>
      </c>
      <c r="U126" s="15">
        <f>IF('Extraction '!W129="UPS",'Extraction '!AC129,0)</f>
        <v>0</v>
      </c>
      <c r="V126" s="15">
        <f>IF('Extraction '!W129="UPS",'Extraction '!AD129,0)</f>
        <v>0</v>
      </c>
      <c r="X126" s="18">
        <f>IF('Extraction '!W129="UPS",'Extraction '!I129,0)</f>
        <v>0</v>
      </c>
      <c r="Y126" s="15">
        <f>IF('Extraction '!W129="UPS","OBJET DE DECORATION",0)</f>
        <v>0</v>
      </c>
    </row>
    <row r="127" spans="2:25">
      <c r="B127" s="42">
        <f t="shared" si="0"/>
        <v>99</v>
      </c>
      <c r="C127" s="15">
        <f>IF('Extraction '!W130="UPS","798",0)</f>
        <v>0</v>
      </c>
      <c r="D127" s="43"/>
      <c r="E127" s="15">
        <f>IF('Extraction '!W130="UPS",'Extraction '!M130,0)</f>
        <v>0</v>
      </c>
      <c r="F127" s="15">
        <f>IF('Extraction '!W130="UPS",'Extraction '!Y130,0)</f>
        <v>0</v>
      </c>
      <c r="G127" s="16">
        <f>IF('Extraction '!W130="UPS","FR",0)</f>
        <v>0</v>
      </c>
      <c r="H127" s="15">
        <f>IF('Extraction '!W130="UPS",'Extraction '!N130,0)</f>
        <v>0</v>
      </c>
      <c r="I127" s="16">
        <f>IF('Extraction '!W130="UPS","France Zone 4",0)</f>
        <v>0</v>
      </c>
      <c r="J127" s="16">
        <f>IF('Extraction '!W130="UPS",'Extraction '!Q130,0)</f>
        <v>0</v>
      </c>
      <c r="L127" s="15">
        <f>IF('Extraction '!W130="UPS",'Extraction '!R130,0)</f>
        <v>0</v>
      </c>
      <c r="M127" s="17">
        <f>IF('Extraction '!W130="UPS",'Extraction '!W130,0)</f>
        <v>0</v>
      </c>
      <c r="N127" s="17">
        <f>IF('Extraction '!W130="UPS","colis",0)</f>
        <v>0</v>
      </c>
      <c r="O127" s="17">
        <f>IF('Extraction '!W130="UPS","Standard",0)</f>
        <v>0</v>
      </c>
      <c r="P127" s="15">
        <f>IF('Extraction '!W130="UPS",'Extraction '!AE130,0)</f>
        <v>0</v>
      </c>
      <c r="T127" s="15">
        <f>IF('Extraction '!W130="UPS",'Extraction '!AB130,0)</f>
        <v>0</v>
      </c>
      <c r="U127" s="15">
        <f>IF('Extraction '!W130="UPS",'Extraction '!AC130,0)</f>
        <v>0</v>
      </c>
      <c r="V127" s="15">
        <f>IF('Extraction '!W130="UPS",'Extraction '!AD130,0)</f>
        <v>0</v>
      </c>
      <c r="X127" s="18">
        <f>IF('Extraction '!W130="UPS",'Extraction '!I130,0)</f>
        <v>0</v>
      </c>
      <c r="Y127" s="15">
        <f>IF('Extraction '!W130="UPS","OBJET DE DECORATION",0)</f>
        <v>0</v>
      </c>
    </row>
    <row r="128" spans="2:25">
      <c r="B128" s="42">
        <f t="shared" si="0"/>
        <v>99</v>
      </c>
      <c r="C128" s="15">
        <f>IF('Extraction '!W131="UPS","798",0)</f>
        <v>0</v>
      </c>
      <c r="D128" s="43"/>
      <c r="E128" s="15">
        <f>IF('Extraction '!W131="UPS",'Extraction '!M131,0)</f>
        <v>0</v>
      </c>
      <c r="F128" s="15">
        <f>IF('Extraction '!W131="UPS",'Extraction '!Y131,0)</f>
        <v>0</v>
      </c>
      <c r="G128" s="16">
        <f>IF('Extraction '!W131="UPS","FR",0)</f>
        <v>0</v>
      </c>
      <c r="H128" s="15">
        <f>IF('Extraction '!W131="UPS",'Extraction '!N131,0)</f>
        <v>0</v>
      </c>
      <c r="I128" s="16">
        <f>IF('Extraction '!W131="UPS","France Zone 4",0)</f>
        <v>0</v>
      </c>
      <c r="J128" s="16">
        <f>IF('Extraction '!W131="UPS",'Extraction '!Q131,0)</f>
        <v>0</v>
      </c>
      <c r="L128" s="15">
        <f>IF('Extraction '!W131="UPS",'Extraction '!R131,0)</f>
        <v>0</v>
      </c>
      <c r="M128" s="17">
        <f>IF('Extraction '!W131="UPS",'Extraction '!W131,0)</f>
        <v>0</v>
      </c>
      <c r="N128" s="17">
        <f>IF('Extraction '!W131="UPS","colis",0)</f>
        <v>0</v>
      </c>
      <c r="O128" s="17">
        <f>IF('Extraction '!W131="UPS","Standard",0)</f>
        <v>0</v>
      </c>
      <c r="P128" s="15">
        <f>IF('Extraction '!W131="UPS",'Extraction '!AE131,0)</f>
        <v>0</v>
      </c>
      <c r="T128" s="15">
        <f>IF('Extraction '!W131="UPS",'Extraction '!AB131,0)</f>
        <v>0</v>
      </c>
      <c r="U128" s="15">
        <f>IF('Extraction '!W131="UPS",'Extraction '!AC131,0)</f>
        <v>0</v>
      </c>
      <c r="V128" s="15">
        <f>IF('Extraction '!W131="UPS",'Extraction '!AD131,0)</f>
        <v>0</v>
      </c>
      <c r="X128" s="18">
        <f>IF('Extraction '!W131="UPS",'Extraction '!I131,0)</f>
        <v>0</v>
      </c>
      <c r="Y128" s="15">
        <f>IF('Extraction '!W131="UPS","OBJET DE DECORATION",0)</f>
        <v>0</v>
      </c>
    </row>
    <row r="129" spans="2:25">
      <c r="B129" s="42">
        <f t="shared" si="0"/>
        <v>99</v>
      </c>
      <c r="C129" s="15">
        <f>IF('Extraction '!W132="UPS","798",0)</f>
        <v>0</v>
      </c>
      <c r="D129" s="43"/>
      <c r="E129" s="15">
        <f>IF('Extraction '!W132="UPS",'Extraction '!M132,0)</f>
        <v>0</v>
      </c>
      <c r="F129" s="15">
        <f>IF('Extraction '!W132="UPS",'Extraction '!Y132,0)</f>
        <v>0</v>
      </c>
      <c r="G129" s="16">
        <f>IF('Extraction '!W132="UPS","FR",0)</f>
        <v>0</v>
      </c>
      <c r="H129" s="15">
        <f>IF('Extraction '!W132="UPS",'Extraction '!N132,0)</f>
        <v>0</v>
      </c>
      <c r="I129" s="16">
        <f>IF('Extraction '!W132="UPS","France Zone 4",0)</f>
        <v>0</v>
      </c>
      <c r="J129" s="16">
        <f>IF('Extraction '!W132="UPS",'Extraction '!Q132,0)</f>
        <v>0</v>
      </c>
      <c r="L129" s="15">
        <f>IF('Extraction '!W132="UPS",'Extraction '!R132,0)</f>
        <v>0</v>
      </c>
      <c r="M129" s="17">
        <f>IF('Extraction '!W132="UPS",'Extraction '!W132,0)</f>
        <v>0</v>
      </c>
      <c r="N129" s="17">
        <f>IF('Extraction '!W132="UPS","colis",0)</f>
        <v>0</v>
      </c>
      <c r="O129" s="17">
        <f>IF('Extraction '!W132="UPS","Standard",0)</f>
        <v>0</v>
      </c>
      <c r="P129" s="15">
        <f>IF('Extraction '!W132="UPS",'Extraction '!AE132,0)</f>
        <v>0</v>
      </c>
      <c r="T129" s="15">
        <f>IF('Extraction '!W132="UPS",'Extraction '!AB132,0)</f>
        <v>0</v>
      </c>
      <c r="U129" s="15">
        <f>IF('Extraction '!W132="UPS",'Extraction '!AC132,0)</f>
        <v>0</v>
      </c>
      <c r="V129" s="15">
        <f>IF('Extraction '!W132="UPS",'Extraction '!AD132,0)</f>
        <v>0</v>
      </c>
      <c r="X129" s="18">
        <f>IF('Extraction '!W132="UPS",'Extraction '!I132,0)</f>
        <v>0</v>
      </c>
      <c r="Y129" s="15">
        <f>IF('Extraction '!W132="UPS","OBJET DE DECORATION",0)</f>
        <v>0</v>
      </c>
    </row>
    <row r="130" spans="2:25">
      <c r="B130" s="42">
        <f t="shared" si="0"/>
        <v>99</v>
      </c>
      <c r="C130" s="15">
        <f>IF('Extraction '!W133="UPS","798",0)</f>
        <v>0</v>
      </c>
      <c r="D130" s="43"/>
      <c r="E130" s="15">
        <f>IF('Extraction '!W133="UPS",'Extraction '!M133,0)</f>
        <v>0</v>
      </c>
      <c r="F130" s="15">
        <f>IF('Extraction '!W133="UPS",'Extraction '!Y133,0)</f>
        <v>0</v>
      </c>
      <c r="G130" s="16">
        <f>IF('Extraction '!W133="UPS","FR",0)</f>
        <v>0</v>
      </c>
      <c r="H130" s="15">
        <f>IF('Extraction '!W133="UPS",'Extraction '!N133,0)</f>
        <v>0</v>
      </c>
      <c r="I130" s="16">
        <f>IF('Extraction '!W133="UPS","France Zone 4",0)</f>
        <v>0</v>
      </c>
      <c r="J130" s="16">
        <f>IF('Extraction '!W133="UPS",'Extraction '!Q133,0)</f>
        <v>0</v>
      </c>
      <c r="L130" s="15">
        <f>IF('Extraction '!W133="UPS",'Extraction '!R133,0)</f>
        <v>0</v>
      </c>
      <c r="M130" s="17">
        <f>IF('Extraction '!W133="UPS",'Extraction '!W133,0)</f>
        <v>0</v>
      </c>
      <c r="N130" s="17">
        <f>IF('Extraction '!W133="UPS","colis",0)</f>
        <v>0</v>
      </c>
      <c r="O130" s="17">
        <f>IF('Extraction '!W133="UPS","Standard",0)</f>
        <v>0</v>
      </c>
      <c r="P130" s="15">
        <f>IF('Extraction '!W133="UPS",'Extraction '!AE133,0)</f>
        <v>0</v>
      </c>
      <c r="T130" s="15">
        <f>IF('Extraction '!W133="UPS",'Extraction '!AB133,0)</f>
        <v>0</v>
      </c>
      <c r="U130" s="15">
        <f>IF('Extraction '!W133="UPS",'Extraction '!AC133,0)</f>
        <v>0</v>
      </c>
      <c r="V130" s="15">
        <f>IF('Extraction '!W133="UPS",'Extraction '!AD133,0)</f>
        <v>0</v>
      </c>
      <c r="X130" s="18">
        <f>IF('Extraction '!W133="UPS",'Extraction '!I133,0)</f>
        <v>0</v>
      </c>
      <c r="Y130" s="15">
        <f>IF('Extraction '!W133="UPS","OBJET DE DECORATION",0)</f>
        <v>0</v>
      </c>
    </row>
    <row r="131" spans="2:25">
      <c r="B131" s="42">
        <f t="shared" si="0"/>
        <v>99</v>
      </c>
      <c r="C131" s="15">
        <f>IF('Extraction '!W134="UPS","798",0)</f>
        <v>0</v>
      </c>
      <c r="D131" s="43"/>
      <c r="E131" s="15">
        <f>IF('Extraction '!W134="UPS",'Extraction '!M134,0)</f>
        <v>0</v>
      </c>
      <c r="F131" s="15">
        <f>IF('Extraction '!W134="UPS",'Extraction '!Y134,0)</f>
        <v>0</v>
      </c>
      <c r="G131" s="16">
        <f>IF('Extraction '!W134="UPS","FR",0)</f>
        <v>0</v>
      </c>
      <c r="H131" s="15">
        <f>IF('Extraction '!W134="UPS",'Extraction '!N134,0)</f>
        <v>0</v>
      </c>
      <c r="I131" s="16">
        <f>IF('Extraction '!W134="UPS","France Zone 4",0)</f>
        <v>0</v>
      </c>
      <c r="J131" s="16">
        <f>IF('Extraction '!W134="UPS",'Extraction '!Q134,0)</f>
        <v>0</v>
      </c>
      <c r="L131" s="15">
        <f>IF('Extraction '!W134="UPS",'Extraction '!R134,0)</f>
        <v>0</v>
      </c>
      <c r="M131" s="17">
        <f>IF('Extraction '!W134="UPS",'Extraction '!W134,0)</f>
        <v>0</v>
      </c>
      <c r="N131" s="17">
        <f>IF('Extraction '!W134="UPS","colis",0)</f>
        <v>0</v>
      </c>
      <c r="O131" s="17">
        <f>IF('Extraction '!W134="UPS","Standard",0)</f>
        <v>0</v>
      </c>
      <c r="P131" s="15">
        <f>IF('Extraction '!W134="UPS",'Extraction '!AE134,0)</f>
        <v>0</v>
      </c>
      <c r="T131" s="15">
        <f>IF('Extraction '!W134="UPS",'Extraction '!AB134,0)</f>
        <v>0</v>
      </c>
      <c r="U131" s="15">
        <f>IF('Extraction '!W134="UPS",'Extraction '!AC134,0)</f>
        <v>0</v>
      </c>
      <c r="V131" s="15">
        <f>IF('Extraction '!W134="UPS",'Extraction '!AD134,0)</f>
        <v>0</v>
      </c>
      <c r="X131" s="18">
        <f>IF('Extraction '!W134="UPS",'Extraction '!I134,0)</f>
        <v>0</v>
      </c>
      <c r="Y131" s="15">
        <f>IF('Extraction '!W134="UPS","OBJET DE DECORATION",0)</f>
        <v>0</v>
      </c>
    </row>
    <row r="132" spans="2:25">
      <c r="B132" s="42">
        <f t="shared" ref="B132:B169" si="1">IF(D132=D131,B131,B131+1)</f>
        <v>99</v>
      </c>
      <c r="C132" s="15">
        <f>IF('Extraction '!W135="UPS","798",0)</f>
        <v>0</v>
      </c>
      <c r="D132" s="43"/>
      <c r="E132" s="15">
        <f>IF('Extraction '!W135="UPS",'Extraction '!M135,0)</f>
        <v>0</v>
      </c>
      <c r="F132" s="15">
        <f>IF('Extraction '!W135="UPS",'Extraction '!Y135,0)</f>
        <v>0</v>
      </c>
      <c r="G132" s="16">
        <f>IF('Extraction '!W135="UPS","FR",0)</f>
        <v>0</v>
      </c>
      <c r="H132" s="15">
        <f>IF('Extraction '!W135="UPS",'Extraction '!N135,0)</f>
        <v>0</v>
      </c>
      <c r="I132" s="16">
        <f>IF('Extraction '!W135="UPS","France Zone 4",0)</f>
        <v>0</v>
      </c>
      <c r="J132" s="16">
        <f>IF('Extraction '!W135="UPS",'Extraction '!Q135,0)</f>
        <v>0</v>
      </c>
      <c r="L132" s="15">
        <f>IF('Extraction '!W135="UPS",'Extraction '!R135,0)</f>
        <v>0</v>
      </c>
      <c r="M132" s="17">
        <f>IF('Extraction '!W135="UPS",'Extraction '!W135,0)</f>
        <v>0</v>
      </c>
      <c r="N132" s="17">
        <f>IF('Extraction '!W135="UPS","colis",0)</f>
        <v>0</v>
      </c>
      <c r="O132" s="17">
        <f>IF('Extraction '!W135="UPS","Standard",0)</f>
        <v>0</v>
      </c>
      <c r="P132" s="15">
        <f>IF('Extraction '!W135="UPS",'Extraction '!AE135,0)</f>
        <v>0</v>
      </c>
      <c r="T132" s="15">
        <f>IF('Extraction '!W135="UPS",'Extraction '!AB135,0)</f>
        <v>0</v>
      </c>
      <c r="U132" s="15">
        <f>IF('Extraction '!W135="UPS",'Extraction '!AC135,0)</f>
        <v>0</v>
      </c>
      <c r="V132" s="15">
        <f>IF('Extraction '!W135="UPS",'Extraction '!AD135,0)</f>
        <v>0</v>
      </c>
      <c r="X132" s="18">
        <f>IF('Extraction '!W135="UPS",'Extraction '!I135,0)</f>
        <v>0</v>
      </c>
      <c r="Y132" s="15">
        <f>IF('Extraction '!W135="UPS","OBJET DE DECORATION",0)</f>
        <v>0</v>
      </c>
    </row>
    <row r="133" spans="2:25">
      <c r="B133" s="42">
        <f t="shared" si="1"/>
        <v>99</v>
      </c>
      <c r="C133" s="15">
        <f>IF('Extraction '!W136="UPS","798",0)</f>
        <v>0</v>
      </c>
      <c r="D133" s="43"/>
      <c r="E133" s="15">
        <f>IF('Extraction '!W136="UPS",'Extraction '!M136,0)</f>
        <v>0</v>
      </c>
      <c r="F133" s="15">
        <f>IF('Extraction '!W136="UPS",'Extraction '!Y136,0)</f>
        <v>0</v>
      </c>
      <c r="G133" s="16">
        <f>IF('Extraction '!W136="UPS","FR",0)</f>
        <v>0</v>
      </c>
      <c r="H133" s="15">
        <f>IF('Extraction '!W136="UPS",'Extraction '!N136,0)</f>
        <v>0</v>
      </c>
      <c r="I133" s="16">
        <f>IF('Extraction '!W136="UPS","France Zone 4",0)</f>
        <v>0</v>
      </c>
      <c r="J133" s="16">
        <f>IF('Extraction '!W136="UPS",'Extraction '!Q136,0)</f>
        <v>0</v>
      </c>
      <c r="L133" s="15">
        <f>IF('Extraction '!W136="UPS",'Extraction '!R136,0)</f>
        <v>0</v>
      </c>
      <c r="M133" s="17">
        <f>IF('Extraction '!W136="UPS",'Extraction '!W136,0)</f>
        <v>0</v>
      </c>
      <c r="N133" s="17">
        <f>IF('Extraction '!W136="UPS","colis",0)</f>
        <v>0</v>
      </c>
      <c r="O133" s="17">
        <f>IF('Extraction '!W136="UPS","Standard",0)</f>
        <v>0</v>
      </c>
      <c r="P133" s="15">
        <f>IF('Extraction '!W136="UPS",'Extraction '!AE136,0)</f>
        <v>0</v>
      </c>
      <c r="T133" s="15">
        <f>IF('Extraction '!W136="UPS",'Extraction '!AB136,0)</f>
        <v>0</v>
      </c>
      <c r="U133" s="15">
        <f>IF('Extraction '!W136="UPS",'Extraction '!AC136,0)</f>
        <v>0</v>
      </c>
      <c r="V133" s="15">
        <f>IF('Extraction '!W136="UPS",'Extraction '!AD136,0)</f>
        <v>0</v>
      </c>
      <c r="X133" s="18">
        <f>IF('Extraction '!W136="UPS",'Extraction '!I136,0)</f>
        <v>0</v>
      </c>
      <c r="Y133" s="15">
        <f>IF('Extraction '!W136="UPS","OBJET DE DECORATION",0)</f>
        <v>0</v>
      </c>
    </row>
    <row r="134" spans="2:25">
      <c r="B134" s="42">
        <f t="shared" si="1"/>
        <v>99</v>
      </c>
      <c r="C134" s="15">
        <f>IF('Extraction '!W137="UPS","798",0)</f>
        <v>0</v>
      </c>
      <c r="D134" s="43"/>
      <c r="E134" s="15">
        <f>IF('Extraction '!W137="UPS",'Extraction '!M137,0)</f>
        <v>0</v>
      </c>
      <c r="F134" s="15">
        <f>IF('Extraction '!W137="UPS",'Extraction '!Y137,0)</f>
        <v>0</v>
      </c>
      <c r="G134" s="16">
        <f>IF('Extraction '!W137="UPS","FR",0)</f>
        <v>0</v>
      </c>
      <c r="H134" s="15">
        <f>IF('Extraction '!W137="UPS",'Extraction '!N137,0)</f>
        <v>0</v>
      </c>
      <c r="I134" s="16">
        <f>IF('Extraction '!W137="UPS","France Zone 4",0)</f>
        <v>0</v>
      </c>
      <c r="J134" s="16">
        <f>IF('Extraction '!W137="UPS",'Extraction '!Q137,0)</f>
        <v>0</v>
      </c>
      <c r="L134" s="15">
        <f>IF('Extraction '!W137="UPS",'Extraction '!R137,0)</f>
        <v>0</v>
      </c>
      <c r="M134" s="17">
        <f>IF('Extraction '!W137="UPS",'Extraction '!W137,0)</f>
        <v>0</v>
      </c>
      <c r="N134" s="17">
        <f>IF('Extraction '!W137="UPS","colis",0)</f>
        <v>0</v>
      </c>
      <c r="O134" s="17">
        <f>IF('Extraction '!W137="UPS","Standard",0)</f>
        <v>0</v>
      </c>
      <c r="P134" s="15">
        <f>IF('Extraction '!W137="UPS",'Extraction '!AE137,0)</f>
        <v>0</v>
      </c>
      <c r="T134" s="15">
        <f>IF('Extraction '!W137="UPS",'Extraction '!AB137,0)</f>
        <v>0</v>
      </c>
      <c r="U134" s="15">
        <f>IF('Extraction '!W137="UPS",'Extraction '!AC137,0)</f>
        <v>0</v>
      </c>
      <c r="V134" s="15">
        <f>IF('Extraction '!W137="UPS",'Extraction '!AD137,0)</f>
        <v>0</v>
      </c>
      <c r="X134" s="18">
        <f>IF('Extraction '!W137="UPS",'Extraction '!I137,0)</f>
        <v>0</v>
      </c>
      <c r="Y134" s="15">
        <f>IF('Extraction '!W137="UPS","OBJET DE DECORATION",0)</f>
        <v>0</v>
      </c>
    </row>
    <row r="135" spans="2:25">
      <c r="B135" s="42">
        <f t="shared" si="1"/>
        <v>99</v>
      </c>
      <c r="C135" s="15">
        <f>IF('Extraction '!W138="UPS","798",0)</f>
        <v>0</v>
      </c>
      <c r="D135" s="43"/>
      <c r="E135" s="15">
        <f>IF('Extraction '!W138="UPS",'Extraction '!M138,0)</f>
        <v>0</v>
      </c>
      <c r="F135" s="15">
        <f>IF('Extraction '!W138="UPS",'Extraction '!Y138,0)</f>
        <v>0</v>
      </c>
      <c r="G135" s="16">
        <f>IF('Extraction '!W138="UPS","FR",0)</f>
        <v>0</v>
      </c>
      <c r="H135" s="15">
        <f>IF('Extraction '!W138="UPS",'Extraction '!N138,0)</f>
        <v>0</v>
      </c>
      <c r="I135" s="16">
        <f>IF('Extraction '!W138="UPS","France Zone 4",0)</f>
        <v>0</v>
      </c>
      <c r="J135" s="16">
        <f>IF('Extraction '!W138="UPS",'Extraction '!Q138,0)</f>
        <v>0</v>
      </c>
      <c r="L135" s="15">
        <f>IF('Extraction '!W138="UPS",'Extraction '!R138,0)</f>
        <v>0</v>
      </c>
      <c r="M135" s="17">
        <f>IF('Extraction '!W138="UPS",'Extraction '!W138,0)</f>
        <v>0</v>
      </c>
      <c r="N135" s="17">
        <f>IF('Extraction '!W138="UPS","colis",0)</f>
        <v>0</v>
      </c>
      <c r="O135" s="17">
        <f>IF('Extraction '!W138="UPS","Standard",0)</f>
        <v>0</v>
      </c>
      <c r="P135" s="15">
        <f>IF('Extraction '!W138="UPS",'Extraction '!AE138,0)</f>
        <v>0</v>
      </c>
      <c r="T135" s="15">
        <f>IF('Extraction '!W138="UPS",'Extraction '!AB138,0)</f>
        <v>0</v>
      </c>
      <c r="U135" s="15">
        <f>IF('Extraction '!W138="UPS",'Extraction '!AC138,0)</f>
        <v>0</v>
      </c>
      <c r="V135" s="15">
        <f>IF('Extraction '!W138="UPS",'Extraction '!AD138,0)</f>
        <v>0</v>
      </c>
      <c r="X135" s="18">
        <f>IF('Extraction '!W138="UPS",'Extraction '!I138,0)</f>
        <v>0</v>
      </c>
      <c r="Y135" s="15">
        <f>IF('Extraction '!W138="UPS","OBJET DE DECORATION",0)</f>
        <v>0</v>
      </c>
    </row>
    <row r="136" spans="2:25">
      <c r="B136" s="42">
        <f t="shared" si="1"/>
        <v>99</v>
      </c>
      <c r="C136" s="15">
        <f>IF('Extraction '!W139="UPS","798",0)</f>
        <v>0</v>
      </c>
      <c r="D136" s="43"/>
      <c r="E136" s="15">
        <f>IF('Extraction '!W139="UPS",'Extraction '!M139,0)</f>
        <v>0</v>
      </c>
      <c r="F136" s="15">
        <f>IF('Extraction '!W139="UPS",'Extraction '!Y139,0)</f>
        <v>0</v>
      </c>
      <c r="G136" s="16">
        <f>IF('Extraction '!W139="UPS","FR",0)</f>
        <v>0</v>
      </c>
      <c r="H136" s="15">
        <f>IF('Extraction '!W139="UPS",'Extraction '!N139,0)</f>
        <v>0</v>
      </c>
      <c r="I136" s="16">
        <f>IF('Extraction '!W139="UPS","France Zone 4",0)</f>
        <v>0</v>
      </c>
      <c r="J136" s="16">
        <f>IF('Extraction '!W139="UPS",'Extraction '!Q139,0)</f>
        <v>0</v>
      </c>
      <c r="L136" s="15">
        <f>IF('Extraction '!W139="UPS",'Extraction '!R139,0)</f>
        <v>0</v>
      </c>
      <c r="M136" s="17">
        <f>IF('Extraction '!W139="UPS",'Extraction '!W139,0)</f>
        <v>0</v>
      </c>
      <c r="N136" s="17">
        <f>IF('Extraction '!W139="UPS","colis",0)</f>
        <v>0</v>
      </c>
      <c r="O136" s="17">
        <f>IF('Extraction '!W139="UPS","Standard",0)</f>
        <v>0</v>
      </c>
      <c r="P136" s="15">
        <f>IF('Extraction '!W139="UPS",'Extraction '!AE139,0)</f>
        <v>0</v>
      </c>
      <c r="T136" s="15">
        <f>IF('Extraction '!W139="UPS",'Extraction '!AB139,0)</f>
        <v>0</v>
      </c>
      <c r="U136" s="15">
        <f>IF('Extraction '!W139="UPS",'Extraction '!AC139,0)</f>
        <v>0</v>
      </c>
      <c r="V136" s="15">
        <f>IF('Extraction '!W139="UPS",'Extraction '!AD139,0)</f>
        <v>0</v>
      </c>
      <c r="X136" s="18">
        <f>IF('Extraction '!W139="UPS",'Extraction '!I139,0)</f>
        <v>0</v>
      </c>
      <c r="Y136" s="15">
        <f>IF('Extraction '!W139="UPS","OBJET DE DECORATION",0)</f>
        <v>0</v>
      </c>
    </row>
    <row r="137" spans="2:25">
      <c r="B137" s="42">
        <f t="shared" si="1"/>
        <v>99</v>
      </c>
      <c r="C137" s="15">
        <f>IF('Extraction '!W140="UPS","798",0)</f>
        <v>0</v>
      </c>
      <c r="D137" s="43"/>
      <c r="E137" s="15">
        <f>IF('Extraction '!W140="UPS",'Extraction '!M140,0)</f>
        <v>0</v>
      </c>
      <c r="F137" s="15">
        <f>IF('Extraction '!W140="UPS",'Extraction '!Y140,0)</f>
        <v>0</v>
      </c>
      <c r="G137" s="16">
        <f>IF('Extraction '!W140="UPS","FR",0)</f>
        <v>0</v>
      </c>
      <c r="H137" s="15">
        <f>IF('Extraction '!W140="UPS",'Extraction '!N140,0)</f>
        <v>0</v>
      </c>
      <c r="I137" s="16">
        <f>IF('Extraction '!W140="UPS","France Zone 4",0)</f>
        <v>0</v>
      </c>
      <c r="J137" s="16">
        <f>IF('Extraction '!W140="UPS",'Extraction '!Q140,0)</f>
        <v>0</v>
      </c>
      <c r="L137" s="15">
        <f>IF('Extraction '!W140="UPS",'Extraction '!R140,0)</f>
        <v>0</v>
      </c>
      <c r="M137" s="17">
        <f>IF('Extraction '!W140="UPS",'Extraction '!W140,0)</f>
        <v>0</v>
      </c>
      <c r="N137" s="17">
        <f>IF('Extraction '!W140="UPS","colis",0)</f>
        <v>0</v>
      </c>
      <c r="O137" s="17">
        <f>IF('Extraction '!W140="UPS","Standard",0)</f>
        <v>0</v>
      </c>
      <c r="P137" s="15">
        <f>IF('Extraction '!W140="UPS",'Extraction '!AE140,0)</f>
        <v>0</v>
      </c>
      <c r="T137" s="15">
        <f>IF('Extraction '!W140="UPS",'Extraction '!AB140,0)</f>
        <v>0</v>
      </c>
      <c r="U137" s="15">
        <f>IF('Extraction '!W140="UPS",'Extraction '!AC140,0)</f>
        <v>0</v>
      </c>
      <c r="V137" s="15">
        <f>IF('Extraction '!W140="UPS",'Extraction '!AD140,0)</f>
        <v>0</v>
      </c>
      <c r="X137" s="18">
        <f>IF('Extraction '!W140="UPS",'Extraction '!I140,0)</f>
        <v>0</v>
      </c>
      <c r="Y137" s="15">
        <f>IF('Extraction '!W140="UPS","OBJET DE DECORATION",0)</f>
        <v>0</v>
      </c>
    </row>
    <row r="138" spans="2:25">
      <c r="B138" s="42">
        <f t="shared" si="1"/>
        <v>99</v>
      </c>
      <c r="C138" s="15">
        <f>IF('Extraction '!W141="UPS","798",0)</f>
        <v>0</v>
      </c>
      <c r="D138" s="43"/>
      <c r="E138" s="15">
        <f>IF('Extraction '!W141="UPS",'Extraction '!M141,0)</f>
        <v>0</v>
      </c>
      <c r="F138" s="15">
        <f>IF('Extraction '!W141="UPS",'Extraction '!Y141,0)</f>
        <v>0</v>
      </c>
      <c r="G138" s="16">
        <f>IF('Extraction '!W141="UPS","FR",0)</f>
        <v>0</v>
      </c>
      <c r="H138" s="15">
        <f>IF('Extraction '!W141="UPS",'Extraction '!N141,0)</f>
        <v>0</v>
      </c>
      <c r="I138" s="16">
        <f>IF('Extraction '!W141="UPS","France Zone 4",0)</f>
        <v>0</v>
      </c>
      <c r="J138" s="16">
        <f>IF('Extraction '!W141="UPS",'Extraction '!Q141,0)</f>
        <v>0</v>
      </c>
      <c r="L138" s="15">
        <f>IF('Extraction '!W141="UPS",'Extraction '!R141,0)</f>
        <v>0</v>
      </c>
      <c r="M138" s="17">
        <f>IF('Extraction '!W141="UPS",'Extraction '!W141,0)</f>
        <v>0</v>
      </c>
      <c r="N138" s="17">
        <f>IF('Extraction '!W141="UPS","colis",0)</f>
        <v>0</v>
      </c>
      <c r="O138" s="17">
        <f>IF('Extraction '!W141="UPS","Standard",0)</f>
        <v>0</v>
      </c>
      <c r="P138" s="15">
        <f>IF('Extraction '!W141="UPS",'Extraction '!AE141,0)</f>
        <v>0</v>
      </c>
      <c r="T138" s="15">
        <f>IF('Extraction '!W141="UPS",'Extraction '!AB141,0)</f>
        <v>0</v>
      </c>
      <c r="U138" s="15">
        <f>IF('Extraction '!W141="UPS",'Extraction '!AC141,0)</f>
        <v>0</v>
      </c>
      <c r="V138" s="15">
        <f>IF('Extraction '!W141="UPS",'Extraction '!AD141,0)</f>
        <v>0</v>
      </c>
      <c r="X138" s="18">
        <f>IF('Extraction '!W141="UPS",'Extraction '!I141,0)</f>
        <v>0</v>
      </c>
      <c r="Y138" s="15">
        <f>IF('Extraction '!W141="UPS","OBJET DE DECORATION",0)</f>
        <v>0</v>
      </c>
    </row>
    <row r="139" spans="2:25">
      <c r="B139" s="42">
        <f t="shared" si="1"/>
        <v>99</v>
      </c>
      <c r="C139" s="15">
        <f>IF('Extraction '!W142="UPS","798",0)</f>
        <v>0</v>
      </c>
      <c r="D139" s="43"/>
      <c r="E139" s="15">
        <f>IF('Extraction '!W142="UPS",'Extraction '!M142,0)</f>
        <v>0</v>
      </c>
      <c r="F139" s="15">
        <f>IF('Extraction '!W142="UPS",'Extraction '!Y142,0)</f>
        <v>0</v>
      </c>
      <c r="G139" s="16">
        <f>IF('Extraction '!W142="UPS","FR",0)</f>
        <v>0</v>
      </c>
      <c r="H139" s="15">
        <f>IF('Extraction '!W142="UPS",'Extraction '!N142,0)</f>
        <v>0</v>
      </c>
      <c r="I139" s="16">
        <f>IF('Extraction '!W142="UPS","France Zone 4",0)</f>
        <v>0</v>
      </c>
      <c r="J139" s="16">
        <f>IF('Extraction '!W142="UPS",'Extraction '!Q142,0)</f>
        <v>0</v>
      </c>
      <c r="L139" s="15">
        <f>IF('Extraction '!W142="UPS",'Extraction '!R142,0)</f>
        <v>0</v>
      </c>
      <c r="M139" s="17">
        <f>IF('Extraction '!W142="UPS",'Extraction '!W142,0)</f>
        <v>0</v>
      </c>
      <c r="N139" s="17">
        <f>IF('Extraction '!W142="UPS","colis",0)</f>
        <v>0</v>
      </c>
      <c r="O139" s="17">
        <f>IF('Extraction '!W142="UPS","Standard",0)</f>
        <v>0</v>
      </c>
      <c r="P139" s="15">
        <f>IF('Extraction '!W142="UPS",'Extraction '!AE142,0)</f>
        <v>0</v>
      </c>
      <c r="T139" s="15">
        <f>IF('Extraction '!W142="UPS",'Extraction '!AB142,0)</f>
        <v>0</v>
      </c>
      <c r="U139" s="15">
        <f>IF('Extraction '!W142="UPS",'Extraction '!AC142,0)</f>
        <v>0</v>
      </c>
      <c r="V139" s="15">
        <f>IF('Extraction '!W142="UPS",'Extraction '!AD142,0)</f>
        <v>0</v>
      </c>
      <c r="X139" s="18">
        <f>IF('Extraction '!W142="UPS",'Extraction '!I142,0)</f>
        <v>0</v>
      </c>
      <c r="Y139" s="15">
        <f>IF('Extraction '!W142="UPS","OBJET DE DECORATION",0)</f>
        <v>0</v>
      </c>
    </row>
    <row r="140" spans="2:25">
      <c r="B140" s="42">
        <f t="shared" si="1"/>
        <v>99</v>
      </c>
      <c r="C140" s="15">
        <f>IF('Extraction '!W143="UPS","798",0)</f>
        <v>0</v>
      </c>
      <c r="D140" s="43"/>
      <c r="E140" s="15">
        <f>IF('Extraction '!W143="UPS",'Extraction '!M143,0)</f>
        <v>0</v>
      </c>
      <c r="F140" s="15">
        <f>IF('Extraction '!W143="UPS",'Extraction '!Y143,0)</f>
        <v>0</v>
      </c>
      <c r="G140" s="16">
        <f>IF('Extraction '!W143="UPS","FR",0)</f>
        <v>0</v>
      </c>
      <c r="H140" s="15">
        <f>IF('Extraction '!W143="UPS",'Extraction '!N143,0)</f>
        <v>0</v>
      </c>
      <c r="I140" s="16">
        <f>IF('Extraction '!W143="UPS","France Zone 4",0)</f>
        <v>0</v>
      </c>
      <c r="J140" s="16">
        <f>IF('Extraction '!W143="UPS",'Extraction '!Q143,0)</f>
        <v>0</v>
      </c>
      <c r="L140" s="15">
        <f>IF('Extraction '!W143="UPS",'Extraction '!R143,0)</f>
        <v>0</v>
      </c>
      <c r="M140" s="17">
        <f>IF('Extraction '!W143="UPS",'Extraction '!W143,0)</f>
        <v>0</v>
      </c>
      <c r="N140" s="17">
        <f>IF('Extraction '!W143="UPS","colis",0)</f>
        <v>0</v>
      </c>
      <c r="O140" s="17">
        <f>IF('Extraction '!W143="UPS","Standard",0)</f>
        <v>0</v>
      </c>
      <c r="P140" s="15">
        <f>IF('Extraction '!W143="UPS",'Extraction '!AE143,0)</f>
        <v>0</v>
      </c>
      <c r="T140" s="15">
        <f>IF('Extraction '!W143="UPS",'Extraction '!AB143,0)</f>
        <v>0</v>
      </c>
      <c r="U140" s="15">
        <f>IF('Extraction '!W143="UPS",'Extraction '!AC143,0)</f>
        <v>0</v>
      </c>
      <c r="V140" s="15">
        <f>IF('Extraction '!W143="UPS",'Extraction '!AD143,0)</f>
        <v>0</v>
      </c>
      <c r="X140" s="18">
        <f>IF('Extraction '!W143="UPS",'Extraction '!I143,0)</f>
        <v>0</v>
      </c>
      <c r="Y140" s="15">
        <f>IF('Extraction '!W143="UPS","OBJET DE DECORATION",0)</f>
        <v>0</v>
      </c>
    </row>
    <row r="141" spans="2:25">
      <c r="B141" s="42">
        <f t="shared" si="1"/>
        <v>99</v>
      </c>
      <c r="C141" s="15">
        <f>IF('Extraction '!W144="UPS","798",0)</f>
        <v>0</v>
      </c>
      <c r="D141" s="43"/>
      <c r="E141" s="15">
        <f>IF('Extraction '!W144="UPS",'Extraction '!M144,0)</f>
        <v>0</v>
      </c>
      <c r="F141" s="15">
        <f>IF('Extraction '!W144="UPS",'Extraction '!Y144,0)</f>
        <v>0</v>
      </c>
      <c r="G141" s="16">
        <f>IF('Extraction '!W144="UPS","FR",0)</f>
        <v>0</v>
      </c>
      <c r="H141" s="15">
        <f>IF('Extraction '!W144="UPS",'Extraction '!N144,0)</f>
        <v>0</v>
      </c>
      <c r="I141" s="16">
        <f>IF('Extraction '!W144="UPS","France Zone 4",0)</f>
        <v>0</v>
      </c>
      <c r="J141" s="16">
        <f>IF('Extraction '!W144="UPS",'Extraction '!Q144,0)</f>
        <v>0</v>
      </c>
      <c r="L141" s="15">
        <f>IF('Extraction '!W144="UPS",'Extraction '!R144,0)</f>
        <v>0</v>
      </c>
      <c r="M141" s="17">
        <f>IF('Extraction '!W144="UPS",'Extraction '!W144,0)</f>
        <v>0</v>
      </c>
      <c r="N141" s="17">
        <f>IF('Extraction '!W144="UPS","colis",0)</f>
        <v>0</v>
      </c>
      <c r="O141" s="17">
        <f>IF('Extraction '!W144="UPS","Standard",0)</f>
        <v>0</v>
      </c>
      <c r="P141" s="15">
        <f>IF('Extraction '!W144="UPS",'Extraction '!AE144,0)</f>
        <v>0</v>
      </c>
      <c r="T141" s="15">
        <f>IF('Extraction '!W144="UPS",'Extraction '!AB144,0)</f>
        <v>0</v>
      </c>
      <c r="U141" s="15">
        <f>IF('Extraction '!W144="UPS",'Extraction '!AC144,0)</f>
        <v>0</v>
      </c>
      <c r="V141" s="15">
        <f>IF('Extraction '!W144="UPS",'Extraction '!AD144,0)</f>
        <v>0</v>
      </c>
      <c r="X141" s="18">
        <f>IF('Extraction '!W144="UPS",'Extraction '!I144,0)</f>
        <v>0</v>
      </c>
      <c r="Y141" s="15">
        <f>IF('Extraction '!W144="UPS","OBJET DE DECORATION",0)</f>
        <v>0</v>
      </c>
    </row>
    <row r="142" spans="2:25">
      <c r="B142" s="42">
        <f t="shared" si="1"/>
        <v>99</v>
      </c>
      <c r="C142" s="15">
        <f>IF('Extraction '!W145="UPS","798",0)</f>
        <v>0</v>
      </c>
      <c r="D142" s="43"/>
      <c r="E142" s="15">
        <f>IF('Extraction '!W145="UPS",'Extraction '!M145,0)</f>
        <v>0</v>
      </c>
      <c r="F142" s="15">
        <f>IF('Extraction '!W145="UPS",'Extraction '!Y145,0)</f>
        <v>0</v>
      </c>
      <c r="G142" s="16">
        <f>IF('Extraction '!W145="UPS","FR",0)</f>
        <v>0</v>
      </c>
      <c r="H142" s="15">
        <f>IF('Extraction '!W145="UPS",'Extraction '!N145,0)</f>
        <v>0</v>
      </c>
      <c r="I142" s="16">
        <f>IF('Extraction '!W145="UPS","France Zone 4",0)</f>
        <v>0</v>
      </c>
      <c r="J142" s="16">
        <f>IF('Extraction '!W145="UPS",'Extraction '!Q145,0)</f>
        <v>0</v>
      </c>
      <c r="L142" s="15">
        <f>IF('Extraction '!W145="UPS",'Extraction '!R145,0)</f>
        <v>0</v>
      </c>
      <c r="M142" s="17">
        <f>IF('Extraction '!W145="UPS",'Extraction '!W145,0)</f>
        <v>0</v>
      </c>
      <c r="N142" s="17">
        <f>IF('Extraction '!W145="UPS","colis",0)</f>
        <v>0</v>
      </c>
      <c r="O142" s="17">
        <f>IF('Extraction '!W145="UPS","Standard",0)</f>
        <v>0</v>
      </c>
      <c r="P142" s="15">
        <f>IF('Extraction '!W145="UPS",'Extraction '!AE145,0)</f>
        <v>0</v>
      </c>
      <c r="T142" s="15">
        <f>IF('Extraction '!W145="UPS",'Extraction '!AB145,0)</f>
        <v>0</v>
      </c>
      <c r="U142" s="15">
        <f>IF('Extraction '!W145="UPS",'Extraction '!AC145,0)</f>
        <v>0</v>
      </c>
      <c r="V142" s="15">
        <f>IF('Extraction '!W145="UPS",'Extraction '!AD145,0)</f>
        <v>0</v>
      </c>
      <c r="X142" s="18">
        <f>IF('Extraction '!W145="UPS",'Extraction '!I145,0)</f>
        <v>0</v>
      </c>
      <c r="Y142" s="15">
        <f>IF('Extraction '!W145="UPS","OBJET DE DECORATION",0)</f>
        <v>0</v>
      </c>
    </row>
    <row r="143" spans="2:25">
      <c r="B143" s="42">
        <f t="shared" si="1"/>
        <v>99</v>
      </c>
      <c r="C143" s="15">
        <f>IF('Extraction '!W146="UPS","798",0)</f>
        <v>0</v>
      </c>
      <c r="D143" s="43"/>
      <c r="E143" s="15">
        <f>IF('Extraction '!W146="UPS",'Extraction '!M146,0)</f>
        <v>0</v>
      </c>
      <c r="F143" s="15">
        <f>IF('Extraction '!W146="UPS",'Extraction '!Y146,0)</f>
        <v>0</v>
      </c>
      <c r="G143" s="16">
        <f>IF('Extraction '!W146="UPS","FR",0)</f>
        <v>0</v>
      </c>
      <c r="H143" s="15">
        <f>IF('Extraction '!W146="UPS",'Extraction '!N146,0)</f>
        <v>0</v>
      </c>
      <c r="I143" s="16">
        <f>IF('Extraction '!W146="UPS","France Zone 4",0)</f>
        <v>0</v>
      </c>
      <c r="J143" s="16">
        <f>IF('Extraction '!W146="UPS",'Extraction '!Q146,0)</f>
        <v>0</v>
      </c>
      <c r="L143" s="15">
        <f>IF('Extraction '!W146="UPS",'Extraction '!R146,0)</f>
        <v>0</v>
      </c>
      <c r="M143" s="17">
        <f>IF('Extraction '!W146="UPS",'Extraction '!W146,0)</f>
        <v>0</v>
      </c>
      <c r="N143" s="17">
        <f>IF('Extraction '!W146="UPS","colis",0)</f>
        <v>0</v>
      </c>
      <c r="O143" s="17">
        <f>IF('Extraction '!W146="UPS","Standard",0)</f>
        <v>0</v>
      </c>
      <c r="P143" s="15">
        <f>IF('Extraction '!W146="UPS",'Extraction '!AE146,0)</f>
        <v>0</v>
      </c>
      <c r="T143" s="15">
        <f>IF('Extraction '!W146="UPS",'Extraction '!AB146,0)</f>
        <v>0</v>
      </c>
      <c r="U143" s="15">
        <f>IF('Extraction '!W146="UPS",'Extraction '!AC146,0)</f>
        <v>0</v>
      </c>
      <c r="V143" s="15">
        <f>IF('Extraction '!W146="UPS",'Extraction '!AD146,0)</f>
        <v>0</v>
      </c>
      <c r="X143" s="18">
        <f>IF('Extraction '!W146="UPS",'Extraction '!I146,0)</f>
        <v>0</v>
      </c>
      <c r="Y143" s="15">
        <f>IF('Extraction '!W146="UPS","OBJET DE DECORATION",0)</f>
        <v>0</v>
      </c>
    </row>
    <row r="144" spans="2:25">
      <c r="B144" s="42">
        <f t="shared" si="1"/>
        <v>99</v>
      </c>
      <c r="C144" s="15">
        <f>IF('Extraction '!W147="UPS","798",0)</f>
        <v>0</v>
      </c>
      <c r="D144" s="43"/>
      <c r="E144" s="15">
        <f>IF('Extraction '!W147="UPS",'Extraction '!M147,0)</f>
        <v>0</v>
      </c>
      <c r="F144" s="15">
        <f>IF('Extraction '!W147="UPS",'Extraction '!Y147,0)</f>
        <v>0</v>
      </c>
      <c r="G144" s="16">
        <f>IF('Extraction '!W147="UPS","FR",0)</f>
        <v>0</v>
      </c>
      <c r="H144" s="15">
        <f>IF('Extraction '!W147="UPS",'Extraction '!N147,0)</f>
        <v>0</v>
      </c>
      <c r="I144" s="16">
        <f>IF('Extraction '!W147="UPS","France Zone 4",0)</f>
        <v>0</v>
      </c>
      <c r="J144" s="16">
        <f>IF('Extraction '!W147="UPS",'Extraction '!Q147,0)</f>
        <v>0</v>
      </c>
      <c r="L144" s="15">
        <f>IF('Extraction '!W147="UPS",'Extraction '!R147,0)</f>
        <v>0</v>
      </c>
      <c r="M144" s="17">
        <f>IF('Extraction '!W147="UPS",'Extraction '!W147,0)</f>
        <v>0</v>
      </c>
      <c r="N144" s="17">
        <f>IF('Extraction '!W147="UPS","colis",0)</f>
        <v>0</v>
      </c>
      <c r="O144" s="17">
        <f>IF('Extraction '!W147="UPS","Standard",0)</f>
        <v>0</v>
      </c>
      <c r="P144" s="15">
        <f>IF('Extraction '!W147="UPS",'Extraction '!AE147,0)</f>
        <v>0</v>
      </c>
      <c r="T144" s="15">
        <f>IF('Extraction '!W147="UPS",'Extraction '!AB147,0)</f>
        <v>0</v>
      </c>
      <c r="U144" s="15">
        <f>IF('Extraction '!W147="UPS",'Extraction '!AC147,0)</f>
        <v>0</v>
      </c>
      <c r="V144" s="15">
        <f>IF('Extraction '!W147="UPS",'Extraction '!AD147,0)</f>
        <v>0</v>
      </c>
      <c r="X144" s="18">
        <f>IF('Extraction '!W147="UPS",'Extraction '!I147,0)</f>
        <v>0</v>
      </c>
      <c r="Y144" s="15">
        <f>IF('Extraction '!W147="UPS","OBJET DE DECORATION",0)</f>
        <v>0</v>
      </c>
    </row>
    <row r="145" spans="2:25">
      <c r="B145" s="42">
        <f t="shared" si="1"/>
        <v>99</v>
      </c>
      <c r="C145" s="15">
        <f>IF('Extraction '!W148="UPS","798",0)</f>
        <v>0</v>
      </c>
      <c r="D145" s="43"/>
      <c r="E145" s="15">
        <f>IF('Extraction '!W148="UPS",'Extraction '!M148,0)</f>
        <v>0</v>
      </c>
      <c r="F145" s="15">
        <f>IF('Extraction '!W148="UPS",'Extraction '!Y148,0)</f>
        <v>0</v>
      </c>
      <c r="G145" s="16">
        <f>IF('Extraction '!W148="UPS","FR",0)</f>
        <v>0</v>
      </c>
      <c r="H145" s="15">
        <f>IF('Extraction '!W148="UPS",'Extraction '!N148,0)</f>
        <v>0</v>
      </c>
      <c r="I145" s="16">
        <f>IF('Extraction '!W148="UPS","France Zone 4",0)</f>
        <v>0</v>
      </c>
      <c r="J145" s="16">
        <f>IF('Extraction '!W148="UPS",'Extraction '!Q148,0)</f>
        <v>0</v>
      </c>
      <c r="L145" s="15">
        <f>IF('Extraction '!W148="UPS",'Extraction '!R148,0)</f>
        <v>0</v>
      </c>
      <c r="M145" s="17">
        <f>IF('Extraction '!W148="UPS",'Extraction '!W148,0)</f>
        <v>0</v>
      </c>
      <c r="N145" s="17">
        <f>IF('Extraction '!W148="UPS","colis",0)</f>
        <v>0</v>
      </c>
      <c r="O145" s="17">
        <f>IF('Extraction '!W148="UPS","Standard",0)</f>
        <v>0</v>
      </c>
      <c r="P145" s="15">
        <f>IF('Extraction '!W148="UPS",'Extraction '!AE148,0)</f>
        <v>0</v>
      </c>
      <c r="T145" s="15">
        <f>IF('Extraction '!W148="UPS",'Extraction '!AB148,0)</f>
        <v>0</v>
      </c>
      <c r="U145" s="15">
        <f>IF('Extraction '!W148="UPS",'Extraction '!AC148,0)</f>
        <v>0</v>
      </c>
      <c r="V145" s="15">
        <f>IF('Extraction '!W148="UPS",'Extraction '!AD148,0)</f>
        <v>0</v>
      </c>
      <c r="X145" s="18">
        <f>IF('Extraction '!W148="UPS",'Extraction '!I148,0)</f>
        <v>0</v>
      </c>
      <c r="Y145" s="15">
        <f>IF('Extraction '!W148="UPS","OBJET DE DECORATION",0)</f>
        <v>0</v>
      </c>
    </row>
    <row r="146" spans="2:25">
      <c r="B146" s="42">
        <f t="shared" si="1"/>
        <v>99</v>
      </c>
      <c r="C146" s="15">
        <f>IF('Extraction '!W149="UPS","798",0)</f>
        <v>0</v>
      </c>
      <c r="D146" s="43"/>
      <c r="E146" s="15">
        <f>IF('Extraction '!W149="UPS",'Extraction '!M149,0)</f>
        <v>0</v>
      </c>
      <c r="F146" s="15">
        <f>IF('Extraction '!W149="UPS",'Extraction '!Y149,0)</f>
        <v>0</v>
      </c>
      <c r="G146" s="16">
        <f>IF('Extraction '!W149="UPS","FR",0)</f>
        <v>0</v>
      </c>
      <c r="H146" s="15">
        <f>IF('Extraction '!W149="UPS",'Extraction '!N149,0)</f>
        <v>0</v>
      </c>
      <c r="I146" s="16">
        <f>IF('Extraction '!W149="UPS","France Zone 4",0)</f>
        <v>0</v>
      </c>
      <c r="J146" s="16">
        <f>IF('Extraction '!W149="UPS",'Extraction '!Q149,0)</f>
        <v>0</v>
      </c>
      <c r="L146" s="15">
        <f>IF('Extraction '!W149="UPS",'Extraction '!R149,0)</f>
        <v>0</v>
      </c>
      <c r="M146" s="17">
        <f>IF('Extraction '!W149="UPS",'Extraction '!W149,0)</f>
        <v>0</v>
      </c>
      <c r="N146" s="17">
        <f>IF('Extraction '!W149="UPS","colis",0)</f>
        <v>0</v>
      </c>
      <c r="O146" s="17">
        <f>IF('Extraction '!W149="UPS","Standard",0)</f>
        <v>0</v>
      </c>
      <c r="P146" s="15">
        <f>IF('Extraction '!W149="UPS",'Extraction '!AE149,0)</f>
        <v>0</v>
      </c>
      <c r="T146" s="15">
        <f>IF('Extraction '!W149="UPS",'Extraction '!AB149,0)</f>
        <v>0</v>
      </c>
      <c r="U146" s="15">
        <f>IF('Extraction '!W149="UPS",'Extraction '!AC149,0)</f>
        <v>0</v>
      </c>
      <c r="V146" s="15">
        <f>IF('Extraction '!W149="UPS",'Extraction '!AD149,0)</f>
        <v>0</v>
      </c>
      <c r="X146" s="18">
        <f>IF('Extraction '!W149="UPS",'Extraction '!I149,0)</f>
        <v>0</v>
      </c>
      <c r="Y146" s="15">
        <f>IF('Extraction '!W149="UPS","OBJET DE DECORATION",0)</f>
        <v>0</v>
      </c>
    </row>
    <row r="147" spans="2:25">
      <c r="B147" s="42">
        <f t="shared" si="1"/>
        <v>99</v>
      </c>
      <c r="C147" s="15">
        <f>IF('Extraction '!W150="UPS","798",0)</f>
        <v>0</v>
      </c>
      <c r="D147" s="43"/>
      <c r="E147" s="15">
        <f>IF('Extraction '!W150="UPS",'Extraction '!M150,0)</f>
        <v>0</v>
      </c>
      <c r="F147" s="15">
        <f>IF('Extraction '!W150="UPS",'Extraction '!Y150,0)</f>
        <v>0</v>
      </c>
      <c r="G147" s="16">
        <f>IF('Extraction '!W150="UPS","FR",0)</f>
        <v>0</v>
      </c>
      <c r="H147" s="15">
        <f>IF('Extraction '!W150="UPS",'Extraction '!N150,0)</f>
        <v>0</v>
      </c>
      <c r="I147" s="16">
        <f>IF('Extraction '!W150="UPS","France Zone 4",0)</f>
        <v>0</v>
      </c>
      <c r="J147" s="16">
        <f>IF('Extraction '!W150="UPS",'Extraction '!Q150,0)</f>
        <v>0</v>
      </c>
      <c r="L147" s="15">
        <f>IF('Extraction '!W150="UPS",'Extraction '!R150,0)</f>
        <v>0</v>
      </c>
      <c r="M147" s="17">
        <f>IF('Extraction '!W150="UPS",'Extraction '!W150,0)</f>
        <v>0</v>
      </c>
      <c r="N147" s="17">
        <f>IF('Extraction '!W150="UPS","colis",0)</f>
        <v>0</v>
      </c>
      <c r="O147" s="17">
        <f>IF('Extraction '!W150="UPS","Standard",0)</f>
        <v>0</v>
      </c>
      <c r="P147" s="15">
        <f>IF('Extraction '!W150="UPS",'Extraction '!AE150,0)</f>
        <v>0</v>
      </c>
      <c r="T147" s="15">
        <f>IF('Extraction '!W150="UPS",'Extraction '!AB150,0)</f>
        <v>0</v>
      </c>
      <c r="U147" s="15">
        <f>IF('Extraction '!W150="UPS",'Extraction '!AC150,0)</f>
        <v>0</v>
      </c>
      <c r="V147" s="15">
        <f>IF('Extraction '!W150="UPS",'Extraction '!AD150,0)</f>
        <v>0</v>
      </c>
      <c r="X147" s="18">
        <f>IF('Extraction '!W150="UPS",'Extraction '!I150,0)</f>
        <v>0</v>
      </c>
      <c r="Y147" s="15">
        <f>IF('Extraction '!W150="UPS","OBJET DE DECORATION",0)</f>
        <v>0</v>
      </c>
    </row>
    <row r="148" spans="2:25">
      <c r="B148" s="42">
        <f t="shared" si="1"/>
        <v>99</v>
      </c>
      <c r="C148" s="15">
        <f>IF('Extraction '!W151="UPS","798",0)</f>
        <v>0</v>
      </c>
      <c r="D148" s="43"/>
      <c r="E148" s="15">
        <f>IF('Extraction '!W151="UPS",'Extraction '!M151,0)</f>
        <v>0</v>
      </c>
      <c r="F148" s="15">
        <f>IF('Extraction '!W151="UPS",'Extraction '!Y151,0)</f>
        <v>0</v>
      </c>
      <c r="G148" s="16">
        <f>IF('Extraction '!W151="UPS","FR",0)</f>
        <v>0</v>
      </c>
      <c r="H148" s="15">
        <f>IF('Extraction '!W151="UPS",'Extraction '!N151,0)</f>
        <v>0</v>
      </c>
      <c r="I148" s="16">
        <f>IF('Extraction '!W151="UPS","France Zone 4",0)</f>
        <v>0</v>
      </c>
      <c r="J148" s="16">
        <f>IF('Extraction '!W151="UPS",'Extraction '!Q151,0)</f>
        <v>0</v>
      </c>
      <c r="L148" s="15">
        <f>IF('Extraction '!W151="UPS",'Extraction '!R151,0)</f>
        <v>0</v>
      </c>
      <c r="M148" s="17">
        <f>IF('Extraction '!W151="UPS",'Extraction '!W151,0)</f>
        <v>0</v>
      </c>
      <c r="N148" s="17">
        <f>IF('Extraction '!W151="UPS","colis",0)</f>
        <v>0</v>
      </c>
      <c r="O148" s="17">
        <f>IF('Extraction '!W151="UPS","Standard",0)</f>
        <v>0</v>
      </c>
      <c r="P148" s="15">
        <f>IF('Extraction '!W151="UPS",'Extraction '!AE151,0)</f>
        <v>0</v>
      </c>
      <c r="T148" s="15">
        <f>IF('Extraction '!W151="UPS",'Extraction '!AB151,0)</f>
        <v>0</v>
      </c>
      <c r="U148" s="15">
        <f>IF('Extraction '!W151="UPS",'Extraction '!AC151,0)</f>
        <v>0</v>
      </c>
      <c r="V148" s="15">
        <f>IF('Extraction '!W151="UPS",'Extraction '!AD151,0)</f>
        <v>0</v>
      </c>
      <c r="X148" s="18">
        <f>IF('Extraction '!W151="UPS",'Extraction '!I151,0)</f>
        <v>0</v>
      </c>
      <c r="Y148" s="15">
        <f>IF('Extraction '!W151="UPS","OBJET DE DECORATION",0)</f>
        <v>0</v>
      </c>
    </row>
    <row r="149" spans="2:25">
      <c r="B149" s="42">
        <f t="shared" si="1"/>
        <v>99</v>
      </c>
      <c r="C149" s="15">
        <f>IF('Extraction '!W152="UPS","798",0)</f>
        <v>0</v>
      </c>
      <c r="D149" s="43"/>
      <c r="E149" s="15">
        <f>IF('Extraction '!W152="UPS",'Extraction '!M152,0)</f>
        <v>0</v>
      </c>
      <c r="F149" s="15">
        <f>IF('Extraction '!W152="UPS",'Extraction '!Y152,0)</f>
        <v>0</v>
      </c>
      <c r="G149" s="16">
        <f>IF('Extraction '!W152="UPS","FR",0)</f>
        <v>0</v>
      </c>
      <c r="H149" s="15">
        <f>IF('Extraction '!W152="UPS",'Extraction '!N152,0)</f>
        <v>0</v>
      </c>
      <c r="I149" s="16">
        <f>IF('Extraction '!W152="UPS","France Zone 4",0)</f>
        <v>0</v>
      </c>
      <c r="J149" s="16">
        <f>IF('Extraction '!W152="UPS",'Extraction '!Q152,0)</f>
        <v>0</v>
      </c>
      <c r="L149" s="15">
        <f>IF('Extraction '!W152="UPS",'Extraction '!R152,0)</f>
        <v>0</v>
      </c>
      <c r="M149" s="17">
        <f>IF('Extraction '!W152="UPS",'Extraction '!W152,0)</f>
        <v>0</v>
      </c>
      <c r="N149" s="17">
        <f>IF('Extraction '!W152="UPS","colis",0)</f>
        <v>0</v>
      </c>
      <c r="O149" s="17">
        <f>IF('Extraction '!W152="UPS","Standard",0)</f>
        <v>0</v>
      </c>
      <c r="P149" s="15">
        <f>IF('Extraction '!W152="UPS",'Extraction '!AE152,0)</f>
        <v>0</v>
      </c>
      <c r="T149" s="15">
        <f>IF('Extraction '!W152="UPS",'Extraction '!AB152,0)</f>
        <v>0</v>
      </c>
      <c r="U149" s="15">
        <f>IF('Extraction '!W152="UPS",'Extraction '!AC152,0)</f>
        <v>0</v>
      </c>
      <c r="V149" s="15">
        <f>IF('Extraction '!W152="UPS",'Extraction '!AD152,0)</f>
        <v>0</v>
      </c>
      <c r="X149" s="18">
        <f>IF('Extraction '!W152="UPS",'Extraction '!I152,0)</f>
        <v>0</v>
      </c>
      <c r="Y149" s="15">
        <f>IF('Extraction '!W152="UPS","OBJET DE DECORATION",0)</f>
        <v>0</v>
      </c>
    </row>
    <row r="150" spans="2:25">
      <c r="B150" s="42">
        <f t="shared" si="1"/>
        <v>99</v>
      </c>
      <c r="C150" s="15">
        <f>IF('Extraction '!W153="UPS","798",0)</f>
        <v>0</v>
      </c>
      <c r="D150" s="43"/>
      <c r="E150" s="15">
        <f>IF('Extraction '!W153="UPS",'Extraction '!M153,0)</f>
        <v>0</v>
      </c>
      <c r="F150" s="15">
        <f>IF('Extraction '!W153="UPS",'Extraction '!Y153,0)</f>
        <v>0</v>
      </c>
      <c r="G150" s="16">
        <f>IF('Extraction '!W153="UPS","FR",0)</f>
        <v>0</v>
      </c>
      <c r="H150" s="15">
        <f>IF('Extraction '!W153="UPS",'Extraction '!N153,0)</f>
        <v>0</v>
      </c>
      <c r="I150" s="16">
        <f>IF('Extraction '!W153="UPS","France Zone 4",0)</f>
        <v>0</v>
      </c>
      <c r="J150" s="16">
        <f>IF('Extraction '!W153="UPS",'Extraction '!Q153,0)</f>
        <v>0</v>
      </c>
      <c r="L150" s="15">
        <f>IF('Extraction '!W153="UPS",'Extraction '!R153,0)</f>
        <v>0</v>
      </c>
      <c r="M150" s="17">
        <f>IF('Extraction '!W153="UPS",'Extraction '!W153,0)</f>
        <v>0</v>
      </c>
      <c r="N150" s="17">
        <f>IF('Extraction '!W153="UPS","colis",0)</f>
        <v>0</v>
      </c>
      <c r="O150" s="17">
        <f>IF('Extraction '!W153="UPS","Standard",0)</f>
        <v>0</v>
      </c>
      <c r="P150" s="15">
        <f>IF('Extraction '!W153="UPS",'Extraction '!AE153,0)</f>
        <v>0</v>
      </c>
      <c r="T150" s="15">
        <f>IF('Extraction '!W153="UPS",'Extraction '!AB153,0)</f>
        <v>0</v>
      </c>
      <c r="U150" s="15">
        <f>IF('Extraction '!W153="UPS",'Extraction '!AC153,0)</f>
        <v>0</v>
      </c>
      <c r="V150" s="15">
        <f>IF('Extraction '!W153="UPS",'Extraction '!AD153,0)</f>
        <v>0</v>
      </c>
      <c r="X150" s="18">
        <f>IF('Extraction '!W153="UPS",'Extraction '!I153,0)</f>
        <v>0</v>
      </c>
      <c r="Y150" s="15">
        <f>IF('Extraction '!W153="UPS","OBJET DE DECORATION",0)</f>
        <v>0</v>
      </c>
    </row>
    <row r="151" spans="2:25">
      <c r="B151" s="42">
        <f t="shared" si="1"/>
        <v>99</v>
      </c>
      <c r="C151" s="15">
        <f>IF('Extraction '!W154="UPS","798",0)</f>
        <v>0</v>
      </c>
      <c r="D151" s="43"/>
      <c r="E151" s="15">
        <f>IF('Extraction '!W154="UPS",'Extraction '!M154,0)</f>
        <v>0</v>
      </c>
      <c r="F151" s="15">
        <f>IF('Extraction '!W154="UPS",'Extraction '!Y154,0)</f>
        <v>0</v>
      </c>
      <c r="G151" s="16">
        <f>IF('Extraction '!W154="UPS","FR",0)</f>
        <v>0</v>
      </c>
      <c r="H151" s="15">
        <f>IF('Extraction '!W154="UPS",'Extraction '!N154,0)</f>
        <v>0</v>
      </c>
      <c r="I151" s="16">
        <f>IF('Extraction '!W154="UPS","France Zone 4",0)</f>
        <v>0</v>
      </c>
      <c r="J151" s="16">
        <f>IF('Extraction '!W154="UPS",'Extraction '!Q154,0)</f>
        <v>0</v>
      </c>
      <c r="L151" s="15">
        <f>IF('Extraction '!W154="UPS",'Extraction '!R154,0)</f>
        <v>0</v>
      </c>
      <c r="M151" s="17">
        <f>IF('Extraction '!W154="UPS",'Extraction '!W154,0)</f>
        <v>0</v>
      </c>
      <c r="N151" s="17">
        <f>IF('Extraction '!W154="UPS","colis",0)</f>
        <v>0</v>
      </c>
      <c r="O151" s="17">
        <f>IF('Extraction '!W154="UPS","Standard",0)</f>
        <v>0</v>
      </c>
      <c r="P151" s="15">
        <f>IF('Extraction '!W154="UPS",'Extraction '!AE154,0)</f>
        <v>0</v>
      </c>
      <c r="T151" s="15">
        <f>IF('Extraction '!W154="UPS",'Extraction '!AB154,0)</f>
        <v>0</v>
      </c>
      <c r="U151" s="15">
        <f>IF('Extraction '!W154="UPS",'Extraction '!AC154,0)</f>
        <v>0</v>
      </c>
      <c r="V151" s="15">
        <f>IF('Extraction '!W154="UPS",'Extraction '!AD154,0)</f>
        <v>0</v>
      </c>
      <c r="X151" s="18">
        <f>IF('Extraction '!W154="UPS",'Extraction '!I154,0)</f>
        <v>0</v>
      </c>
      <c r="Y151" s="15">
        <f>IF('Extraction '!W154="UPS","OBJET DE DECORATION",0)</f>
        <v>0</v>
      </c>
    </row>
    <row r="152" spans="2:25">
      <c r="B152" s="42">
        <f t="shared" si="1"/>
        <v>99</v>
      </c>
      <c r="C152" s="15">
        <f>IF('Extraction '!W155="UPS","798",0)</f>
        <v>0</v>
      </c>
      <c r="D152" s="43"/>
      <c r="E152" s="15">
        <f>IF('Extraction '!W155="UPS",'Extraction '!M155,0)</f>
        <v>0</v>
      </c>
      <c r="F152" s="15">
        <f>IF('Extraction '!W155="UPS",'Extraction '!Y155,0)</f>
        <v>0</v>
      </c>
      <c r="G152" s="16">
        <f>IF('Extraction '!W155="UPS","FR",0)</f>
        <v>0</v>
      </c>
      <c r="H152" s="15">
        <f>IF('Extraction '!W155="UPS",'Extraction '!N155,0)</f>
        <v>0</v>
      </c>
      <c r="I152" s="16">
        <f>IF('Extraction '!W155="UPS","France Zone 4",0)</f>
        <v>0</v>
      </c>
      <c r="J152" s="16">
        <f>IF('Extraction '!W155="UPS",'Extraction '!Q155,0)</f>
        <v>0</v>
      </c>
      <c r="L152" s="15">
        <f>IF('Extraction '!W155="UPS",'Extraction '!R155,0)</f>
        <v>0</v>
      </c>
      <c r="M152" s="17">
        <f>IF('Extraction '!W155="UPS",'Extraction '!W155,0)</f>
        <v>0</v>
      </c>
      <c r="N152" s="17">
        <f>IF('Extraction '!W155="UPS","colis",0)</f>
        <v>0</v>
      </c>
      <c r="O152" s="17">
        <f>IF('Extraction '!W155="UPS","Standard",0)</f>
        <v>0</v>
      </c>
      <c r="P152" s="15">
        <f>IF('Extraction '!W155="UPS",'Extraction '!AE155,0)</f>
        <v>0</v>
      </c>
      <c r="T152" s="15">
        <f>IF('Extraction '!W155="UPS",'Extraction '!AB155,0)</f>
        <v>0</v>
      </c>
      <c r="U152" s="15">
        <f>IF('Extraction '!W155="UPS",'Extraction '!AC155,0)</f>
        <v>0</v>
      </c>
      <c r="V152" s="15">
        <f>IF('Extraction '!W155="UPS",'Extraction '!AD155,0)</f>
        <v>0</v>
      </c>
      <c r="X152" s="18">
        <f>IF('Extraction '!W155="UPS",'Extraction '!I155,0)</f>
        <v>0</v>
      </c>
      <c r="Y152" s="15">
        <f>IF('Extraction '!W155="UPS","OBJET DE DECORATION",0)</f>
        <v>0</v>
      </c>
    </row>
    <row r="153" spans="2:25">
      <c r="B153" s="42">
        <f t="shared" si="1"/>
        <v>99</v>
      </c>
      <c r="C153" s="15">
        <f>IF('Extraction '!W156="UPS","798",0)</f>
        <v>0</v>
      </c>
      <c r="D153" s="43"/>
      <c r="E153" s="15">
        <f>IF('Extraction '!W156="UPS",'Extraction '!M156,0)</f>
        <v>0</v>
      </c>
      <c r="F153" s="15">
        <f>IF('Extraction '!W156="UPS",'Extraction '!Y156,0)</f>
        <v>0</v>
      </c>
      <c r="G153" s="16">
        <f>IF('Extraction '!W156="UPS","FR",0)</f>
        <v>0</v>
      </c>
      <c r="H153" s="15">
        <f>IF('Extraction '!W156="UPS",'Extraction '!N156,0)</f>
        <v>0</v>
      </c>
      <c r="I153" s="16">
        <f>IF('Extraction '!W156="UPS","France Zone 4",0)</f>
        <v>0</v>
      </c>
      <c r="J153" s="16">
        <f>IF('Extraction '!W156="UPS",'Extraction '!Q156,0)</f>
        <v>0</v>
      </c>
      <c r="L153" s="15">
        <f>IF('Extraction '!W156="UPS",'Extraction '!R156,0)</f>
        <v>0</v>
      </c>
      <c r="M153" s="17">
        <f>IF('Extraction '!W156="UPS",'Extraction '!W156,0)</f>
        <v>0</v>
      </c>
      <c r="N153" s="17">
        <f>IF('Extraction '!W156="UPS","colis",0)</f>
        <v>0</v>
      </c>
      <c r="O153" s="17">
        <f>IF('Extraction '!W156="UPS","Standard",0)</f>
        <v>0</v>
      </c>
      <c r="P153" s="15">
        <f>IF('Extraction '!W156="UPS",'Extraction '!AE156,0)</f>
        <v>0</v>
      </c>
      <c r="T153" s="15">
        <f>IF('Extraction '!W156="UPS",'Extraction '!AB156,0)</f>
        <v>0</v>
      </c>
      <c r="U153" s="15">
        <f>IF('Extraction '!W156="UPS",'Extraction '!AC156,0)</f>
        <v>0</v>
      </c>
      <c r="V153" s="15">
        <f>IF('Extraction '!W156="UPS",'Extraction '!AD156,0)</f>
        <v>0</v>
      </c>
      <c r="X153" s="18">
        <f>IF('Extraction '!W156="UPS",'Extraction '!I156,0)</f>
        <v>0</v>
      </c>
      <c r="Y153" s="15">
        <f>IF('Extraction '!W156="UPS","OBJET DE DECORATION",0)</f>
        <v>0</v>
      </c>
    </row>
    <row r="154" spans="2:25">
      <c r="B154" s="42">
        <f t="shared" si="1"/>
        <v>99</v>
      </c>
      <c r="C154" s="15">
        <f>IF('Extraction '!W157="UPS","798",0)</f>
        <v>0</v>
      </c>
      <c r="D154" s="43"/>
      <c r="E154" s="15">
        <f>IF('Extraction '!W157="UPS",'Extraction '!M157,0)</f>
        <v>0</v>
      </c>
      <c r="F154" s="15">
        <f>IF('Extraction '!W157="UPS",'Extraction '!Y157,0)</f>
        <v>0</v>
      </c>
      <c r="G154" s="16">
        <f>IF('Extraction '!W157="UPS","FR",0)</f>
        <v>0</v>
      </c>
      <c r="H154" s="15">
        <f>IF('Extraction '!W157="UPS",'Extraction '!N157,0)</f>
        <v>0</v>
      </c>
      <c r="I154" s="16">
        <f>IF('Extraction '!W157="UPS","France Zone 4",0)</f>
        <v>0</v>
      </c>
      <c r="J154" s="16">
        <f>IF('Extraction '!W157="UPS",'Extraction '!Q157,0)</f>
        <v>0</v>
      </c>
      <c r="L154" s="15">
        <f>IF('Extraction '!W157="UPS",'Extraction '!R157,0)</f>
        <v>0</v>
      </c>
      <c r="M154" s="17">
        <f>IF('Extraction '!W157="UPS",'Extraction '!W157,0)</f>
        <v>0</v>
      </c>
      <c r="N154" s="17">
        <f>IF('Extraction '!W157="UPS","colis",0)</f>
        <v>0</v>
      </c>
      <c r="O154" s="17">
        <f>IF('Extraction '!W157="UPS","Standard",0)</f>
        <v>0</v>
      </c>
      <c r="P154" s="15">
        <f>IF('Extraction '!W157="UPS",'Extraction '!AE157,0)</f>
        <v>0</v>
      </c>
      <c r="T154" s="15">
        <f>IF('Extraction '!W157="UPS",'Extraction '!AB157,0)</f>
        <v>0</v>
      </c>
      <c r="U154" s="15">
        <f>IF('Extraction '!W157="UPS",'Extraction '!AC157,0)</f>
        <v>0</v>
      </c>
      <c r="V154" s="15">
        <f>IF('Extraction '!W157="UPS",'Extraction '!AD157,0)</f>
        <v>0</v>
      </c>
      <c r="X154" s="18">
        <f>IF('Extraction '!W157="UPS",'Extraction '!I157,0)</f>
        <v>0</v>
      </c>
      <c r="Y154" s="15">
        <f>IF('Extraction '!W157="UPS","OBJET DE DECORATION",0)</f>
        <v>0</v>
      </c>
    </row>
    <row r="155" spans="2:25">
      <c r="B155" s="42">
        <f t="shared" si="1"/>
        <v>99</v>
      </c>
      <c r="C155" s="15">
        <f>IF('Extraction '!W158="UPS","798",0)</f>
        <v>0</v>
      </c>
      <c r="D155" s="43"/>
      <c r="E155" s="15">
        <f>IF('Extraction '!W158="UPS",'Extraction '!M158,0)</f>
        <v>0</v>
      </c>
      <c r="F155" s="15">
        <f>IF('Extraction '!W158="UPS",'Extraction '!Y158,0)</f>
        <v>0</v>
      </c>
      <c r="G155" s="16">
        <f>IF('Extraction '!W158="UPS","FR",0)</f>
        <v>0</v>
      </c>
      <c r="H155" s="15">
        <f>IF('Extraction '!W158="UPS",'Extraction '!N158,0)</f>
        <v>0</v>
      </c>
      <c r="I155" s="16">
        <f>IF('Extraction '!W158="UPS","France Zone 4",0)</f>
        <v>0</v>
      </c>
      <c r="J155" s="16">
        <f>IF('Extraction '!W158="UPS",'Extraction '!Q158,0)</f>
        <v>0</v>
      </c>
      <c r="L155" s="15">
        <f>IF('Extraction '!W158="UPS",'Extraction '!R158,0)</f>
        <v>0</v>
      </c>
      <c r="M155" s="17">
        <f>IF('Extraction '!W158="UPS",'Extraction '!W158,0)</f>
        <v>0</v>
      </c>
      <c r="N155" s="17">
        <f>IF('Extraction '!W158="UPS","colis",0)</f>
        <v>0</v>
      </c>
      <c r="O155" s="17">
        <f>IF('Extraction '!W158="UPS","Standard",0)</f>
        <v>0</v>
      </c>
      <c r="P155" s="15">
        <f>IF('Extraction '!W158="UPS",'Extraction '!AE158,0)</f>
        <v>0</v>
      </c>
      <c r="T155" s="15">
        <f>IF('Extraction '!W158="UPS",'Extraction '!AB158,0)</f>
        <v>0</v>
      </c>
      <c r="U155" s="15">
        <f>IF('Extraction '!W158="UPS",'Extraction '!AC158,0)</f>
        <v>0</v>
      </c>
      <c r="V155" s="15">
        <f>IF('Extraction '!W158="UPS",'Extraction '!AD158,0)</f>
        <v>0</v>
      </c>
      <c r="X155" s="18">
        <f>IF('Extraction '!W158="UPS",'Extraction '!I158,0)</f>
        <v>0</v>
      </c>
      <c r="Y155" s="15">
        <f>IF('Extraction '!W158="UPS","OBJET DE DECORATION",0)</f>
        <v>0</v>
      </c>
    </row>
    <row r="156" spans="2:25">
      <c r="B156" s="42">
        <f t="shared" si="1"/>
        <v>99</v>
      </c>
      <c r="C156" s="15">
        <f>IF('Extraction '!W159="UPS","798",0)</f>
        <v>0</v>
      </c>
      <c r="D156" s="43"/>
      <c r="E156" s="15">
        <f>IF('Extraction '!W159="UPS",'Extraction '!M159,0)</f>
        <v>0</v>
      </c>
      <c r="F156" s="15">
        <f>IF('Extraction '!W159="UPS",'Extraction '!Y159,0)</f>
        <v>0</v>
      </c>
      <c r="G156" s="16">
        <f>IF('Extraction '!W159="UPS","FR",0)</f>
        <v>0</v>
      </c>
      <c r="H156" s="15">
        <f>IF('Extraction '!W159="UPS",'Extraction '!N159,0)</f>
        <v>0</v>
      </c>
      <c r="I156" s="16">
        <f>IF('Extraction '!W159="UPS","France Zone 4",0)</f>
        <v>0</v>
      </c>
      <c r="J156" s="16">
        <f>IF('Extraction '!W159="UPS",'Extraction '!Q159,0)</f>
        <v>0</v>
      </c>
      <c r="L156" s="15">
        <f>IF('Extraction '!W159="UPS",'Extraction '!R159,0)</f>
        <v>0</v>
      </c>
      <c r="M156" s="17">
        <f>IF('Extraction '!W159="UPS",'Extraction '!W159,0)</f>
        <v>0</v>
      </c>
      <c r="N156" s="17">
        <f>IF('Extraction '!W159="UPS","colis",0)</f>
        <v>0</v>
      </c>
      <c r="O156" s="17">
        <f>IF('Extraction '!W159="UPS","Standard",0)</f>
        <v>0</v>
      </c>
      <c r="P156" s="15">
        <f>IF('Extraction '!W159="UPS",'Extraction '!AE159,0)</f>
        <v>0</v>
      </c>
      <c r="T156" s="15">
        <f>IF('Extraction '!W159="UPS",'Extraction '!AB159,0)</f>
        <v>0</v>
      </c>
      <c r="U156" s="15">
        <f>IF('Extraction '!W159="UPS",'Extraction '!AC159,0)</f>
        <v>0</v>
      </c>
      <c r="V156" s="15">
        <f>IF('Extraction '!W159="UPS",'Extraction '!AD159,0)</f>
        <v>0</v>
      </c>
      <c r="X156" s="18">
        <f>IF('Extraction '!W159="UPS",'Extraction '!I159,0)</f>
        <v>0</v>
      </c>
      <c r="Y156" s="15">
        <f>IF('Extraction '!W159="UPS","OBJET DE DECORATION",0)</f>
        <v>0</v>
      </c>
    </row>
    <row r="157" spans="2:25">
      <c r="B157" s="42">
        <f t="shared" si="1"/>
        <v>99</v>
      </c>
      <c r="C157" s="15">
        <f>IF('Extraction '!W160="UPS","798",0)</f>
        <v>0</v>
      </c>
      <c r="D157" s="43"/>
      <c r="E157" s="15">
        <f>IF('Extraction '!W160="UPS",'Extraction '!M160,0)</f>
        <v>0</v>
      </c>
      <c r="F157" s="15">
        <f>IF('Extraction '!W160="UPS",'Extraction '!Y160,0)</f>
        <v>0</v>
      </c>
      <c r="G157" s="16">
        <f>IF('Extraction '!W160="UPS","FR",0)</f>
        <v>0</v>
      </c>
      <c r="H157" s="15">
        <f>IF('Extraction '!W160="UPS",'Extraction '!N160,0)</f>
        <v>0</v>
      </c>
      <c r="I157" s="16">
        <f>IF('Extraction '!W160="UPS","France Zone 4",0)</f>
        <v>0</v>
      </c>
      <c r="J157" s="16">
        <f>IF('Extraction '!W160="UPS",'Extraction '!Q160,0)</f>
        <v>0</v>
      </c>
      <c r="L157" s="15">
        <f>IF('Extraction '!W160="UPS",'Extraction '!R160,0)</f>
        <v>0</v>
      </c>
      <c r="M157" s="17">
        <f>IF('Extraction '!W160="UPS",'Extraction '!W160,0)</f>
        <v>0</v>
      </c>
      <c r="N157" s="17">
        <f>IF('Extraction '!W160="UPS","colis",0)</f>
        <v>0</v>
      </c>
      <c r="O157" s="17">
        <f>IF('Extraction '!W160="UPS","Standard",0)</f>
        <v>0</v>
      </c>
      <c r="P157" s="15">
        <f>IF('Extraction '!W160="UPS",'Extraction '!AE160,0)</f>
        <v>0</v>
      </c>
      <c r="T157" s="15">
        <f>IF('Extraction '!W160="UPS",'Extraction '!AB160,0)</f>
        <v>0</v>
      </c>
      <c r="U157" s="15">
        <f>IF('Extraction '!W160="UPS",'Extraction '!AC160,0)</f>
        <v>0</v>
      </c>
      <c r="V157" s="15">
        <f>IF('Extraction '!W160="UPS",'Extraction '!AD160,0)</f>
        <v>0</v>
      </c>
      <c r="X157" s="18">
        <f>IF('Extraction '!W160="UPS",'Extraction '!I160,0)</f>
        <v>0</v>
      </c>
      <c r="Y157" s="15">
        <f>IF('Extraction '!W160="UPS","OBJET DE DECORATION",0)</f>
        <v>0</v>
      </c>
    </row>
    <row r="158" spans="2:25">
      <c r="B158" s="42">
        <f t="shared" si="1"/>
        <v>99</v>
      </c>
      <c r="C158" s="15">
        <f>IF('Extraction '!W161="UPS","798",0)</f>
        <v>0</v>
      </c>
      <c r="D158" s="43"/>
      <c r="E158" s="15">
        <f>IF('Extraction '!W161="UPS",'Extraction '!M161,0)</f>
        <v>0</v>
      </c>
      <c r="F158" s="15">
        <f>IF('Extraction '!W161="UPS",'Extraction '!Y161,0)</f>
        <v>0</v>
      </c>
      <c r="G158" s="16">
        <f>IF('Extraction '!W161="UPS","FR",0)</f>
        <v>0</v>
      </c>
      <c r="H158" s="15">
        <f>IF('Extraction '!W161="UPS",'Extraction '!N161,0)</f>
        <v>0</v>
      </c>
      <c r="I158" s="16">
        <f>IF('Extraction '!W161="UPS","France Zone 4",0)</f>
        <v>0</v>
      </c>
      <c r="J158" s="16">
        <f>IF('Extraction '!W161="UPS",'Extraction '!Q161,0)</f>
        <v>0</v>
      </c>
      <c r="L158" s="15">
        <f>IF('Extraction '!W161="UPS",'Extraction '!R161,0)</f>
        <v>0</v>
      </c>
      <c r="M158" s="17">
        <f>IF('Extraction '!W161="UPS",'Extraction '!W161,0)</f>
        <v>0</v>
      </c>
      <c r="N158" s="17">
        <f>IF('Extraction '!W161="UPS","colis",0)</f>
        <v>0</v>
      </c>
      <c r="O158" s="17">
        <f>IF('Extraction '!W161="UPS","Standard",0)</f>
        <v>0</v>
      </c>
      <c r="P158" s="15">
        <f>IF('Extraction '!W161="UPS",'Extraction '!AE161,0)</f>
        <v>0</v>
      </c>
      <c r="T158" s="15">
        <f>IF('Extraction '!W161="UPS",'Extraction '!AB161,0)</f>
        <v>0</v>
      </c>
      <c r="U158" s="15">
        <f>IF('Extraction '!W161="UPS",'Extraction '!AC161,0)</f>
        <v>0</v>
      </c>
      <c r="V158" s="15">
        <f>IF('Extraction '!W161="UPS",'Extraction '!AD161,0)</f>
        <v>0</v>
      </c>
      <c r="X158" s="18">
        <f>IF('Extraction '!W161="UPS",'Extraction '!I161,0)</f>
        <v>0</v>
      </c>
      <c r="Y158" s="15">
        <f>IF('Extraction '!W161="UPS","OBJET DE DECORATION",0)</f>
        <v>0</v>
      </c>
    </row>
    <row r="159" spans="2:25">
      <c r="B159" s="42">
        <f t="shared" si="1"/>
        <v>99</v>
      </c>
      <c r="C159" s="15">
        <f>IF('Extraction '!W162="UPS","798",0)</f>
        <v>0</v>
      </c>
      <c r="D159" s="43"/>
      <c r="E159" s="15">
        <f>IF('Extraction '!W162="UPS",'Extraction '!M162,0)</f>
        <v>0</v>
      </c>
      <c r="F159" s="15">
        <f>IF('Extraction '!W162="UPS",'Extraction '!Y162,0)</f>
        <v>0</v>
      </c>
      <c r="G159" s="16">
        <f>IF('Extraction '!W162="UPS","FR",0)</f>
        <v>0</v>
      </c>
      <c r="H159" s="15">
        <f>IF('Extraction '!W162="UPS",'Extraction '!N162,0)</f>
        <v>0</v>
      </c>
      <c r="I159" s="16">
        <f>IF('Extraction '!W162="UPS","France Zone 4",0)</f>
        <v>0</v>
      </c>
      <c r="J159" s="16">
        <f>IF('Extraction '!W162="UPS",'Extraction '!Q162,0)</f>
        <v>0</v>
      </c>
      <c r="L159" s="15">
        <f>IF('Extraction '!W162="UPS",'Extraction '!R162,0)</f>
        <v>0</v>
      </c>
      <c r="M159" s="17">
        <f>IF('Extraction '!W162="UPS",'Extraction '!W162,0)</f>
        <v>0</v>
      </c>
      <c r="N159" s="17">
        <f>IF('Extraction '!W162="UPS","colis",0)</f>
        <v>0</v>
      </c>
      <c r="O159" s="17">
        <f>IF('Extraction '!W162="UPS","Standard",0)</f>
        <v>0</v>
      </c>
      <c r="P159" s="15">
        <f>IF('Extraction '!W162="UPS",'Extraction '!AE162,0)</f>
        <v>0</v>
      </c>
      <c r="T159" s="15">
        <f>IF('Extraction '!W162="UPS",'Extraction '!AB162,0)</f>
        <v>0</v>
      </c>
      <c r="U159" s="15">
        <f>IF('Extraction '!W162="UPS",'Extraction '!AC162,0)</f>
        <v>0</v>
      </c>
      <c r="V159" s="15">
        <f>IF('Extraction '!W162="UPS",'Extraction '!AD162,0)</f>
        <v>0</v>
      </c>
      <c r="X159" s="18">
        <f>IF('Extraction '!W162="UPS",'Extraction '!I162,0)</f>
        <v>0</v>
      </c>
      <c r="Y159" s="15">
        <f>IF('Extraction '!W162="UPS","OBJET DE DECORATION",0)</f>
        <v>0</v>
      </c>
    </row>
    <row r="160" spans="2:25">
      <c r="B160" s="42">
        <f t="shared" si="1"/>
        <v>99</v>
      </c>
      <c r="C160" s="15">
        <f>IF('Extraction '!W163="UPS","798",0)</f>
        <v>0</v>
      </c>
      <c r="D160" s="43"/>
      <c r="E160" s="15">
        <f>IF('Extraction '!W163="UPS",'Extraction '!M163,0)</f>
        <v>0</v>
      </c>
      <c r="F160" s="15">
        <f>IF('Extraction '!W163="UPS",'Extraction '!Y163,0)</f>
        <v>0</v>
      </c>
      <c r="G160" s="16">
        <f>IF('Extraction '!W163="UPS","FR",0)</f>
        <v>0</v>
      </c>
      <c r="H160" s="15">
        <f>IF('Extraction '!W163="UPS",'Extraction '!N163,0)</f>
        <v>0</v>
      </c>
      <c r="I160" s="16">
        <f>IF('Extraction '!W163="UPS","France Zone 4",0)</f>
        <v>0</v>
      </c>
      <c r="J160" s="16">
        <f>IF('Extraction '!W163="UPS",'Extraction '!Q163,0)</f>
        <v>0</v>
      </c>
      <c r="L160" s="15">
        <f>IF('Extraction '!W163="UPS",'Extraction '!R163,0)</f>
        <v>0</v>
      </c>
      <c r="M160" s="17">
        <f>IF('Extraction '!W163="UPS",'Extraction '!W163,0)</f>
        <v>0</v>
      </c>
      <c r="N160" s="17">
        <f>IF('Extraction '!W163="UPS","colis",0)</f>
        <v>0</v>
      </c>
      <c r="O160" s="17">
        <f>IF('Extraction '!W163="UPS","Standard",0)</f>
        <v>0</v>
      </c>
      <c r="P160" s="15">
        <f>IF('Extraction '!W163="UPS",'Extraction '!AE163,0)</f>
        <v>0</v>
      </c>
      <c r="T160" s="15">
        <f>IF('Extraction '!W163="UPS",'Extraction '!AB163,0)</f>
        <v>0</v>
      </c>
      <c r="U160" s="15">
        <f>IF('Extraction '!W163="UPS",'Extraction '!AC163,0)</f>
        <v>0</v>
      </c>
      <c r="V160" s="15">
        <f>IF('Extraction '!W163="UPS",'Extraction '!AD163,0)</f>
        <v>0</v>
      </c>
      <c r="X160" s="18">
        <f>IF('Extraction '!W163="UPS",'Extraction '!I163,0)</f>
        <v>0</v>
      </c>
      <c r="Y160" s="15">
        <f>IF('Extraction '!W163="UPS","OBJET DE DECORATION",0)</f>
        <v>0</v>
      </c>
    </row>
    <row r="161" spans="2:25">
      <c r="B161" s="42">
        <f t="shared" si="1"/>
        <v>99</v>
      </c>
      <c r="C161" s="15">
        <f>IF('Extraction '!W164="UPS","798",0)</f>
        <v>0</v>
      </c>
      <c r="D161" s="43"/>
      <c r="E161" s="15">
        <f>IF('Extraction '!W164="UPS",'Extraction '!M164,0)</f>
        <v>0</v>
      </c>
      <c r="F161" s="15">
        <f>IF('Extraction '!W164="UPS",'Extraction '!Y164,0)</f>
        <v>0</v>
      </c>
      <c r="G161" s="16">
        <f>IF('Extraction '!W164="UPS","FR",0)</f>
        <v>0</v>
      </c>
      <c r="H161" s="15">
        <f>IF('Extraction '!W164="UPS",'Extraction '!N164,0)</f>
        <v>0</v>
      </c>
      <c r="I161" s="16">
        <f>IF('Extraction '!W164="UPS","France Zone 4",0)</f>
        <v>0</v>
      </c>
      <c r="J161" s="16">
        <f>IF('Extraction '!W164="UPS",'Extraction '!Q164,0)</f>
        <v>0</v>
      </c>
      <c r="L161" s="15">
        <f>IF('Extraction '!W164="UPS",'Extraction '!R164,0)</f>
        <v>0</v>
      </c>
      <c r="M161" s="17">
        <f>IF('Extraction '!W164="UPS",'Extraction '!W164,0)</f>
        <v>0</v>
      </c>
      <c r="N161" s="17">
        <f>IF('Extraction '!W164="UPS","colis",0)</f>
        <v>0</v>
      </c>
      <c r="O161" s="17">
        <f>IF('Extraction '!W164="UPS","Standard",0)</f>
        <v>0</v>
      </c>
      <c r="P161" s="15">
        <f>IF('Extraction '!W164="UPS",'Extraction '!AE164,0)</f>
        <v>0</v>
      </c>
      <c r="T161" s="15">
        <f>IF('Extraction '!W164="UPS",'Extraction '!AB164,0)</f>
        <v>0</v>
      </c>
      <c r="U161" s="15">
        <f>IF('Extraction '!W164="UPS",'Extraction '!AC164,0)</f>
        <v>0</v>
      </c>
      <c r="V161" s="15">
        <f>IF('Extraction '!W164="UPS",'Extraction '!AD164,0)</f>
        <v>0</v>
      </c>
      <c r="X161" s="18">
        <f>IF('Extraction '!W164="UPS",'Extraction '!I164,0)</f>
        <v>0</v>
      </c>
      <c r="Y161" s="15">
        <f>IF('Extraction '!W164="UPS","OBJET DE DECORATION",0)</f>
        <v>0</v>
      </c>
    </row>
    <row r="162" spans="2:25">
      <c r="B162" s="42">
        <f t="shared" si="1"/>
        <v>99</v>
      </c>
      <c r="C162" s="15">
        <f>IF('Extraction '!W165="UPS","798",0)</f>
        <v>0</v>
      </c>
      <c r="D162" s="43"/>
      <c r="E162" s="15">
        <f>IF('Extraction '!W165="UPS",'Extraction '!M165,0)</f>
        <v>0</v>
      </c>
      <c r="F162" s="15">
        <f>IF('Extraction '!W165="UPS",'Extraction '!Y165,0)</f>
        <v>0</v>
      </c>
      <c r="G162" s="16">
        <f>IF('Extraction '!W165="UPS","FR",0)</f>
        <v>0</v>
      </c>
      <c r="H162" s="15">
        <f>IF('Extraction '!W165="UPS",'Extraction '!N165,0)</f>
        <v>0</v>
      </c>
      <c r="I162" s="16">
        <f>IF('Extraction '!W165="UPS","France Zone 4",0)</f>
        <v>0</v>
      </c>
      <c r="J162" s="16">
        <f>IF('Extraction '!W165="UPS",'Extraction '!Q165,0)</f>
        <v>0</v>
      </c>
      <c r="L162" s="15">
        <f>IF('Extraction '!W165="UPS",'Extraction '!R165,0)</f>
        <v>0</v>
      </c>
      <c r="M162" s="17">
        <f>IF('Extraction '!W165="UPS",'Extraction '!W165,0)</f>
        <v>0</v>
      </c>
      <c r="N162" s="17">
        <f>IF('Extraction '!W165="UPS","colis",0)</f>
        <v>0</v>
      </c>
      <c r="O162" s="17">
        <f>IF('Extraction '!W165="UPS","Standard",0)</f>
        <v>0</v>
      </c>
      <c r="P162" s="15">
        <f>IF('Extraction '!W165="UPS",'Extraction '!AE165,0)</f>
        <v>0</v>
      </c>
      <c r="T162" s="15">
        <f>IF('Extraction '!W165="UPS",'Extraction '!AB165,0)</f>
        <v>0</v>
      </c>
      <c r="U162" s="15">
        <f>IF('Extraction '!W165="UPS",'Extraction '!AC165,0)</f>
        <v>0</v>
      </c>
      <c r="V162" s="15">
        <f>IF('Extraction '!W165="UPS",'Extraction '!AD165,0)</f>
        <v>0</v>
      </c>
      <c r="X162" s="18">
        <f>IF('Extraction '!W165="UPS",'Extraction '!I165,0)</f>
        <v>0</v>
      </c>
      <c r="Y162" s="15">
        <f>IF('Extraction '!W165="UPS","OBJET DE DECORATION",0)</f>
        <v>0</v>
      </c>
    </row>
    <row r="163" spans="2:25">
      <c r="B163" s="42">
        <f t="shared" si="1"/>
        <v>99</v>
      </c>
      <c r="C163" s="15">
        <f>IF('Extraction '!W166="UPS","798",0)</f>
        <v>0</v>
      </c>
      <c r="D163" s="43"/>
      <c r="E163" s="15">
        <f>IF('Extraction '!W166="UPS",'Extraction '!M166,0)</f>
        <v>0</v>
      </c>
      <c r="F163" s="15">
        <f>IF('Extraction '!W166="UPS",'Extraction '!Y166,0)</f>
        <v>0</v>
      </c>
      <c r="G163" s="16">
        <f>IF('Extraction '!W166="UPS","FR",0)</f>
        <v>0</v>
      </c>
      <c r="H163" s="15">
        <f>IF('Extraction '!W166="UPS",'Extraction '!N166,0)</f>
        <v>0</v>
      </c>
      <c r="I163" s="16">
        <f>IF('Extraction '!W166="UPS","France Zone 4",0)</f>
        <v>0</v>
      </c>
      <c r="J163" s="16">
        <f>IF('Extraction '!W166="UPS",'Extraction '!Q166,0)</f>
        <v>0</v>
      </c>
      <c r="L163" s="15">
        <f>IF('Extraction '!W166="UPS",'Extraction '!R166,0)</f>
        <v>0</v>
      </c>
      <c r="M163" s="17">
        <f>IF('Extraction '!W166="UPS",'Extraction '!W166,0)</f>
        <v>0</v>
      </c>
      <c r="N163" s="17">
        <f>IF('Extraction '!W166="UPS","colis",0)</f>
        <v>0</v>
      </c>
      <c r="O163" s="17">
        <f>IF('Extraction '!W166="UPS","Standard",0)</f>
        <v>0</v>
      </c>
      <c r="P163" s="15">
        <f>IF('Extraction '!W166="UPS",'Extraction '!AE166,0)</f>
        <v>0</v>
      </c>
      <c r="T163" s="15">
        <f>IF('Extraction '!W166="UPS",'Extraction '!AB166,0)</f>
        <v>0</v>
      </c>
      <c r="U163" s="15">
        <f>IF('Extraction '!W166="UPS",'Extraction '!AC166,0)</f>
        <v>0</v>
      </c>
      <c r="V163" s="15">
        <f>IF('Extraction '!W166="UPS",'Extraction '!AD166,0)</f>
        <v>0</v>
      </c>
      <c r="X163" s="18">
        <f>IF('Extraction '!W166="UPS",'Extraction '!I166,0)</f>
        <v>0</v>
      </c>
      <c r="Y163" s="15">
        <f>IF('Extraction '!W166="UPS","OBJET DE DECORATION",0)</f>
        <v>0</v>
      </c>
    </row>
    <row r="164" spans="2:25">
      <c r="B164" s="42">
        <f t="shared" si="1"/>
        <v>99</v>
      </c>
      <c r="C164" s="15">
        <f>IF('Extraction '!W167="UPS","798",0)</f>
        <v>0</v>
      </c>
      <c r="D164" s="43"/>
      <c r="E164" s="15">
        <f>IF('Extraction '!W167="UPS",'Extraction '!M167,0)</f>
        <v>0</v>
      </c>
      <c r="F164" s="15">
        <f>IF('Extraction '!W167="UPS",'Extraction '!Y167,0)</f>
        <v>0</v>
      </c>
      <c r="G164" s="16">
        <f>IF('Extraction '!W167="UPS","FR",0)</f>
        <v>0</v>
      </c>
      <c r="H164" s="15">
        <f>IF('Extraction '!W167="UPS",'Extraction '!N167,0)</f>
        <v>0</v>
      </c>
      <c r="I164" s="16">
        <f>IF('Extraction '!W167="UPS","France Zone 4",0)</f>
        <v>0</v>
      </c>
      <c r="J164" s="16">
        <f>IF('Extraction '!W167="UPS",'Extraction '!Q167,0)</f>
        <v>0</v>
      </c>
      <c r="L164" s="15">
        <f>IF('Extraction '!W167="UPS",'Extraction '!R167,0)</f>
        <v>0</v>
      </c>
      <c r="M164" s="17">
        <f>IF('Extraction '!W167="UPS",'Extraction '!W167,0)</f>
        <v>0</v>
      </c>
      <c r="N164" s="17">
        <f>IF('Extraction '!W167="UPS","colis",0)</f>
        <v>0</v>
      </c>
      <c r="O164" s="17">
        <f>IF('Extraction '!W167="UPS","Standard",0)</f>
        <v>0</v>
      </c>
      <c r="P164" s="15">
        <f>IF('Extraction '!W167="UPS",'Extraction '!AE167,0)</f>
        <v>0</v>
      </c>
      <c r="T164" s="15">
        <f>IF('Extraction '!W167="UPS",'Extraction '!AB167,0)</f>
        <v>0</v>
      </c>
      <c r="U164" s="15">
        <f>IF('Extraction '!W167="UPS",'Extraction '!AC167,0)</f>
        <v>0</v>
      </c>
      <c r="V164" s="15">
        <f>IF('Extraction '!W167="UPS",'Extraction '!AD167,0)</f>
        <v>0</v>
      </c>
      <c r="X164" s="18">
        <f>IF('Extraction '!W167="UPS",'Extraction '!I167,0)</f>
        <v>0</v>
      </c>
      <c r="Y164" s="15">
        <f>IF('Extraction '!W167="UPS","OBJET DE DECORATION",0)</f>
        <v>0</v>
      </c>
    </row>
    <row r="165" spans="2:25">
      <c r="B165" s="42">
        <f t="shared" si="1"/>
        <v>99</v>
      </c>
      <c r="C165" s="15">
        <f>IF('Extraction '!W168="UPS","798",0)</f>
        <v>0</v>
      </c>
      <c r="D165" s="43"/>
      <c r="E165" s="15">
        <f>IF('Extraction '!W168="UPS",'Extraction '!M168,0)</f>
        <v>0</v>
      </c>
      <c r="F165" s="15">
        <f>IF('Extraction '!W168="UPS",'Extraction '!Y168,0)</f>
        <v>0</v>
      </c>
      <c r="G165" s="16">
        <f>IF('Extraction '!W168="UPS","FR",0)</f>
        <v>0</v>
      </c>
      <c r="H165" s="15">
        <f>IF('Extraction '!W168="UPS",'Extraction '!N168,0)</f>
        <v>0</v>
      </c>
      <c r="I165" s="16">
        <f>IF('Extraction '!W168="UPS","France Zone 4",0)</f>
        <v>0</v>
      </c>
      <c r="J165" s="16">
        <f>IF('Extraction '!W168="UPS",'Extraction '!Q168,0)</f>
        <v>0</v>
      </c>
      <c r="L165" s="15">
        <f>IF('Extraction '!W168="UPS",'Extraction '!R168,0)</f>
        <v>0</v>
      </c>
      <c r="M165" s="17">
        <f>IF('Extraction '!W168="UPS",'Extraction '!W168,0)</f>
        <v>0</v>
      </c>
      <c r="N165" s="17">
        <f>IF('Extraction '!W168="UPS","colis",0)</f>
        <v>0</v>
      </c>
      <c r="O165" s="17">
        <f>IF('Extraction '!W168="UPS","Standard",0)</f>
        <v>0</v>
      </c>
      <c r="P165" s="15">
        <f>IF('Extraction '!W168="UPS",'Extraction '!AE168,0)</f>
        <v>0</v>
      </c>
      <c r="T165" s="15">
        <f>IF('Extraction '!W168="UPS",'Extraction '!AB168,0)</f>
        <v>0</v>
      </c>
      <c r="U165" s="15">
        <f>IF('Extraction '!W168="UPS",'Extraction '!AC168,0)</f>
        <v>0</v>
      </c>
      <c r="V165" s="15">
        <f>IF('Extraction '!W168="UPS",'Extraction '!AD168,0)</f>
        <v>0</v>
      </c>
      <c r="X165" s="18">
        <f>IF('Extraction '!W168="UPS",'Extraction '!I168,0)</f>
        <v>0</v>
      </c>
      <c r="Y165" s="15">
        <f>IF('Extraction '!W168="UPS","OBJET DE DECORATION",0)</f>
        <v>0</v>
      </c>
    </row>
    <row r="166" spans="2:25">
      <c r="B166" s="42">
        <f t="shared" si="1"/>
        <v>99</v>
      </c>
      <c r="C166" s="15">
        <f>IF('Extraction '!W169="UPS","798",0)</f>
        <v>0</v>
      </c>
      <c r="D166" s="43"/>
      <c r="E166" s="15">
        <f>IF('Extraction '!W169="UPS",'Extraction '!M169,0)</f>
        <v>0</v>
      </c>
      <c r="F166" s="15">
        <f>IF('Extraction '!W169="UPS",'Extraction '!Y169,0)</f>
        <v>0</v>
      </c>
      <c r="G166" s="16">
        <f>IF('Extraction '!W169="UPS","FR",0)</f>
        <v>0</v>
      </c>
      <c r="H166" s="15">
        <f>IF('Extraction '!W169="UPS",'Extraction '!N169,0)</f>
        <v>0</v>
      </c>
      <c r="I166" s="16">
        <f>IF('Extraction '!W169="UPS","France Zone 4",0)</f>
        <v>0</v>
      </c>
      <c r="J166" s="16">
        <f>IF('Extraction '!W169="UPS",'Extraction '!Q169,0)</f>
        <v>0</v>
      </c>
      <c r="L166" s="15">
        <f>IF('Extraction '!W169="UPS",'Extraction '!R169,0)</f>
        <v>0</v>
      </c>
      <c r="M166" s="17">
        <f>IF('Extraction '!W169="UPS",'Extraction '!W169,0)</f>
        <v>0</v>
      </c>
      <c r="N166" s="17">
        <f>IF('Extraction '!W169="UPS","colis",0)</f>
        <v>0</v>
      </c>
      <c r="O166" s="17">
        <f>IF('Extraction '!W169="UPS","Standard",0)</f>
        <v>0</v>
      </c>
      <c r="P166" s="15">
        <f>IF('Extraction '!W169="UPS",'Extraction '!AE169,0)</f>
        <v>0</v>
      </c>
      <c r="T166" s="15">
        <f>IF('Extraction '!W169="UPS",'Extraction '!AB169,0)</f>
        <v>0</v>
      </c>
      <c r="U166" s="15">
        <f>IF('Extraction '!W169="UPS",'Extraction '!AC169,0)</f>
        <v>0</v>
      </c>
      <c r="V166" s="15">
        <f>IF('Extraction '!W169="UPS",'Extraction '!AD169,0)</f>
        <v>0</v>
      </c>
      <c r="X166" s="18">
        <f>IF('Extraction '!W169="UPS",'Extraction '!I169,0)</f>
        <v>0</v>
      </c>
      <c r="Y166" s="15">
        <f>IF('Extraction '!W169="UPS","OBJET DE DECORATION",0)</f>
        <v>0</v>
      </c>
    </row>
    <row r="167" spans="2:25">
      <c r="B167" s="42">
        <f t="shared" si="1"/>
        <v>99</v>
      </c>
      <c r="C167" s="15">
        <f>IF('Extraction '!W170="UPS","798",0)</f>
        <v>0</v>
      </c>
      <c r="D167" s="43"/>
      <c r="E167" s="15">
        <f>IF('Extraction '!W170="UPS",'Extraction '!M170,0)</f>
        <v>0</v>
      </c>
      <c r="F167" s="15">
        <f>IF('Extraction '!W170="UPS",'Extraction '!Y170,0)</f>
        <v>0</v>
      </c>
      <c r="G167" s="16">
        <f>IF('Extraction '!W170="UPS","FR",0)</f>
        <v>0</v>
      </c>
      <c r="H167" s="15">
        <f>IF('Extraction '!W170="UPS",'Extraction '!N170,0)</f>
        <v>0</v>
      </c>
      <c r="I167" s="16">
        <f>IF('Extraction '!W170="UPS","France Zone 4",0)</f>
        <v>0</v>
      </c>
      <c r="J167" s="16">
        <f>IF('Extraction '!W170="UPS",'Extraction '!Q170,0)</f>
        <v>0</v>
      </c>
      <c r="L167" s="15">
        <f>IF('Extraction '!W170="UPS",'Extraction '!R170,0)</f>
        <v>0</v>
      </c>
      <c r="M167" s="17">
        <f>IF('Extraction '!W170="UPS",'Extraction '!W170,0)</f>
        <v>0</v>
      </c>
      <c r="N167" s="17">
        <f>IF('Extraction '!W170="UPS","colis",0)</f>
        <v>0</v>
      </c>
      <c r="O167" s="17">
        <f>IF('Extraction '!W170="UPS","Standard",0)</f>
        <v>0</v>
      </c>
      <c r="P167" s="15">
        <f>IF('Extraction '!W170="UPS",'Extraction '!AE170,0)</f>
        <v>0</v>
      </c>
      <c r="T167" s="15">
        <f>IF('Extraction '!W170="UPS",'Extraction '!AB170,0)</f>
        <v>0</v>
      </c>
      <c r="U167" s="15">
        <f>IF('Extraction '!W170="UPS",'Extraction '!AC170,0)</f>
        <v>0</v>
      </c>
      <c r="V167" s="15">
        <f>IF('Extraction '!W170="UPS",'Extraction '!AD170,0)</f>
        <v>0</v>
      </c>
      <c r="X167" s="18">
        <f>IF('Extraction '!W170="UPS",'Extraction '!I170,0)</f>
        <v>0</v>
      </c>
      <c r="Y167" s="15">
        <f>IF('Extraction '!W170="UPS","OBJET DE DECORATION",0)</f>
        <v>0</v>
      </c>
    </row>
    <row r="168" spans="2:25">
      <c r="B168" s="42">
        <f t="shared" si="1"/>
        <v>99</v>
      </c>
      <c r="C168" s="15">
        <f>IF('Extraction '!W171="UPS","798",0)</f>
        <v>0</v>
      </c>
      <c r="D168" s="43"/>
      <c r="E168" s="15">
        <f>IF('Extraction '!W171="UPS",'Extraction '!M171,0)</f>
        <v>0</v>
      </c>
      <c r="F168" s="15">
        <f>IF('Extraction '!W171="UPS",'Extraction '!Y171,0)</f>
        <v>0</v>
      </c>
      <c r="G168" s="16">
        <f>IF('Extraction '!W171="UPS","FR",0)</f>
        <v>0</v>
      </c>
      <c r="H168" s="15">
        <f>IF('Extraction '!W171="UPS",'Extraction '!N171,0)</f>
        <v>0</v>
      </c>
      <c r="I168" s="16">
        <f>IF('Extraction '!W171="UPS","France Zone 4",0)</f>
        <v>0</v>
      </c>
      <c r="J168" s="16">
        <f>IF('Extraction '!W171="UPS",'Extraction '!Q171,0)</f>
        <v>0</v>
      </c>
      <c r="L168" s="15">
        <f>IF('Extraction '!W171="UPS",'Extraction '!R171,0)</f>
        <v>0</v>
      </c>
      <c r="M168" s="17">
        <f>IF('Extraction '!W171="UPS",'Extraction '!W171,0)</f>
        <v>0</v>
      </c>
      <c r="N168" s="17">
        <f>IF('Extraction '!W171="UPS","colis",0)</f>
        <v>0</v>
      </c>
      <c r="O168" s="17">
        <f>IF('Extraction '!W171="UPS","Standard",0)</f>
        <v>0</v>
      </c>
      <c r="P168" s="15">
        <f>IF('Extraction '!W171="UPS",'Extraction '!AE171,0)</f>
        <v>0</v>
      </c>
      <c r="T168" s="15">
        <f>IF('Extraction '!W171="UPS",'Extraction '!AB171,0)</f>
        <v>0</v>
      </c>
      <c r="U168" s="15">
        <f>IF('Extraction '!W171="UPS",'Extraction '!AC171,0)</f>
        <v>0</v>
      </c>
      <c r="V168" s="15">
        <f>IF('Extraction '!W171="UPS",'Extraction '!AD171,0)</f>
        <v>0</v>
      </c>
      <c r="X168" s="18">
        <f>IF('Extraction '!W171="UPS",'Extraction '!I171,0)</f>
        <v>0</v>
      </c>
      <c r="Y168" s="15">
        <f>IF('Extraction '!W171="UPS","OBJET DE DECORATION",0)</f>
        <v>0</v>
      </c>
    </row>
    <row r="169" spans="2:25">
      <c r="B169" s="42">
        <f t="shared" si="1"/>
        <v>99</v>
      </c>
      <c r="C169" s="15">
        <f>IF('Extraction '!W172="UPS","798",0)</f>
        <v>0</v>
      </c>
      <c r="D169" s="43"/>
      <c r="E169" s="15">
        <f>IF('Extraction '!W172="UPS",'Extraction '!M172,0)</f>
        <v>0</v>
      </c>
      <c r="F169" s="15">
        <f>IF('Extraction '!W172="UPS",'Extraction '!Y172,0)</f>
        <v>0</v>
      </c>
      <c r="G169" s="16">
        <f>IF('Extraction '!W172="UPS","FR",0)</f>
        <v>0</v>
      </c>
      <c r="H169" s="15">
        <f>IF('Extraction '!W172="UPS",'Extraction '!N172,0)</f>
        <v>0</v>
      </c>
      <c r="I169" s="16">
        <f>IF('Extraction '!W172="UPS","France Zone 4",0)</f>
        <v>0</v>
      </c>
      <c r="J169" s="16">
        <f>IF('Extraction '!W172="UPS",'Extraction '!Q172,0)</f>
        <v>0</v>
      </c>
      <c r="L169" s="15">
        <f>IF('Extraction '!W172="UPS",'Extraction '!R172,0)</f>
        <v>0</v>
      </c>
      <c r="M169" s="17">
        <f>IF('Extraction '!W172="UPS",'Extraction '!W172,0)</f>
        <v>0</v>
      </c>
      <c r="N169" s="17">
        <f>IF('Extraction '!W172="UPS","colis",0)</f>
        <v>0</v>
      </c>
      <c r="O169" s="17">
        <f>IF('Extraction '!W172="UPS","Standard",0)</f>
        <v>0</v>
      </c>
      <c r="P169" s="15">
        <f>IF('Extraction '!W172="UPS",'Extraction '!AE172,0)</f>
        <v>0</v>
      </c>
      <c r="T169" s="15">
        <f>IF('Extraction '!W172="UPS",'Extraction '!AB172,0)</f>
        <v>0</v>
      </c>
      <c r="U169" s="15">
        <f>IF('Extraction '!W172="UPS",'Extraction '!AC172,0)</f>
        <v>0</v>
      </c>
      <c r="V169" s="15">
        <f>IF('Extraction '!W172="UPS",'Extraction '!AD172,0)</f>
        <v>0</v>
      </c>
      <c r="X169" s="18">
        <f>IF('Extraction '!W172="UPS",'Extraction '!I172,0)</f>
        <v>0</v>
      </c>
      <c r="Y169" s="15">
        <f>IF('Extraction '!W172="UPS","OBJET DE DECORATION",0)</f>
        <v>0</v>
      </c>
    </row>
    <row r="170" spans="2:25">
      <c r="C170" s="15">
        <f>IF('Extraction '!W173="UPS","798",0)</f>
        <v>0</v>
      </c>
      <c r="D170" s="43"/>
      <c r="E170" s="15">
        <f>IF('Extraction '!W173="UPS",'Extraction '!M173,0)</f>
        <v>0</v>
      </c>
      <c r="F170" s="15">
        <f>IF('Extraction '!W173="UPS",'Extraction '!Y173,0)</f>
        <v>0</v>
      </c>
      <c r="G170" s="16">
        <f>IF('Extraction '!W173="UPS","FR",0)</f>
        <v>0</v>
      </c>
      <c r="H170" s="15">
        <f>IF('Extraction '!W173="UPS",'Extraction '!N173,0)</f>
        <v>0</v>
      </c>
      <c r="I170" s="16">
        <f>IF('Extraction '!W173="UPS","France Zone 4",0)</f>
        <v>0</v>
      </c>
      <c r="J170" s="16">
        <f>IF('Extraction '!W173="UPS",'Extraction '!Q173,0)</f>
        <v>0</v>
      </c>
      <c r="L170" s="15">
        <f>IF('Extraction '!W173="UPS",'Extraction '!R173,0)</f>
        <v>0</v>
      </c>
      <c r="M170" s="17">
        <f>IF('Extraction '!W173="UPS",'Extraction '!W173,0)</f>
        <v>0</v>
      </c>
      <c r="N170" s="17">
        <f>IF('Extraction '!W173="UPS","colis",0)</f>
        <v>0</v>
      </c>
      <c r="O170" s="17">
        <f>IF('Extraction '!W173="UPS","Standard",0)</f>
        <v>0</v>
      </c>
      <c r="P170" s="15">
        <f>IF('Extraction '!W173="UPS",'Extraction '!AE173,0)</f>
        <v>0</v>
      </c>
      <c r="T170" s="15">
        <f>IF('Extraction '!W173="UPS",'Extraction '!AB173,0)</f>
        <v>0</v>
      </c>
      <c r="U170" s="15">
        <f>IF('Extraction '!W173="UPS",'Extraction '!AC173,0)</f>
        <v>0</v>
      </c>
      <c r="V170" s="15">
        <f>IF('Extraction '!W173="UPS",'Extraction '!AD173,0)</f>
        <v>0</v>
      </c>
      <c r="X170" s="18">
        <f>IF('Extraction '!W173="UPS",'Extraction '!I173,0)</f>
        <v>0</v>
      </c>
      <c r="Y170" s="15">
        <f>IF('Extraction '!W173="UPS","OBJET DE DECORATION",0)</f>
        <v>0</v>
      </c>
    </row>
    <row r="171" spans="2:25">
      <c r="C171" s="15">
        <f>IF('Extraction '!W174="UPS","798",0)</f>
        <v>0</v>
      </c>
      <c r="D171" s="43"/>
      <c r="E171" s="15">
        <f>IF('Extraction '!W174="UPS",'Extraction '!M174,0)</f>
        <v>0</v>
      </c>
      <c r="F171" s="15">
        <f>IF('Extraction '!W174="UPS",'Extraction '!Y174,0)</f>
        <v>0</v>
      </c>
      <c r="G171" s="16">
        <f>IF('Extraction '!W174="UPS","FR",0)</f>
        <v>0</v>
      </c>
      <c r="H171" s="15">
        <f>IF('Extraction '!W174="UPS",'Extraction '!N174,0)</f>
        <v>0</v>
      </c>
      <c r="I171" s="16">
        <f>IF('Extraction '!W174="UPS","France Zone 4",0)</f>
        <v>0</v>
      </c>
      <c r="J171" s="16">
        <f>IF('Extraction '!W174="UPS",'Extraction '!Q174,0)</f>
        <v>0</v>
      </c>
      <c r="L171" s="15">
        <f>IF('Extraction '!W174="UPS",'Extraction '!R174,0)</f>
        <v>0</v>
      </c>
      <c r="M171" s="17">
        <f>IF('Extraction '!W174="UPS",'Extraction '!W174,0)</f>
        <v>0</v>
      </c>
      <c r="N171" s="17">
        <f>IF('Extraction '!W174="UPS","colis",0)</f>
        <v>0</v>
      </c>
      <c r="O171" s="17">
        <f>IF('Extraction '!W174="UPS","Standard",0)</f>
        <v>0</v>
      </c>
      <c r="P171" s="15">
        <f>IF('Extraction '!W174="UPS",'Extraction '!AE174,0)</f>
        <v>0</v>
      </c>
      <c r="T171" s="15">
        <f>IF('Extraction '!W174="UPS",'Extraction '!AB174,0)</f>
        <v>0</v>
      </c>
      <c r="U171" s="15">
        <f>IF('Extraction '!W174="UPS",'Extraction '!AC174,0)</f>
        <v>0</v>
      </c>
      <c r="V171" s="15">
        <f>IF('Extraction '!W174="UPS",'Extraction '!AD174,0)</f>
        <v>0</v>
      </c>
      <c r="X171" s="18">
        <f>IF('Extraction '!W174="UPS",'Extraction '!I174,0)</f>
        <v>0</v>
      </c>
      <c r="Y171" s="15">
        <f>IF('Extraction '!W174="UPS","OBJET DE DECORATION",0)</f>
        <v>0</v>
      </c>
    </row>
    <row r="172" spans="2:25">
      <c r="C172" s="15">
        <f>IF('Extraction '!W175="UPS","798",0)</f>
        <v>0</v>
      </c>
      <c r="D172" s="43"/>
      <c r="E172" s="15">
        <f>IF('Extraction '!W175="UPS",'Extraction '!M175,0)</f>
        <v>0</v>
      </c>
      <c r="F172" s="15">
        <f>IF('Extraction '!W175="UPS",'Extraction '!Y175,0)</f>
        <v>0</v>
      </c>
      <c r="G172" s="16">
        <f>IF('Extraction '!W175="UPS","FR",0)</f>
        <v>0</v>
      </c>
      <c r="H172" s="15">
        <f>IF('Extraction '!W175="UPS",'Extraction '!N175,0)</f>
        <v>0</v>
      </c>
      <c r="I172" s="16">
        <f>IF('Extraction '!W175="UPS","France Zone 4",0)</f>
        <v>0</v>
      </c>
      <c r="J172" s="16">
        <f>IF('Extraction '!W175="UPS",'Extraction '!Q175,0)</f>
        <v>0</v>
      </c>
      <c r="L172" s="15">
        <f>IF('Extraction '!W175="UPS",'Extraction '!R175,0)</f>
        <v>0</v>
      </c>
      <c r="M172" s="17">
        <f>IF('Extraction '!W175="UPS",'Extraction '!W175,0)</f>
        <v>0</v>
      </c>
      <c r="N172" s="17">
        <f>IF('Extraction '!W175="UPS","colis",0)</f>
        <v>0</v>
      </c>
      <c r="O172" s="17">
        <f>IF('Extraction '!W175="UPS","Standard",0)</f>
        <v>0</v>
      </c>
      <c r="P172" s="15">
        <f>IF('Extraction '!W175="UPS",'Extraction '!AE175,0)</f>
        <v>0</v>
      </c>
      <c r="T172" s="15">
        <f>IF('Extraction '!W175="UPS",'Extraction '!AB175,0)</f>
        <v>0</v>
      </c>
      <c r="U172" s="15">
        <f>IF('Extraction '!W175="UPS",'Extraction '!AC175,0)</f>
        <v>0</v>
      </c>
      <c r="V172" s="15">
        <f>IF('Extraction '!W175="UPS",'Extraction '!AD175,0)</f>
        <v>0</v>
      </c>
      <c r="X172" s="18">
        <f>IF('Extraction '!W175="UPS",'Extraction '!I175,0)</f>
        <v>0</v>
      </c>
      <c r="Y172" s="15">
        <f>IF('Extraction '!W175="UPS","OBJET DE DECORATION",0)</f>
        <v>0</v>
      </c>
    </row>
    <row r="173" spans="2:25">
      <c r="C173" s="15">
        <f>IF('Extraction '!W176="UPS","798",0)</f>
        <v>0</v>
      </c>
      <c r="D173" s="43"/>
      <c r="E173" s="15">
        <f>IF('Extraction '!W176="UPS",'Extraction '!M176,0)</f>
        <v>0</v>
      </c>
      <c r="F173" s="15">
        <f>IF('Extraction '!W176="UPS",'Extraction '!Y176,0)</f>
        <v>0</v>
      </c>
      <c r="G173" s="16">
        <f>IF('Extraction '!W176="UPS","FR",0)</f>
        <v>0</v>
      </c>
      <c r="H173" s="15">
        <f>IF('Extraction '!W176="UPS",'Extraction '!N176,0)</f>
        <v>0</v>
      </c>
      <c r="I173" s="16">
        <f>IF('Extraction '!W176="UPS","France Zone 4",0)</f>
        <v>0</v>
      </c>
      <c r="J173" s="16">
        <f>IF('Extraction '!W176="UPS",'Extraction '!Q176,0)</f>
        <v>0</v>
      </c>
      <c r="L173" s="15">
        <f>IF('Extraction '!W176="UPS",'Extraction '!R176,0)</f>
        <v>0</v>
      </c>
      <c r="M173" s="17">
        <f>IF('Extraction '!W176="UPS",'Extraction '!W176,0)</f>
        <v>0</v>
      </c>
      <c r="N173" s="17">
        <f>IF('Extraction '!W176="UPS","colis",0)</f>
        <v>0</v>
      </c>
      <c r="O173" s="17">
        <f>IF('Extraction '!W176="UPS","Standard",0)</f>
        <v>0</v>
      </c>
      <c r="P173" s="15">
        <f>IF('Extraction '!W176="UPS",'Extraction '!AE176,0)</f>
        <v>0</v>
      </c>
      <c r="T173" s="15">
        <f>IF('Extraction '!W176="UPS",'Extraction '!AB176,0)</f>
        <v>0</v>
      </c>
      <c r="U173" s="15">
        <f>IF('Extraction '!W176="UPS",'Extraction '!AC176,0)</f>
        <v>0</v>
      </c>
      <c r="V173" s="15">
        <f>IF('Extraction '!W176="UPS",'Extraction '!AD176,0)</f>
        <v>0</v>
      </c>
      <c r="X173" s="18">
        <f>IF('Extraction '!W176="UPS",'Extraction '!I176,0)</f>
        <v>0</v>
      </c>
      <c r="Y173" s="15">
        <f>IF('Extraction '!W176="UPS","OBJET DE DECORATION",0)</f>
        <v>0</v>
      </c>
    </row>
    <row r="174" spans="2:25">
      <c r="C174" s="15">
        <f>IF('Extraction '!W177="UPS","798",0)</f>
        <v>0</v>
      </c>
      <c r="D174" s="43"/>
      <c r="E174" s="15">
        <f>IF('Extraction '!W177="UPS",'Extraction '!M177,0)</f>
        <v>0</v>
      </c>
      <c r="F174" s="15">
        <f>IF('Extraction '!W177="UPS",'Extraction '!Y177,0)</f>
        <v>0</v>
      </c>
      <c r="G174" s="16">
        <f>IF('Extraction '!W177="UPS","FR",0)</f>
        <v>0</v>
      </c>
      <c r="H174" s="15">
        <f>IF('Extraction '!W177="UPS",'Extraction '!N177,0)</f>
        <v>0</v>
      </c>
      <c r="I174" s="16">
        <f>IF('Extraction '!W177="UPS","France Zone 4",0)</f>
        <v>0</v>
      </c>
      <c r="J174" s="16">
        <f>IF('Extraction '!W177="UPS",'Extraction '!Q177,0)</f>
        <v>0</v>
      </c>
      <c r="L174" s="15">
        <f>IF('Extraction '!W177="UPS",'Extraction '!R177,0)</f>
        <v>0</v>
      </c>
      <c r="M174" s="17">
        <f>IF('Extraction '!W177="UPS",'Extraction '!W177,0)</f>
        <v>0</v>
      </c>
      <c r="N174" s="17">
        <f>IF('Extraction '!W177="UPS","colis",0)</f>
        <v>0</v>
      </c>
      <c r="O174" s="17">
        <f>IF('Extraction '!W177="UPS","Standard",0)</f>
        <v>0</v>
      </c>
      <c r="P174" s="15">
        <f>IF('Extraction '!W177="UPS",'Extraction '!AE177,0)</f>
        <v>0</v>
      </c>
      <c r="T174" s="15">
        <f>IF('Extraction '!W177="UPS",'Extraction '!AB177,0)</f>
        <v>0</v>
      </c>
      <c r="U174" s="15">
        <f>IF('Extraction '!W177="UPS",'Extraction '!AC177,0)</f>
        <v>0</v>
      </c>
      <c r="V174" s="15">
        <f>IF('Extraction '!W177="UPS",'Extraction '!AD177,0)</f>
        <v>0</v>
      </c>
      <c r="X174" s="18">
        <f>IF('Extraction '!W177="UPS",'Extraction '!I177,0)</f>
        <v>0</v>
      </c>
      <c r="Y174" s="15">
        <f>IF('Extraction '!W177="UPS","OBJET DE DECORATION",0)</f>
        <v>0</v>
      </c>
    </row>
    <row r="175" spans="2:25">
      <c r="C175" s="15">
        <f>IF('Extraction '!W178="UPS","798",0)</f>
        <v>0</v>
      </c>
      <c r="D175" s="43"/>
      <c r="E175" s="15">
        <f>IF('Extraction '!W178="UPS",'Extraction '!M178,0)</f>
        <v>0</v>
      </c>
      <c r="F175" s="15">
        <f>IF('Extraction '!W178="UPS",'Extraction '!Y178,0)</f>
        <v>0</v>
      </c>
      <c r="G175" s="16">
        <f>IF('Extraction '!W178="UPS","FR",0)</f>
        <v>0</v>
      </c>
      <c r="H175" s="15">
        <f>IF('Extraction '!W178="UPS",'Extraction '!N178,0)</f>
        <v>0</v>
      </c>
      <c r="I175" s="16">
        <f>IF('Extraction '!W178="UPS","France Zone 4",0)</f>
        <v>0</v>
      </c>
      <c r="J175" s="16">
        <f>IF('Extraction '!W178="UPS",'Extraction '!Q178,0)</f>
        <v>0</v>
      </c>
      <c r="L175" s="15">
        <f>IF('Extraction '!W178="UPS",'Extraction '!R178,0)</f>
        <v>0</v>
      </c>
      <c r="M175" s="17">
        <f>IF('Extraction '!W178="UPS",'Extraction '!W178,0)</f>
        <v>0</v>
      </c>
      <c r="N175" s="17">
        <f>IF('Extraction '!W178="UPS","colis",0)</f>
        <v>0</v>
      </c>
      <c r="O175" s="17">
        <f>IF('Extraction '!W178="UPS","Standard",0)</f>
        <v>0</v>
      </c>
      <c r="P175" s="15">
        <f>IF('Extraction '!W178="UPS",'Extraction '!AE178,0)</f>
        <v>0</v>
      </c>
      <c r="T175" s="15">
        <f>IF('Extraction '!W178="UPS",'Extraction '!AB178,0)</f>
        <v>0</v>
      </c>
      <c r="U175" s="15">
        <f>IF('Extraction '!W178="UPS",'Extraction '!AC178,0)</f>
        <v>0</v>
      </c>
      <c r="V175" s="15">
        <f>IF('Extraction '!W178="UPS",'Extraction '!AD178,0)</f>
        <v>0</v>
      </c>
      <c r="X175" s="18">
        <f>IF('Extraction '!W178="UPS",'Extraction '!I178,0)</f>
        <v>0</v>
      </c>
      <c r="Y175" s="15">
        <f>IF('Extraction '!W178="UPS","OBJET DE DECORATION",0)</f>
        <v>0</v>
      </c>
    </row>
    <row r="176" spans="2:25">
      <c r="C176" s="15">
        <f>IF('Extraction '!W179="UPS","798",0)</f>
        <v>0</v>
      </c>
      <c r="D176" s="43"/>
      <c r="E176" s="15">
        <f>IF('Extraction '!W179="UPS",'Extraction '!M179,0)</f>
        <v>0</v>
      </c>
      <c r="F176" s="15">
        <f>IF('Extraction '!W179="UPS",'Extraction '!Y179,0)</f>
        <v>0</v>
      </c>
      <c r="G176" s="16">
        <f>IF('Extraction '!W179="UPS","FR",0)</f>
        <v>0</v>
      </c>
      <c r="H176" s="15">
        <f>IF('Extraction '!W179="UPS",'Extraction '!N179,0)</f>
        <v>0</v>
      </c>
      <c r="I176" s="16">
        <f>IF('Extraction '!W179="UPS","France Zone 4",0)</f>
        <v>0</v>
      </c>
      <c r="J176" s="16">
        <f>IF('Extraction '!W179="UPS",'Extraction '!Q179,0)</f>
        <v>0</v>
      </c>
      <c r="L176" s="15">
        <f>IF('Extraction '!W179="UPS",'Extraction '!R179,0)</f>
        <v>0</v>
      </c>
      <c r="M176" s="17">
        <f>IF('Extraction '!W179="UPS",'Extraction '!W179,0)</f>
        <v>0</v>
      </c>
      <c r="N176" s="17">
        <f>IF('Extraction '!W179="UPS","colis",0)</f>
        <v>0</v>
      </c>
      <c r="O176" s="17">
        <f>IF('Extraction '!W179="UPS","Standard",0)</f>
        <v>0</v>
      </c>
      <c r="P176" s="15">
        <f>IF('Extraction '!W179="UPS",'Extraction '!AE179,0)</f>
        <v>0</v>
      </c>
      <c r="T176" s="15">
        <f>IF('Extraction '!W179="UPS",'Extraction '!AB179,0)</f>
        <v>0</v>
      </c>
      <c r="U176" s="15">
        <f>IF('Extraction '!W179="UPS",'Extraction '!AC179,0)</f>
        <v>0</v>
      </c>
      <c r="V176" s="15">
        <f>IF('Extraction '!W179="UPS",'Extraction '!AD179,0)</f>
        <v>0</v>
      </c>
      <c r="X176" s="18">
        <f>IF('Extraction '!W179="UPS",'Extraction '!I179,0)</f>
        <v>0</v>
      </c>
      <c r="Y176" s="15">
        <f>IF('Extraction '!W179="UPS","OBJET DE DECORATION",0)</f>
        <v>0</v>
      </c>
    </row>
    <row r="177" spans="3:25">
      <c r="C177" s="15">
        <f>IF('Extraction '!W180="UPS","798",0)</f>
        <v>0</v>
      </c>
      <c r="D177" s="43"/>
      <c r="E177" s="15">
        <f>IF('Extraction '!W180="UPS",'Extraction '!M180,0)</f>
        <v>0</v>
      </c>
      <c r="F177" s="15">
        <f>IF('Extraction '!W180="UPS",'Extraction '!Y180,0)</f>
        <v>0</v>
      </c>
      <c r="G177" s="16">
        <f>IF('Extraction '!W180="UPS","FR",0)</f>
        <v>0</v>
      </c>
      <c r="H177" s="15">
        <f>IF('Extraction '!W180="UPS",'Extraction '!N180,0)</f>
        <v>0</v>
      </c>
      <c r="I177" s="16">
        <f>IF('Extraction '!W180="UPS","France Zone 4",0)</f>
        <v>0</v>
      </c>
      <c r="J177" s="16">
        <f>IF('Extraction '!W180="UPS",'Extraction '!Q180,0)</f>
        <v>0</v>
      </c>
      <c r="L177" s="15">
        <f>IF('Extraction '!W180="UPS",'Extraction '!R180,0)</f>
        <v>0</v>
      </c>
      <c r="M177" s="17">
        <f>IF('Extraction '!W180="UPS",'Extraction '!W180,0)</f>
        <v>0</v>
      </c>
      <c r="N177" s="17">
        <f>IF('Extraction '!W180="UPS","colis",0)</f>
        <v>0</v>
      </c>
      <c r="O177" s="17">
        <f>IF('Extraction '!W180="UPS","Standard",0)</f>
        <v>0</v>
      </c>
      <c r="P177" s="15">
        <f>IF('Extraction '!W180="UPS",'Extraction '!AE180,0)</f>
        <v>0</v>
      </c>
      <c r="T177" s="15">
        <f>IF('Extraction '!W180="UPS",'Extraction '!AB180,0)</f>
        <v>0</v>
      </c>
      <c r="U177" s="15">
        <f>IF('Extraction '!W180="UPS",'Extraction '!AC180,0)</f>
        <v>0</v>
      </c>
      <c r="V177" s="15">
        <f>IF('Extraction '!W180="UPS",'Extraction '!AD180,0)</f>
        <v>0</v>
      </c>
      <c r="X177" s="18">
        <f>IF('Extraction '!W180="UPS",'Extraction '!I180,0)</f>
        <v>0</v>
      </c>
      <c r="Y177" s="15">
        <f>IF('Extraction '!W180="UPS","OBJET DE DECORATION",0)</f>
        <v>0</v>
      </c>
    </row>
    <row r="178" spans="3:25">
      <c r="C178" s="15">
        <f>IF('Extraction '!W181="UPS","798",0)</f>
        <v>0</v>
      </c>
      <c r="D178" s="43"/>
      <c r="E178" s="15">
        <f>IF('Extraction '!W181="UPS",'Extraction '!M181,0)</f>
        <v>0</v>
      </c>
      <c r="F178" s="15">
        <f>IF('Extraction '!W181="UPS",'Extraction '!Y181,0)</f>
        <v>0</v>
      </c>
      <c r="G178" s="16">
        <f>IF('Extraction '!W181="UPS","FR",0)</f>
        <v>0</v>
      </c>
      <c r="H178" s="15">
        <f>IF('Extraction '!W181="UPS",'Extraction '!N181,0)</f>
        <v>0</v>
      </c>
      <c r="I178" s="16">
        <f>IF('Extraction '!W181="UPS","France Zone 4",0)</f>
        <v>0</v>
      </c>
      <c r="J178" s="16">
        <f>IF('Extraction '!W181="UPS",'Extraction '!Q181,0)</f>
        <v>0</v>
      </c>
      <c r="L178" s="15">
        <f>IF('Extraction '!W181="UPS",'Extraction '!R181,0)</f>
        <v>0</v>
      </c>
      <c r="M178" s="17">
        <f>IF('Extraction '!W181="UPS",'Extraction '!W181,0)</f>
        <v>0</v>
      </c>
      <c r="N178" s="17">
        <f>IF('Extraction '!W181="UPS","colis",0)</f>
        <v>0</v>
      </c>
      <c r="O178" s="17">
        <f>IF('Extraction '!W181="UPS","Standard",0)</f>
        <v>0</v>
      </c>
      <c r="P178" s="15">
        <f>IF('Extraction '!W181="UPS",'Extraction '!AE181,0)</f>
        <v>0</v>
      </c>
      <c r="T178" s="15">
        <f>IF('Extraction '!W181="UPS",'Extraction '!AB181,0)</f>
        <v>0</v>
      </c>
      <c r="U178" s="15">
        <f>IF('Extraction '!W181="UPS",'Extraction '!AC181,0)</f>
        <v>0</v>
      </c>
      <c r="V178" s="15">
        <f>IF('Extraction '!W181="UPS",'Extraction '!AD181,0)</f>
        <v>0</v>
      </c>
      <c r="X178" s="18">
        <f>IF('Extraction '!W181="UPS",'Extraction '!I181,0)</f>
        <v>0</v>
      </c>
      <c r="Y178" s="15">
        <f>IF('Extraction '!W181="UPS","OBJET DE DECORATION",0)</f>
        <v>0</v>
      </c>
    </row>
    <row r="179" spans="3:25">
      <c r="C179" s="15">
        <f>IF('Extraction '!W182="UPS","798",0)</f>
        <v>0</v>
      </c>
      <c r="D179" s="43"/>
      <c r="E179" s="15">
        <f>IF('Extraction '!W182="UPS",'Extraction '!M182,0)</f>
        <v>0</v>
      </c>
      <c r="F179" s="15">
        <f>IF('Extraction '!W182="UPS",'Extraction '!Y182,0)</f>
        <v>0</v>
      </c>
      <c r="G179" s="16">
        <f>IF('Extraction '!W182="UPS","FR",0)</f>
        <v>0</v>
      </c>
      <c r="H179" s="15">
        <f>IF('Extraction '!W182="UPS",'Extraction '!N182,0)</f>
        <v>0</v>
      </c>
      <c r="I179" s="16">
        <f>IF('Extraction '!W182="UPS","France Zone 4",0)</f>
        <v>0</v>
      </c>
      <c r="J179" s="16">
        <f>IF('Extraction '!W182="UPS",'Extraction '!Q182,0)</f>
        <v>0</v>
      </c>
      <c r="L179" s="15">
        <f>IF('Extraction '!W182="UPS",'Extraction '!R182,0)</f>
        <v>0</v>
      </c>
      <c r="M179" s="17">
        <f>IF('Extraction '!W182="UPS",'Extraction '!W182,0)</f>
        <v>0</v>
      </c>
      <c r="N179" s="17">
        <f>IF('Extraction '!W182="UPS","colis",0)</f>
        <v>0</v>
      </c>
      <c r="O179" s="17">
        <f>IF('Extraction '!W182="UPS","Standard",0)</f>
        <v>0</v>
      </c>
      <c r="P179" s="15">
        <f>IF('Extraction '!W182="UPS",'Extraction '!AE182,0)</f>
        <v>0</v>
      </c>
      <c r="T179" s="15">
        <f>IF('Extraction '!W182="UPS",'Extraction '!AB182,0)</f>
        <v>0</v>
      </c>
      <c r="U179" s="15">
        <f>IF('Extraction '!W182="UPS",'Extraction '!AC182,0)</f>
        <v>0</v>
      </c>
      <c r="V179" s="15">
        <f>IF('Extraction '!W182="UPS",'Extraction '!AD182,0)</f>
        <v>0</v>
      </c>
      <c r="X179" s="18">
        <f>IF('Extraction '!W182="UPS",'Extraction '!I182,0)</f>
        <v>0</v>
      </c>
      <c r="Y179" s="15">
        <f>IF('Extraction '!W182="UPS","OBJET DE DECORATION",0)</f>
        <v>0</v>
      </c>
    </row>
    <row r="180" spans="3:25">
      <c r="C180" s="15">
        <f>IF('Extraction '!W183="UPS","798",0)</f>
        <v>0</v>
      </c>
      <c r="D180" s="43"/>
      <c r="E180" s="15">
        <f>IF('Extraction '!W183="UPS",'Extraction '!M183,0)</f>
        <v>0</v>
      </c>
      <c r="F180" s="15">
        <f>IF('Extraction '!W183="UPS",'Extraction '!Y183,0)</f>
        <v>0</v>
      </c>
      <c r="G180" s="16">
        <f>IF('Extraction '!W183="UPS","FR",0)</f>
        <v>0</v>
      </c>
      <c r="H180" s="15">
        <f>IF('Extraction '!W183="UPS",'Extraction '!N183,0)</f>
        <v>0</v>
      </c>
      <c r="I180" s="16">
        <f>IF('Extraction '!W183="UPS","France Zone 4",0)</f>
        <v>0</v>
      </c>
      <c r="J180" s="16">
        <f>IF('Extraction '!W183="UPS",'Extraction '!Q183,0)</f>
        <v>0</v>
      </c>
      <c r="L180" s="15">
        <f>IF('Extraction '!W183="UPS",'Extraction '!R183,0)</f>
        <v>0</v>
      </c>
      <c r="M180" s="17">
        <f>IF('Extraction '!W183="UPS",'Extraction '!W183,0)</f>
        <v>0</v>
      </c>
      <c r="N180" s="17">
        <f>IF('Extraction '!W183="UPS","colis",0)</f>
        <v>0</v>
      </c>
      <c r="O180" s="17">
        <f>IF('Extraction '!W183="UPS","Standard",0)</f>
        <v>0</v>
      </c>
      <c r="P180" s="15">
        <f>IF('Extraction '!W183="UPS",'Extraction '!AE183,0)</f>
        <v>0</v>
      </c>
      <c r="T180" s="15">
        <f>IF('Extraction '!W183="UPS",'Extraction '!AB183,0)</f>
        <v>0</v>
      </c>
      <c r="U180" s="15">
        <f>IF('Extraction '!W183="UPS",'Extraction '!AC183,0)</f>
        <v>0</v>
      </c>
      <c r="V180" s="15">
        <f>IF('Extraction '!W183="UPS",'Extraction '!AD183,0)</f>
        <v>0</v>
      </c>
      <c r="X180" s="18">
        <f>IF('Extraction '!W183="UPS",'Extraction '!I183,0)</f>
        <v>0</v>
      </c>
      <c r="Y180" s="15">
        <f>IF('Extraction '!W183="UPS","OBJET DE DECORATION",0)</f>
        <v>0</v>
      </c>
    </row>
    <row r="181" spans="3:25">
      <c r="C181" s="15">
        <f>IF('Extraction '!W184="UPS","798",0)</f>
        <v>0</v>
      </c>
      <c r="D181" s="43"/>
      <c r="E181" s="15">
        <f>IF('Extraction '!W184="UPS",'Extraction '!M184,0)</f>
        <v>0</v>
      </c>
      <c r="F181" s="15">
        <f>IF('Extraction '!W184="UPS",'Extraction '!Y184,0)</f>
        <v>0</v>
      </c>
      <c r="G181" s="16">
        <f>IF('Extraction '!W184="UPS","FR",0)</f>
        <v>0</v>
      </c>
      <c r="H181" s="15">
        <f>IF('Extraction '!W184="UPS",'Extraction '!N184,0)</f>
        <v>0</v>
      </c>
      <c r="I181" s="16">
        <f>IF('Extraction '!W184="UPS","France Zone 4",0)</f>
        <v>0</v>
      </c>
      <c r="J181" s="16">
        <f>IF('Extraction '!W184="UPS",'Extraction '!Q184,0)</f>
        <v>0</v>
      </c>
      <c r="L181" s="15">
        <f>IF('Extraction '!W184="UPS",'Extraction '!R184,0)</f>
        <v>0</v>
      </c>
      <c r="M181" s="17">
        <f>IF('Extraction '!W184="UPS",'Extraction '!W184,0)</f>
        <v>0</v>
      </c>
      <c r="N181" s="17">
        <f>IF('Extraction '!W184="UPS","colis",0)</f>
        <v>0</v>
      </c>
      <c r="O181" s="17">
        <f>IF('Extraction '!W184="UPS","Standard",0)</f>
        <v>0</v>
      </c>
      <c r="P181" s="15">
        <f>IF('Extraction '!W184="UPS",'Extraction '!AE184,0)</f>
        <v>0</v>
      </c>
      <c r="T181" s="15">
        <f>IF('Extraction '!W184="UPS",'Extraction '!AB184,0)</f>
        <v>0</v>
      </c>
      <c r="U181" s="15">
        <f>IF('Extraction '!W184="UPS",'Extraction '!AC184,0)</f>
        <v>0</v>
      </c>
      <c r="V181" s="15">
        <f>IF('Extraction '!W184="UPS",'Extraction '!AD184,0)</f>
        <v>0</v>
      </c>
      <c r="X181" s="18">
        <f>IF('Extraction '!W184="UPS",'Extraction '!I184,0)</f>
        <v>0</v>
      </c>
      <c r="Y181" s="15">
        <f>IF('Extraction '!W184="UPS","OBJET DE DECORATION",0)</f>
        <v>0</v>
      </c>
    </row>
    <row r="182" spans="3:25">
      <c r="C182" s="15">
        <f>IF('Extraction '!W185="UPS","798",0)</f>
        <v>0</v>
      </c>
      <c r="D182" s="43"/>
      <c r="E182" s="15">
        <f>IF('Extraction '!W185="UPS",'Extraction '!M185,0)</f>
        <v>0</v>
      </c>
      <c r="F182" s="15">
        <f>IF('Extraction '!W185="UPS",'Extraction '!Y185,0)</f>
        <v>0</v>
      </c>
      <c r="G182" s="16">
        <f>IF('Extraction '!W185="UPS","FR",0)</f>
        <v>0</v>
      </c>
      <c r="H182" s="15">
        <f>IF('Extraction '!W185="UPS",'Extraction '!N185,0)</f>
        <v>0</v>
      </c>
      <c r="I182" s="16">
        <f>IF('Extraction '!W185="UPS","France Zone 4",0)</f>
        <v>0</v>
      </c>
      <c r="J182" s="16">
        <f>IF('Extraction '!W185="UPS",'Extraction '!Q185,0)</f>
        <v>0</v>
      </c>
      <c r="L182" s="15">
        <f>IF('Extraction '!W185="UPS",'Extraction '!R185,0)</f>
        <v>0</v>
      </c>
      <c r="M182" s="17">
        <f>IF('Extraction '!W185="UPS",'Extraction '!W185,0)</f>
        <v>0</v>
      </c>
      <c r="N182" s="17">
        <f>IF('Extraction '!W185="UPS","colis",0)</f>
        <v>0</v>
      </c>
      <c r="O182" s="17">
        <f>IF('Extraction '!W185="UPS","Standard",0)</f>
        <v>0</v>
      </c>
      <c r="P182" s="15">
        <f>IF('Extraction '!W185="UPS",'Extraction '!AE185,0)</f>
        <v>0</v>
      </c>
      <c r="T182" s="15">
        <f>IF('Extraction '!W185="UPS",'Extraction '!AB185,0)</f>
        <v>0</v>
      </c>
      <c r="U182" s="15">
        <f>IF('Extraction '!W185="UPS",'Extraction '!AC185,0)</f>
        <v>0</v>
      </c>
      <c r="V182" s="15">
        <f>IF('Extraction '!W185="UPS",'Extraction '!AD185,0)</f>
        <v>0</v>
      </c>
      <c r="X182" s="18">
        <f>IF('Extraction '!W185="UPS",'Extraction '!I185,0)</f>
        <v>0</v>
      </c>
      <c r="Y182" s="15">
        <f>IF('Extraction '!W185="UPS","OBJET DE DECORATION",0)</f>
        <v>0</v>
      </c>
    </row>
    <row r="183" spans="3:25">
      <c r="C183" s="15">
        <f>IF('Extraction '!W186="UPS","798",0)</f>
        <v>0</v>
      </c>
      <c r="D183" s="43"/>
      <c r="E183" s="15">
        <f>IF('Extraction '!W186="UPS",'Extraction '!M186,0)</f>
        <v>0</v>
      </c>
      <c r="F183" s="15">
        <f>IF('Extraction '!W186="UPS",'Extraction '!Y186,0)</f>
        <v>0</v>
      </c>
      <c r="G183" s="16">
        <f>IF('Extraction '!W186="UPS","FR",0)</f>
        <v>0</v>
      </c>
      <c r="H183" s="15">
        <f>IF('Extraction '!W186="UPS",'Extraction '!N186,0)</f>
        <v>0</v>
      </c>
      <c r="I183" s="16">
        <f>IF('Extraction '!W186="UPS","France Zone 4",0)</f>
        <v>0</v>
      </c>
      <c r="J183" s="16">
        <f>IF('Extraction '!W186="UPS",'Extraction '!Q186,0)</f>
        <v>0</v>
      </c>
      <c r="L183" s="15">
        <f>IF('Extraction '!W186="UPS",'Extraction '!R186,0)</f>
        <v>0</v>
      </c>
      <c r="M183" s="17">
        <f>IF('Extraction '!W186="UPS",'Extraction '!W186,0)</f>
        <v>0</v>
      </c>
      <c r="N183" s="17">
        <f>IF('Extraction '!W186="UPS","colis",0)</f>
        <v>0</v>
      </c>
      <c r="O183" s="17">
        <f>IF('Extraction '!W186="UPS","Standard",0)</f>
        <v>0</v>
      </c>
      <c r="P183" s="15">
        <f>IF('Extraction '!W186="UPS",'Extraction '!AE186,0)</f>
        <v>0</v>
      </c>
      <c r="T183" s="15">
        <f>IF('Extraction '!W186="UPS",'Extraction '!AB186,0)</f>
        <v>0</v>
      </c>
      <c r="U183" s="15">
        <f>IF('Extraction '!W186="UPS",'Extraction '!AC186,0)</f>
        <v>0</v>
      </c>
      <c r="V183" s="15">
        <f>IF('Extraction '!W186="UPS",'Extraction '!AD186,0)</f>
        <v>0</v>
      </c>
      <c r="X183" s="18">
        <f>IF('Extraction '!W186="UPS",'Extraction '!I186,0)</f>
        <v>0</v>
      </c>
      <c r="Y183" s="15">
        <f>IF('Extraction '!W186="UPS","OBJET DE DECORATION",0)</f>
        <v>0</v>
      </c>
    </row>
    <row r="184" spans="3:25">
      <c r="C184" s="15">
        <f>IF('Extraction '!W187="UPS","798",0)</f>
        <v>0</v>
      </c>
      <c r="D184" s="43"/>
      <c r="E184" s="15">
        <f>IF('Extraction '!W187="UPS",'Extraction '!M187,0)</f>
        <v>0</v>
      </c>
      <c r="F184" s="15">
        <f>IF('Extraction '!W187="UPS",'Extraction '!Y187,0)</f>
        <v>0</v>
      </c>
      <c r="G184" s="16">
        <f>IF('Extraction '!W187="UPS","FR",0)</f>
        <v>0</v>
      </c>
      <c r="H184" s="15">
        <f>IF('Extraction '!W187="UPS",'Extraction '!N187,0)</f>
        <v>0</v>
      </c>
      <c r="I184" s="16">
        <f>IF('Extraction '!W187="UPS","France Zone 4",0)</f>
        <v>0</v>
      </c>
      <c r="J184" s="16">
        <f>IF('Extraction '!W187="UPS",'Extraction '!Q187,0)</f>
        <v>0</v>
      </c>
      <c r="L184" s="15">
        <f>IF('Extraction '!W187="UPS",'Extraction '!R187,0)</f>
        <v>0</v>
      </c>
      <c r="M184" s="17">
        <f>IF('Extraction '!W187="UPS",'Extraction '!W187,0)</f>
        <v>0</v>
      </c>
      <c r="N184" s="17">
        <f>IF('Extraction '!W187="UPS","colis",0)</f>
        <v>0</v>
      </c>
      <c r="O184" s="17">
        <f>IF('Extraction '!W187="UPS","Standard",0)</f>
        <v>0</v>
      </c>
      <c r="P184" s="15">
        <f>IF('Extraction '!W187="UPS",'Extraction '!AE187,0)</f>
        <v>0</v>
      </c>
      <c r="T184" s="15">
        <f>IF('Extraction '!W187="UPS",'Extraction '!AB187,0)</f>
        <v>0</v>
      </c>
      <c r="U184" s="15">
        <f>IF('Extraction '!W187="UPS",'Extraction '!AC187,0)</f>
        <v>0</v>
      </c>
      <c r="V184" s="15">
        <f>IF('Extraction '!W187="UPS",'Extraction '!AD187,0)</f>
        <v>0</v>
      </c>
      <c r="X184" s="18">
        <f>IF('Extraction '!W187="UPS",'Extraction '!I187,0)</f>
        <v>0</v>
      </c>
      <c r="Y184" s="15">
        <f>IF('Extraction '!W187="UPS","OBJET DE DECORATION",0)</f>
        <v>0</v>
      </c>
    </row>
    <row r="185" spans="3:25">
      <c r="C185" s="15">
        <f>IF('Extraction '!W188="UPS","798",0)</f>
        <v>0</v>
      </c>
      <c r="D185" s="43"/>
      <c r="E185" s="15">
        <f>IF('Extraction '!W188="UPS",'Extraction '!M188,0)</f>
        <v>0</v>
      </c>
      <c r="F185" s="15">
        <f>IF('Extraction '!W188="UPS",'Extraction '!Y188,0)</f>
        <v>0</v>
      </c>
      <c r="G185" s="16">
        <f>IF('Extraction '!W188="UPS","FR",0)</f>
        <v>0</v>
      </c>
      <c r="H185" s="15">
        <f>IF('Extraction '!W188="UPS",'Extraction '!N188,0)</f>
        <v>0</v>
      </c>
      <c r="I185" s="16">
        <f>IF('Extraction '!W188="UPS","France Zone 4",0)</f>
        <v>0</v>
      </c>
      <c r="J185" s="16">
        <f>IF('Extraction '!W188="UPS",'Extraction '!Q188,0)</f>
        <v>0</v>
      </c>
      <c r="L185" s="15">
        <f>IF('Extraction '!W188="UPS",'Extraction '!R188,0)</f>
        <v>0</v>
      </c>
      <c r="M185" s="17">
        <f>IF('Extraction '!W188="UPS",'Extraction '!W188,0)</f>
        <v>0</v>
      </c>
      <c r="N185" s="17">
        <f>IF('Extraction '!W188="UPS","colis",0)</f>
        <v>0</v>
      </c>
      <c r="O185" s="17">
        <f>IF('Extraction '!W188="UPS","Standard",0)</f>
        <v>0</v>
      </c>
      <c r="P185" s="15">
        <f>IF('Extraction '!W188="UPS",'Extraction '!AE188,0)</f>
        <v>0</v>
      </c>
      <c r="T185" s="15">
        <f>IF('Extraction '!W188="UPS",'Extraction '!AB188,0)</f>
        <v>0</v>
      </c>
      <c r="U185" s="15">
        <f>IF('Extraction '!W188="UPS",'Extraction '!AC188,0)</f>
        <v>0</v>
      </c>
      <c r="V185" s="15">
        <f>IF('Extraction '!W188="UPS",'Extraction '!AD188,0)</f>
        <v>0</v>
      </c>
      <c r="X185" s="18">
        <f>IF('Extraction '!W188="UPS",'Extraction '!I188,0)</f>
        <v>0</v>
      </c>
      <c r="Y185" s="15">
        <f>IF('Extraction '!W188="UPS","OBJET DE DECORATION",0)</f>
        <v>0</v>
      </c>
    </row>
    <row r="186" spans="3:25">
      <c r="C186" s="15">
        <f>IF('Extraction '!W189="UPS","798",0)</f>
        <v>0</v>
      </c>
      <c r="D186" s="43"/>
      <c r="E186" s="15">
        <f>IF('Extraction '!W189="UPS",'Extraction '!M189,0)</f>
        <v>0</v>
      </c>
      <c r="F186" s="15">
        <f>IF('Extraction '!W189="UPS",'Extraction '!Y189,0)</f>
        <v>0</v>
      </c>
      <c r="G186" s="16">
        <f>IF('Extraction '!W189="UPS","FR",0)</f>
        <v>0</v>
      </c>
      <c r="H186" s="15">
        <f>IF('Extraction '!W189="UPS",'Extraction '!N189,0)</f>
        <v>0</v>
      </c>
      <c r="I186" s="16">
        <f>IF('Extraction '!W189="UPS","France Zone 4",0)</f>
        <v>0</v>
      </c>
      <c r="J186" s="16">
        <f>IF('Extraction '!W189="UPS",'Extraction '!Q189,0)</f>
        <v>0</v>
      </c>
      <c r="L186" s="15">
        <f>IF('Extraction '!W189="UPS",'Extraction '!R189,0)</f>
        <v>0</v>
      </c>
      <c r="M186" s="17">
        <f>IF('Extraction '!W189="UPS",'Extraction '!W189,0)</f>
        <v>0</v>
      </c>
      <c r="N186" s="17">
        <f>IF('Extraction '!W189="UPS","colis",0)</f>
        <v>0</v>
      </c>
      <c r="O186" s="17">
        <f>IF('Extraction '!W189="UPS","Standard",0)</f>
        <v>0</v>
      </c>
      <c r="P186" s="15">
        <f>IF('Extraction '!W189="UPS",'Extraction '!AE189,0)</f>
        <v>0</v>
      </c>
      <c r="T186" s="15">
        <f>IF('Extraction '!W189="UPS",'Extraction '!AB189,0)</f>
        <v>0</v>
      </c>
      <c r="U186" s="15">
        <f>IF('Extraction '!W189="UPS",'Extraction '!AC189,0)</f>
        <v>0</v>
      </c>
      <c r="V186" s="15">
        <f>IF('Extraction '!W189="UPS",'Extraction '!AD189,0)</f>
        <v>0</v>
      </c>
      <c r="X186" s="18">
        <f>IF('Extraction '!W189="UPS",'Extraction '!I189,0)</f>
        <v>0</v>
      </c>
      <c r="Y186" s="15">
        <f>IF('Extraction '!W189="UPS","OBJET DE DECORATION",0)</f>
        <v>0</v>
      </c>
    </row>
    <row r="187" spans="3:25">
      <c r="C187" s="15">
        <f>IF('Extraction '!W190="UPS","798",0)</f>
        <v>0</v>
      </c>
      <c r="D187" s="43"/>
      <c r="E187" s="15">
        <f>IF('Extraction '!W190="UPS",'Extraction '!M190,0)</f>
        <v>0</v>
      </c>
      <c r="F187" s="15">
        <f>IF('Extraction '!W190="UPS",'Extraction '!Y190,0)</f>
        <v>0</v>
      </c>
      <c r="G187" s="16">
        <f>IF('Extraction '!W190="UPS","FR",0)</f>
        <v>0</v>
      </c>
      <c r="H187" s="15">
        <f>IF('Extraction '!W190="UPS",'Extraction '!N190,0)</f>
        <v>0</v>
      </c>
      <c r="I187" s="16">
        <f>IF('Extraction '!W190="UPS","France Zone 4",0)</f>
        <v>0</v>
      </c>
      <c r="J187" s="16">
        <f>IF('Extraction '!W190="UPS",'Extraction '!Q190,0)</f>
        <v>0</v>
      </c>
      <c r="L187" s="15">
        <f>IF('Extraction '!W190="UPS",'Extraction '!R190,0)</f>
        <v>0</v>
      </c>
      <c r="M187" s="17">
        <f>IF('Extraction '!W190="UPS",'Extraction '!W190,0)</f>
        <v>0</v>
      </c>
      <c r="N187" s="17">
        <f>IF('Extraction '!W190="UPS","colis",0)</f>
        <v>0</v>
      </c>
      <c r="O187" s="17">
        <f>IF('Extraction '!W190="UPS","Standard",0)</f>
        <v>0</v>
      </c>
      <c r="P187" s="15">
        <f>IF('Extraction '!W190="UPS",'Extraction '!AE190,0)</f>
        <v>0</v>
      </c>
      <c r="T187" s="15">
        <f>IF('Extraction '!W190="UPS",'Extraction '!AB190,0)</f>
        <v>0</v>
      </c>
      <c r="U187" s="15">
        <f>IF('Extraction '!W190="UPS",'Extraction '!AC190,0)</f>
        <v>0</v>
      </c>
      <c r="V187" s="15">
        <f>IF('Extraction '!W190="UPS",'Extraction '!AD190,0)</f>
        <v>0</v>
      </c>
      <c r="X187" s="18">
        <f>IF('Extraction '!W190="UPS",'Extraction '!I190,0)</f>
        <v>0</v>
      </c>
      <c r="Y187" s="15">
        <f>IF('Extraction '!W190="UPS","OBJET DE DECORATION",0)</f>
        <v>0</v>
      </c>
    </row>
    <row r="188" spans="3:25">
      <c r="C188" s="15">
        <f>IF('Extraction '!W191="UPS","798",0)</f>
        <v>0</v>
      </c>
      <c r="D188" s="43"/>
      <c r="E188" s="15">
        <f>IF('Extraction '!W191="UPS",'Extraction '!M191,0)</f>
        <v>0</v>
      </c>
      <c r="F188" s="15">
        <f>IF('Extraction '!W191="UPS",'Extraction '!Y191,0)</f>
        <v>0</v>
      </c>
      <c r="G188" s="16">
        <f>IF('Extraction '!W191="UPS","FR",0)</f>
        <v>0</v>
      </c>
      <c r="H188" s="15">
        <f>IF('Extraction '!W191="UPS",'Extraction '!N191,0)</f>
        <v>0</v>
      </c>
      <c r="I188" s="16">
        <f>IF('Extraction '!W191="UPS","France Zone 4",0)</f>
        <v>0</v>
      </c>
      <c r="J188" s="16">
        <f>IF('Extraction '!W191="UPS",'Extraction '!Q191,0)</f>
        <v>0</v>
      </c>
      <c r="L188" s="15">
        <f>IF('Extraction '!W191="UPS",'Extraction '!R191,0)</f>
        <v>0</v>
      </c>
      <c r="M188" s="17">
        <f>IF('Extraction '!W191="UPS",'Extraction '!W191,0)</f>
        <v>0</v>
      </c>
      <c r="N188" s="17">
        <f>IF('Extraction '!W191="UPS","colis",0)</f>
        <v>0</v>
      </c>
      <c r="O188" s="17">
        <f>IF('Extraction '!W191="UPS","Standard",0)</f>
        <v>0</v>
      </c>
      <c r="P188" s="15">
        <f>IF('Extraction '!W191="UPS",'Extraction '!AE191,0)</f>
        <v>0</v>
      </c>
      <c r="T188" s="15">
        <f>IF('Extraction '!W191="UPS",'Extraction '!AB191,0)</f>
        <v>0</v>
      </c>
      <c r="U188" s="15">
        <f>IF('Extraction '!W191="UPS",'Extraction '!AC191,0)</f>
        <v>0</v>
      </c>
      <c r="V188" s="15">
        <f>IF('Extraction '!W191="UPS",'Extraction '!AD191,0)</f>
        <v>0</v>
      </c>
      <c r="X188" s="18">
        <f>IF('Extraction '!W191="UPS",'Extraction '!I191,0)</f>
        <v>0</v>
      </c>
      <c r="Y188" s="15">
        <f>IF('Extraction '!W191="UPS","OBJET DE DECORATION",0)</f>
        <v>0</v>
      </c>
    </row>
    <row r="189" spans="3:25">
      <c r="C189" s="15">
        <f>IF('Extraction '!W192="UPS","798",0)</f>
        <v>0</v>
      </c>
      <c r="D189" s="43"/>
      <c r="E189" s="15">
        <f>IF('Extraction '!W192="UPS",'Extraction '!M192,0)</f>
        <v>0</v>
      </c>
      <c r="F189" s="15">
        <f>IF('Extraction '!W192="UPS",'Extraction '!Y192,0)</f>
        <v>0</v>
      </c>
      <c r="G189" s="16">
        <f>IF('Extraction '!W192="UPS","FR",0)</f>
        <v>0</v>
      </c>
      <c r="H189" s="15">
        <f>IF('Extraction '!W192="UPS",'Extraction '!N192,0)</f>
        <v>0</v>
      </c>
      <c r="I189" s="16">
        <f>IF('Extraction '!W192="UPS","France Zone 4",0)</f>
        <v>0</v>
      </c>
      <c r="J189" s="16">
        <f>IF('Extraction '!W192="UPS",'Extraction '!Q192,0)</f>
        <v>0</v>
      </c>
      <c r="L189" s="15">
        <f>IF('Extraction '!W192="UPS",'Extraction '!R192,0)</f>
        <v>0</v>
      </c>
      <c r="M189" s="17">
        <f>IF('Extraction '!W192="UPS",'Extraction '!W192,0)</f>
        <v>0</v>
      </c>
      <c r="N189" s="17">
        <f>IF('Extraction '!W192="UPS","colis",0)</f>
        <v>0</v>
      </c>
      <c r="O189" s="17">
        <f>IF('Extraction '!W192="UPS","Standard",0)</f>
        <v>0</v>
      </c>
      <c r="P189" s="15">
        <f>IF('Extraction '!W192="UPS",'Extraction '!AE192,0)</f>
        <v>0</v>
      </c>
      <c r="T189" s="15">
        <f>IF('Extraction '!W192="UPS",'Extraction '!AB192,0)</f>
        <v>0</v>
      </c>
      <c r="U189" s="15">
        <f>IF('Extraction '!W192="UPS",'Extraction '!AC192,0)</f>
        <v>0</v>
      </c>
      <c r="V189" s="15">
        <f>IF('Extraction '!W192="UPS",'Extraction '!AD192,0)</f>
        <v>0</v>
      </c>
      <c r="X189" s="18">
        <f>IF('Extraction '!W192="UPS",'Extraction '!I192,0)</f>
        <v>0</v>
      </c>
      <c r="Y189" s="15">
        <f>IF('Extraction '!W192="UPS","OBJET DE DECORATION",0)</f>
        <v>0</v>
      </c>
    </row>
    <row r="190" spans="3:25">
      <c r="C190" s="15">
        <f>IF('Extraction '!W193="UPS","798",0)</f>
        <v>0</v>
      </c>
      <c r="D190" s="43"/>
      <c r="E190" s="15">
        <f>IF('Extraction '!W193="UPS",'Extraction '!M193,0)</f>
        <v>0</v>
      </c>
      <c r="F190" s="15">
        <f>IF('Extraction '!W193="UPS",'Extraction '!Y193,0)</f>
        <v>0</v>
      </c>
      <c r="G190" s="16">
        <f>IF('Extraction '!W193="UPS","FR",0)</f>
        <v>0</v>
      </c>
      <c r="H190" s="15">
        <f>IF('Extraction '!W193="UPS",'Extraction '!N193,0)</f>
        <v>0</v>
      </c>
      <c r="I190" s="16">
        <f>IF('Extraction '!W193="UPS","France Zone 4",0)</f>
        <v>0</v>
      </c>
      <c r="J190" s="16">
        <f>IF('Extraction '!W193="UPS",'Extraction '!Q193,0)</f>
        <v>0</v>
      </c>
      <c r="L190" s="15">
        <f>IF('Extraction '!W193="UPS",'Extraction '!R193,0)</f>
        <v>0</v>
      </c>
      <c r="M190" s="17">
        <f>IF('Extraction '!W193="UPS",'Extraction '!W193,0)</f>
        <v>0</v>
      </c>
      <c r="N190" s="17">
        <f>IF('Extraction '!W193="UPS","colis",0)</f>
        <v>0</v>
      </c>
      <c r="O190" s="17">
        <f>IF('Extraction '!W193="UPS","Standard",0)</f>
        <v>0</v>
      </c>
      <c r="P190" s="15">
        <f>IF('Extraction '!W193="UPS",'Extraction '!AE193,0)</f>
        <v>0</v>
      </c>
      <c r="T190" s="15">
        <f>IF('Extraction '!W193="UPS",'Extraction '!AB193,0)</f>
        <v>0</v>
      </c>
      <c r="U190" s="15">
        <f>IF('Extraction '!W193="UPS",'Extraction '!AC193,0)</f>
        <v>0</v>
      </c>
      <c r="V190" s="15">
        <f>IF('Extraction '!W193="UPS",'Extraction '!AD193,0)</f>
        <v>0</v>
      </c>
      <c r="X190" s="18">
        <f>IF('Extraction '!W193="UPS",'Extraction '!I193,0)</f>
        <v>0</v>
      </c>
      <c r="Y190" s="15">
        <f>IF('Extraction '!W193="UPS","OBJET DE DECORATION",0)</f>
        <v>0</v>
      </c>
    </row>
    <row r="191" spans="3:25">
      <c r="C191" s="15">
        <f>IF('Extraction '!W194="UPS","798",0)</f>
        <v>0</v>
      </c>
      <c r="D191" s="43"/>
      <c r="E191" s="15">
        <f>IF('Extraction '!W194="UPS",'Extraction '!M194,0)</f>
        <v>0</v>
      </c>
      <c r="F191" s="15">
        <f>IF('Extraction '!W194="UPS",'Extraction '!Y194,0)</f>
        <v>0</v>
      </c>
      <c r="G191" s="16">
        <f>IF('Extraction '!W194="UPS","FR",0)</f>
        <v>0</v>
      </c>
      <c r="H191" s="15">
        <f>IF('Extraction '!W194="UPS",'Extraction '!N194,0)</f>
        <v>0</v>
      </c>
      <c r="I191" s="16">
        <f>IF('Extraction '!W194="UPS","France Zone 4",0)</f>
        <v>0</v>
      </c>
      <c r="J191" s="16">
        <f>IF('Extraction '!W194="UPS",'Extraction '!Q194,0)</f>
        <v>0</v>
      </c>
      <c r="L191" s="15">
        <f>IF('Extraction '!W194="UPS",'Extraction '!R194,0)</f>
        <v>0</v>
      </c>
      <c r="M191" s="17">
        <f>IF('Extraction '!W194="UPS",'Extraction '!W194,0)</f>
        <v>0</v>
      </c>
      <c r="N191" s="17">
        <f>IF('Extraction '!W194="UPS","colis",0)</f>
        <v>0</v>
      </c>
      <c r="O191" s="17">
        <f>IF('Extraction '!W194="UPS","Standard",0)</f>
        <v>0</v>
      </c>
      <c r="P191" s="15">
        <f>IF('Extraction '!W194="UPS",'Extraction '!AE194,0)</f>
        <v>0</v>
      </c>
      <c r="T191" s="15">
        <f>IF('Extraction '!W194="UPS",'Extraction '!AB194,0)</f>
        <v>0</v>
      </c>
      <c r="U191" s="15">
        <f>IF('Extraction '!W194="UPS",'Extraction '!AC194,0)</f>
        <v>0</v>
      </c>
      <c r="V191" s="15">
        <f>IF('Extraction '!W194="UPS",'Extraction '!AD194,0)</f>
        <v>0</v>
      </c>
      <c r="X191" s="18">
        <f>IF('Extraction '!W194="UPS",'Extraction '!I194,0)</f>
        <v>0</v>
      </c>
      <c r="Y191" s="15">
        <f>IF('Extraction '!W194="UPS","OBJET DE DECORATION",0)</f>
        <v>0</v>
      </c>
    </row>
    <row r="192" spans="3:25">
      <c r="C192" s="15">
        <f>IF('Extraction '!W195="UPS","798",0)</f>
        <v>0</v>
      </c>
      <c r="D192" s="43"/>
      <c r="E192" s="15">
        <f>IF('Extraction '!W195="UPS",'Extraction '!M195,0)</f>
        <v>0</v>
      </c>
      <c r="F192" s="15">
        <f>IF('Extraction '!W195="UPS",'Extraction '!Y195,0)</f>
        <v>0</v>
      </c>
      <c r="G192" s="16">
        <f>IF('Extraction '!W195="UPS","FR",0)</f>
        <v>0</v>
      </c>
      <c r="H192" s="15">
        <f>IF('Extraction '!W195="UPS",'Extraction '!N195,0)</f>
        <v>0</v>
      </c>
      <c r="I192" s="16">
        <f>IF('Extraction '!W195="UPS","France Zone 4",0)</f>
        <v>0</v>
      </c>
      <c r="J192" s="16">
        <f>IF('Extraction '!W195="UPS",'Extraction '!Q195,0)</f>
        <v>0</v>
      </c>
      <c r="L192" s="15">
        <f>IF('Extraction '!W195="UPS",'Extraction '!R195,0)</f>
        <v>0</v>
      </c>
      <c r="M192" s="17">
        <f>IF('Extraction '!W195="UPS",'Extraction '!W195,0)</f>
        <v>0</v>
      </c>
      <c r="N192" s="17">
        <f>IF('Extraction '!W195="UPS","colis",0)</f>
        <v>0</v>
      </c>
      <c r="O192" s="17">
        <f>IF('Extraction '!W195="UPS","Standard",0)</f>
        <v>0</v>
      </c>
      <c r="P192" s="15">
        <f>IF('Extraction '!W195="UPS",'Extraction '!AE195,0)</f>
        <v>0</v>
      </c>
      <c r="T192" s="15">
        <f>IF('Extraction '!W195="UPS",'Extraction '!AB195,0)</f>
        <v>0</v>
      </c>
      <c r="U192" s="15">
        <f>IF('Extraction '!W195="UPS",'Extraction '!AC195,0)</f>
        <v>0</v>
      </c>
      <c r="V192" s="15">
        <f>IF('Extraction '!W195="UPS",'Extraction '!AD195,0)</f>
        <v>0</v>
      </c>
      <c r="X192" s="18">
        <f>IF('Extraction '!W195="UPS",'Extraction '!I195,0)</f>
        <v>0</v>
      </c>
      <c r="Y192" s="15">
        <f>IF('Extraction '!W195="UPS","OBJET DE DECORATION",0)</f>
        <v>0</v>
      </c>
    </row>
    <row r="193" spans="3:25">
      <c r="C193" s="15">
        <f>IF('Extraction '!W196="UPS","798",0)</f>
        <v>0</v>
      </c>
      <c r="D193" s="43"/>
      <c r="E193" s="15">
        <f>IF('Extraction '!W196="UPS",'Extraction '!M196,0)</f>
        <v>0</v>
      </c>
      <c r="F193" s="15">
        <f>IF('Extraction '!W196="UPS",'Extraction '!Y196,0)</f>
        <v>0</v>
      </c>
      <c r="G193" s="16">
        <f>IF('Extraction '!W196="UPS","FR",0)</f>
        <v>0</v>
      </c>
      <c r="H193" s="15">
        <f>IF('Extraction '!W196="UPS",'Extraction '!N196,0)</f>
        <v>0</v>
      </c>
      <c r="I193" s="16">
        <f>IF('Extraction '!W196="UPS","France Zone 4",0)</f>
        <v>0</v>
      </c>
      <c r="J193" s="16">
        <f>IF('Extraction '!W196="UPS",'Extraction '!Q196,0)</f>
        <v>0</v>
      </c>
      <c r="L193" s="15">
        <f>IF('Extraction '!W196="UPS",'Extraction '!R196,0)</f>
        <v>0</v>
      </c>
      <c r="M193" s="17">
        <f>IF('Extraction '!W196="UPS",'Extraction '!W196,0)</f>
        <v>0</v>
      </c>
      <c r="N193" s="17">
        <f>IF('Extraction '!W196="UPS","colis",0)</f>
        <v>0</v>
      </c>
      <c r="O193" s="17">
        <f>IF('Extraction '!W196="UPS","Standard",0)</f>
        <v>0</v>
      </c>
      <c r="P193" s="15">
        <f>IF('Extraction '!W196="UPS",'Extraction '!AE196,0)</f>
        <v>0</v>
      </c>
      <c r="T193" s="15">
        <f>IF('Extraction '!W196="UPS",'Extraction '!AB196,0)</f>
        <v>0</v>
      </c>
      <c r="U193" s="15">
        <f>IF('Extraction '!W196="UPS",'Extraction '!AC196,0)</f>
        <v>0</v>
      </c>
      <c r="V193" s="15">
        <f>IF('Extraction '!W196="UPS",'Extraction '!AD196,0)</f>
        <v>0</v>
      </c>
      <c r="X193" s="18">
        <f>IF('Extraction '!W196="UPS",'Extraction '!I196,0)</f>
        <v>0</v>
      </c>
      <c r="Y193" s="15">
        <f>IF('Extraction '!W196="UPS","OBJET DE DECORATION",0)</f>
        <v>0</v>
      </c>
    </row>
    <row r="194" spans="3:25">
      <c r="C194" s="15">
        <f>IF('Extraction '!W197="UPS","798",0)</f>
        <v>0</v>
      </c>
      <c r="D194" s="43"/>
      <c r="E194" s="15">
        <f>IF('Extraction '!W197="UPS",'Extraction '!M197,0)</f>
        <v>0</v>
      </c>
      <c r="F194" s="15">
        <f>IF('Extraction '!W197="UPS",'Extraction '!Y197,0)</f>
        <v>0</v>
      </c>
      <c r="G194" s="16">
        <f>IF('Extraction '!W197="UPS","FR",0)</f>
        <v>0</v>
      </c>
      <c r="H194" s="15">
        <f>IF('Extraction '!W197="UPS",'Extraction '!N197,0)</f>
        <v>0</v>
      </c>
      <c r="I194" s="16">
        <f>IF('Extraction '!W197="UPS","France Zone 4",0)</f>
        <v>0</v>
      </c>
      <c r="J194" s="16">
        <f>IF('Extraction '!W197="UPS",'Extraction '!Q197,0)</f>
        <v>0</v>
      </c>
      <c r="L194" s="15">
        <f>IF('Extraction '!W197="UPS",'Extraction '!R197,0)</f>
        <v>0</v>
      </c>
      <c r="M194" s="17">
        <f>IF('Extraction '!W197="UPS",'Extraction '!W197,0)</f>
        <v>0</v>
      </c>
      <c r="N194" s="17">
        <f>IF('Extraction '!W197="UPS","colis",0)</f>
        <v>0</v>
      </c>
      <c r="O194" s="17">
        <f>IF('Extraction '!W197="UPS","Standard",0)</f>
        <v>0</v>
      </c>
      <c r="P194" s="15">
        <f>IF('Extraction '!W197="UPS",'Extraction '!AE197,0)</f>
        <v>0</v>
      </c>
      <c r="T194" s="15">
        <f>IF('Extraction '!W197="UPS",'Extraction '!AB197,0)</f>
        <v>0</v>
      </c>
      <c r="U194" s="15">
        <f>IF('Extraction '!W197="UPS",'Extraction '!AC197,0)</f>
        <v>0</v>
      </c>
      <c r="V194" s="15">
        <f>IF('Extraction '!W197="UPS",'Extraction '!AD197,0)</f>
        <v>0</v>
      </c>
      <c r="X194" s="18">
        <f>IF('Extraction '!W197="UPS",'Extraction '!I197,0)</f>
        <v>0</v>
      </c>
      <c r="Y194" s="15">
        <f>IF('Extraction '!W197="UPS","OBJET DE DECORATION",0)</f>
        <v>0</v>
      </c>
    </row>
    <row r="195" spans="3:25">
      <c r="C195" s="15">
        <f>IF('Extraction '!W198="UPS","798",0)</f>
        <v>0</v>
      </c>
      <c r="D195" s="43"/>
      <c r="E195" s="15">
        <f>IF('Extraction '!W198="UPS",'Extraction '!M198,0)</f>
        <v>0</v>
      </c>
      <c r="F195" s="15">
        <f>IF('Extraction '!W198="UPS",'Extraction '!Y198,0)</f>
        <v>0</v>
      </c>
      <c r="G195" s="16">
        <f>IF('Extraction '!W198="UPS","FR",0)</f>
        <v>0</v>
      </c>
      <c r="H195" s="15">
        <f>IF('Extraction '!W198="UPS",'Extraction '!N198,0)</f>
        <v>0</v>
      </c>
      <c r="I195" s="16">
        <f>IF('Extraction '!W198="UPS","France Zone 4",0)</f>
        <v>0</v>
      </c>
      <c r="J195" s="16">
        <f>IF('Extraction '!W198="UPS",'Extraction '!Q198,0)</f>
        <v>0</v>
      </c>
      <c r="L195" s="15">
        <f>IF('Extraction '!W198="UPS",'Extraction '!R198,0)</f>
        <v>0</v>
      </c>
      <c r="M195" s="17">
        <f>IF('Extraction '!W198="UPS",'Extraction '!W198,0)</f>
        <v>0</v>
      </c>
      <c r="N195" s="17">
        <f>IF('Extraction '!W198="UPS","colis",0)</f>
        <v>0</v>
      </c>
      <c r="O195" s="17">
        <f>IF('Extraction '!W198="UPS","Standard",0)</f>
        <v>0</v>
      </c>
      <c r="P195" s="15">
        <f>IF('Extraction '!W198="UPS",'Extraction '!AE198,0)</f>
        <v>0</v>
      </c>
      <c r="T195" s="15">
        <f>IF('Extraction '!W198="UPS",'Extraction '!AB198,0)</f>
        <v>0</v>
      </c>
      <c r="U195" s="15">
        <f>IF('Extraction '!W198="UPS",'Extraction '!AC198,0)</f>
        <v>0</v>
      </c>
      <c r="V195" s="15">
        <f>IF('Extraction '!W198="UPS",'Extraction '!AD198,0)</f>
        <v>0</v>
      </c>
      <c r="X195" s="18">
        <f>IF('Extraction '!W198="UPS",'Extraction '!I198,0)</f>
        <v>0</v>
      </c>
      <c r="Y195" s="15">
        <f>IF('Extraction '!W198="UPS","OBJET DE DECORATION",0)</f>
        <v>0</v>
      </c>
    </row>
    <row r="196" spans="3:25">
      <c r="C196" s="15">
        <f>IF('Extraction '!W199="UPS","798",0)</f>
        <v>0</v>
      </c>
      <c r="D196" s="43"/>
      <c r="E196" s="15">
        <f>IF('Extraction '!W199="UPS",'Extraction '!M199,0)</f>
        <v>0</v>
      </c>
      <c r="F196" s="15">
        <f>IF('Extraction '!W199="UPS",'Extraction '!Y199,0)</f>
        <v>0</v>
      </c>
      <c r="G196" s="16">
        <f>IF('Extraction '!W199="UPS","FR",0)</f>
        <v>0</v>
      </c>
      <c r="H196" s="15">
        <f>IF('Extraction '!W199="UPS",'Extraction '!N199,0)</f>
        <v>0</v>
      </c>
      <c r="I196" s="16">
        <f>IF('Extraction '!W199="UPS","France Zone 4",0)</f>
        <v>0</v>
      </c>
      <c r="J196" s="16">
        <f>IF('Extraction '!W199="UPS",'Extraction '!Q199,0)</f>
        <v>0</v>
      </c>
      <c r="L196" s="15">
        <f>IF('Extraction '!W199="UPS",'Extraction '!R199,0)</f>
        <v>0</v>
      </c>
      <c r="M196" s="17">
        <f>IF('Extraction '!W199="UPS",'Extraction '!W199,0)</f>
        <v>0</v>
      </c>
      <c r="N196" s="17">
        <f>IF('Extraction '!W199="UPS","colis",0)</f>
        <v>0</v>
      </c>
      <c r="O196" s="17">
        <f>IF('Extraction '!W199="UPS","Standard",0)</f>
        <v>0</v>
      </c>
      <c r="P196" s="15">
        <f>IF('Extraction '!W199="UPS",'Extraction '!AE199,0)</f>
        <v>0</v>
      </c>
      <c r="T196" s="15">
        <f>IF('Extraction '!W199="UPS",'Extraction '!AB199,0)</f>
        <v>0</v>
      </c>
      <c r="U196" s="15">
        <f>IF('Extraction '!W199="UPS",'Extraction '!AC199,0)</f>
        <v>0</v>
      </c>
      <c r="V196" s="15">
        <f>IF('Extraction '!W199="UPS",'Extraction '!AD199,0)</f>
        <v>0</v>
      </c>
      <c r="X196" s="18">
        <f>IF('Extraction '!W199="UPS",'Extraction '!I199,0)</f>
        <v>0</v>
      </c>
      <c r="Y196" s="15">
        <f>IF('Extraction '!W199="UPS","OBJET DE DECORATION",0)</f>
        <v>0</v>
      </c>
    </row>
    <row r="197" spans="3:25">
      <c r="C197" s="15">
        <f>IF('Extraction '!W200="UPS","798",0)</f>
        <v>0</v>
      </c>
      <c r="D197" s="43"/>
      <c r="E197" s="15">
        <f>IF('Extraction '!W200="UPS",'Extraction '!M200,0)</f>
        <v>0</v>
      </c>
      <c r="F197" s="15">
        <f>IF('Extraction '!W200="UPS",'Extraction '!Y200,0)</f>
        <v>0</v>
      </c>
      <c r="G197" s="16">
        <f>IF('Extraction '!W200="UPS","FR",0)</f>
        <v>0</v>
      </c>
      <c r="H197" s="15">
        <f>IF('Extraction '!W200="UPS",'Extraction '!N200,0)</f>
        <v>0</v>
      </c>
      <c r="I197" s="16">
        <f>IF('Extraction '!W200="UPS","France Zone 4",0)</f>
        <v>0</v>
      </c>
      <c r="J197" s="16">
        <f>IF('Extraction '!W200="UPS",'Extraction '!Q200,0)</f>
        <v>0</v>
      </c>
      <c r="L197" s="15">
        <f>IF('Extraction '!W200="UPS",'Extraction '!R200,0)</f>
        <v>0</v>
      </c>
      <c r="M197" s="17">
        <f>IF('Extraction '!W200="UPS",'Extraction '!W200,0)</f>
        <v>0</v>
      </c>
      <c r="N197" s="17">
        <f>IF('Extraction '!W200="UPS","colis",0)</f>
        <v>0</v>
      </c>
      <c r="O197" s="17">
        <f>IF('Extraction '!W200="UPS","Standard",0)</f>
        <v>0</v>
      </c>
      <c r="P197" s="15">
        <f>IF('Extraction '!W200="UPS",'Extraction '!AE200,0)</f>
        <v>0</v>
      </c>
      <c r="T197" s="15">
        <f>IF('Extraction '!W200="UPS",'Extraction '!AB200,0)</f>
        <v>0</v>
      </c>
      <c r="U197" s="15">
        <f>IF('Extraction '!W200="UPS",'Extraction '!AC200,0)</f>
        <v>0</v>
      </c>
      <c r="V197" s="15">
        <f>IF('Extraction '!W200="UPS",'Extraction '!AD200,0)</f>
        <v>0</v>
      </c>
      <c r="X197" s="18">
        <f>IF('Extraction '!W200="UPS",'Extraction '!I200,0)</f>
        <v>0</v>
      </c>
      <c r="Y197" s="15">
        <f>IF('Extraction '!W200="UPS","OBJET DE DECORATION",0)</f>
        <v>0</v>
      </c>
    </row>
    <row r="198" spans="3:25">
      <c r="C198" s="15">
        <f>IF('Extraction '!W201="UPS","798",0)</f>
        <v>0</v>
      </c>
      <c r="D198" s="43"/>
      <c r="E198" s="15">
        <f>IF('Extraction '!W201="UPS",'Extraction '!M201,0)</f>
        <v>0</v>
      </c>
      <c r="F198" s="15">
        <f>IF('Extraction '!W201="UPS",'Extraction '!Y201,0)</f>
        <v>0</v>
      </c>
      <c r="G198" s="16">
        <f>IF('Extraction '!W201="UPS","FR",0)</f>
        <v>0</v>
      </c>
      <c r="H198" s="15">
        <f>IF('Extraction '!W201="UPS",'Extraction '!N201,0)</f>
        <v>0</v>
      </c>
      <c r="I198" s="16">
        <f>IF('Extraction '!W201="UPS","France Zone 4",0)</f>
        <v>0</v>
      </c>
      <c r="J198" s="16">
        <f>IF('Extraction '!W201="UPS",'Extraction '!Q201,0)</f>
        <v>0</v>
      </c>
      <c r="L198" s="15">
        <f>IF('Extraction '!W201="UPS",'Extraction '!R201,0)</f>
        <v>0</v>
      </c>
      <c r="M198" s="17">
        <f>IF('Extraction '!W201="UPS",'Extraction '!W201,0)</f>
        <v>0</v>
      </c>
      <c r="N198" s="17">
        <f>IF('Extraction '!W201="UPS","colis",0)</f>
        <v>0</v>
      </c>
      <c r="O198" s="17">
        <f>IF('Extraction '!W201="UPS","Standard",0)</f>
        <v>0</v>
      </c>
      <c r="P198" s="15">
        <f>IF('Extraction '!W201="UPS",'Extraction '!AE201,0)</f>
        <v>0</v>
      </c>
      <c r="T198" s="15">
        <f>IF('Extraction '!W201="UPS",'Extraction '!AB201,0)</f>
        <v>0</v>
      </c>
      <c r="U198" s="15">
        <f>IF('Extraction '!W201="UPS",'Extraction '!AC201,0)</f>
        <v>0</v>
      </c>
      <c r="V198" s="15">
        <f>IF('Extraction '!W201="UPS",'Extraction '!AD201,0)</f>
        <v>0</v>
      </c>
      <c r="X198" s="18">
        <f>IF('Extraction '!W201="UPS",'Extraction '!I201,0)</f>
        <v>0</v>
      </c>
      <c r="Y198" s="15">
        <f>IF('Extraction '!W201="UPS","OBJET DE DECORATION",0)</f>
        <v>0</v>
      </c>
    </row>
    <row r="199" spans="3:25">
      <c r="C199" s="15">
        <f>IF('Extraction '!W202="UPS","798",0)</f>
        <v>0</v>
      </c>
      <c r="D199" s="43"/>
      <c r="E199" s="15">
        <f>IF('Extraction '!W202="UPS",'Extraction '!M202,0)</f>
        <v>0</v>
      </c>
      <c r="F199" s="15">
        <f>IF('Extraction '!W202="UPS",'Extraction '!Y202,0)</f>
        <v>0</v>
      </c>
      <c r="G199" s="16">
        <f>IF('Extraction '!W202="UPS","FR",0)</f>
        <v>0</v>
      </c>
      <c r="H199" s="15">
        <f>IF('Extraction '!W202="UPS",'Extraction '!N202,0)</f>
        <v>0</v>
      </c>
      <c r="I199" s="16">
        <f>IF('Extraction '!W202="UPS","France Zone 4",0)</f>
        <v>0</v>
      </c>
      <c r="J199" s="16">
        <f>IF('Extraction '!W202="UPS",'Extraction '!Q202,0)</f>
        <v>0</v>
      </c>
      <c r="L199" s="15">
        <f>IF('Extraction '!W202="UPS",'Extraction '!R202,0)</f>
        <v>0</v>
      </c>
      <c r="M199" s="17">
        <f>IF('Extraction '!W202="UPS",'Extraction '!W202,0)</f>
        <v>0</v>
      </c>
      <c r="N199" s="17">
        <f>IF('Extraction '!W202="UPS","colis",0)</f>
        <v>0</v>
      </c>
      <c r="O199" s="17">
        <f>IF('Extraction '!W202="UPS","Standard",0)</f>
        <v>0</v>
      </c>
      <c r="P199" s="15">
        <f>IF('Extraction '!W202="UPS",'Extraction '!AE202,0)</f>
        <v>0</v>
      </c>
      <c r="T199" s="15">
        <f>IF('Extraction '!W202="UPS",'Extraction '!AB202,0)</f>
        <v>0</v>
      </c>
      <c r="U199" s="15">
        <f>IF('Extraction '!W202="UPS",'Extraction '!AC202,0)</f>
        <v>0</v>
      </c>
      <c r="V199" s="15">
        <f>IF('Extraction '!W202="UPS",'Extraction '!AD202,0)</f>
        <v>0</v>
      </c>
      <c r="X199" s="18">
        <f>IF('Extraction '!W202="UPS",'Extraction '!I202,0)</f>
        <v>0</v>
      </c>
      <c r="Y199" s="15">
        <f>IF('Extraction '!W202="UPS","OBJET DE DECORATION",0)</f>
        <v>0</v>
      </c>
    </row>
    <row r="200" spans="3:25">
      <c r="C200" s="15">
        <f>IF('Extraction '!W203="UPS","798",0)</f>
        <v>0</v>
      </c>
      <c r="D200" s="43"/>
      <c r="E200" s="15">
        <f>IF('Extraction '!W203="UPS",'Extraction '!M203,0)</f>
        <v>0</v>
      </c>
      <c r="F200" s="15">
        <f>IF('Extraction '!W203="UPS",'Extraction '!Y203,0)</f>
        <v>0</v>
      </c>
      <c r="G200" s="16">
        <f>IF('Extraction '!W203="UPS","FR",0)</f>
        <v>0</v>
      </c>
      <c r="H200" s="15">
        <f>IF('Extraction '!W203="UPS",'Extraction '!N203,0)</f>
        <v>0</v>
      </c>
      <c r="I200" s="16">
        <f>IF('Extraction '!W203="UPS","France Zone 4",0)</f>
        <v>0</v>
      </c>
      <c r="J200" s="16">
        <f>IF('Extraction '!W203="UPS",'Extraction '!Q203,0)</f>
        <v>0</v>
      </c>
      <c r="L200" s="15">
        <f>IF('Extraction '!W203="UPS",'Extraction '!R203,0)</f>
        <v>0</v>
      </c>
      <c r="M200" s="17">
        <f>IF('Extraction '!W203="UPS",'Extraction '!W203,0)</f>
        <v>0</v>
      </c>
      <c r="N200" s="17">
        <f>IF('Extraction '!W203="UPS","colis",0)</f>
        <v>0</v>
      </c>
      <c r="O200" s="17">
        <f>IF('Extraction '!W203="UPS","Standard",0)</f>
        <v>0</v>
      </c>
      <c r="P200" s="15">
        <f>IF('Extraction '!W203="UPS",'Extraction '!AE203,0)</f>
        <v>0</v>
      </c>
      <c r="T200" s="15">
        <f>IF('Extraction '!W203="UPS",'Extraction '!AB203,0)</f>
        <v>0</v>
      </c>
      <c r="U200" s="15">
        <f>IF('Extraction '!W203="UPS",'Extraction '!AC203,0)</f>
        <v>0</v>
      </c>
      <c r="V200" s="15">
        <f>IF('Extraction '!W203="UPS",'Extraction '!AD203,0)</f>
        <v>0</v>
      </c>
      <c r="X200" s="18">
        <f>IF('Extraction '!W203="UPS",'Extraction '!I203,0)</f>
        <v>0</v>
      </c>
      <c r="Y200" s="15">
        <f>IF('Extraction '!W203="UPS","OBJET DE DECORATION",0)</f>
        <v>0</v>
      </c>
    </row>
    <row r="201" spans="3:25">
      <c r="C201" s="15">
        <f>IF('Extraction '!W204="UPS","798",0)</f>
        <v>0</v>
      </c>
      <c r="D201" s="43"/>
      <c r="E201" s="15">
        <f>IF('Extraction '!W204="UPS",'Extraction '!M204,0)</f>
        <v>0</v>
      </c>
      <c r="F201" s="15">
        <f>IF('Extraction '!W204="UPS",'Extraction '!Y204,0)</f>
        <v>0</v>
      </c>
      <c r="G201" s="16">
        <f>IF('Extraction '!W204="UPS","FR",0)</f>
        <v>0</v>
      </c>
      <c r="H201" s="15">
        <f>IF('Extraction '!W204="UPS",'Extraction '!N204,0)</f>
        <v>0</v>
      </c>
      <c r="I201" s="16">
        <f>IF('Extraction '!W204="UPS","France Zone 4",0)</f>
        <v>0</v>
      </c>
      <c r="J201" s="16">
        <f>IF('Extraction '!W204="UPS",'Extraction '!Q204,0)</f>
        <v>0</v>
      </c>
      <c r="L201" s="15">
        <f>IF('Extraction '!W204="UPS",'Extraction '!R204,0)</f>
        <v>0</v>
      </c>
      <c r="M201" s="17">
        <f>IF('Extraction '!W204="UPS",'Extraction '!W204,0)</f>
        <v>0</v>
      </c>
      <c r="N201" s="17">
        <f>IF('Extraction '!W204="UPS","colis",0)</f>
        <v>0</v>
      </c>
      <c r="O201" s="17">
        <f>IF('Extraction '!W204="UPS","Standard",0)</f>
        <v>0</v>
      </c>
      <c r="P201" s="15">
        <f>IF('Extraction '!W204="UPS",'Extraction '!AE204,0)</f>
        <v>0</v>
      </c>
      <c r="T201" s="15">
        <f>IF('Extraction '!W204="UPS",'Extraction '!AB204,0)</f>
        <v>0</v>
      </c>
      <c r="U201" s="15">
        <f>IF('Extraction '!W204="UPS",'Extraction '!AC204,0)</f>
        <v>0</v>
      </c>
      <c r="V201" s="15">
        <f>IF('Extraction '!W204="UPS",'Extraction '!AD204,0)</f>
        <v>0</v>
      </c>
      <c r="X201" s="18">
        <f>IF('Extraction '!W204="UPS",'Extraction '!I204,0)</f>
        <v>0</v>
      </c>
      <c r="Y201" s="15">
        <f>IF('Extraction '!W204="UPS","OBJET DE DECORATION",0)</f>
        <v>0</v>
      </c>
    </row>
    <row r="202" spans="3:25">
      <c r="C202" s="15">
        <f>IF('Extraction '!W205="UPS","798",0)</f>
        <v>0</v>
      </c>
      <c r="D202" s="43"/>
      <c r="E202" s="15">
        <f>IF('Extraction '!W205="UPS",'Extraction '!M205,0)</f>
        <v>0</v>
      </c>
      <c r="F202" s="15">
        <f>IF('Extraction '!W205="UPS",'Extraction '!Y205,0)</f>
        <v>0</v>
      </c>
      <c r="G202" s="16">
        <f>IF('Extraction '!W205="UPS","FR",0)</f>
        <v>0</v>
      </c>
      <c r="H202" s="15">
        <f>IF('Extraction '!W205="UPS",'Extraction '!N205,0)</f>
        <v>0</v>
      </c>
      <c r="I202" s="16">
        <f>IF('Extraction '!W205="UPS","France Zone 4",0)</f>
        <v>0</v>
      </c>
      <c r="J202" s="16">
        <f>IF('Extraction '!W205="UPS",'Extraction '!Q205,0)</f>
        <v>0</v>
      </c>
      <c r="L202" s="15">
        <f>IF('Extraction '!W205="UPS",'Extraction '!R205,0)</f>
        <v>0</v>
      </c>
      <c r="M202" s="17">
        <f>IF('Extraction '!W205="UPS",'Extraction '!W205,0)</f>
        <v>0</v>
      </c>
      <c r="N202" s="17">
        <f>IF('Extraction '!W205="UPS","colis",0)</f>
        <v>0</v>
      </c>
      <c r="O202" s="17">
        <f>IF('Extraction '!W205="UPS","Standard",0)</f>
        <v>0</v>
      </c>
      <c r="P202" s="15">
        <f>IF('Extraction '!W205="UPS",'Extraction '!AE205,0)</f>
        <v>0</v>
      </c>
      <c r="T202" s="15">
        <f>IF('Extraction '!W205="UPS",'Extraction '!AB205,0)</f>
        <v>0</v>
      </c>
      <c r="U202" s="15">
        <f>IF('Extraction '!W205="UPS",'Extraction '!AC205,0)</f>
        <v>0</v>
      </c>
      <c r="V202" s="15">
        <f>IF('Extraction '!W205="UPS",'Extraction '!AD205,0)</f>
        <v>0</v>
      </c>
      <c r="X202" s="18">
        <f>IF('Extraction '!W205="UPS",'Extraction '!I205,0)</f>
        <v>0</v>
      </c>
      <c r="Y202" s="15">
        <f>IF('Extraction '!W205="UPS","OBJET DE DECORATION",0)</f>
        <v>0</v>
      </c>
    </row>
    <row r="203" spans="3:25">
      <c r="C203" s="15">
        <f>IF('Extraction '!W206="UPS","798",0)</f>
        <v>0</v>
      </c>
      <c r="D203" s="43"/>
      <c r="E203" s="15">
        <f>IF('Extraction '!W206="UPS",'Extraction '!M206,0)</f>
        <v>0</v>
      </c>
      <c r="F203" s="15">
        <f>IF('Extraction '!W206="UPS",'Extraction '!Y206,0)</f>
        <v>0</v>
      </c>
      <c r="G203" s="16">
        <f>IF('Extraction '!W206="UPS","FR",0)</f>
        <v>0</v>
      </c>
      <c r="H203" s="15">
        <f>IF('Extraction '!W206="UPS",'Extraction '!N206,0)</f>
        <v>0</v>
      </c>
      <c r="I203" s="16">
        <f>IF('Extraction '!W206="UPS","France Zone 4",0)</f>
        <v>0</v>
      </c>
      <c r="J203" s="16">
        <f>IF('Extraction '!W206="UPS",'Extraction '!Q206,0)</f>
        <v>0</v>
      </c>
      <c r="L203" s="15">
        <f>IF('Extraction '!W206="UPS",'Extraction '!R206,0)</f>
        <v>0</v>
      </c>
      <c r="M203" s="17">
        <f>IF('Extraction '!W206="UPS",'Extraction '!W206,0)</f>
        <v>0</v>
      </c>
      <c r="N203" s="17">
        <f>IF('Extraction '!W206="UPS","colis",0)</f>
        <v>0</v>
      </c>
      <c r="O203" s="17">
        <f>IF('Extraction '!W206="UPS","Standard",0)</f>
        <v>0</v>
      </c>
      <c r="P203" s="15">
        <f>IF('Extraction '!W206="UPS",'Extraction '!AE206,0)</f>
        <v>0</v>
      </c>
      <c r="T203" s="15">
        <f>IF('Extraction '!W206="UPS",'Extraction '!AB206,0)</f>
        <v>0</v>
      </c>
      <c r="U203" s="15">
        <f>IF('Extraction '!W206="UPS",'Extraction '!AC206,0)</f>
        <v>0</v>
      </c>
      <c r="V203" s="15">
        <f>IF('Extraction '!W206="UPS",'Extraction '!AD206,0)</f>
        <v>0</v>
      </c>
      <c r="X203" s="18">
        <f>IF('Extraction '!W206="UPS",'Extraction '!I206,0)</f>
        <v>0</v>
      </c>
      <c r="Y203" s="15">
        <f>IF('Extraction '!W206="UPS","OBJET DE DECORATION",0)</f>
        <v>0</v>
      </c>
    </row>
    <row r="204" spans="3:25">
      <c r="C204" s="15">
        <f>IF('Extraction '!W207="UPS","798",0)</f>
        <v>0</v>
      </c>
      <c r="D204" s="43"/>
      <c r="E204" s="15">
        <f>IF('Extraction '!W207="UPS",'Extraction '!M207,0)</f>
        <v>0</v>
      </c>
      <c r="F204" s="15">
        <f>IF('Extraction '!W207="UPS",'Extraction '!Y207,0)</f>
        <v>0</v>
      </c>
      <c r="G204" s="16">
        <f>IF('Extraction '!W207="UPS","FR",0)</f>
        <v>0</v>
      </c>
      <c r="H204" s="15">
        <f>IF('Extraction '!W207="UPS",'Extraction '!N207,0)</f>
        <v>0</v>
      </c>
      <c r="I204" s="16">
        <f>IF('Extraction '!W207="UPS","France Zone 4",0)</f>
        <v>0</v>
      </c>
      <c r="J204" s="16">
        <f>IF('Extraction '!W207="UPS",'Extraction '!Q207,0)</f>
        <v>0</v>
      </c>
      <c r="L204" s="15">
        <f>IF('Extraction '!W207="UPS",'Extraction '!R207,0)</f>
        <v>0</v>
      </c>
      <c r="M204" s="17">
        <f>IF('Extraction '!W207="UPS",'Extraction '!W207,0)</f>
        <v>0</v>
      </c>
      <c r="N204" s="17">
        <f>IF('Extraction '!W207="UPS","colis",0)</f>
        <v>0</v>
      </c>
      <c r="O204" s="17">
        <f>IF('Extraction '!W207="UPS","Standard",0)</f>
        <v>0</v>
      </c>
      <c r="P204" s="15">
        <f>IF('Extraction '!W207="UPS",'Extraction '!AE207,0)</f>
        <v>0</v>
      </c>
      <c r="T204" s="15">
        <f>IF('Extraction '!W207="UPS",'Extraction '!AB207,0)</f>
        <v>0</v>
      </c>
      <c r="U204" s="15">
        <f>IF('Extraction '!W207="UPS",'Extraction '!AC207,0)</f>
        <v>0</v>
      </c>
      <c r="V204" s="15">
        <f>IF('Extraction '!W207="UPS",'Extraction '!AD207,0)</f>
        <v>0</v>
      </c>
      <c r="X204" s="18">
        <f>IF('Extraction '!W207="UPS",'Extraction '!I207,0)</f>
        <v>0</v>
      </c>
      <c r="Y204" s="15">
        <f>IF('Extraction '!W207="UPS","OBJET DE DECORATION",0)</f>
        <v>0</v>
      </c>
    </row>
    <row r="205" spans="3:25">
      <c r="C205" s="15">
        <f>IF('Extraction '!W208="UPS","798",0)</f>
        <v>0</v>
      </c>
      <c r="D205" s="43"/>
      <c r="E205" s="15">
        <f>IF('Extraction '!W208="UPS",'Extraction '!M208,0)</f>
        <v>0</v>
      </c>
      <c r="F205" s="15">
        <f>IF('Extraction '!W208="UPS",'Extraction '!Y208,0)</f>
        <v>0</v>
      </c>
      <c r="G205" s="16">
        <f>IF('Extraction '!W208="UPS","FR",0)</f>
        <v>0</v>
      </c>
      <c r="H205" s="15">
        <f>IF('Extraction '!W208="UPS",'Extraction '!N208,0)</f>
        <v>0</v>
      </c>
      <c r="I205" s="16">
        <f>IF('Extraction '!W208="UPS","France Zone 4",0)</f>
        <v>0</v>
      </c>
      <c r="J205" s="16">
        <f>IF('Extraction '!W208="UPS",'Extraction '!Q208,0)</f>
        <v>0</v>
      </c>
      <c r="L205" s="15">
        <f>IF('Extraction '!W208="UPS",'Extraction '!R208,0)</f>
        <v>0</v>
      </c>
      <c r="M205" s="17">
        <f>IF('Extraction '!W208="UPS",'Extraction '!W208,0)</f>
        <v>0</v>
      </c>
      <c r="N205" s="17">
        <f>IF('Extraction '!W208="UPS","colis",0)</f>
        <v>0</v>
      </c>
      <c r="O205" s="17">
        <f>IF('Extraction '!W208="UPS","Standard",0)</f>
        <v>0</v>
      </c>
      <c r="P205" s="15">
        <f>IF('Extraction '!W208="UPS",'Extraction '!AE208,0)</f>
        <v>0</v>
      </c>
      <c r="T205" s="15">
        <f>IF('Extraction '!W208="UPS",'Extraction '!AB208,0)</f>
        <v>0</v>
      </c>
      <c r="U205" s="15">
        <f>IF('Extraction '!W208="UPS",'Extraction '!AC208,0)</f>
        <v>0</v>
      </c>
      <c r="V205" s="15">
        <f>IF('Extraction '!W208="UPS",'Extraction '!AD208,0)</f>
        <v>0</v>
      </c>
      <c r="X205" s="18">
        <f>IF('Extraction '!W208="UPS",'Extraction '!I208,0)</f>
        <v>0</v>
      </c>
      <c r="Y205" s="15">
        <f>IF('Extraction '!W208="UPS","OBJET DE DECORATION",0)</f>
        <v>0</v>
      </c>
    </row>
    <row r="206" spans="3:25">
      <c r="C206" s="15">
        <f>IF('Extraction '!W209="UPS","798",0)</f>
        <v>0</v>
      </c>
      <c r="D206" s="43"/>
      <c r="E206" s="15">
        <f>IF('Extraction '!W209="UPS",'Extraction '!M209,0)</f>
        <v>0</v>
      </c>
      <c r="F206" s="15">
        <f>IF('Extraction '!W209="UPS",'Extraction '!Y209,0)</f>
        <v>0</v>
      </c>
      <c r="G206" s="16">
        <f>IF('Extraction '!W209="UPS","FR",0)</f>
        <v>0</v>
      </c>
      <c r="H206" s="15">
        <f>IF('Extraction '!W209="UPS",'Extraction '!N209,0)</f>
        <v>0</v>
      </c>
      <c r="I206" s="16">
        <f>IF('Extraction '!W209="UPS","France Zone 4",0)</f>
        <v>0</v>
      </c>
      <c r="J206" s="16">
        <f>IF('Extraction '!W209="UPS",'Extraction '!Q209,0)</f>
        <v>0</v>
      </c>
      <c r="L206" s="15">
        <f>IF('Extraction '!W209="UPS",'Extraction '!R209,0)</f>
        <v>0</v>
      </c>
      <c r="M206" s="17">
        <f>IF('Extraction '!W209="UPS",'Extraction '!W209,0)</f>
        <v>0</v>
      </c>
      <c r="N206" s="17">
        <f>IF('Extraction '!W209="UPS","colis",0)</f>
        <v>0</v>
      </c>
      <c r="O206" s="17">
        <f>IF('Extraction '!W209="UPS","Standard",0)</f>
        <v>0</v>
      </c>
      <c r="P206" s="15">
        <f>IF('Extraction '!W209="UPS",'Extraction '!AE209,0)</f>
        <v>0</v>
      </c>
      <c r="T206" s="15">
        <f>IF('Extraction '!W209="UPS",'Extraction '!AB209,0)</f>
        <v>0</v>
      </c>
      <c r="U206" s="15">
        <f>IF('Extraction '!W209="UPS",'Extraction '!AC209,0)</f>
        <v>0</v>
      </c>
      <c r="V206" s="15">
        <f>IF('Extraction '!W209="UPS",'Extraction '!AD209,0)</f>
        <v>0</v>
      </c>
      <c r="X206" s="18">
        <f>IF('Extraction '!W209="UPS",'Extraction '!I209,0)</f>
        <v>0</v>
      </c>
      <c r="Y206" s="15">
        <f>IF('Extraction '!W209="UPS","OBJET DE DECORATION",0)</f>
        <v>0</v>
      </c>
    </row>
    <row r="207" spans="3:25">
      <c r="C207" s="15">
        <f>IF('Extraction '!W210="UPS","798",0)</f>
        <v>0</v>
      </c>
      <c r="D207" s="43"/>
      <c r="E207" s="15">
        <f>IF('Extraction '!W210="UPS",'Extraction '!M210,0)</f>
        <v>0</v>
      </c>
      <c r="F207" s="15">
        <f>IF('Extraction '!W210="UPS",'Extraction '!Y210,0)</f>
        <v>0</v>
      </c>
      <c r="G207" s="16">
        <f>IF('Extraction '!W210="UPS","FR",0)</f>
        <v>0</v>
      </c>
      <c r="H207" s="15">
        <f>IF('Extraction '!W210="UPS",'Extraction '!N210,0)</f>
        <v>0</v>
      </c>
      <c r="I207" s="16">
        <f>IF('Extraction '!W210="UPS","France Zone 4",0)</f>
        <v>0</v>
      </c>
      <c r="J207" s="16">
        <f>IF('Extraction '!W210="UPS",'Extraction '!Q210,0)</f>
        <v>0</v>
      </c>
      <c r="L207" s="15">
        <f>IF('Extraction '!W210="UPS",'Extraction '!R210,0)</f>
        <v>0</v>
      </c>
      <c r="M207" s="17">
        <f>IF('Extraction '!W210="UPS",'Extraction '!W210,0)</f>
        <v>0</v>
      </c>
      <c r="N207" s="17">
        <f>IF('Extraction '!W210="UPS","colis",0)</f>
        <v>0</v>
      </c>
      <c r="O207" s="17">
        <f>IF('Extraction '!W210="UPS","Standard",0)</f>
        <v>0</v>
      </c>
      <c r="P207" s="15">
        <f>IF('Extraction '!W210="UPS",'Extraction '!AE210,0)</f>
        <v>0</v>
      </c>
      <c r="T207" s="15">
        <f>IF('Extraction '!W210="UPS",'Extraction '!AB210,0)</f>
        <v>0</v>
      </c>
      <c r="U207" s="15">
        <f>IF('Extraction '!W210="UPS",'Extraction '!AC210,0)</f>
        <v>0</v>
      </c>
      <c r="V207" s="15">
        <f>IF('Extraction '!W210="UPS",'Extraction '!AD210,0)</f>
        <v>0</v>
      </c>
      <c r="X207" s="18">
        <f>IF('Extraction '!W210="UPS",'Extraction '!I210,0)</f>
        <v>0</v>
      </c>
      <c r="Y207" s="15">
        <f>IF('Extraction '!W210="UPS","OBJET DE DECORATION",0)</f>
        <v>0</v>
      </c>
    </row>
    <row r="208" spans="3:25">
      <c r="C208" s="15">
        <f>IF('Extraction '!W211="UPS","798",0)</f>
        <v>0</v>
      </c>
      <c r="D208" s="43"/>
      <c r="E208" s="15">
        <f>IF('Extraction '!W211="UPS",'Extraction '!M211,0)</f>
        <v>0</v>
      </c>
      <c r="F208" s="15">
        <f>IF('Extraction '!W211="UPS",'Extraction '!Y211,0)</f>
        <v>0</v>
      </c>
      <c r="G208" s="16">
        <f>IF('Extraction '!W211="UPS","FR",0)</f>
        <v>0</v>
      </c>
      <c r="H208" s="15">
        <f>IF('Extraction '!W211="UPS",'Extraction '!N211,0)</f>
        <v>0</v>
      </c>
      <c r="I208" s="16">
        <f>IF('Extraction '!W211="UPS","France Zone 4",0)</f>
        <v>0</v>
      </c>
      <c r="J208" s="16">
        <f>IF('Extraction '!W211="UPS",'Extraction '!Q211,0)</f>
        <v>0</v>
      </c>
      <c r="L208" s="15">
        <f>IF('Extraction '!W211="UPS",'Extraction '!R211,0)</f>
        <v>0</v>
      </c>
      <c r="M208" s="17">
        <f>IF('Extraction '!W211="UPS",'Extraction '!W211,0)</f>
        <v>0</v>
      </c>
      <c r="N208" s="17">
        <f>IF('Extraction '!W211="UPS","colis",0)</f>
        <v>0</v>
      </c>
      <c r="O208" s="17">
        <f>IF('Extraction '!W211="UPS","Standard",0)</f>
        <v>0</v>
      </c>
      <c r="P208" s="15">
        <f>IF('Extraction '!W211="UPS",'Extraction '!AE211,0)</f>
        <v>0</v>
      </c>
      <c r="T208" s="15">
        <f>IF('Extraction '!W211="UPS",'Extraction '!AB211,0)</f>
        <v>0</v>
      </c>
      <c r="U208" s="15">
        <f>IF('Extraction '!W211="UPS",'Extraction '!AC211,0)</f>
        <v>0</v>
      </c>
      <c r="V208" s="15">
        <f>IF('Extraction '!W211="UPS",'Extraction '!AD211,0)</f>
        <v>0</v>
      </c>
      <c r="X208" s="18">
        <f>IF('Extraction '!W211="UPS",'Extraction '!I211,0)</f>
        <v>0</v>
      </c>
      <c r="Y208" s="15">
        <f>IF('Extraction '!W211="UPS","OBJET DE DECORATION",0)</f>
        <v>0</v>
      </c>
    </row>
    <row r="209" spans="3:25">
      <c r="C209" s="15">
        <f>IF('Extraction '!W212="UPS","798",0)</f>
        <v>0</v>
      </c>
      <c r="D209" s="43"/>
      <c r="E209" s="15">
        <f>IF('Extraction '!W212="UPS",'Extraction '!M212,0)</f>
        <v>0</v>
      </c>
      <c r="F209" s="15">
        <f>IF('Extraction '!W212="UPS",'Extraction '!Y212,0)</f>
        <v>0</v>
      </c>
      <c r="G209" s="16">
        <f>IF('Extraction '!W212="UPS","FR",0)</f>
        <v>0</v>
      </c>
      <c r="H209" s="15">
        <f>IF('Extraction '!W212="UPS",'Extraction '!N212,0)</f>
        <v>0</v>
      </c>
      <c r="I209" s="16">
        <f>IF('Extraction '!W212="UPS","France Zone 4",0)</f>
        <v>0</v>
      </c>
      <c r="J209" s="16">
        <f>IF('Extraction '!W212="UPS",'Extraction '!Q212,0)</f>
        <v>0</v>
      </c>
      <c r="L209" s="15">
        <f>IF('Extraction '!W212="UPS",'Extraction '!R212,0)</f>
        <v>0</v>
      </c>
      <c r="M209" s="17">
        <f>IF('Extraction '!W212="UPS",'Extraction '!W212,0)</f>
        <v>0</v>
      </c>
      <c r="N209" s="17">
        <f>IF('Extraction '!W212="UPS","colis",0)</f>
        <v>0</v>
      </c>
      <c r="O209" s="17">
        <f>IF('Extraction '!W212="UPS","Standard",0)</f>
        <v>0</v>
      </c>
      <c r="P209" s="15">
        <f>IF('Extraction '!W212="UPS",'Extraction '!AE212,0)</f>
        <v>0</v>
      </c>
      <c r="T209" s="15">
        <f>IF('Extraction '!W212="UPS",'Extraction '!AB212,0)</f>
        <v>0</v>
      </c>
      <c r="U209" s="15">
        <f>IF('Extraction '!W212="UPS",'Extraction '!AC212,0)</f>
        <v>0</v>
      </c>
      <c r="V209" s="15">
        <f>IF('Extraction '!W212="UPS",'Extraction '!AD212,0)</f>
        <v>0</v>
      </c>
      <c r="X209" s="18">
        <f>IF('Extraction '!W212="UPS",'Extraction '!I212,0)</f>
        <v>0</v>
      </c>
      <c r="Y209" s="15">
        <f>IF('Extraction '!W212="UPS","OBJET DE DECORATION",0)</f>
        <v>0</v>
      </c>
    </row>
    <row r="210" spans="3:25">
      <c r="C210" s="15">
        <f>IF('Extraction '!W213="UPS","798",0)</f>
        <v>0</v>
      </c>
      <c r="D210" s="43"/>
      <c r="E210" s="15">
        <f>IF('Extraction '!W213="UPS",'Extraction '!M213,0)</f>
        <v>0</v>
      </c>
      <c r="F210" s="15">
        <f>IF('Extraction '!W213="UPS",'Extraction '!Y213,0)</f>
        <v>0</v>
      </c>
      <c r="G210" s="16">
        <f>IF('Extraction '!W213="UPS","FR",0)</f>
        <v>0</v>
      </c>
      <c r="H210" s="15">
        <f>IF('Extraction '!W213="UPS",'Extraction '!N213,0)</f>
        <v>0</v>
      </c>
      <c r="I210" s="16">
        <f>IF('Extraction '!W213="UPS","France Zone 4",0)</f>
        <v>0</v>
      </c>
      <c r="J210" s="16">
        <f>IF('Extraction '!W213="UPS",'Extraction '!Q213,0)</f>
        <v>0</v>
      </c>
      <c r="L210" s="15">
        <f>IF('Extraction '!W213="UPS",'Extraction '!R213,0)</f>
        <v>0</v>
      </c>
      <c r="M210" s="17">
        <f>IF('Extraction '!W213="UPS",'Extraction '!W213,0)</f>
        <v>0</v>
      </c>
      <c r="N210" s="17">
        <f>IF('Extraction '!W213="UPS","colis",0)</f>
        <v>0</v>
      </c>
      <c r="O210" s="17">
        <f>IF('Extraction '!W213="UPS","Standard",0)</f>
        <v>0</v>
      </c>
      <c r="P210" s="15">
        <f>IF('Extraction '!W213="UPS",'Extraction '!AE213,0)</f>
        <v>0</v>
      </c>
      <c r="T210" s="15">
        <f>IF('Extraction '!W213="UPS",'Extraction '!AB213,0)</f>
        <v>0</v>
      </c>
      <c r="U210" s="15">
        <f>IF('Extraction '!W213="UPS",'Extraction '!AC213,0)</f>
        <v>0</v>
      </c>
      <c r="V210" s="15">
        <f>IF('Extraction '!W213="UPS",'Extraction '!AD213,0)</f>
        <v>0</v>
      </c>
      <c r="X210" s="18">
        <f>IF('Extraction '!W213="UPS",'Extraction '!I213,0)</f>
        <v>0</v>
      </c>
      <c r="Y210" s="15">
        <f>IF('Extraction '!W213="UPS","OBJET DE DECORATION",0)</f>
        <v>0</v>
      </c>
    </row>
    <row r="211" spans="3:25">
      <c r="C211" s="15">
        <f>IF('Extraction '!W214="UPS","798",0)</f>
        <v>0</v>
      </c>
      <c r="D211" s="43"/>
      <c r="E211" s="15">
        <f>IF('Extraction '!W214="UPS",'Extraction '!M214,0)</f>
        <v>0</v>
      </c>
      <c r="F211" s="15">
        <f>IF('Extraction '!W214="UPS",'Extraction '!Y214,0)</f>
        <v>0</v>
      </c>
      <c r="G211" s="16">
        <f>IF('Extraction '!W214="UPS","FR",0)</f>
        <v>0</v>
      </c>
      <c r="H211" s="15">
        <f>IF('Extraction '!W214="UPS",'Extraction '!N214,0)</f>
        <v>0</v>
      </c>
      <c r="I211" s="16">
        <f>IF('Extraction '!W214="UPS","France Zone 4",0)</f>
        <v>0</v>
      </c>
      <c r="J211" s="16">
        <f>IF('Extraction '!W214="UPS",'Extraction '!Q214,0)</f>
        <v>0</v>
      </c>
      <c r="L211" s="15">
        <f>IF('Extraction '!W214="UPS",'Extraction '!R214,0)</f>
        <v>0</v>
      </c>
      <c r="M211" s="17">
        <f>IF('Extraction '!W214="UPS",'Extraction '!W214,0)</f>
        <v>0</v>
      </c>
      <c r="N211" s="17">
        <f>IF('Extraction '!W214="UPS","colis",0)</f>
        <v>0</v>
      </c>
      <c r="O211" s="17">
        <f>IF('Extraction '!W214="UPS","Standard",0)</f>
        <v>0</v>
      </c>
      <c r="P211" s="15">
        <f>IF('Extraction '!W214="UPS",'Extraction '!AE214,0)</f>
        <v>0</v>
      </c>
      <c r="T211" s="15">
        <f>IF('Extraction '!W214="UPS",'Extraction '!AB214,0)</f>
        <v>0</v>
      </c>
      <c r="U211" s="15">
        <f>IF('Extraction '!W214="UPS",'Extraction '!AC214,0)</f>
        <v>0</v>
      </c>
      <c r="V211" s="15">
        <f>IF('Extraction '!W214="UPS",'Extraction '!AD214,0)</f>
        <v>0</v>
      </c>
      <c r="X211" s="18">
        <f>IF('Extraction '!W214="UPS",'Extraction '!I214,0)</f>
        <v>0</v>
      </c>
      <c r="Y211" s="15">
        <f>IF('Extraction '!W214="UPS","OBJET DE DECORATION",0)</f>
        <v>0</v>
      </c>
    </row>
    <row r="212" spans="3:25">
      <c r="C212" s="15">
        <f>IF('Extraction '!W215="UPS","798",0)</f>
        <v>0</v>
      </c>
      <c r="D212" s="43"/>
      <c r="E212" s="15">
        <f>IF('Extraction '!W215="UPS",'Extraction '!M215,0)</f>
        <v>0</v>
      </c>
      <c r="F212" s="15">
        <f>IF('Extraction '!W215="UPS",'Extraction '!Y215,0)</f>
        <v>0</v>
      </c>
      <c r="G212" s="16">
        <f>IF('Extraction '!W215="UPS","FR",0)</f>
        <v>0</v>
      </c>
      <c r="H212" s="15">
        <f>IF('Extraction '!W215="UPS",'Extraction '!N215,0)</f>
        <v>0</v>
      </c>
      <c r="I212" s="16">
        <f>IF('Extraction '!W215="UPS","France Zone 4",0)</f>
        <v>0</v>
      </c>
      <c r="J212" s="16">
        <f>IF('Extraction '!W215="UPS",'Extraction '!Q215,0)</f>
        <v>0</v>
      </c>
      <c r="L212" s="15">
        <f>IF('Extraction '!W215="UPS",'Extraction '!R215,0)</f>
        <v>0</v>
      </c>
      <c r="M212" s="17">
        <f>IF('Extraction '!W215="UPS",'Extraction '!W215,0)</f>
        <v>0</v>
      </c>
      <c r="N212" s="17">
        <f>IF('Extraction '!W215="UPS","colis",0)</f>
        <v>0</v>
      </c>
      <c r="O212" s="17">
        <f>IF('Extraction '!W215="UPS","Standard",0)</f>
        <v>0</v>
      </c>
      <c r="P212" s="15">
        <f>IF('Extraction '!W215="UPS",'Extraction '!AE215,0)</f>
        <v>0</v>
      </c>
      <c r="T212" s="15">
        <f>IF('Extraction '!W215="UPS",'Extraction '!AB215,0)</f>
        <v>0</v>
      </c>
      <c r="U212" s="15">
        <f>IF('Extraction '!W215="UPS",'Extraction '!AC215,0)</f>
        <v>0</v>
      </c>
      <c r="V212" s="15">
        <f>IF('Extraction '!W215="UPS",'Extraction '!AD215,0)</f>
        <v>0</v>
      </c>
      <c r="X212" s="18">
        <f>IF('Extraction '!W215="UPS",'Extraction '!I215,0)</f>
        <v>0</v>
      </c>
      <c r="Y212" s="15">
        <f>IF('Extraction '!W215="UPS","OBJET DE DECORATION",0)</f>
        <v>0</v>
      </c>
    </row>
    <row r="213" spans="3:25">
      <c r="C213" s="15">
        <f>IF('Extraction '!W216="UPS","798",0)</f>
        <v>0</v>
      </c>
      <c r="D213" s="43"/>
      <c r="E213" s="15">
        <f>IF('Extraction '!W216="UPS",'Extraction '!M216,0)</f>
        <v>0</v>
      </c>
      <c r="F213" s="15">
        <f>IF('Extraction '!W216="UPS",'Extraction '!Y216,0)</f>
        <v>0</v>
      </c>
      <c r="G213" s="16">
        <f>IF('Extraction '!W216="UPS","FR",0)</f>
        <v>0</v>
      </c>
      <c r="H213" s="15">
        <f>IF('Extraction '!W216="UPS",'Extraction '!N216,0)</f>
        <v>0</v>
      </c>
      <c r="I213" s="16">
        <f>IF('Extraction '!W216="UPS","France Zone 4",0)</f>
        <v>0</v>
      </c>
      <c r="J213" s="16">
        <f>IF('Extraction '!W216="UPS",'Extraction '!Q216,0)</f>
        <v>0</v>
      </c>
      <c r="L213" s="15">
        <f>IF('Extraction '!W216="UPS",'Extraction '!R216,0)</f>
        <v>0</v>
      </c>
      <c r="M213" s="17">
        <f>IF('Extraction '!W216="UPS",'Extraction '!W216,0)</f>
        <v>0</v>
      </c>
      <c r="N213" s="17">
        <f>IF('Extraction '!W216="UPS","colis",0)</f>
        <v>0</v>
      </c>
      <c r="O213" s="17">
        <f>IF('Extraction '!W216="UPS","Standard",0)</f>
        <v>0</v>
      </c>
      <c r="P213" s="15">
        <f>IF('Extraction '!W216="UPS",'Extraction '!AE216,0)</f>
        <v>0</v>
      </c>
      <c r="T213" s="15">
        <f>IF('Extraction '!W216="UPS",'Extraction '!AB216,0)</f>
        <v>0</v>
      </c>
      <c r="U213" s="15">
        <f>IF('Extraction '!W216="UPS",'Extraction '!AC216,0)</f>
        <v>0</v>
      </c>
      <c r="V213" s="15">
        <f>IF('Extraction '!W216="UPS",'Extraction '!AD216,0)</f>
        <v>0</v>
      </c>
      <c r="X213" s="18">
        <f>IF('Extraction '!W216="UPS",'Extraction '!I216,0)</f>
        <v>0</v>
      </c>
      <c r="Y213" s="15">
        <f>IF('Extraction '!W216="UPS","OBJET DE DECORATION",0)</f>
        <v>0</v>
      </c>
    </row>
    <row r="214" spans="3:25">
      <c r="C214" s="15">
        <f>IF('Extraction '!W217="UPS","798",0)</f>
        <v>0</v>
      </c>
      <c r="D214" s="43"/>
      <c r="E214" s="15">
        <f>IF('Extraction '!W217="UPS",'Extraction '!M217,0)</f>
        <v>0</v>
      </c>
      <c r="F214" s="15">
        <f>IF('Extraction '!W217="UPS",'Extraction '!Y217,0)</f>
        <v>0</v>
      </c>
      <c r="G214" s="16">
        <f>IF('Extraction '!W217="UPS","FR",0)</f>
        <v>0</v>
      </c>
      <c r="H214" s="15">
        <f>IF('Extraction '!W217="UPS",'Extraction '!N217,0)</f>
        <v>0</v>
      </c>
      <c r="I214" s="16">
        <f>IF('Extraction '!W217="UPS","France Zone 4",0)</f>
        <v>0</v>
      </c>
      <c r="J214" s="16">
        <f>IF('Extraction '!W217="UPS",'Extraction '!Q217,0)</f>
        <v>0</v>
      </c>
      <c r="L214" s="15">
        <f>IF('Extraction '!W217="UPS",'Extraction '!R217,0)</f>
        <v>0</v>
      </c>
      <c r="M214" s="17">
        <f>IF('Extraction '!W217="UPS",'Extraction '!W217,0)</f>
        <v>0</v>
      </c>
      <c r="N214" s="17">
        <f>IF('Extraction '!W217="UPS","colis",0)</f>
        <v>0</v>
      </c>
      <c r="O214" s="17">
        <f>IF('Extraction '!W217="UPS","Standard",0)</f>
        <v>0</v>
      </c>
      <c r="P214" s="15">
        <f>IF('Extraction '!W217="UPS",'Extraction '!AE217,0)</f>
        <v>0</v>
      </c>
      <c r="T214" s="15">
        <f>IF('Extraction '!W217="UPS",'Extraction '!AB217,0)</f>
        <v>0</v>
      </c>
      <c r="U214" s="15">
        <f>IF('Extraction '!W217="UPS",'Extraction '!AC217,0)</f>
        <v>0</v>
      </c>
      <c r="V214" s="15">
        <f>IF('Extraction '!W217="UPS",'Extraction '!AD217,0)</f>
        <v>0</v>
      </c>
      <c r="X214" s="18">
        <f>IF('Extraction '!W217="UPS",'Extraction '!I217,0)</f>
        <v>0</v>
      </c>
      <c r="Y214" s="15">
        <f>IF('Extraction '!W217="UPS","OBJET DE DECORATION",0)</f>
        <v>0</v>
      </c>
    </row>
    <row r="215" spans="3:25">
      <c r="C215" s="15">
        <f>IF('Extraction '!W218="UPS","798",0)</f>
        <v>0</v>
      </c>
      <c r="D215" s="43"/>
      <c r="E215" s="15">
        <f>IF('Extraction '!W218="UPS",'Extraction '!M218,0)</f>
        <v>0</v>
      </c>
      <c r="F215" s="15">
        <f>IF('Extraction '!W218="UPS",'Extraction '!Y218,0)</f>
        <v>0</v>
      </c>
      <c r="G215" s="16">
        <f>IF('Extraction '!W218="UPS","FR",0)</f>
        <v>0</v>
      </c>
      <c r="H215" s="15">
        <f>IF('Extraction '!W218="UPS",'Extraction '!N218,0)</f>
        <v>0</v>
      </c>
      <c r="I215" s="16">
        <f>IF('Extraction '!W218="UPS","France Zone 4",0)</f>
        <v>0</v>
      </c>
      <c r="J215" s="16">
        <f>IF('Extraction '!W218="UPS",'Extraction '!Q218,0)</f>
        <v>0</v>
      </c>
      <c r="L215" s="15">
        <f>IF('Extraction '!W218="UPS",'Extraction '!R218,0)</f>
        <v>0</v>
      </c>
      <c r="M215" s="17">
        <f>IF('Extraction '!W218="UPS",'Extraction '!W218,0)</f>
        <v>0</v>
      </c>
      <c r="N215" s="17">
        <f>IF('Extraction '!W218="UPS","colis",0)</f>
        <v>0</v>
      </c>
      <c r="O215" s="17">
        <f>IF('Extraction '!W218="UPS","Standard",0)</f>
        <v>0</v>
      </c>
      <c r="P215" s="15">
        <f>IF('Extraction '!W218="UPS",'Extraction '!AE218,0)</f>
        <v>0</v>
      </c>
      <c r="T215" s="15">
        <f>IF('Extraction '!W218="UPS",'Extraction '!AB218,0)</f>
        <v>0</v>
      </c>
      <c r="U215" s="15">
        <f>IF('Extraction '!W218="UPS",'Extraction '!AC218,0)</f>
        <v>0</v>
      </c>
      <c r="V215" s="15">
        <f>IF('Extraction '!W218="UPS",'Extraction '!AD218,0)</f>
        <v>0</v>
      </c>
      <c r="X215" s="18">
        <f>IF('Extraction '!W218="UPS",'Extraction '!I218,0)</f>
        <v>0</v>
      </c>
      <c r="Y215" s="15">
        <f>IF('Extraction '!W218="UPS","OBJET DE DECORATION",0)</f>
        <v>0</v>
      </c>
    </row>
    <row r="216" spans="3:25">
      <c r="C216" s="15">
        <f>IF('Extraction '!W219="UPS","798",0)</f>
        <v>0</v>
      </c>
      <c r="D216" s="43"/>
      <c r="E216" s="15">
        <f>IF('Extraction '!W219="UPS",'Extraction '!M219,0)</f>
        <v>0</v>
      </c>
      <c r="F216" s="15">
        <f>IF('Extraction '!W219="UPS",'Extraction '!Y219,0)</f>
        <v>0</v>
      </c>
      <c r="G216" s="16">
        <f>IF('Extraction '!W219="UPS","FR",0)</f>
        <v>0</v>
      </c>
      <c r="H216" s="15">
        <f>IF('Extraction '!W219="UPS",'Extraction '!N219,0)</f>
        <v>0</v>
      </c>
      <c r="I216" s="16">
        <f>IF('Extraction '!W219="UPS","France Zone 4",0)</f>
        <v>0</v>
      </c>
      <c r="J216" s="16">
        <f>IF('Extraction '!W219="UPS",'Extraction '!Q219,0)</f>
        <v>0</v>
      </c>
      <c r="L216" s="15">
        <f>IF('Extraction '!W219="UPS",'Extraction '!R219,0)</f>
        <v>0</v>
      </c>
      <c r="M216" s="17">
        <f>IF('Extraction '!W219="UPS",'Extraction '!W219,0)</f>
        <v>0</v>
      </c>
      <c r="N216" s="17">
        <f>IF('Extraction '!W219="UPS","colis",0)</f>
        <v>0</v>
      </c>
      <c r="O216" s="17">
        <f>IF('Extraction '!W219="UPS","Standard",0)</f>
        <v>0</v>
      </c>
      <c r="P216" s="15">
        <f>IF('Extraction '!W219="UPS",'Extraction '!AE219,0)</f>
        <v>0</v>
      </c>
      <c r="T216" s="15">
        <f>IF('Extraction '!W219="UPS",'Extraction '!AB219,0)</f>
        <v>0</v>
      </c>
      <c r="U216" s="15">
        <f>IF('Extraction '!W219="UPS",'Extraction '!AC219,0)</f>
        <v>0</v>
      </c>
      <c r="V216" s="15">
        <f>IF('Extraction '!W219="UPS",'Extraction '!AD219,0)</f>
        <v>0</v>
      </c>
      <c r="X216" s="18">
        <f>IF('Extraction '!W219="UPS",'Extraction '!I219,0)</f>
        <v>0</v>
      </c>
      <c r="Y216" s="15">
        <f>IF('Extraction '!W219="UPS","OBJET DE DECORATION",0)</f>
        <v>0</v>
      </c>
    </row>
    <row r="217" spans="3:25">
      <c r="C217" s="15">
        <f>IF('Extraction '!W220="UPS","798",0)</f>
        <v>0</v>
      </c>
      <c r="D217" s="43"/>
      <c r="E217" s="15">
        <f>IF('Extraction '!W220="UPS",'Extraction '!M220,0)</f>
        <v>0</v>
      </c>
      <c r="F217" s="15">
        <f>IF('Extraction '!W220="UPS",'Extraction '!Y220,0)</f>
        <v>0</v>
      </c>
      <c r="G217" s="16">
        <f>IF('Extraction '!W220="UPS","FR",0)</f>
        <v>0</v>
      </c>
      <c r="H217" s="15">
        <f>IF('Extraction '!W220="UPS",'Extraction '!N220,0)</f>
        <v>0</v>
      </c>
      <c r="I217" s="16">
        <f>IF('Extraction '!W220="UPS","France Zone 4",0)</f>
        <v>0</v>
      </c>
      <c r="J217" s="16">
        <f>IF('Extraction '!W220="UPS",'Extraction '!Q220,0)</f>
        <v>0</v>
      </c>
      <c r="L217" s="15">
        <f>IF('Extraction '!W220="UPS",'Extraction '!R220,0)</f>
        <v>0</v>
      </c>
      <c r="M217" s="17">
        <f>IF('Extraction '!W220="UPS",'Extraction '!W220,0)</f>
        <v>0</v>
      </c>
      <c r="N217" s="17">
        <f>IF('Extraction '!W220="UPS","colis",0)</f>
        <v>0</v>
      </c>
      <c r="O217" s="17">
        <f>IF('Extraction '!W220="UPS","Standard",0)</f>
        <v>0</v>
      </c>
      <c r="P217" s="15">
        <f>IF('Extraction '!W220="UPS",'Extraction '!AE220,0)</f>
        <v>0</v>
      </c>
      <c r="T217" s="15">
        <f>IF('Extraction '!W220="UPS",'Extraction '!AB220,0)</f>
        <v>0</v>
      </c>
      <c r="U217" s="15">
        <f>IF('Extraction '!W220="UPS",'Extraction '!AC220,0)</f>
        <v>0</v>
      </c>
      <c r="V217" s="15">
        <f>IF('Extraction '!W220="UPS",'Extraction '!AD220,0)</f>
        <v>0</v>
      </c>
      <c r="X217" s="18">
        <f>IF('Extraction '!W220="UPS",'Extraction '!I220,0)</f>
        <v>0</v>
      </c>
      <c r="Y217" s="15">
        <f>IF('Extraction '!W220="UPS","OBJET DE DECORATION",0)</f>
        <v>0</v>
      </c>
    </row>
    <row r="218" spans="3:25">
      <c r="C218" s="15">
        <f>IF('Extraction '!W221="UPS","798",0)</f>
        <v>0</v>
      </c>
      <c r="D218" s="43"/>
      <c r="E218" s="15">
        <f>IF('Extraction '!W221="UPS",'Extraction '!M221,0)</f>
        <v>0</v>
      </c>
      <c r="F218" s="15">
        <f>IF('Extraction '!W221="UPS",'Extraction '!Y221,0)</f>
        <v>0</v>
      </c>
      <c r="G218" s="16">
        <f>IF('Extraction '!W221="UPS","FR",0)</f>
        <v>0</v>
      </c>
      <c r="H218" s="15">
        <f>IF('Extraction '!W221="UPS",'Extraction '!N221,0)</f>
        <v>0</v>
      </c>
      <c r="I218" s="16">
        <f>IF('Extraction '!W221="UPS","France Zone 4",0)</f>
        <v>0</v>
      </c>
      <c r="J218" s="16">
        <f>IF('Extraction '!W221="UPS",'Extraction '!Q221,0)</f>
        <v>0</v>
      </c>
      <c r="L218" s="15">
        <f>IF('Extraction '!W221="UPS",'Extraction '!R221,0)</f>
        <v>0</v>
      </c>
      <c r="M218" s="17">
        <f>IF('Extraction '!W221="UPS",'Extraction '!W221,0)</f>
        <v>0</v>
      </c>
      <c r="N218" s="17">
        <f>IF('Extraction '!W221="UPS","colis",0)</f>
        <v>0</v>
      </c>
      <c r="O218" s="17">
        <f>IF('Extraction '!W221="UPS","Standard",0)</f>
        <v>0</v>
      </c>
      <c r="P218" s="15">
        <f>IF('Extraction '!W221="UPS",'Extraction '!AE221,0)</f>
        <v>0</v>
      </c>
      <c r="T218" s="15">
        <f>IF('Extraction '!W221="UPS",'Extraction '!AB221,0)</f>
        <v>0</v>
      </c>
      <c r="U218" s="15">
        <f>IF('Extraction '!W221="UPS",'Extraction '!AC221,0)</f>
        <v>0</v>
      </c>
      <c r="V218" s="15">
        <f>IF('Extraction '!W221="UPS",'Extraction '!AD221,0)</f>
        <v>0</v>
      </c>
      <c r="X218" s="18">
        <f>IF('Extraction '!W221="UPS",'Extraction '!I221,0)</f>
        <v>0</v>
      </c>
      <c r="Y218" s="15">
        <f>IF('Extraction '!W221="UPS","OBJET DE DECORATION",0)</f>
        <v>0</v>
      </c>
    </row>
    <row r="219" spans="3:25">
      <c r="C219" s="15">
        <f>IF('Extraction '!W222="UPS","798",0)</f>
        <v>0</v>
      </c>
      <c r="D219" s="43"/>
      <c r="E219" s="15">
        <f>IF('Extraction '!W222="UPS",'Extraction '!M222,0)</f>
        <v>0</v>
      </c>
      <c r="F219" s="15">
        <f>IF('Extraction '!W222="UPS",'Extraction '!Y222,0)</f>
        <v>0</v>
      </c>
      <c r="G219" s="16">
        <f>IF('Extraction '!W222="UPS","FR",0)</f>
        <v>0</v>
      </c>
      <c r="H219" s="15">
        <f>IF('Extraction '!W222="UPS",'Extraction '!N222,0)</f>
        <v>0</v>
      </c>
      <c r="I219" s="16">
        <f>IF('Extraction '!W222="UPS","France Zone 4",0)</f>
        <v>0</v>
      </c>
      <c r="J219" s="16">
        <f>IF('Extraction '!W222="UPS",'Extraction '!Q222,0)</f>
        <v>0</v>
      </c>
      <c r="L219" s="15">
        <f>IF('Extraction '!W222="UPS",'Extraction '!R222,0)</f>
        <v>0</v>
      </c>
      <c r="M219" s="17">
        <f>IF('Extraction '!W222="UPS",'Extraction '!W222,0)</f>
        <v>0</v>
      </c>
      <c r="N219" s="17">
        <f>IF('Extraction '!W222="UPS","colis",0)</f>
        <v>0</v>
      </c>
      <c r="O219" s="17">
        <f>IF('Extraction '!W222="UPS","Standard",0)</f>
        <v>0</v>
      </c>
      <c r="P219" s="15">
        <f>IF('Extraction '!W222="UPS",'Extraction '!AE222,0)</f>
        <v>0</v>
      </c>
      <c r="T219" s="15">
        <f>IF('Extraction '!W222="UPS",'Extraction '!AB222,0)</f>
        <v>0</v>
      </c>
      <c r="U219" s="15">
        <f>IF('Extraction '!W222="UPS",'Extraction '!AC222,0)</f>
        <v>0</v>
      </c>
      <c r="V219" s="15">
        <f>IF('Extraction '!W222="UPS",'Extraction '!AD222,0)</f>
        <v>0</v>
      </c>
      <c r="X219" s="18">
        <f>IF('Extraction '!W222="UPS",'Extraction '!I222,0)</f>
        <v>0</v>
      </c>
      <c r="Y219" s="15">
        <f>IF('Extraction '!W222="UPS","OBJET DE DECORATION",0)</f>
        <v>0</v>
      </c>
    </row>
    <row r="220" spans="3:25">
      <c r="C220" s="15">
        <f>IF('Extraction '!W223="UPS","798",0)</f>
        <v>0</v>
      </c>
      <c r="D220" s="43"/>
      <c r="E220" s="15">
        <f>IF('Extraction '!W223="UPS",'Extraction '!M223,0)</f>
        <v>0</v>
      </c>
      <c r="F220" s="15">
        <f>IF('Extraction '!W223="UPS",'Extraction '!Y223,0)</f>
        <v>0</v>
      </c>
      <c r="G220" s="16">
        <f>IF('Extraction '!W223="UPS","FR",0)</f>
        <v>0</v>
      </c>
      <c r="H220" s="15">
        <f>IF('Extraction '!W223="UPS",'Extraction '!N223,0)</f>
        <v>0</v>
      </c>
      <c r="I220" s="16">
        <f>IF('Extraction '!W223="UPS","France Zone 4",0)</f>
        <v>0</v>
      </c>
      <c r="J220" s="16">
        <f>IF('Extraction '!W223="UPS",'Extraction '!Q223,0)</f>
        <v>0</v>
      </c>
      <c r="L220" s="15">
        <f>IF('Extraction '!W223="UPS",'Extraction '!R223,0)</f>
        <v>0</v>
      </c>
      <c r="M220" s="17">
        <f>IF('Extraction '!W223="UPS",'Extraction '!W223,0)</f>
        <v>0</v>
      </c>
      <c r="N220" s="17">
        <f>IF('Extraction '!W223="UPS","colis",0)</f>
        <v>0</v>
      </c>
      <c r="O220" s="17">
        <f>IF('Extraction '!W223="UPS","Standard",0)</f>
        <v>0</v>
      </c>
      <c r="P220" s="15">
        <f>IF('Extraction '!W223="UPS",'Extraction '!AE223,0)</f>
        <v>0</v>
      </c>
      <c r="T220" s="15">
        <f>IF('Extraction '!W223="UPS",'Extraction '!AB223,0)</f>
        <v>0</v>
      </c>
      <c r="U220" s="15">
        <f>IF('Extraction '!W223="UPS",'Extraction '!AC223,0)</f>
        <v>0</v>
      </c>
      <c r="V220" s="15">
        <f>IF('Extraction '!W223="UPS",'Extraction '!AD223,0)</f>
        <v>0</v>
      </c>
      <c r="X220" s="18">
        <f>IF('Extraction '!W223="UPS",'Extraction '!I223,0)</f>
        <v>0</v>
      </c>
      <c r="Y220" s="15">
        <f>IF('Extraction '!W223="UPS","OBJET DE DECORATION",0)</f>
        <v>0</v>
      </c>
    </row>
    <row r="221" spans="3:25">
      <c r="C221" s="15">
        <f>IF('Extraction '!W224="UPS","798",0)</f>
        <v>0</v>
      </c>
      <c r="D221" s="43"/>
      <c r="E221" s="15">
        <f>IF('Extraction '!W224="UPS",'Extraction '!M224,0)</f>
        <v>0</v>
      </c>
      <c r="F221" s="15">
        <f>IF('Extraction '!W224="UPS",'Extraction '!Y224,0)</f>
        <v>0</v>
      </c>
      <c r="G221" s="16">
        <f>IF('Extraction '!W224="UPS","FR",0)</f>
        <v>0</v>
      </c>
      <c r="H221" s="15">
        <f>IF('Extraction '!W224="UPS",'Extraction '!N224,0)</f>
        <v>0</v>
      </c>
      <c r="I221" s="16">
        <f>IF('Extraction '!W224="UPS","France Zone 4",0)</f>
        <v>0</v>
      </c>
      <c r="J221" s="16">
        <f>IF('Extraction '!W224="UPS",'Extraction '!Q224,0)</f>
        <v>0</v>
      </c>
      <c r="L221" s="15">
        <f>IF('Extraction '!W224="UPS",'Extraction '!R224,0)</f>
        <v>0</v>
      </c>
      <c r="M221" s="17">
        <f>IF('Extraction '!W224="UPS",'Extraction '!W224,0)</f>
        <v>0</v>
      </c>
      <c r="N221" s="17">
        <f>IF('Extraction '!W224="UPS","colis",0)</f>
        <v>0</v>
      </c>
      <c r="O221" s="17">
        <f>IF('Extraction '!W224="UPS","Standard",0)</f>
        <v>0</v>
      </c>
      <c r="P221" s="15">
        <f>IF('Extraction '!W224="UPS",'Extraction '!AE224,0)</f>
        <v>0</v>
      </c>
      <c r="T221" s="15">
        <f>IF('Extraction '!W224="UPS",'Extraction '!AB224,0)</f>
        <v>0</v>
      </c>
      <c r="U221" s="15">
        <f>IF('Extraction '!W224="UPS",'Extraction '!AC224,0)</f>
        <v>0</v>
      </c>
      <c r="V221" s="15">
        <f>IF('Extraction '!W224="UPS",'Extraction '!AD224,0)</f>
        <v>0</v>
      </c>
      <c r="X221" s="18">
        <f>IF('Extraction '!W224="UPS",'Extraction '!I224,0)</f>
        <v>0</v>
      </c>
      <c r="Y221" s="15">
        <f>IF('Extraction '!W224="UPS","OBJET DE DECORATION",0)</f>
        <v>0</v>
      </c>
    </row>
    <row r="222" spans="3:25">
      <c r="C222" s="15">
        <f>IF('Extraction '!W225="UPS","798",0)</f>
        <v>0</v>
      </c>
      <c r="D222" s="43"/>
      <c r="E222" s="15">
        <f>IF('Extraction '!W225="UPS",'Extraction '!M225,0)</f>
        <v>0</v>
      </c>
      <c r="F222" s="15">
        <f>IF('Extraction '!W225="UPS",'Extraction '!Y225,0)</f>
        <v>0</v>
      </c>
      <c r="G222" s="16">
        <f>IF('Extraction '!W225="UPS","FR",0)</f>
        <v>0</v>
      </c>
      <c r="H222" s="15">
        <f>IF('Extraction '!W225="UPS",'Extraction '!N225,0)</f>
        <v>0</v>
      </c>
      <c r="I222" s="16">
        <f>IF('Extraction '!W225="UPS","France Zone 4",0)</f>
        <v>0</v>
      </c>
      <c r="J222" s="16">
        <f>IF('Extraction '!W225="UPS",'Extraction '!Q225,0)</f>
        <v>0</v>
      </c>
      <c r="L222" s="15">
        <f>IF('Extraction '!W225="UPS",'Extraction '!R225,0)</f>
        <v>0</v>
      </c>
      <c r="M222" s="17">
        <f>IF('Extraction '!W225="UPS",'Extraction '!W225,0)</f>
        <v>0</v>
      </c>
      <c r="N222" s="17">
        <f>IF('Extraction '!W225="UPS","colis",0)</f>
        <v>0</v>
      </c>
      <c r="O222" s="17">
        <f>IF('Extraction '!W225="UPS","Standard",0)</f>
        <v>0</v>
      </c>
      <c r="P222" s="15">
        <f>IF('Extraction '!W225="UPS",'Extraction '!AE225,0)</f>
        <v>0</v>
      </c>
      <c r="T222" s="15">
        <f>IF('Extraction '!W225="UPS",'Extraction '!AB225,0)</f>
        <v>0</v>
      </c>
      <c r="U222" s="15">
        <f>IF('Extraction '!W225="UPS",'Extraction '!AC225,0)</f>
        <v>0</v>
      </c>
      <c r="V222" s="15">
        <f>IF('Extraction '!W225="UPS",'Extraction '!AD225,0)</f>
        <v>0</v>
      </c>
      <c r="X222" s="18">
        <f>IF('Extraction '!W225="UPS",'Extraction '!I225,0)</f>
        <v>0</v>
      </c>
      <c r="Y222" s="15">
        <f>IF('Extraction '!W225="UPS","OBJET DE DECORATION",0)</f>
        <v>0</v>
      </c>
    </row>
    <row r="223" spans="3:25">
      <c r="C223" s="15">
        <f>IF('Extraction '!W226="UPS","798",0)</f>
        <v>0</v>
      </c>
      <c r="D223" s="43"/>
      <c r="E223" s="15">
        <f>IF('Extraction '!W226="UPS",'Extraction '!M226,0)</f>
        <v>0</v>
      </c>
      <c r="F223" s="15">
        <f>IF('Extraction '!W226="UPS",'Extraction '!Y226,0)</f>
        <v>0</v>
      </c>
      <c r="G223" s="16">
        <f>IF('Extraction '!W226="UPS","FR",0)</f>
        <v>0</v>
      </c>
      <c r="H223" s="15">
        <f>IF('Extraction '!W226="UPS",'Extraction '!N226,0)</f>
        <v>0</v>
      </c>
      <c r="I223" s="16">
        <f>IF('Extraction '!W226="UPS","France Zone 4",0)</f>
        <v>0</v>
      </c>
      <c r="J223" s="16">
        <f>IF('Extraction '!W226="UPS",'Extraction '!Q226,0)</f>
        <v>0</v>
      </c>
      <c r="L223" s="15">
        <f>IF('Extraction '!W226="UPS",'Extraction '!R226,0)</f>
        <v>0</v>
      </c>
      <c r="M223" s="17">
        <f>IF('Extraction '!W226="UPS",'Extraction '!W226,0)</f>
        <v>0</v>
      </c>
      <c r="N223" s="17">
        <f>IF('Extraction '!W226="UPS","colis",0)</f>
        <v>0</v>
      </c>
      <c r="O223" s="17">
        <f>IF('Extraction '!W226="UPS","Standard",0)</f>
        <v>0</v>
      </c>
      <c r="P223" s="15">
        <f>IF('Extraction '!W226="UPS",'Extraction '!AE226,0)</f>
        <v>0</v>
      </c>
      <c r="T223" s="15">
        <f>IF('Extraction '!W226="UPS",'Extraction '!AB226,0)</f>
        <v>0</v>
      </c>
      <c r="U223" s="15">
        <f>IF('Extraction '!W226="UPS",'Extraction '!AC226,0)</f>
        <v>0</v>
      </c>
      <c r="V223" s="15">
        <f>IF('Extraction '!W226="UPS",'Extraction '!AD226,0)</f>
        <v>0</v>
      </c>
      <c r="X223" s="18">
        <f>IF('Extraction '!W226="UPS",'Extraction '!I226,0)</f>
        <v>0</v>
      </c>
      <c r="Y223" s="15">
        <f>IF('Extraction '!W226="UPS","OBJET DE DECORATION",0)</f>
        <v>0</v>
      </c>
    </row>
    <row r="224" spans="3:25">
      <c r="C224" s="15">
        <f>IF('Extraction '!W227="UPS","798",0)</f>
        <v>0</v>
      </c>
      <c r="D224" s="43"/>
      <c r="E224" s="15">
        <f>IF('Extraction '!W227="UPS",'Extraction '!M227,0)</f>
        <v>0</v>
      </c>
      <c r="F224" s="15">
        <f>IF('Extraction '!W227="UPS",'Extraction '!Y227,0)</f>
        <v>0</v>
      </c>
      <c r="G224" s="16">
        <f>IF('Extraction '!W227="UPS","FR",0)</f>
        <v>0</v>
      </c>
      <c r="H224" s="15">
        <f>IF('Extraction '!W227="UPS",'Extraction '!N227,0)</f>
        <v>0</v>
      </c>
      <c r="I224" s="16">
        <f>IF('Extraction '!W227="UPS","France Zone 4",0)</f>
        <v>0</v>
      </c>
      <c r="J224" s="16">
        <f>IF('Extraction '!W227="UPS",'Extraction '!Q227,0)</f>
        <v>0</v>
      </c>
      <c r="L224" s="15">
        <f>IF('Extraction '!W227="UPS",'Extraction '!R227,0)</f>
        <v>0</v>
      </c>
      <c r="M224" s="17">
        <f>IF('Extraction '!W227="UPS",'Extraction '!W227,0)</f>
        <v>0</v>
      </c>
      <c r="N224" s="17">
        <f>IF('Extraction '!W227="UPS","colis",0)</f>
        <v>0</v>
      </c>
      <c r="O224" s="17">
        <f>IF('Extraction '!W227="UPS","Standard",0)</f>
        <v>0</v>
      </c>
      <c r="P224" s="15">
        <f>IF('Extraction '!W227="UPS",'Extraction '!AE227,0)</f>
        <v>0</v>
      </c>
      <c r="T224" s="15">
        <f>IF('Extraction '!W227="UPS",'Extraction '!AB227,0)</f>
        <v>0</v>
      </c>
      <c r="U224" s="15">
        <f>IF('Extraction '!W227="UPS",'Extraction '!AC227,0)</f>
        <v>0</v>
      </c>
      <c r="V224" s="15">
        <f>IF('Extraction '!W227="UPS",'Extraction '!AD227,0)</f>
        <v>0</v>
      </c>
      <c r="X224" s="18">
        <f>IF('Extraction '!W227="UPS",'Extraction '!I227,0)</f>
        <v>0</v>
      </c>
      <c r="Y224" s="15">
        <f>IF('Extraction '!W227="UPS","OBJET DE DECORATION",0)</f>
        <v>0</v>
      </c>
    </row>
    <row r="225" spans="3:25">
      <c r="C225" s="15">
        <f>IF('Extraction '!W228="UPS","798",0)</f>
        <v>0</v>
      </c>
      <c r="D225" s="43"/>
      <c r="E225" s="15">
        <f>IF('Extraction '!W228="UPS",'Extraction '!M228,0)</f>
        <v>0</v>
      </c>
      <c r="F225" s="15">
        <f>IF('Extraction '!W228="UPS",'Extraction '!Y228,0)</f>
        <v>0</v>
      </c>
      <c r="G225" s="16">
        <f>IF('Extraction '!W228="UPS","FR",0)</f>
        <v>0</v>
      </c>
      <c r="H225" s="15">
        <f>IF('Extraction '!W228="UPS",'Extraction '!N228,0)</f>
        <v>0</v>
      </c>
      <c r="I225" s="16">
        <f>IF('Extraction '!W228="UPS","France Zone 4",0)</f>
        <v>0</v>
      </c>
      <c r="J225" s="16">
        <f>IF('Extraction '!W228="UPS",'Extraction '!Q228,0)</f>
        <v>0</v>
      </c>
      <c r="L225" s="15">
        <f>IF('Extraction '!W228="UPS",'Extraction '!R228,0)</f>
        <v>0</v>
      </c>
      <c r="M225" s="17">
        <f>IF('Extraction '!W228="UPS",'Extraction '!W228,0)</f>
        <v>0</v>
      </c>
      <c r="N225" s="17">
        <f>IF('Extraction '!W228="UPS","colis",0)</f>
        <v>0</v>
      </c>
      <c r="O225" s="17">
        <f>IF('Extraction '!W228="UPS","Standard",0)</f>
        <v>0</v>
      </c>
      <c r="P225" s="15">
        <f>IF('Extraction '!W228="UPS",'Extraction '!AE228,0)</f>
        <v>0</v>
      </c>
      <c r="T225" s="15">
        <f>IF('Extraction '!W228="UPS",'Extraction '!AB228,0)</f>
        <v>0</v>
      </c>
      <c r="U225" s="15">
        <f>IF('Extraction '!W228="UPS",'Extraction '!AC228,0)</f>
        <v>0</v>
      </c>
      <c r="V225" s="15">
        <f>IF('Extraction '!W228="UPS",'Extraction '!AD228,0)</f>
        <v>0</v>
      </c>
      <c r="X225" s="18">
        <f>IF('Extraction '!W228="UPS",'Extraction '!I228,0)</f>
        <v>0</v>
      </c>
      <c r="Y225" s="15">
        <f>IF('Extraction '!W228="UPS","OBJET DE DECORATION",0)</f>
        <v>0</v>
      </c>
    </row>
    <row r="226" spans="3:25">
      <c r="C226" s="15">
        <f>IF('Extraction '!W229="UPS","798",0)</f>
        <v>0</v>
      </c>
      <c r="D226" s="43"/>
      <c r="E226" s="15">
        <f>IF('Extraction '!W229="UPS",'Extraction '!M229,0)</f>
        <v>0</v>
      </c>
      <c r="F226" s="15">
        <f>IF('Extraction '!W229="UPS",'Extraction '!Y229,0)</f>
        <v>0</v>
      </c>
      <c r="G226" s="16">
        <f>IF('Extraction '!W229="UPS","FR",0)</f>
        <v>0</v>
      </c>
      <c r="H226" s="15">
        <f>IF('Extraction '!W229="UPS",'Extraction '!N229,0)</f>
        <v>0</v>
      </c>
      <c r="I226" s="16">
        <f>IF('Extraction '!W229="UPS","France Zone 4",0)</f>
        <v>0</v>
      </c>
      <c r="J226" s="16">
        <f>IF('Extraction '!W229="UPS",'Extraction '!Q229,0)</f>
        <v>0</v>
      </c>
      <c r="L226" s="15">
        <f>IF('Extraction '!W229="UPS",'Extraction '!R229,0)</f>
        <v>0</v>
      </c>
      <c r="M226" s="17">
        <f>IF('Extraction '!W229="UPS",'Extraction '!W229,0)</f>
        <v>0</v>
      </c>
      <c r="N226" s="17">
        <f>IF('Extraction '!W229="UPS","colis",0)</f>
        <v>0</v>
      </c>
      <c r="O226" s="17">
        <f>IF('Extraction '!W229="UPS","Standard",0)</f>
        <v>0</v>
      </c>
      <c r="P226" s="15">
        <f>IF('Extraction '!W229="UPS",'Extraction '!AE229,0)</f>
        <v>0</v>
      </c>
      <c r="T226" s="15">
        <f>IF('Extraction '!W229="UPS",'Extraction '!AB229,0)</f>
        <v>0</v>
      </c>
      <c r="U226" s="15">
        <f>IF('Extraction '!W229="UPS",'Extraction '!AC229,0)</f>
        <v>0</v>
      </c>
      <c r="V226" s="15">
        <f>IF('Extraction '!W229="UPS",'Extraction '!AD229,0)</f>
        <v>0</v>
      </c>
      <c r="X226" s="18">
        <f>IF('Extraction '!W229="UPS",'Extraction '!I229,0)</f>
        <v>0</v>
      </c>
      <c r="Y226" s="15">
        <f>IF('Extraction '!W229="UPS","OBJET DE DECORATION",0)</f>
        <v>0</v>
      </c>
    </row>
    <row r="227" spans="3:25">
      <c r="C227" s="15">
        <f>IF('Extraction '!W230="UPS","798",0)</f>
        <v>0</v>
      </c>
      <c r="D227" s="43"/>
      <c r="E227" s="15">
        <f>IF('Extraction '!W230="UPS",'Extraction '!M230,0)</f>
        <v>0</v>
      </c>
      <c r="F227" s="15">
        <f>IF('Extraction '!W230="UPS",'Extraction '!Y230,0)</f>
        <v>0</v>
      </c>
      <c r="G227" s="16">
        <f>IF('Extraction '!W230="UPS","FR",0)</f>
        <v>0</v>
      </c>
      <c r="H227" s="15">
        <f>IF('Extraction '!W230="UPS",'Extraction '!N230,0)</f>
        <v>0</v>
      </c>
      <c r="I227" s="16">
        <f>IF('Extraction '!W230="UPS","France Zone 4",0)</f>
        <v>0</v>
      </c>
      <c r="J227" s="16">
        <f>IF('Extraction '!W230="UPS",'Extraction '!Q230,0)</f>
        <v>0</v>
      </c>
      <c r="L227" s="15">
        <f>IF('Extraction '!W230="UPS",'Extraction '!R230,0)</f>
        <v>0</v>
      </c>
      <c r="M227" s="17">
        <f>IF('Extraction '!W230="UPS",'Extraction '!W230,0)</f>
        <v>0</v>
      </c>
      <c r="N227" s="17">
        <f>IF('Extraction '!W230="UPS","colis",0)</f>
        <v>0</v>
      </c>
      <c r="O227" s="17">
        <f>IF('Extraction '!W230="UPS","Standard",0)</f>
        <v>0</v>
      </c>
      <c r="P227" s="15">
        <f>IF('Extraction '!W230="UPS",'Extraction '!AE230,0)</f>
        <v>0</v>
      </c>
      <c r="T227" s="15">
        <f>IF('Extraction '!W230="UPS",'Extraction '!AB230,0)</f>
        <v>0</v>
      </c>
      <c r="U227" s="15">
        <f>IF('Extraction '!W230="UPS",'Extraction '!AC230,0)</f>
        <v>0</v>
      </c>
      <c r="V227" s="15">
        <f>IF('Extraction '!W230="UPS",'Extraction '!AD230,0)</f>
        <v>0</v>
      </c>
      <c r="X227" s="18">
        <f>IF('Extraction '!W230="UPS",'Extraction '!I230,0)</f>
        <v>0</v>
      </c>
      <c r="Y227" s="15">
        <f>IF('Extraction '!W230="UPS","OBJET DE DECORATION",0)</f>
        <v>0</v>
      </c>
    </row>
    <row r="228" spans="3:25">
      <c r="C228" s="15">
        <f>IF('Extraction '!W231="UPS","798",0)</f>
        <v>0</v>
      </c>
      <c r="D228" s="43"/>
      <c r="E228" s="15">
        <f>IF('Extraction '!W231="UPS",'Extraction '!M231,0)</f>
        <v>0</v>
      </c>
      <c r="F228" s="15">
        <f>IF('Extraction '!W231="UPS",'Extraction '!Y231,0)</f>
        <v>0</v>
      </c>
      <c r="G228" s="16">
        <f>IF('Extraction '!W231="UPS","FR",0)</f>
        <v>0</v>
      </c>
      <c r="H228" s="15">
        <f>IF('Extraction '!W231="UPS",'Extraction '!N231,0)</f>
        <v>0</v>
      </c>
      <c r="I228" s="16">
        <f>IF('Extraction '!W231="UPS","France Zone 4",0)</f>
        <v>0</v>
      </c>
      <c r="J228" s="16">
        <f>IF('Extraction '!W231="UPS",'Extraction '!Q231,0)</f>
        <v>0</v>
      </c>
      <c r="L228" s="15">
        <f>IF('Extraction '!W231="UPS",'Extraction '!R231,0)</f>
        <v>0</v>
      </c>
      <c r="M228" s="17">
        <f>IF('Extraction '!W231="UPS",'Extraction '!W231,0)</f>
        <v>0</v>
      </c>
      <c r="N228" s="17">
        <f>IF('Extraction '!W231="UPS","colis",0)</f>
        <v>0</v>
      </c>
      <c r="O228" s="17">
        <f>IF('Extraction '!W231="UPS","Standard",0)</f>
        <v>0</v>
      </c>
      <c r="P228" s="15">
        <f>IF('Extraction '!W231="UPS",'Extraction '!AE231,0)</f>
        <v>0</v>
      </c>
      <c r="T228" s="15">
        <f>IF('Extraction '!W231="UPS",'Extraction '!AB231,0)</f>
        <v>0</v>
      </c>
      <c r="U228" s="15">
        <f>IF('Extraction '!W231="UPS",'Extraction '!AC231,0)</f>
        <v>0</v>
      </c>
      <c r="V228" s="15">
        <f>IF('Extraction '!W231="UPS",'Extraction '!AD231,0)</f>
        <v>0</v>
      </c>
      <c r="X228" s="18">
        <f>IF('Extraction '!W231="UPS",'Extraction '!I231,0)</f>
        <v>0</v>
      </c>
      <c r="Y228" s="15">
        <f>IF('Extraction '!W231="UPS","OBJET DE DECORATION",0)</f>
        <v>0</v>
      </c>
    </row>
    <row r="229" spans="3:25">
      <c r="C229" s="15">
        <f>IF('Extraction '!W232="UPS","798",0)</f>
        <v>0</v>
      </c>
      <c r="D229" s="43"/>
      <c r="E229" s="15">
        <f>IF('Extraction '!W232="UPS",'Extraction '!M232,0)</f>
        <v>0</v>
      </c>
      <c r="F229" s="15">
        <f>IF('Extraction '!W232="UPS",'Extraction '!Y232,0)</f>
        <v>0</v>
      </c>
      <c r="G229" s="16">
        <f>IF('Extraction '!W232="UPS","FR",0)</f>
        <v>0</v>
      </c>
      <c r="H229" s="15">
        <f>IF('Extraction '!W232="UPS",'Extraction '!N232,0)</f>
        <v>0</v>
      </c>
      <c r="I229" s="16">
        <f>IF('Extraction '!W232="UPS","France Zone 4",0)</f>
        <v>0</v>
      </c>
      <c r="J229" s="16">
        <f>IF('Extraction '!W232="UPS",'Extraction '!Q232,0)</f>
        <v>0</v>
      </c>
      <c r="L229" s="15">
        <f>IF('Extraction '!W232="UPS",'Extraction '!R232,0)</f>
        <v>0</v>
      </c>
      <c r="M229" s="17">
        <f>IF('Extraction '!W232="UPS",'Extraction '!W232,0)</f>
        <v>0</v>
      </c>
      <c r="N229" s="17">
        <f>IF('Extraction '!W232="UPS","colis",0)</f>
        <v>0</v>
      </c>
      <c r="O229" s="17">
        <f>IF('Extraction '!W232="UPS","Standard",0)</f>
        <v>0</v>
      </c>
      <c r="P229" s="15">
        <f>IF('Extraction '!W232="UPS",'Extraction '!AE232,0)</f>
        <v>0</v>
      </c>
      <c r="T229" s="15">
        <f>IF('Extraction '!W232="UPS",'Extraction '!AB232,0)</f>
        <v>0</v>
      </c>
      <c r="U229" s="15">
        <f>IF('Extraction '!W232="UPS",'Extraction '!AC232,0)</f>
        <v>0</v>
      </c>
      <c r="V229" s="15">
        <f>IF('Extraction '!W232="UPS",'Extraction '!AD232,0)</f>
        <v>0</v>
      </c>
      <c r="X229" s="18">
        <f>IF('Extraction '!W232="UPS",'Extraction '!I232,0)</f>
        <v>0</v>
      </c>
      <c r="Y229" s="15">
        <f>IF('Extraction '!W232="UPS","OBJET DE DECORATION",0)</f>
        <v>0</v>
      </c>
    </row>
    <row r="230" spans="3:25">
      <c r="C230" s="15">
        <f>IF('Extraction '!W233="UPS","798",0)</f>
        <v>0</v>
      </c>
      <c r="D230" s="43"/>
      <c r="E230" s="15">
        <f>IF('Extraction '!W233="UPS",'Extraction '!M233,0)</f>
        <v>0</v>
      </c>
      <c r="F230" s="15">
        <f>IF('Extraction '!W233="UPS",'Extraction '!Y233,0)</f>
        <v>0</v>
      </c>
      <c r="G230" s="16">
        <f>IF('Extraction '!W233="UPS","FR",0)</f>
        <v>0</v>
      </c>
      <c r="H230" s="15">
        <f>IF('Extraction '!W233="UPS",'Extraction '!N233,0)</f>
        <v>0</v>
      </c>
      <c r="I230" s="16">
        <f>IF('Extraction '!W233="UPS","France Zone 4",0)</f>
        <v>0</v>
      </c>
      <c r="J230" s="16">
        <f>IF('Extraction '!W233="UPS",'Extraction '!Q233,0)</f>
        <v>0</v>
      </c>
      <c r="L230" s="15">
        <f>IF('Extraction '!W233="UPS",'Extraction '!R233,0)</f>
        <v>0</v>
      </c>
      <c r="M230" s="17">
        <f>IF('Extraction '!W233="UPS",'Extraction '!W233,0)</f>
        <v>0</v>
      </c>
      <c r="N230" s="17">
        <f>IF('Extraction '!W233="UPS","colis",0)</f>
        <v>0</v>
      </c>
      <c r="O230" s="17">
        <f>IF('Extraction '!W233="UPS","Standard",0)</f>
        <v>0</v>
      </c>
      <c r="P230" s="15">
        <f>IF('Extraction '!W233="UPS",'Extraction '!AE233,0)</f>
        <v>0</v>
      </c>
      <c r="T230" s="15">
        <f>IF('Extraction '!W233="UPS",'Extraction '!AB233,0)</f>
        <v>0</v>
      </c>
      <c r="U230" s="15">
        <f>IF('Extraction '!W233="UPS",'Extraction '!AC233,0)</f>
        <v>0</v>
      </c>
      <c r="V230" s="15">
        <f>IF('Extraction '!W233="UPS",'Extraction '!AD233,0)</f>
        <v>0</v>
      </c>
      <c r="X230" s="18">
        <f>IF('Extraction '!W233="UPS",'Extraction '!I233,0)</f>
        <v>0</v>
      </c>
      <c r="Y230" s="15">
        <f>IF('Extraction '!W233="UPS","OBJET DE DECORATION",0)</f>
        <v>0</v>
      </c>
    </row>
    <row r="231" spans="3:25">
      <c r="C231" s="15">
        <f>IF('Extraction '!W234="UPS","798",0)</f>
        <v>0</v>
      </c>
      <c r="D231" s="43"/>
      <c r="E231" s="15">
        <f>IF('Extraction '!W234="UPS",'Extraction '!M234,0)</f>
        <v>0</v>
      </c>
      <c r="F231" s="15">
        <f>IF('Extraction '!W234="UPS",'Extraction '!Y234,0)</f>
        <v>0</v>
      </c>
      <c r="G231" s="16">
        <f>IF('Extraction '!W234="UPS","FR",0)</f>
        <v>0</v>
      </c>
      <c r="H231" s="15">
        <f>IF('Extraction '!W234="UPS",'Extraction '!N234,0)</f>
        <v>0</v>
      </c>
      <c r="I231" s="16">
        <f>IF('Extraction '!W234="UPS","France Zone 4",0)</f>
        <v>0</v>
      </c>
      <c r="J231" s="16">
        <f>IF('Extraction '!W234="UPS",'Extraction '!Q234,0)</f>
        <v>0</v>
      </c>
      <c r="L231" s="15">
        <f>IF('Extraction '!W234="UPS",'Extraction '!R234,0)</f>
        <v>0</v>
      </c>
      <c r="M231" s="17">
        <f>IF('Extraction '!W234="UPS",'Extraction '!W234,0)</f>
        <v>0</v>
      </c>
      <c r="N231" s="17">
        <f>IF('Extraction '!W234="UPS","colis",0)</f>
        <v>0</v>
      </c>
      <c r="O231" s="17">
        <f>IF('Extraction '!W234="UPS","Standard",0)</f>
        <v>0</v>
      </c>
      <c r="P231" s="15">
        <f>IF('Extraction '!W234="UPS",'Extraction '!AE234,0)</f>
        <v>0</v>
      </c>
      <c r="T231" s="15">
        <f>IF('Extraction '!W234="UPS",'Extraction '!AB234,0)</f>
        <v>0</v>
      </c>
      <c r="U231" s="15">
        <f>IF('Extraction '!W234="UPS",'Extraction '!AC234,0)</f>
        <v>0</v>
      </c>
      <c r="V231" s="15">
        <f>IF('Extraction '!W234="UPS",'Extraction '!AD234,0)</f>
        <v>0</v>
      </c>
      <c r="X231" s="18">
        <f>IF('Extraction '!W234="UPS",'Extraction '!I234,0)</f>
        <v>0</v>
      </c>
      <c r="Y231" s="15">
        <f>IF('Extraction '!W234="UPS","OBJET DE DECORATION",0)</f>
        <v>0</v>
      </c>
    </row>
    <row r="232" spans="3:25">
      <c r="C232" s="15">
        <f>IF('Extraction '!W235="UPS","798",0)</f>
        <v>0</v>
      </c>
      <c r="D232" s="43"/>
      <c r="E232" s="15">
        <f>IF('Extraction '!W235="UPS",'Extraction '!M235,0)</f>
        <v>0</v>
      </c>
      <c r="F232" s="15">
        <f>IF('Extraction '!W235="UPS",'Extraction '!Y235,0)</f>
        <v>0</v>
      </c>
      <c r="G232" s="16">
        <f>IF('Extraction '!W235="UPS","FR",0)</f>
        <v>0</v>
      </c>
      <c r="H232" s="15">
        <f>IF('Extraction '!W235="UPS",'Extraction '!N235,0)</f>
        <v>0</v>
      </c>
      <c r="I232" s="16">
        <f>IF('Extraction '!W235="UPS","France Zone 4",0)</f>
        <v>0</v>
      </c>
      <c r="J232" s="16">
        <f>IF('Extraction '!W235="UPS",'Extraction '!Q235,0)</f>
        <v>0</v>
      </c>
      <c r="L232" s="15">
        <f>IF('Extraction '!W235="UPS",'Extraction '!R235,0)</f>
        <v>0</v>
      </c>
      <c r="M232" s="17">
        <f>IF('Extraction '!W235="UPS",'Extraction '!W235,0)</f>
        <v>0</v>
      </c>
      <c r="N232" s="17">
        <f>IF('Extraction '!W235="UPS","colis",0)</f>
        <v>0</v>
      </c>
      <c r="O232" s="17">
        <f>IF('Extraction '!W235="UPS","Standard",0)</f>
        <v>0</v>
      </c>
      <c r="P232" s="15">
        <f>IF('Extraction '!W235="UPS",'Extraction '!AE235,0)</f>
        <v>0</v>
      </c>
      <c r="T232" s="15">
        <f>IF('Extraction '!W235="UPS",'Extraction '!AB235,0)</f>
        <v>0</v>
      </c>
      <c r="U232" s="15">
        <f>IF('Extraction '!W235="UPS",'Extraction '!AC235,0)</f>
        <v>0</v>
      </c>
      <c r="V232" s="15">
        <f>IF('Extraction '!W235="UPS",'Extraction '!AD235,0)</f>
        <v>0</v>
      </c>
      <c r="X232" s="18">
        <f>IF('Extraction '!W235="UPS",'Extraction '!I235,0)</f>
        <v>0</v>
      </c>
      <c r="Y232" s="15">
        <f>IF('Extraction '!W235="UPS","OBJET DE DECORATION",0)</f>
        <v>0</v>
      </c>
    </row>
    <row r="233" spans="3:25">
      <c r="C233" s="15">
        <f>IF('Extraction '!W236="UPS","798",0)</f>
        <v>0</v>
      </c>
      <c r="D233" s="43"/>
      <c r="E233" s="15">
        <f>IF('Extraction '!W236="UPS",'Extraction '!M236,0)</f>
        <v>0</v>
      </c>
      <c r="F233" s="15">
        <f>IF('Extraction '!W236="UPS",'Extraction '!Y236,0)</f>
        <v>0</v>
      </c>
      <c r="G233" s="16">
        <f>IF('Extraction '!W236="UPS","FR",0)</f>
        <v>0</v>
      </c>
      <c r="H233" s="15">
        <f>IF('Extraction '!W236="UPS",'Extraction '!N236,0)</f>
        <v>0</v>
      </c>
      <c r="I233" s="16">
        <f>IF('Extraction '!W236="UPS","France Zone 4",0)</f>
        <v>0</v>
      </c>
      <c r="J233" s="16">
        <f>IF('Extraction '!W236="UPS",'Extraction '!Q236,0)</f>
        <v>0</v>
      </c>
      <c r="L233" s="15">
        <f>IF('Extraction '!W236="UPS",'Extraction '!R236,0)</f>
        <v>0</v>
      </c>
      <c r="M233" s="17">
        <f>IF('Extraction '!W236="UPS",'Extraction '!W236,0)</f>
        <v>0</v>
      </c>
      <c r="N233" s="17">
        <f>IF('Extraction '!W236="UPS","colis",0)</f>
        <v>0</v>
      </c>
      <c r="O233" s="17">
        <f>IF('Extraction '!W236="UPS","Standard",0)</f>
        <v>0</v>
      </c>
      <c r="P233" s="15">
        <f>IF('Extraction '!W236="UPS",'Extraction '!AE236,0)</f>
        <v>0</v>
      </c>
      <c r="T233" s="15">
        <f>IF('Extraction '!W236="UPS",'Extraction '!AB236,0)</f>
        <v>0</v>
      </c>
      <c r="U233" s="15">
        <f>IF('Extraction '!W236="UPS",'Extraction '!AC236,0)</f>
        <v>0</v>
      </c>
      <c r="V233" s="15">
        <f>IF('Extraction '!W236="UPS",'Extraction '!AD236,0)</f>
        <v>0</v>
      </c>
      <c r="X233" s="18">
        <f>IF('Extraction '!W236="UPS",'Extraction '!I236,0)</f>
        <v>0</v>
      </c>
      <c r="Y233" s="15">
        <f>IF('Extraction '!W236="UPS","OBJET DE DECORATION",0)</f>
        <v>0</v>
      </c>
    </row>
  </sheetData>
  <conditionalFormatting sqref="F2:F233">
    <cfRule type="duplicateValues" dxfId="0" priority="211"/>
  </conditionalFormatting>
  <dataValidations count="4">
    <dataValidation type="list" errorStyle="information" allowBlank="1" showInputMessage="1" showErrorMessage="1" errorTitle="Erreur de type d'expédition" error="Le service sélectionné n'appartient pas au transporteur !" sqref="O65231:O130765 WVO1:WVO65229 WLS1:WLS65229 WBW1:WBW65229 VSA1:VSA65229 VIE1:VIE65229 UYI1:UYI65229 UOM1:UOM65229 UEQ1:UEQ65229 TUU1:TUU65229 TKY1:TKY65229 TBC1:TBC65229 SRG1:SRG65229 SHK1:SHK65229 RXO1:RXO65229 RNS1:RNS65229 RDW1:RDW65229 QUA1:QUA65229 QKE1:QKE65229 QAI1:QAI65229 PQM1:PQM65229 PGQ1:PGQ65229 OWU1:OWU65229 OMY1:OMY65229 ODC1:ODC65229 NTG1:NTG65229 NJK1:NJK65229 MZO1:MZO65229 MPS1:MPS65229 MFW1:MFW65229 LWA1:LWA65229 LME1:LME65229 LCI1:LCI65229 KSM1:KSM65229 KIQ1:KIQ65229 JYU1:JYU65229 JOY1:JOY65229 JFC1:JFC65229 IVG1:IVG65229 ILK1:ILK65229 IBO1:IBO65229 HRS1:HRS65229 HHW1:HHW65229 GYA1:GYA65229 GOE1:GOE65229 GEI1:GEI65229 FUM1:FUM65229 FKQ1:FKQ65229 FAU1:FAU65229 EQY1:EQY65229 EHC1:EHC65229 DXG1:DXG65229 DNK1:DNK65229 DDO1:DDO65229 CTS1:CTS65229 CJW1:CJW65229 CAA1:CAA65229 BQE1:BQE65229 BGI1:BGI65229 AWM1:AWM65229 AMQ1:AMQ65229 ACU1:ACU65229 SY1:SY65229 JC1:JC65229 WVO982735:WVO1048576 WLS982735:WLS1048576 WBW982735:WBW1048576 VSA982735:VSA1048576 VIE982735:VIE1048576 UYI982735:UYI1048576 UOM982735:UOM1048576 UEQ982735:UEQ1048576 TUU982735:TUU1048576 TKY982735:TKY1048576 TBC982735:TBC1048576 SRG982735:SRG1048576 SHK982735:SHK1048576 RXO982735:RXO1048576 RNS982735:RNS1048576 RDW982735:RDW1048576 QUA982735:QUA1048576 QKE982735:QKE1048576 QAI982735:QAI1048576 PQM982735:PQM1048576 PGQ982735:PGQ1048576 OWU982735:OWU1048576 OMY982735:OMY1048576 ODC982735:ODC1048576 NTG982735:NTG1048576 NJK982735:NJK1048576 MZO982735:MZO1048576 MPS982735:MPS1048576 MFW982735:MFW1048576 LWA982735:LWA1048576 LME982735:LME1048576 LCI982735:LCI1048576 KSM982735:KSM1048576 KIQ982735:KIQ1048576 JYU982735:JYU1048576 JOY982735:JOY1048576 JFC982735:JFC1048576 IVG982735:IVG1048576 ILK982735:ILK1048576 IBO982735:IBO1048576 HRS982735:HRS1048576 HHW982735:HHW1048576 GYA982735:GYA1048576 GOE982735:GOE1048576 GEI982735:GEI1048576 FUM982735:FUM1048576 FKQ982735:FKQ1048576 FAU982735:FAU1048576 EQY982735:EQY1048576 EHC982735:EHC1048576 DXG982735:DXG1048576 DNK982735:DNK1048576 DDO982735:DDO1048576 CTS982735:CTS1048576 CJW982735:CJW1048576 CAA982735:CAA1048576 BQE982735:BQE1048576 BGI982735:BGI1048576 AWM982735:AWM1048576 AMQ982735:AMQ1048576 ACU982735:ACU1048576 SY982735:SY1048576 JC982735:JC1048576 O982735:O1048576 JC65231:JC130765 WVO917199:WVO982733 WLS917199:WLS982733 WBW917199:WBW982733 VSA917199:VSA982733 VIE917199:VIE982733 UYI917199:UYI982733 UOM917199:UOM982733 UEQ917199:UEQ982733 TUU917199:TUU982733 TKY917199:TKY982733 TBC917199:TBC982733 SRG917199:SRG982733 SHK917199:SHK982733 RXO917199:RXO982733 RNS917199:RNS982733 RDW917199:RDW982733 QUA917199:QUA982733 QKE917199:QKE982733 QAI917199:QAI982733 PQM917199:PQM982733 PGQ917199:PGQ982733 OWU917199:OWU982733 OMY917199:OMY982733 ODC917199:ODC982733 NTG917199:NTG982733 NJK917199:NJK982733 MZO917199:MZO982733 MPS917199:MPS982733 MFW917199:MFW982733 LWA917199:LWA982733 LME917199:LME982733 LCI917199:LCI982733 KSM917199:KSM982733 KIQ917199:KIQ982733 JYU917199:JYU982733 JOY917199:JOY982733 JFC917199:JFC982733 IVG917199:IVG982733 ILK917199:ILK982733 IBO917199:IBO982733 HRS917199:HRS982733 HHW917199:HHW982733 GYA917199:GYA982733 GOE917199:GOE982733 GEI917199:GEI982733 FUM917199:FUM982733 FKQ917199:FKQ982733 FAU917199:FAU982733 EQY917199:EQY982733 EHC917199:EHC982733 DXG917199:DXG982733 DNK917199:DNK982733 DDO917199:DDO982733 CTS917199:CTS982733 CJW917199:CJW982733 CAA917199:CAA982733 BQE917199:BQE982733 BGI917199:BGI982733 AWM917199:AWM982733 AMQ917199:AMQ982733 ACU917199:ACU982733 SY917199:SY982733 JC917199:JC982733 O917199:O982733 WVO851663:WVO917197 WLS851663:WLS917197 WBW851663:WBW917197 VSA851663:VSA917197 VIE851663:VIE917197 UYI851663:UYI917197 UOM851663:UOM917197 UEQ851663:UEQ917197 TUU851663:TUU917197 TKY851663:TKY917197 TBC851663:TBC917197 SRG851663:SRG917197 SHK851663:SHK917197 RXO851663:RXO917197 RNS851663:RNS917197 RDW851663:RDW917197 QUA851663:QUA917197 QKE851663:QKE917197 QAI851663:QAI917197 PQM851663:PQM917197 PGQ851663:PGQ917197 OWU851663:OWU917197 OMY851663:OMY917197 ODC851663:ODC917197 NTG851663:NTG917197 NJK851663:NJK917197 MZO851663:MZO917197 MPS851663:MPS917197 MFW851663:MFW917197 LWA851663:LWA917197 LME851663:LME917197 LCI851663:LCI917197 KSM851663:KSM917197 KIQ851663:KIQ917197 JYU851663:JYU917197 JOY851663:JOY917197 JFC851663:JFC917197 IVG851663:IVG917197 ILK851663:ILK917197 IBO851663:IBO917197 HRS851663:HRS917197 HHW851663:HHW917197 GYA851663:GYA917197 GOE851663:GOE917197 GEI851663:GEI917197 FUM851663:FUM917197 FKQ851663:FKQ917197 FAU851663:FAU917197 EQY851663:EQY917197 EHC851663:EHC917197 DXG851663:DXG917197 DNK851663:DNK917197 DDO851663:DDO917197 CTS851663:CTS917197 CJW851663:CJW917197 CAA851663:CAA917197 BQE851663:BQE917197 BGI851663:BGI917197 AWM851663:AWM917197 AMQ851663:AMQ917197 ACU851663:ACU917197 SY851663:SY917197 JC851663:JC917197 O851663:O917197 WVO786127:WVO851661 WLS786127:WLS851661 WBW786127:WBW851661 VSA786127:VSA851661 VIE786127:VIE851661 UYI786127:UYI851661 UOM786127:UOM851661 UEQ786127:UEQ851661 TUU786127:TUU851661 TKY786127:TKY851661 TBC786127:TBC851661 SRG786127:SRG851661 SHK786127:SHK851661 RXO786127:RXO851661 RNS786127:RNS851661 RDW786127:RDW851661 QUA786127:QUA851661 QKE786127:QKE851661 QAI786127:QAI851661 PQM786127:PQM851661 PGQ786127:PGQ851661 OWU786127:OWU851661 OMY786127:OMY851661 ODC786127:ODC851661 NTG786127:NTG851661 NJK786127:NJK851661 MZO786127:MZO851661 MPS786127:MPS851661 MFW786127:MFW851661 LWA786127:LWA851661 LME786127:LME851661 LCI786127:LCI851661 KSM786127:KSM851661 KIQ786127:KIQ851661 JYU786127:JYU851661 JOY786127:JOY851661 JFC786127:JFC851661 IVG786127:IVG851661 ILK786127:ILK851661 IBO786127:IBO851661 HRS786127:HRS851661 HHW786127:HHW851661 GYA786127:GYA851661 GOE786127:GOE851661 GEI786127:GEI851661 FUM786127:FUM851661 FKQ786127:FKQ851661 FAU786127:FAU851661 EQY786127:EQY851661 EHC786127:EHC851661 DXG786127:DXG851661 DNK786127:DNK851661 DDO786127:DDO851661 CTS786127:CTS851661 CJW786127:CJW851661 CAA786127:CAA851661 BQE786127:BQE851661 BGI786127:BGI851661 AWM786127:AWM851661 AMQ786127:AMQ851661 ACU786127:ACU851661 SY786127:SY851661 JC786127:JC851661 O786127:O851661 WVO720591:WVO786125 WLS720591:WLS786125 WBW720591:WBW786125 VSA720591:VSA786125 VIE720591:VIE786125 UYI720591:UYI786125 UOM720591:UOM786125 UEQ720591:UEQ786125 TUU720591:TUU786125 TKY720591:TKY786125 TBC720591:TBC786125 SRG720591:SRG786125 SHK720591:SHK786125 RXO720591:RXO786125 RNS720591:RNS786125 RDW720591:RDW786125 QUA720591:QUA786125 QKE720591:QKE786125 QAI720591:QAI786125 PQM720591:PQM786125 PGQ720591:PGQ786125 OWU720591:OWU786125 OMY720591:OMY786125 ODC720591:ODC786125 NTG720591:NTG786125 NJK720591:NJK786125 MZO720591:MZO786125 MPS720591:MPS786125 MFW720591:MFW786125 LWA720591:LWA786125 LME720591:LME786125 LCI720591:LCI786125 KSM720591:KSM786125 KIQ720591:KIQ786125 JYU720591:JYU786125 JOY720591:JOY786125 JFC720591:JFC786125 IVG720591:IVG786125 ILK720591:ILK786125 IBO720591:IBO786125 HRS720591:HRS786125 HHW720591:HHW786125 GYA720591:GYA786125 GOE720591:GOE786125 GEI720591:GEI786125 FUM720591:FUM786125 FKQ720591:FKQ786125 FAU720591:FAU786125 EQY720591:EQY786125 EHC720591:EHC786125 DXG720591:DXG786125 DNK720591:DNK786125 DDO720591:DDO786125 CTS720591:CTS786125 CJW720591:CJW786125 CAA720591:CAA786125 BQE720591:BQE786125 BGI720591:BGI786125 AWM720591:AWM786125 AMQ720591:AMQ786125 ACU720591:ACU786125 SY720591:SY786125 JC720591:JC786125 O720591:O786125 WVO655055:WVO720589 WLS655055:WLS720589 WBW655055:WBW720589 VSA655055:VSA720589 VIE655055:VIE720589 UYI655055:UYI720589 UOM655055:UOM720589 UEQ655055:UEQ720589 TUU655055:TUU720589 TKY655055:TKY720589 TBC655055:TBC720589 SRG655055:SRG720589 SHK655055:SHK720589 RXO655055:RXO720589 RNS655055:RNS720589 RDW655055:RDW720589 QUA655055:QUA720589 QKE655055:QKE720589 QAI655055:QAI720589 PQM655055:PQM720589 PGQ655055:PGQ720589 OWU655055:OWU720589 OMY655055:OMY720589 ODC655055:ODC720589 NTG655055:NTG720589 NJK655055:NJK720589 MZO655055:MZO720589 MPS655055:MPS720589 MFW655055:MFW720589 LWA655055:LWA720589 LME655055:LME720589 LCI655055:LCI720589 KSM655055:KSM720589 KIQ655055:KIQ720589 JYU655055:JYU720589 JOY655055:JOY720589 JFC655055:JFC720589 IVG655055:IVG720589 ILK655055:ILK720589 IBO655055:IBO720589 HRS655055:HRS720589 HHW655055:HHW720589 GYA655055:GYA720589 GOE655055:GOE720589 GEI655055:GEI720589 FUM655055:FUM720589 FKQ655055:FKQ720589 FAU655055:FAU720589 EQY655055:EQY720589 EHC655055:EHC720589 DXG655055:DXG720589 DNK655055:DNK720589 DDO655055:DDO720589 CTS655055:CTS720589 CJW655055:CJW720589 CAA655055:CAA720589 BQE655055:BQE720589 BGI655055:BGI720589 AWM655055:AWM720589 AMQ655055:AMQ720589 ACU655055:ACU720589 SY655055:SY720589 JC655055:JC720589 O655055:O720589 WVO589519:WVO655053 WLS589519:WLS655053 WBW589519:WBW655053 VSA589519:VSA655053 VIE589519:VIE655053 UYI589519:UYI655053 UOM589519:UOM655053 UEQ589519:UEQ655053 TUU589519:TUU655053 TKY589519:TKY655053 TBC589519:TBC655053 SRG589519:SRG655053 SHK589519:SHK655053 RXO589519:RXO655053 RNS589519:RNS655053 RDW589519:RDW655053 QUA589519:QUA655053 QKE589519:QKE655053 QAI589519:QAI655053 PQM589519:PQM655053 PGQ589519:PGQ655053 OWU589519:OWU655053 OMY589519:OMY655053 ODC589519:ODC655053 NTG589519:NTG655053 NJK589519:NJK655053 MZO589519:MZO655053 MPS589519:MPS655053 MFW589519:MFW655053 LWA589519:LWA655053 LME589519:LME655053 LCI589519:LCI655053 KSM589519:KSM655053 KIQ589519:KIQ655053 JYU589519:JYU655053 JOY589519:JOY655053 JFC589519:JFC655053 IVG589519:IVG655053 ILK589519:ILK655053 IBO589519:IBO655053 HRS589519:HRS655053 HHW589519:HHW655053 GYA589519:GYA655053 GOE589519:GOE655053 GEI589519:GEI655053 FUM589519:FUM655053 FKQ589519:FKQ655053 FAU589519:FAU655053 EQY589519:EQY655053 EHC589519:EHC655053 DXG589519:DXG655053 DNK589519:DNK655053 DDO589519:DDO655053 CTS589519:CTS655053 CJW589519:CJW655053 CAA589519:CAA655053 BQE589519:BQE655053 BGI589519:BGI655053 AWM589519:AWM655053 AMQ589519:AMQ655053 ACU589519:ACU655053 SY589519:SY655053 JC589519:JC655053 O589519:O655053 WVO523983:WVO589517 WLS523983:WLS589517 WBW523983:WBW589517 VSA523983:VSA589517 VIE523983:VIE589517 UYI523983:UYI589517 UOM523983:UOM589517 UEQ523983:UEQ589517 TUU523983:TUU589517 TKY523983:TKY589517 TBC523983:TBC589517 SRG523983:SRG589517 SHK523983:SHK589517 RXO523983:RXO589517 RNS523983:RNS589517 RDW523983:RDW589517 QUA523983:QUA589517 QKE523983:QKE589517 QAI523983:QAI589517 PQM523983:PQM589517 PGQ523983:PGQ589517 OWU523983:OWU589517 OMY523983:OMY589517 ODC523983:ODC589517 NTG523983:NTG589517 NJK523983:NJK589517 MZO523983:MZO589517 MPS523983:MPS589517 MFW523983:MFW589517 LWA523983:LWA589517 LME523983:LME589517 LCI523983:LCI589517 KSM523983:KSM589517 KIQ523983:KIQ589517 JYU523983:JYU589517 JOY523983:JOY589517 JFC523983:JFC589517 IVG523983:IVG589517 ILK523983:ILK589517 IBO523983:IBO589517 HRS523983:HRS589517 HHW523983:HHW589517 GYA523983:GYA589517 GOE523983:GOE589517 GEI523983:GEI589517 FUM523983:FUM589517 FKQ523983:FKQ589517 FAU523983:FAU589517 EQY523983:EQY589517 EHC523983:EHC589517 DXG523983:DXG589517 DNK523983:DNK589517 DDO523983:DDO589517 CTS523983:CTS589517 CJW523983:CJW589517 CAA523983:CAA589517 BQE523983:BQE589517 BGI523983:BGI589517 AWM523983:AWM589517 AMQ523983:AMQ589517 ACU523983:ACU589517 SY523983:SY589517 JC523983:JC589517 O523983:O589517 WVO458447:WVO523981 WLS458447:WLS523981 WBW458447:WBW523981 VSA458447:VSA523981 VIE458447:VIE523981 UYI458447:UYI523981 UOM458447:UOM523981 UEQ458447:UEQ523981 TUU458447:TUU523981 TKY458447:TKY523981 TBC458447:TBC523981 SRG458447:SRG523981 SHK458447:SHK523981 RXO458447:RXO523981 RNS458447:RNS523981 RDW458447:RDW523981 QUA458447:QUA523981 QKE458447:QKE523981 QAI458447:QAI523981 PQM458447:PQM523981 PGQ458447:PGQ523981 OWU458447:OWU523981 OMY458447:OMY523981 ODC458447:ODC523981 NTG458447:NTG523981 NJK458447:NJK523981 MZO458447:MZO523981 MPS458447:MPS523981 MFW458447:MFW523981 LWA458447:LWA523981 LME458447:LME523981 LCI458447:LCI523981 KSM458447:KSM523981 KIQ458447:KIQ523981 JYU458447:JYU523981 JOY458447:JOY523981 JFC458447:JFC523981 IVG458447:IVG523981 ILK458447:ILK523981 IBO458447:IBO523981 HRS458447:HRS523981 HHW458447:HHW523981 GYA458447:GYA523981 GOE458447:GOE523981 GEI458447:GEI523981 FUM458447:FUM523981 FKQ458447:FKQ523981 FAU458447:FAU523981 EQY458447:EQY523981 EHC458447:EHC523981 DXG458447:DXG523981 DNK458447:DNK523981 DDO458447:DDO523981 CTS458447:CTS523981 CJW458447:CJW523981 CAA458447:CAA523981 BQE458447:BQE523981 BGI458447:BGI523981 AWM458447:AWM523981 AMQ458447:AMQ523981 ACU458447:ACU523981 SY458447:SY523981 JC458447:JC523981 O458447:O523981 WVO392911:WVO458445 WLS392911:WLS458445 WBW392911:WBW458445 VSA392911:VSA458445 VIE392911:VIE458445 UYI392911:UYI458445 UOM392911:UOM458445 UEQ392911:UEQ458445 TUU392911:TUU458445 TKY392911:TKY458445 TBC392911:TBC458445 SRG392911:SRG458445 SHK392911:SHK458445 RXO392911:RXO458445 RNS392911:RNS458445 RDW392911:RDW458445 QUA392911:QUA458445 QKE392911:QKE458445 QAI392911:QAI458445 PQM392911:PQM458445 PGQ392911:PGQ458445 OWU392911:OWU458445 OMY392911:OMY458445 ODC392911:ODC458445 NTG392911:NTG458445 NJK392911:NJK458445 MZO392911:MZO458445 MPS392911:MPS458445 MFW392911:MFW458445 LWA392911:LWA458445 LME392911:LME458445 LCI392911:LCI458445 KSM392911:KSM458445 KIQ392911:KIQ458445 JYU392911:JYU458445 JOY392911:JOY458445 JFC392911:JFC458445 IVG392911:IVG458445 ILK392911:ILK458445 IBO392911:IBO458445 HRS392911:HRS458445 HHW392911:HHW458445 GYA392911:GYA458445 GOE392911:GOE458445 GEI392911:GEI458445 FUM392911:FUM458445 FKQ392911:FKQ458445 FAU392911:FAU458445 EQY392911:EQY458445 EHC392911:EHC458445 DXG392911:DXG458445 DNK392911:DNK458445 DDO392911:DDO458445 CTS392911:CTS458445 CJW392911:CJW458445 CAA392911:CAA458445 BQE392911:BQE458445 BGI392911:BGI458445 AWM392911:AWM458445 AMQ392911:AMQ458445 ACU392911:ACU458445 SY392911:SY458445 JC392911:JC458445 O392911:O458445 WVO327375:WVO392909 WLS327375:WLS392909 WBW327375:WBW392909 VSA327375:VSA392909 VIE327375:VIE392909 UYI327375:UYI392909 UOM327375:UOM392909 UEQ327375:UEQ392909 TUU327375:TUU392909 TKY327375:TKY392909 TBC327375:TBC392909 SRG327375:SRG392909 SHK327375:SHK392909 RXO327375:RXO392909 RNS327375:RNS392909 RDW327375:RDW392909 QUA327375:QUA392909 QKE327375:QKE392909 QAI327375:QAI392909 PQM327375:PQM392909 PGQ327375:PGQ392909 OWU327375:OWU392909 OMY327375:OMY392909 ODC327375:ODC392909 NTG327375:NTG392909 NJK327375:NJK392909 MZO327375:MZO392909 MPS327375:MPS392909 MFW327375:MFW392909 LWA327375:LWA392909 LME327375:LME392909 LCI327375:LCI392909 KSM327375:KSM392909 KIQ327375:KIQ392909 JYU327375:JYU392909 JOY327375:JOY392909 JFC327375:JFC392909 IVG327375:IVG392909 ILK327375:ILK392909 IBO327375:IBO392909 HRS327375:HRS392909 HHW327375:HHW392909 GYA327375:GYA392909 GOE327375:GOE392909 GEI327375:GEI392909 FUM327375:FUM392909 FKQ327375:FKQ392909 FAU327375:FAU392909 EQY327375:EQY392909 EHC327375:EHC392909 DXG327375:DXG392909 DNK327375:DNK392909 DDO327375:DDO392909 CTS327375:CTS392909 CJW327375:CJW392909 CAA327375:CAA392909 BQE327375:BQE392909 BGI327375:BGI392909 AWM327375:AWM392909 AMQ327375:AMQ392909 ACU327375:ACU392909 SY327375:SY392909 JC327375:JC392909 O327375:O392909 WVO261839:WVO327373 WLS261839:WLS327373 WBW261839:WBW327373 VSA261839:VSA327373 VIE261839:VIE327373 UYI261839:UYI327373 UOM261839:UOM327373 UEQ261839:UEQ327373 TUU261839:TUU327373 TKY261839:TKY327373 TBC261839:TBC327373 SRG261839:SRG327373 SHK261839:SHK327373 RXO261839:RXO327373 RNS261839:RNS327373 RDW261839:RDW327373 QUA261839:QUA327373 QKE261839:QKE327373 QAI261839:QAI327373 PQM261839:PQM327373 PGQ261839:PGQ327373 OWU261839:OWU327373 OMY261839:OMY327373 ODC261839:ODC327373 NTG261839:NTG327373 NJK261839:NJK327373 MZO261839:MZO327373 MPS261839:MPS327373 MFW261839:MFW327373 LWA261839:LWA327373 LME261839:LME327373 LCI261839:LCI327373 KSM261839:KSM327373 KIQ261839:KIQ327373 JYU261839:JYU327373 JOY261839:JOY327373 JFC261839:JFC327373 IVG261839:IVG327373 ILK261839:ILK327373 IBO261839:IBO327373 HRS261839:HRS327373 HHW261839:HHW327373 GYA261839:GYA327373 GOE261839:GOE327373 GEI261839:GEI327373 FUM261839:FUM327373 FKQ261839:FKQ327373 FAU261839:FAU327373 EQY261839:EQY327373 EHC261839:EHC327373 DXG261839:DXG327373 DNK261839:DNK327373 DDO261839:DDO327373 CTS261839:CTS327373 CJW261839:CJW327373 CAA261839:CAA327373 BQE261839:BQE327373 BGI261839:BGI327373 AWM261839:AWM327373 AMQ261839:AMQ327373 ACU261839:ACU327373 SY261839:SY327373 JC261839:JC327373 O261839:O327373 WVO196303:WVO261837 WLS196303:WLS261837 WBW196303:WBW261837 VSA196303:VSA261837 VIE196303:VIE261837 UYI196303:UYI261837 UOM196303:UOM261837 UEQ196303:UEQ261837 TUU196303:TUU261837 TKY196303:TKY261837 TBC196303:TBC261837 SRG196303:SRG261837 SHK196303:SHK261837 RXO196303:RXO261837 RNS196303:RNS261837 RDW196303:RDW261837 QUA196303:QUA261837 QKE196303:QKE261837 QAI196303:QAI261837 PQM196303:PQM261837 PGQ196303:PGQ261837 OWU196303:OWU261837 OMY196303:OMY261837 ODC196303:ODC261837 NTG196303:NTG261837 NJK196303:NJK261837 MZO196303:MZO261837 MPS196303:MPS261837 MFW196303:MFW261837 LWA196303:LWA261837 LME196303:LME261837 LCI196303:LCI261837 KSM196303:KSM261837 KIQ196303:KIQ261837 JYU196303:JYU261837 JOY196303:JOY261837 JFC196303:JFC261837 IVG196303:IVG261837 ILK196303:ILK261837 IBO196303:IBO261837 HRS196303:HRS261837 HHW196303:HHW261837 GYA196303:GYA261837 GOE196303:GOE261837 GEI196303:GEI261837 FUM196303:FUM261837 FKQ196303:FKQ261837 FAU196303:FAU261837 EQY196303:EQY261837 EHC196303:EHC261837 DXG196303:DXG261837 DNK196303:DNK261837 DDO196303:DDO261837 CTS196303:CTS261837 CJW196303:CJW261837 CAA196303:CAA261837 BQE196303:BQE261837 BGI196303:BGI261837 AWM196303:AWM261837 AMQ196303:AMQ261837 ACU196303:ACU261837 SY196303:SY261837 JC196303:JC261837 O196303:O261837 WVO130767:WVO196301 WLS130767:WLS196301 WBW130767:WBW196301 VSA130767:VSA196301 VIE130767:VIE196301 UYI130767:UYI196301 UOM130767:UOM196301 UEQ130767:UEQ196301 TUU130767:TUU196301 TKY130767:TKY196301 TBC130767:TBC196301 SRG130767:SRG196301 SHK130767:SHK196301 RXO130767:RXO196301 RNS130767:RNS196301 RDW130767:RDW196301 QUA130767:QUA196301 QKE130767:QKE196301 QAI130767:QAI196301 PQM130767:PQM196301 PGQ130767:PGQ196301 OWU130767:OWU196301 OMY130767:OMY196301 ODC130767:ODC196301 NTG130767:NTG196301 NJK130767:NJK196301 MZO130767:MZO196301 MPS130767:MPS196301 MFW130767:MFW196301 LWA130767:LWA196301 LME130767:LME196301 LCI130767:LCI196301 KSM130767:KSM196301 KIQ130767:KIQ196301 JYU130767:JYU196301 JOY130767:JOY196301 JFC130767:JFC196301 IVG130767:IVG196301 ILK130767:ILK196301 IBO130767:IBO196301 HRS130767:HRS196301 HHW130767:HHW196301 GYA130767:GYA196301 GOE130767:GOE196301 GEI130767:GEI196301 FUM130767:FUM196301 FKQ130767:FKQ196301 FAU130767:FAU196301 EQY130767:EQY196301 EHC130767:EHC196301 DXG130767:DXG196301 DNK130767:DNK196301 DDO130767:DDO196301 CTS130767:CTS196301 CJW130767:CJW196301 CAA130767:CAA196301 BQE130767:BQE196301 BGI130767:BGI196301 AWM130767:AWM196301 AMQ130767:AMQ196301 ACU130767:ACU196301 SY130767:SY196301 JC130767:JC196301 O130767:O196301 WVO65231:WVO130765 WLS65231:WLS130765 WBW65231:WBW130765 VSA65231:VSA130765 VIE65231:VIE130765 UYI65231:UYI130765 UOM65231:UOM130765 UEQ65231:UEQ130765 TUU65231:TUU130765 TKY65231:TKY130765 TBC65231:TBC130765 SRG65231:SRG130765 SHK65231:SHK130765 RXO65231:RXO130765 RNS65231:RNS130765 RDW65231:RDW130765 QUA65231:QUA130765 QKE65231:QKE130765 QAI65231:QAI130765 PQM65231:PQM130765 PGQ65231:PGQ130765 OWU65231:OWU130765 OMY65231:OMY130765 ODC65231:ODC130765 NTG65231:NTG130765 NJK65231:NJK130765 MZO65231:MZO130765 MPS65231:MPS130765 MFW65231:MFW130765 LWA65231:LWA130765 LME65231:LME130765 LCI65231:LCI130765 KSM65231:KSM130765 KIQ65231:KIQ130765 JYU65231:JYU130765 JOY65231:JOY130765 JFC65231:JFC130765 IVG65231:IVG130765 ILK65231:ILK130765 IBO65231:IBO130765 HRS65231:HRS130765 HHW65231:HHW130765 GYA65231:GYA130765 GOE65231:GOE130765 GEI65231:GEI130765 FUM65231:FUM130765 FKQ65231:FKQ130765 FAU65231:FAU130765 EQY65231:EQY130765 EHC65231:EHC130765 DXG65231:DXG130765 DNK65231:DNK130765 DDO65231:DDO130765 CTS65231:CTS130765 CJW65231:CJW130765 CAA65231:CAA130765 BQE65231:BQE130765 BGI65231:BGI130765 AWM65231:AWM130765 AMQ65231:AMQ130765 ACU65231:ACU130765 SY65231:SY130765 O2:O65229" xr:uid="{C8E8750C-4BE7-40AE-A696-261AB81CF493}">
      <formula1>INDIRECT($M1)</formula1>
    </dataValidation>
    <dataValidation type="list" errorStyle="information" allowBlank="1" showInputMessage="1" showErrorMessage="1" errorTitle="Erreur de destination" error="Veuillez saisir une destination valide !" sqref="I234:I65230 H65231:H65232 IV65231:IV65232 SR65231:SR65232 ACN65231:ACN65232 AMJ65231:AMJ65232 AWF65231:AWF65232 BGB65231:BGB65232 BPX65231:BPX65232 BZT65231:BZT65232 CJP65231:CJP65232 CTL65231:CTL65232 DDH65231:DDH65232 DND65231:DND65232 DWZ65231:DWZ65232 EGV65231:EGV65232 EQR65231:EQR65232 FAN65231:FAN65232 FKJ65231:FKJ65232 FUF65231:FUF65232 GEB65231:GEB65232 GNX65231:GNX65232 GXT65231:GXT65232 HHP65231:HHP65232 HRL65231:HRL65232 IBH65231:IBH65232 ILD65231:ILD65232 IUZ65231:IUZ65232 JEV65231:JEV65232 JOR65231:JOR65232 JYN65231:JYN65232 KIJ65231:KIJ65232 KSF65231:KSF65232 LCB65231:LCB65232 LLX65231:LLX65232 LVT65231:LVT65232 MFP65231:MFP65232 MPL65231:MPL65232 MZH65231:MZH65232 NJD65231:NJD65232 NSZ65231:NSZ65232 OCV65231:OCV65232 OMR65231:OMR65232 OWN65231:OWN65232 PGJ65231:PGJ65232 PQF65231:PQF65232 QAB65231:QAB65232 QJX65231:QJX65232 QTT65231:QTT65232 RDP65231:RDP65232 RNL65231:RNL65232 RXH65231:RXH65232 SHD65231:SHD65232 SQZ65231:SQZ65232 TAV65231:TAV65232 TKR65231:TKR65232 TUN65231:TUN65232 UEJ65231:UEJ65232 UOF65231:UOF65232 UYB65231:UYB65232 VHX65231:VHX65232 VRT65231:VRT65232 WBP65231:WBP65232 WLL65231:WLL65232 WVH65231:WVH65232 H130767:H130768 IV130767:IV130768 SR130767:SR130768 ACN130767:ACN130768 AMJ130767:AMJ130768 AWF130767:AWF130768 BGB130767:BGB130768 BPX130767:BPX130768 BZT130767:BZT130768 CJP130767:CJP130768 CTL130767:CTL130768 DDH130767:DDH130768 DND130767:DND130768 DWZ130767:DWZ130768 EGV130767:EGV130768 EQR130767:EQR130768 FAN130767:FAN130768 FKJ130767:FKJ130768 FUF130767:FUF130768 GEB130767:GEB130768 GNX130767:GNX130768 GXT130767:GXT130768 HHP130767:HHP130768 HRL130767:HRL130768 IBH130767:IBH130768 ILD130767:ILD130768 IUZ130767:IUZ130768 JEV130767:JEV130768 JOR130767:JOR130768 JYN130767:JYN130768 KIJ130767:KIJ130768 KSF130767:KSF130768 LCB130767:LCB130768 LLX130767:LLX130768 LVT130767:LVT130768 MFP130767:MFP130768 MPL130767:MPL130768 MZH130767:MZH130768 NJD130767:NJD130768 NSZ130767:NSZ130768 OCV130767:OCV130768 OMR130767:OMR130768 OWN130767:OWN130768 PGJ130767:PGJ130768 PQF130767:PQF130768 QAB130767:QAB130768 QJX130767:QJX130768 QTT130767:QTT130768 RDP130767:RDP130768 RNL130767:RNL130768 RXH130767:RXH130768 SHD130767:SHD130768 SQZ130767:SQZ130768 TAV130767:TAV130768 TKR130767:TKR130768 TUN130767:TUN130768 UEJ130767:UEJ130768 UOF130767:UOF130768 UYB130767:UYB130768 VHX130767:VHX130768 VRT130767:VRT130768 WBP130767:WBP130768 WLL130767:WLL130768 WVH130767:WVH130768 H196303:H196304 IV196303:IV196304 SR196303:SR196304 ACN196303:ACN196304 AMJ196303:AMJ196304 AWF196303:AWF196304 BGB196303:BGB196304 BPX196303:BPX196304 BZT196303:BZT196304 CJP196303:CJP196304 CTL196303:CTL196304 DDH196303:DDH196304 DND196303:DND196304 DWZ196303:DWZ196304 EGV196303:EGV196304 EQR196303:EQR196304 FAN196303:FAN196304 FKJ196303:FKJ196304 FUF196303:FUF196304 GEB196303:GEB196304 GNX196303:GNX196304 GXT196303:GXT196304 HHP196303:HHP196304 HRL196303:HRL196304 IBH196303:IBH196304 ILD196303:ILD196304 IUZ196303:IUZ196304 JEV196303:JEV196304 JOR196303:JOR196304 JYN196303:JYN196304 KIJ196303:KIJ196304 KSF196303:KSF196304 LCB196303:LCB196304 LLX196303:LLX196304 LVT196303:LVT196304 MFP196303:MFP196304 MPL196303:MPL196304 MZH196303:MZH196304 NJD196303:NJD196304 NSZ196303:NSZ196304 OCV196303:OCV196304 OMR196303:OMR196304 OWN196303:OWN196304 PGJ196303:PGJ196304 PQF196303:PQF196304 QAB196303:QAB196304 QJX196303:QJX196304 QTT196303:QTT196304 RDP196303:RDP196304 RNL196303:RNL196304 RXH196303:RXH196304 SHD196303:SHD196304 SQZ196303:SQZ196304 TAV196303:TAV196304 TKR196303:TKR196304 TUN196303:TUN196304 UEJ196303:UEJ196304 UOF196303:UOF196304 UYB196303:UYB196304 VHX196303:VHX196304 VRT196303:VRT196304 WBP196303:WBP196304 WLL196303:WLL196304 WVH196303:WVH196304 H261839:H261840 IV261839:IV261840 SR261839:SR261840 ACN261839:ACN261840 AMJ261839:AMJ261840 AWF261839:AWF261840 BGB261839:BGB261840 BPX261839:BPX261840 BZT261839:BZT261840 CJP261839:CJP261840 CTL261839:CTL261840 DDH261839:DDH261840 DND261839:DND261840 DWZ261839:DWZ261840 EGV261839:EGV261840 EQR261839:EQR261840 FAN261839:FAN261840 FKJ261839:FKJ261840 FUF261839:FUF261840 GEB261839:GEB261840 GNX261839:GNX261840 GXT261839:GXT261840 HHP261839:HHP261840 HRL261839:HRL261840 IBH261839:IBH261840 ILD261839:ILD261840 IUZ261839:IUZ261840 JEV261839:JEV261840 JOR261839:JOR261840 JYN261839:JYN261840 KIJ261839:KIJ261840 KSF261839:KSF261840 LCB261839:LCB261840 LLX261839:LLX261840 LVT261839:LVT261840 MFP261839:MFP261840 MPL261839:MPL261840 MZH261839:MZH261840 NJD261839:NJD261840 NSZ261839:NSZ261840 OCV261839:OCV261840 OMR261839:OMR261840 OWN261839:OWN261840 PGJ261839:PGJ261840 PQF261839:PQF261840 QAB261839:QAB261840 QJX261839:QJX261840 QTT261839:QTT261840 RDP261839:RDP261840 RNL261839:RNL261840 RXH261839:RXH261840 SHD261839:SHD261840 SQZ261839:SQZ261840 TAV261839:TAV261840 TKR261839:TKR261840 TUN261839:TUN261840 UEJ261839:UEJ261840 UOF261839:UOF261840 UYB261839:UYB261840 VHX261839:VHX261840 VRT261839:VRT261840 WBP261839:WBP261840 WLL261839:WLL261840 WVH261839:WVH261840 H327375:H327376 IV327375:IV327376 SR327375:SR327376 ACN327375:ACN327376 AMJ327375:AMJ327376 AWF327375:AWF327376 BGB327375:BGB327376 BPX327375:BPX327376 BZT327375:BZT327376 CJP327375:CJP327376 CTL327375:CTL327376 DDH327375:DDH327376 DND327375:DND327376 DWZ327375:DWZ327376 EGV327375:EGV327376 EQR327375:EQR327376 FAN327375:FAN327376 FKJ327375:FKJ327376 FUF327375:FUF327376 GEB327375:GEB327376 GNX327375:GNX327376 GXT327375:GXT327376 HHP327375:HHP327376 HRL327375:HRL327376 IBH327375:IBH327376 ILD327375:ILD327376 IUZ327375:IUZ327376 JEV327375:JEV327376 JOR327375:JOR327376 JYN327375:JYN327376 KIJ327375:KIJ327376 KSF327375:KSF327376 LCB327375:LCB327376 LLX327375:LLX327376 LVT327375:LVT327376 MFP327375:MFP327376 MPL327375:MPL327376 MZH327375:MZH327376 NJD327375:NJD327376 NSZ327375:NSZ327376 OCV327375:OCV327376 OMR327375:OMR327376 OWN327375:OWN327376 PGJ327375:PGJ327376 PQF327375:PQF327376 QAB327375:QAB327376 QJX327375:QJX327376 QTT327375:QTT327376 RDP327375:RDP327376 RNL327375:RNL327376 RXH327375:RXH327376 SHD327375:SHD327376 SQZ327375:SQZ327376 TAV327375:TAV327376 TKR327375:TKR327376 TUN327375:TUN327376 UEJ327375:UEJ327376 UOF327375:UOF327376 UYB327375:UYB327376 VHX327375:VHX327376 VRT327375:VRT327376 WBP327375:WBP327376 WLL327375:WLL327376 WVH327375:WVH327376 H392911:H392912 IV392911:IV392912 SR392911:SR392912 ACN392911:ACN392912 AMJ392911:AMJ392912 AWF392911:AWF392912 BGB392911:BGB392912 BPX392911:BPX392912 BZT392911:BZT392912 CJP392911:CJP392912 CTL392911:CTL392912 DDH392911:DDH392912 DND392911:DND392912 DWZ392911:DWZ392912 EGV392911:EGV392912 EQR392911:EQR392912 FAN392911:FAN392912 FKJ392911:FKJ392912 FUF392911:FUF392912 GEB392911:GEB392912 GNX392911:GNX392912 GXT392911:GXT392912 HHP392911:HHP392912 HRL392911:HRL392912 IBH392911:IBH392912 ILD392911:ILD392912 IUZ392911:IUZ392912 JEV392911:JEV392912 JOR392911:JOR392912 JYN392911:JYN392912 KIJ392911:KIJ392912 KSF392911:KSF392912 LCB392911:LCB392912 LLX392911:LLX392912 LVT392911:LVT392912 MFP392911:MFP392912 MPL392911:MPL392912 MZH392911:MZH392912 NJD392911:NJD392912 NSZ392911:NSZ392912 OCV392911:OCV392912 OMR392911:OMR392912 OWN392911:OWN392912 PGJ392911:PGJ392912 PQF392911:PQF392912 QAB392911:QAB392912 QJX392911:QJX392912 QTT392911:QTT392912 RDP392911:RDP392912 RNL392911:RNL392912 RXH392911:RXH392912 SHD392911:SHD392912 SQZ392911:SQZ392912 TAV392911:TAV392912 TKR392911:TKR392912 TUN392911:TUN392912 UEJ392911:UEJ392912 UOF392911:UOF392912 UYB392911:UYB392912 VHX392911:VHX392912 VRT392911:VRT392912 WBP392911:WBP392912 WLL392911:WLL392912 WVH392911:WVH392912 H458447:H458448 IV458447:IV458448 SR458447:SR458448 ACN458447:ACN458448 AMJ458447:AMJ458448 AWF458447:AWF458448 BGB458447:BGB458448 BPX458447:BPX458448 BZT458447:BZT458448 CJP458447:CJP458448 CTL458447:CTL458448 DDH458447:DDH458448 DND458447:DND458448 DWZ458447:DWZ458448 EGV458447:EGV458448 EQR458447:EQR458448 FAN458447:FAN458448 FKJ458447:FKJ458448 FUF458447:FUF458448 GEB458447:GEB458448 GNX458447:GNX458448 GXT458447:GXT458448 HHP458447:HHP458448 HRL458447:HRL458448 IBH458447:IBH458448 ILD458447:ILD458448 IUZ458447:IUZ458448 JEV458447:JEV458448 JOR458447:JOR458448 JYN458447:JYN458448 KIJ458447:KIJ458448 KSF458447:KSF458448 LCB458447:LCB458448 LLX458447:LLX458448 LVT458447:LVT458448 MFP458447:MFP458448 MPL458447:MPL458448 MZH458447:MZH458448 NJD458447:NJD458448 NSZ458447:NSZ458448 OCV458447:OCV458448 OMR458447:OMR458448 OWN458447:OWN458448 PGJ458447:PGJ458448 PQF458447:PQF458448 QAB458447:QAB458448 QJX458447:QJX458448 QTT458447:QTT458448 RDP458447:RDP458448 RNL458447:RNL458448 RXH458447:RXH458448 SHD458447:SHD458448 SQZ458447:SQZ458448 TAV458447:TAV458448 TKR458447:TKR458448 TUN458447:TUN458448 UEJ458447:UEJ458448 UOF458447:UOF458448 UYB458447:UYB458448 VHX458447:VHX458448 VRT458447:VRT458448 WBP458447:WBP458448 WLL458447:WLL458448 WVH458447:WVH458448 H523983:H523984 IV523983:IV523984 SR523983:SR523984 ACN523983:ACN523984 AMJ523983:AMJ523984 AWF523983:AWF523984 BGB523983:BGB523984 BPX523983:BPX523984 BZT523983:BZT523984 CJP523983:CJP523984 CTL523983:CTL523984 DDH523983:DDH523984 DND523983:DND523984 DWZ523983:DWZ523984 EGV523983:EGV523984 EQR523983:EQR523984 FAN523983:FAN523984 FKJ523983:FKJ523984 FUF523983:FUF523984 GEB523983:GEB523984 GNX523983:GNX523984 GXT523983:GXT523984 HHP523983:HHP523984 HRL523983:HRL523984 IBH523983:IBH523984 ILD523983:ILD523984 IUZ523983:IUZ523984 JEV523983:JEV523984 JOR523983:JOR523984 JYN523983:JYN523984 KIJ523983:KIJ523984 KSF523983:KSF523984 LCB523983:LCB523984 LLX523983:LLX523984 LVT523983:LVT523984 MFP523983:MFP523984 MPL523983:MPL523984 MZH523983:MZH523984 NJD523983:NJD523984 NSZ523983:NSZ523984 OCV523983:OCV523984 OMR523983:OMR523984 OWN523983:OWN523984 PGJ523983:PGJ523984 PQF523983:PQF523984 QAB523983:QAB523984 QJX523983:QJX523984 QTT523983:QTT523984 RDP523983:RDP523984 RNL523983:RNL523984 RXH523983:RXH523984 SHD523983:SHD523984 SQZ523983:SQZ523984 TAV523983:TAV523984 TKR523983:TKR523984 TUN523983:TUN523984 UEJ523983:UEJ523984 UOF523983:UOF523984 UYB523983:UYB523984 VHX523983:VHX523984 VRT523983:VRT523984 WBP523983:WBP523984 WLL523983:WLL523984 WVH523983:WVH523984 H589519:H589520 IV589519:IV589520 SR589519:SR589520 ACN589519:ACN589520 AMJ589519:AMJ589520 AWF589519:AWF589520 BGB589519:BGB589520 BPX589519:BPX589520 BZT589519:BZT589520 CJP589519:CJP589520 CTL589519:CTL589520 DDH589519:DDH589520 DND589519:DND589520 DWZ589519:DWZ589520 EGV589519:EGV589520 EQR589519:EQR589520 FAN589519:FAN589520 FKJ589519:FKJ589520 FUF589519:FUF589520 GEB589519:GEB589520 GNX589519:GNX589520 GXT589519:GXT589520 HHP589519:HHP589520 HRL589519:HRL589520 IBH589519:IBH589520 ILD589519:ILD589520 IUZ589519:IUZ589520 JEV589519:JEV589520 JOR589519:JOR589520 JYN589519:JYN589520 KIJ589519:KIJ589520 KSF589519:KSF589520 LCB589519:LCB589520 LLX589519:LLX589520 LVT589519:LVT589520 MFP589519:MFP589520 MPL589519:MPL589520 MZH589519:MZH589520 NJD589519:NJD589520 NSZ589519:NSZ589520 OCV589519:OCV589520 OMR589519:OMR589520 OWN589519:OWN589520 PGJ589519:PGJ589520 PQF589519:PQF589520 QAB589519:QAB589520 QJX589519:QJX589520 QTT589519:QTT589520 RDP589519:RDP589520 RNL589519:RNL589520 RXH589519:RXH589520 SHD589519:SHD589520 SQZ589519:SQZ589520 TAV589519:TAV589520 TKR589519:TKR589520 TUN589519:TUN589520 UEJ589519:UEJ589520 UOF589519:UOF589520 UYB589519:UYB589520 VHX589519:VHX589520 VRT589519:VRT589520 WBP589519:WBP589520 WLL589519:WLL589520 WVH589519:WVH589520 H655055:H655056 IV655055:IV655056 SR655055:SR655056 ACN655055:ACN655056 AMJ655055:AMJ655056 AWF655055:AWF655056 BGB655055:BGB655056 BPX655055:BPX655056 BZT655055:BZT655056 CJP655055:CJP655056 CTL655055:CTL655056 DDH655055:DDH655056 DND655055:DND655056 DWZ655055:DWZ655056 EGV655055:EGV655056 EQR655055:EQR655056 FAN655055:FAN655056 FKJ655055:FKJ655056 FUF655055:FUF655056 GEB655055:GEB655056 GNX655055:GNX655056 GXT655055:GXT655056 HHP655055:HHP655056 HRL655055:HRL655056 IBH655055:IBH655056 ILD655055:ILD655056 IUZ655055:IUZ655056 JEV655055:JEV655056 JOR655055:JOR655056 JYN655055:JYN655056 KIJ655055:KIJ655056 KSF655055:KSF655056 LCB655055:LCB655056 LLX655055:LLX655056 LVT655055:LVT655056 MFP655055:MFP655056 MPL655055:MPL655056 MZH655055:MZH655056 NJD655055:NJD655056 NSZ655055:NSZ655056 OCV655055:OCV655056 OMR655055:OMR655056 OWN655055:OWN655056 PGJ655055:PGJ655056 PQF655055:PQF655056 QAB655055:QAB655056 QJX655055:QJX655056 QTT655055:QTT655056 RDP655055:RDP655056 RNL655055:RNL655056 RXH655055:RXH655056 SHD655055:SHD655056 SQZ655055:SQZ655056 TAV655055:TAV655056 TKR655055:TKR655056 TUN655055:TUN655056 UEJ655055:UEJ655056 UOF655055:UOF655056 UYB655055:UYB655056 VHX655055:VHX655056 VRT655055:VRT655056 WBP655055:WBP655056 WLL655055:WLL655056 WVH655055:WVH655056 H720591:H720592 IV720591:IV720592 SR720591:SR720592 ACN720591:ACN720592 AMJ720591:AMJ720592 AWF720591:AWF720592 BGB720591:BGB720592 BPX720591:BPX720592 BZT720591:BZT720592 CJP720591:CJP720592 CTL720591:CTL720592 DDH720591:DDH720592 DND720591:DND720592 DWZ720591:DWZ720592 EGV720591:EGV720592 EQR720591:EQR720592 FAN720591:FAN720592 FKJ720591:FKJ720592 FUF720591:FUF720592 GEB720591:GEB720592 GNX720591:GNX720592 GXT720591:GXT720592 HHP720591:HHP720592 HRL720591:HRL720592 IBH720591:IBH720592 ILD720591:ILD720592 IUZ720591:IUZ720592 JEV720591:JEV720592 JOR720591:JOR720592 JYN720591:JYN720592 KIJ720591:KIJ720592 KSF720591:KSF720592 LCB720591:LCB720592 LLX720591:LLX720592 LVT720591:LVT720592 MFP720591:MFP720592 MPL720591:MPL720592 MZH720591:MZH720592 NJD720591:NJD720592 NSZ720591:NSZ720592 OCV720591:OCV720592 OMR720591:OMR720592 OWN720591:OWN720592 PGJ720591:PGJ720592 PQF720591:PQF720592 QAB720591:QAB720592 QJX720591:QJX720592 QTT720591:QTT720592 RDP720591:RDP720592 RNL720591:RNL720592 RXH720591:RXH720592 SHD720591:SHD720592 SQZ720591:SQZ720592 TAV720591:TAV720592 TKR720591:TKR720592 TUN720591:TUN720592 UEJ720591:UEJ720592 UOF720591:UOF720592 UYB720591:UYB720592 VHX720591:VHX720592 VRT720591:VRT720592 WBP720591:WBP720592 WLL720591:WLL720592 WVH720591:WVH720592 H786127:H786128 IV786127:IV786128 SR786127:SR786128 ACN786127:ACN786128 AMJ786127:AMJ786128 AWF786127:AWF786128 BGB786127:BGB786128 BPX786127:BPX786128 BZT786127:BZT786128 CJP786127:CJP786128 CTL786127:CTL786128 DDH786127:DDH786128 DND786127:DND786128 DWZ786127:DWZ786128 EGV786127:EGV786128 EQR786127:EQR786128 FAN786127:FAN786128 FKJ786127:FKJ786128 FUF786127:FUF786128 GEB786127:GEB786128 GNX786127:GNX786128 GXT786127:GXT786128 HHP786127:HHP786128 HRL786127:HRL786128 IBH786127:IBH786128 ILD786127:ILD786128 IUZ786127:IUZ786128 JEV786127:JEV786128 JOR786127:JOR786128 JYN786127:JYN786128 KIJ786127:KIJ786128 KSF786127:KSF786128 LCB786127:LCB786128 LLX786127:LLX786128 LVT786127:LVT786128 MFP786127:MFP786128 MPL786127:MPL786128 MZH786127:MZH786128 NJD786127:NJD786128 NSZ786127:NSZ786128 OCV786127:OCV786128 OMR786127:OMR786128 OWN786127:OWN786128 PGJ786127:PGJ786128 PQF786127:PQF786128 QAB786127:QAB786128 QJX786127:QJX786128 QTT786127:QTT786128 RDP786127:RDP786128 RNL786127:RNL786128 RXH786127:RXH786128 SHD786127:SHD786128 SQZ786127:SQZ786128 TAV786127:TAV786128 TKR786127:TKR786128 TUN786127:TUN786128 UEJ786127:UEJ786128 UOF786127:UOF786128 UYB786127:UYB786128 VHX786127:VHX786128 VRT786127:VRT786128 WBP786127:WBP786128 WLL786127:WLL786128 WVH786127:WVH786128 H851663:H851664 IV851663:IV851664 SR851663:SR851664 ACN851663:ACN851664 AMJ851663:AMJ851664 AWF851663:AWF851664 BGB851663:BGB851664 BPX851663:BPX851664 BZT851663:BZT851664 CJP851663:CJP851664 CTL851663:CTL851664 DDH851663:DDH851664 DND851663:DND851664 DWZ851663:DWZ851664 EGV851663:EGV851664 EQR851663:EQR851664 FAN851663:FAN851664 FKJ851663:FKJ851664 FUF851663:FUF851664 GEB851663:GEB851664 GNX851663:GNX851664 GXT851663:GXT851664 HHP851663:HHP851664 HRL851663:HRL851664 IBH851663:IBH851664 ILD851663:ILD851664 IUZ851663:IUZ851664 JEV851663:JEV851664 JOR851663:JOR851664 JYN851663:JYN851664 KIJ851663:KIJ851664 KSF851663:KSF851664 LCB851663:LCB851664 LLX851663:LLX851664 LVT851663:LVT851664 MFP851663:MFP851664 MPL851663:MPL851664 MZH851663:MZH851664 NJD851663:NJD851664 NSZ851663:NSZ851664 OCV851663:OCV851664 OMR851663:OMR851664 OWN851663:OWN851664 PGJ851663:PGJ851664 PQF851663:PQF851664 QAB851663:QAB851664 QJX851663:QJX851664 QTT851663:QTT851664 RDP851663:RDP851664 RNL851663:RNL851664 RXH851663:RXH851664 SHD851663:SHD851664 SQZ851663:SQZ851664 TAV851663:TAV851664 TKR851663:TKR851664 TUN851663:TUN851664 UEJ851663:UEJ851664 UOF851663:UOF851664 UYB851663:UYB851664 VHX851663:VHX851664 VRT851663:VRT851664 WBP851663:WBP851664 WLL851663:WLL851664 WVH851663:WVH851664 H917199:H917200 IV917199:IV917200 SR917199:SR917200 ACN917199:ACN917200 AMJ917199:AMJ917200 AWF917199:AWF917200 BGB917199:BGB917200 BPX917199:BPX917200 BZT917199:BZT917200 CJP917199:CJP917200 CTL917199:CTL917200 DDH917199:DDH917200 DND917199:DND917200 DWZ917199:DWZ917200 EGV917199:EGV917200 EQR917199:EQR917200 FAN917199:FAN917200 FKJ917199:FKJ917200 FUF917199:FUF917200 GEB917199:GEB917200 GNX917199:GNX917200 GXT917199:GXT917200 HHP917199:HHP917200 HRL917199:HRL917200 IBH917199:IBH917200 ILD917199:ILD917200 IUZ917199:IUZ917200 JEV917199:JEV917200 JOR917199:JOR917200 JYN917199:JYN917200 KIJ917199:KIJ917200 KSF917199:KSF917200 LCB917199:LCB917200 LLX917199:LLX917200 LVT917199:LVT917200 MFP917199:MFP917200 MPL917199:MPL917200 MZH917199:MZH917200 NJD917199:NJD917200 NSZ917199:NSZ917200 OCV917199:OCV917200 OMR917199:OMR917200 OWN917199:OWN917200 PGJ917199:PGJ917200 PQF917199:PQF917200 QAB917199:QAB917200 QJX917199:QJX917200 QTT917199:QTT917200 RDP917199:RDP917200 RNL917199:RNL917200 RXH917199:RXH917200 SHD917199:SHD917200 SQZ917199:SQZ917200 TAV917199:TAV917200 TKR917199:TKR917200 TUN917199:TUN917200 UEJ917199:UEJ917200 UOF917199:UOF917200 UYB917199:UYB917200 VHX917199:VHX917200 VRT917199:VRT917200 WBP917199:WBP917200 WLL917199:WLL917200 WVH917199:WVH917200 H982735:H982736 IV982735:IV982736 SR982735:SR982736 ACN982735:ACN982736 AMJ982735:AMJ982736 AWF982735:AWF982736 BGB982735:BGB982736 BPX982735:BPX982736 BZT982735:BZT982736 CJP982735:CJP982736 CTL982735:CTL982736 DDH982735:DDH982736 DND982735:DND982736 DWZ982735:DWZ982736 EGV982735:EGV982736 EQR982735:EQR982736 FAN982735:FAN982736 FKJ982735:FKJ982736 FUF982735:FUF982736 GEB982735:GEB982736 GNX982735:GNX982736 GXT982735:GXT982736 HHP982735:HHP982736 HRL982735:HRL982736 IBH982735:IBH982736 ILD982735:ILD982736 IUZ982735:IUZ982736 JEV982735:JEV982736 JOR982735:JOR982736 JYN982735:JYN982736 KIJ982735:KIJ982736 KSF982735:KSF982736 LCB982735:LCB982736 LLX982735:LLX982736 LVT982735:LVT982736 MFP982735:MFP982736 MPL982735:MPL982736 MZH982735:MZH982736 NJD982735:NJD982736 NSZ982735:NSZ982736 OCV982735:OCV982736 OMR982735:OMR982736 OWN982735:OWN982736 PGJ982735:PGJ982736 PQF982735:PQF982736 QAB982735:QAB982736 QJX982735:QJX982736 QTT982735:QTT982736 RDP982735:RDP982736 RNL982735:RNL982736 RXH982735:RXH982736 SHD982735:SHD982736 SQZ982735:SQZ982736 TAV982735:TAV982736 TKR982735:TKR982736 TUN982735:TUN982736 UEJ982735:UEJ982736 UOF982735:UOF982736 UYB982735:UYB982736 VHX982735:VHX982736 VRT982735:VRT982736 WBP982735:WBP982736 WLL982735:WLL982736 WVH982735:WVH982736 I65233:I130766 IW65233:IW130766 SS65233:SS130766 ACO65233:ACO130766 AMK65233:AMK130766 AWG65233:AWG130766 BGC65233:BGC130766 BPY65233:BPY130766 BZU65233:BZU130766 CJQ65233:CJQ130766 CTM65233:CTM130766 DDI65233:DDI130766 DNE65233:DNE130766 DXA65233:DXA130766 EGW65233:EGW130766 EQS65233:EQS130766 FAO65233:FAO130766 FKK65233:FKK130766 FUG65233:FUG130766 GEC65233:GEC130766 GNY65233:GNY130766 GXU65233:GXU130766 HHQ65233:HHQ130766 HRM65233:HRM130766 IBI65233:IBI130766 ILE65233:ILE130766 IVA65233:IVA130766 JEW65233:JEW130766 JOS65233:JOS130766 JYO65233:JYO130766 KIK65233:KIK130766 KSG65233:KSG130766 LCC65233:LCC130766 LLY65233:LLY130766 LVU65233:LVU130766 MFQ65233:MFQ130766 MPM65233:MPM130766 MZI65233:MZI130766 NJE65233:NJE130766 NTA65233:NTA130766 OCW65233:OCW130766 OMS65233:OMS130766 OWO65233:OWO130766 PGK65233:PGK130766 PQG65233:PQG130766 QAC65233:QAC130766 QJY65233:QJY130766 QTU65233:QTU130766 RDQ65233:RDQ130766 RNM65233:RNM130766 RXI65233:RXI130766 SHE65233:SHE130766 SRA65233:SRA130766 TAW65233:TAW130766 TKS65233:TKS130766 TUO65233:TUO130766 UEK65233:UEK130766 UOG65233:UOG130766 UYC65233:UYC130766 VHY65233:VHY130766 VRU65233:VRU130766 WBQ65233:WBQ130766 WLM65233:WLM130766 WVI65233:WVI130766 I130769:I196302 IW130769:IW196302 SS130769:SS196302 ACO130769:ACO196302 AMK130769:AMK196302 AWG130769:AWG196302 BGC130769:BGC196302 BPY130769:BPY196302 BZU130769:BZU196302 CJQ130769:CJQ196302 CTM130769:CTM196302 DDI130769:DDI196302 DNE130769:DNE196302 DXA130769:DXA196302 EGW130769:EGW196302 EQS130769:EQS196302 FAO130769:FAO196302 FKK130769:FKK196302 FUG130769:FUG196302 GEC130769:GEC196302 GNY130769:GNY196302 GXU130769:GXU196302 HHQ130769:HHQ196302 HRM130769:HRM196302 IBI130769:IBI196302 ILE130769:ILE196302 IVA130769:IVA196302 JEW130769:JEW196302 JOS130769:JOS196302 JYO130769:JYO196302 KIK130769:KIK196302 KSG130769:KSG196302 LCC130769:LCC196302 LLY130769:LLY196302 LVU130769:LVU196302 MFQ130769:MFQ196302 MPM130769:MPM196302 MZI130769:MZI196302 NJE130769:NJE196302 NTA130769:NTA196302 OCW130769:OCW196302 OMS130769:OMS196302 OWO130769:OWO196302 PGK130769:PGK196302 PQG130769:PQG196302 QAC130769:QAC196302 QJY130769:QJY196302 QTU130769:QTU196302 RDQ130769:RDQ196302 RNM130769:RNM196302 RXI130769:RXI196302 SHE130769:SHE196302 SRA130769:SRA196302 TAW130769:TAW196302 TKS130769:TKS196302 TUO130769:TUO196302 UEK130769:UEK196302 UOG130769:UOG196302 UYC130769:UYC196302 VHY130769:VHY196302 VRU130769:VRU196302 WBQ130769:WBQ196302 WLM130769:WLM196302 WVI130769:WVI196302 I196305:I261838 IW196305:IW261838 SS196305:SS261838 ACO196305:ACO261838 AMK196305:AMK261838 AWG196305:AWG261838 BGC196305:BGC261838 BPY196305:BPY261838 BZU196305:BZU261838 CJQ196305:CJQ261838 CTM196305:CTM261838 DDI196305:DDI261838 DNE196305:DNE261838 DXA196305:DXA261838 EGW196305:EGW261838 EQS196305:EQS261838 FAO196305:FAO261838 FKK196305:FKK261838 FUG196305:FUG261838 GEC196305:GEC261838 GNY196305:GNY261838 GXU196305:GXU261838 HHQ196305:HHQ261838 HRM196305:HRM261838 IBI196305:IBI261838 ILE196305:ILE261838 IVA196305:IVA261838 JEW196305:JEW261838 JOS196305:JOS261838 JYO196305:JYO261838 KIK196305:KIK261838 KSG196305:KSG261838 LCC196305:LCC261838 LLY196305:LLY261838 LVU196305:LVU261838 MFQ196305:MFQ261838 MPM196305:MPM261838 MZI196305:MZI261838 NJE196305:NJE261838 NTA196305:NTA261838 OCW196305:OCW261838 OMS196305:OMS261838 OWO196305:OWO261838 PGK196305:PGK261838 PQG196305:PQG261838 QAC196305:QAC261838 QJY196305:QJY261838 QTU196305:QTU261838 RDQ196305:RDQ261838 RNM196305:RNM261838 RXI196305:RXI261838 SHE196305:SHE261838 SRA196305:SRA261838 TAW196305:TAW261838 TKS196305:TKS261838 TUO196305:TUO261838 UEK196305:UEK261838 UOG196305:UOG261838 UYC196305:UYC261838 VHY196305:VHY261838 VRU196305:VRU261838 WBQ196305:WBQ261838 WLM196305:WLM261838 WVI196305:WVI261838 I261841:I327374 IW261841:IW327374 SS261841:SS327374 ACO261841:ACO327374 AMK261841:AMK327374 AWG261841:AWG327374 BGC261841:BGC327374 BPY261841:BPY327374 BZU261841:BZU327374 CJQ261841:CJQ327374 CTM261841:CTM327374 DDI261841:DDI327374 DNE261841:DNE327374 DXA261841:DXA327374 EGW261841:EGW327374 EQS261841:EQS327374 FAO261841:FAO327374 FKK261841:FKK327374 FUG261841:FUG327374 GEC261841:GEC327374 GNY261841:GNY327374 GXU261841:GXU327374 HHQ261841:HHQ327374 HRM261841:HRM327374 IBI261841:IBI327374 ILE261841:ILE327374 IVA261841:IVA327374 JEW261841:JEW327374 JOS261841:JOS327374 JYO261841:JYO327374 KIK261841:KIK327374 KSG261841:KSG327374 LCC261841:LCC327374 LLY261841:LLY327374 LVU261841:LVU327374 MFQ261841:MFQ327374 MPM261841:MPM327374 MZI261841:MZI327374 NJE261841:NJE327374 NTA261841:NTA327374 OCW261841:OCW327374 OMS261841:OMS327374 OWO261841:OWO327374 PGK261841:PGK327374 PQG261841:PQG327374 QAC261841:QAC327374 QJY261841:QJY327374 QTU261841:QTU327374 RDQ261841:RDQ327374 RNM261841:RNM327374 RXI261841:RXI327374 SHE261841:SHE327374 SRA261841:SRA327374 TAW261841:TAW327374 TKS261841:TKS327374 TUO261841:TUO327374 UEK261841:UEK327374 UOG261841:UOG327374 UYC261841:UYC327374 VHY261841:VHY327374 VRU261841:VRU327374 WBQ261841:WBQ327374 WLM261841:WLM327374 WVI261841:WVI327374 I327377:I392910 IW327377:IW392910 SS327377:SS392910 ACO327377:ACO392910 AMK327377:AMK392910 AWG327377:AWG392910 BGC327377:BGC392910 BPY327377:BPY392910 BZU327377:BZU392910 CJQ327377:CJQ392910 CTM327377:CTM392910 DDI327377:DDI392910 DNE327377:DNE392910 DXA327377:DXA392910 EGW327377:EGW392910 EQS327377:EQS392910 FAO327377:FAO392910 FKK327377:FKK392910 FUG327377:FUG392910 GEC327377:GEC392910 GNY327377:GNY392910 GXU327377:GXU392910 HHQ327377:HHQ392910 HRM327377:HRM392910 IBI327377:IBI392910 ILE327377:ILE392910 IVA327377:IVA392910 JEW327377:JEW392910 JOS327377:JOS392910 JYO327377:JYO392910 KIK327377:KIK392910 KSG327377:KSG392910 LCC327377:LCC392910 LLY327377:LLY392910 LVU327377:LVU392910 MFQ327377:MFQ392910 MPM327377:MPM392910 MZI327377:MZI392910 NJE327377:NJE392910 NTA327377:NTA392910 OCW327377:OCW392910 OMS327377:OMS392910 OWO327377:OWO392910 PGK327377:PGK392910 PQG327377:PQG392910 QAC327377:QAC392910 QJY327377:QJY392910 QTU327377:QTU392910 RDQ327377:RDQ392910 RNM327377:RNM392910 RXI327377:RXI392910 SHE327377:SHE392910 SRA327377:SRA392910 TAW327377:TAW392910 TKS327377:TKS392910 TUO327377:TUO392910 UEK327377:UEK392910 UOG327377:UOG392910 UYC327377:UYC392910 VHY327377:VHY392910 VRU327377:VRU392910 WBQ327377:WBQ392910 WLM327377:WLM392910 WVI327377:WVI392910 I392913:I458446 IW392913:IW458446 SS392913:SS458446 ACO392913:ACO458446 AMK392913:AMK458446 AWG392913:AWG458446 BGC392913:BGC458446 BPY392913:BPY458446 BZU392913:BZU458446 CJQ392913:CJQ458446 CTM392913:CTM458446 DDI392913:DDI458446 DNE392913:DNE458446 DXA392913:DXA458446 EGW392913:EGW458446 EQS392913:EQS458446 FAO392913:FAO458446 FKK392913:FKK458446 FUG392913:FUG458446 GEC392913:GEC458446 GNY392913:GNY458446 GXU392913:GXU458446 HHQ392913:HHQ458446 HRM392913:HRM458446 IBI392913:IBI458446 ILE392913:ILE458446 IVA392913:IVA458446 JEW392913:JEW458446 JOS392913:JOS458446 JYO392913:JYO458446 KIK392913:KIK458446 KSG392913:KSG458446 LCC392913:LCC458446 LLY392913:LLY458446 LVU392913:LVU458446 MFQ392913:MFQ458446 MPM392913:MPM458446 MZI392913:MZI458446 NJE392913:NJE458446 NTA392913:NTA458446 OCW392913:OCW458446 OMS392913:OMS458446 OWO392913:OWO458446 PGK392913:PGK458446 PQG392913:PQG458446 QAC392913:QAC458446 QJY392913:QJY458446 QTU392913:QTU458446 RDQ392913:RDQ458446 RNM392913:RNM458446 RXI392913:RXI458446 SHE392913:SHE458446 SRA392913:SRA458446 TAW392913:TAW458446 TKS392913:TKS458446 TUO392913:TUO458446 UEK392913:UEK458446 UOG392913:UOG458446 UYC392913:UYC458446 VHY392913:VHY458446 VRU392913:VRU458446 WBQ392913:WBQ458446 WLM392913:WLM458446 WVI392913:WVI458446 I458449:I523982 IW458449:IW523982 SS458449:SS523982 ACO458449:ACO523982 AMK458449:AMK523982 AWG458449:AWG523982 BGC458449:BGC523982 BPY458449:BPY523982 BZU458449:BZU523982 CJQ458449:CJQ523982 CTM458449:CTM523982 DDI458449:DDI523982 DNE458449:DNE523982 DXA458449:DXA523982 EGW458449:EGW523982 EQS458449:EQS523982 FAO458449:FAO523982 FKK458449:FKK523982 FUG458449:FUG523982 GEC458449:GEC523982 GNY458449:GNY523982 GXU458449:GXU523982 HHQ458449:HHQ523982 HRM458449:HRM523982 IBI458449:IBI523982 ILE458449:ILE523982 IVA458449:IVA523982 JEW458449:JEW523982 JOS458449:JOS523982 JYO458449:JYO523982 KIK458449:KIK523982 KSG458449:KSG523982 LCC458449:LCC523982 LLY458449:LLY523982 LVU458449:LVU523982 MFQ458449:MFQ523982 MPM458449:MPM523982 MZI458449:MZI523982 NJE458449:NJE523982 NTA458449:NTA523982 OCW458449:OCW523982 OMS458449:OMS523982 OWO458449:OWO523982 PGK458449:PGK523982 PQG458449:PQG523982 QAC458449:QAC523982 QJY458449:QJY523982 QTU458449:QTU523982 RDQ458449:RDQ523982 RNM458449:RNM523982 RXI458449:RXI523982 SHE458449:SHE523982 SRA458449:SRA523982 TAW458449:TAW523982 TKS458449:TKS523982 TUO458449:TUO523982 UEK458449:UEK523982 UOG458449:UOG523982 UYC458449:UYC523982 VHY458449:VHY523982 VRU458449:VRU523982 WBQ458449:WBQ523982 WLM458449:WLM523982 WVI458449:WVI523982 I523985:I589518 IW523985:IW589518 SS523985:SS589518 ACO523985:ACO589518 AMK523985:AMK589518 AWG523985:AWG589518 BGC523985:BGC589518 BPY523985:BPY589518 BZU523985:BZU589518 CJQ523985:CJQ589518 CTM523985:CTM589518 DDI523985:DDI589518 DNE523985:DNE589518 DXA523985:DXA589518 EGW523985:EGW589518 EQS523985:EQS589518 FAO523985:FAO589518 FKK523985:FKK589518 FUG523985:FUG589518 GEC523985:GEC589518 GNY523985:GNY589518 GXU523985:GXU589518 HHQ523985:HHQ589518 HRM523985:HRM589518 IBI523985:IBI589518 ILE523985:ILE589518 IVA523985:IVA589518 JEW523985:JEW589518 JOS523985:JOS589518 JYO523985:JYO589518 KIK523985:KIK589518 KSG523985:KSG589518 LCC523985:LCC589518 LLY523985:LLY589518 LVU523985:LVU589518 MFQ523985:MFQ589518 MPM523985:MPM589518 MZI523985:MZI589518 NJE523985:NJE589518 NTA523985:NTA589518 OCW523985:OCW589518 OMS523985:OMS589518 OWO523985:OWO589518 PGK523985:PGK589518 PQG523985:PQG589518 QAC523985:QAC589518 QJY523985:QJY589518 QTU523985:QTU589518 RDQ523985:RDQ589518 RNM523985:RNM589518 RXI523985:RXI589518 SHE523985:SHE589518 SRA523985:SRA589518 TAW523985:TAW589518 TKS523985:TKS589518 TUO523985:TUO589518 UEK523985:UEK589518 UOG523985:UOG589518 UYC523985:UYC589518 VHY523985:VHY589518 VRU523985:VRU589518 WBQ523985:WBQ589518 WLM523985:WLM589518 WVI523985:WVI589518 I589521:I655054 IW589521:IW655054 SS589521:SS655054 ACO589521:ACO655054 AMK589521:AMK655054 AWG589521:AWG655054 BGC589521:BGC655054 BPY589521:BPY655054 BZU589521:BZU655054 CJQ589521:CJQ655054 CTM589521:CTM655054 DDI589521:DDI655054 DNE589521:DNE655054 DXA589521:DXA655054 EGW589521:EGW655054 EQS589521:EQS655054 FAO589521:FAO655054 FKK589521:FKK655054 FUG589521:FUG655054 GEC589521:GEC655054 GNY589521:GNY655054 GXU589521:GXU655054 HHQ589521:HHQ655054 HRM589521:HRM655054 IBI589521:IBI655054 ILE589521:ILE655054 IVA589521:IVA655054 JEW589521:JEW655054 JOS589521:JOS655054 JYO589521:JYO655054 KIK589521:KIK655054 KSG589521:KSG655054 LCC589521:LCC655054 LLY589521:LLY655054 LVU589521:LVU655054 MFQ589521:MFQ655054 MPM589521:MPM655054 MZI589521:MZI655054 NJE589521:NJE655054 NTA589521:NTA655054 OCW589521:OCW655054 OMS589521:OMS655054 OWO589521:OWO655054 PGK589521:PGK655054 PQG589521:PQG655054 QAC589521:QAC655054 QJY589521:QJY655054 QTU589521:QTU655054 RDQ589521:RDQ655054 RNM589521:RNM655054 RXI589521:RXI655054 SHE589521:SHE655054 SRA589521:SRA655054 TAW589521:TAW655054 TKS589521:TKS655054 TUO589521:TUO655054 UEK589521:UEK655054 UOG589521:UOG655054 UYC589521:UYC655054 VHY589521:VHY655054 VRU589521:VRU655054 WBQ589521:WBQ655054 WLM589521:WLM655054 WVI589521:WVI655054 I655057:I720590 IW655057:IW720590 SS655057:SS720590 ACO655057:ACO720590 AMK655057:AMK720590 AWG655057:AWG720590 BGC655057:BGC720590 BPY655057:BPY720590 BZU655057:BZU720590 CJQ655057:CJQ720590 CTM655057:CTM720590 DDI655057:DDI720590 DNE655057:DNE720590 DXA655057:DXA720590 EGW655057:EGW720590 EQS655057:EQS720590 FAO655057:FAO720590 FKK655057:FKK720590 FUG655057:FUG720590 GEC655057:GEC720590 GNY655057:GNY720590 GXU655057:GXU720590 HHQ655057:HHQ720590 HRM655057:HRM720590 IBI655057:IBI720590 ILE655057:ILE720590 IVA655057:IVA720590 JEW655057:JEW720590 JOS655057:JOS720590 JYO655057:JYO720590 KIK655057:KIK720590 KSG655057:KSG720590 LCC655057:LCC720590 LLY655057:LLY720590 LVU655057:LVU720590 MFQ655057:MFQ720590 MPM655057:MPM720590 MZI655057:MZI720590 NJE655057:NJE720590 NTA655057:NTA720590 OCW655057:OCW720590 OMS655057:OMS720590 OWO655057:OWO720590 PGK655057:PGK720590 PQG655057:PQG720590 QAC655057:QAC720590 QJY655057:QJY720590 QTU655057:QTU720590 RDQ655057:RDQ720590 RNM655057:RNM720590 RXI655057:RXI720590 SHE655057:SHE720590 SRA655057:SRA720590 TAW655057:TAW720590 TKS655057:TKS720590 TUO655057:TUO720590 UEK655057:UEK720590 UOG655057:UOG720590 UYC655057:UYC720590 VHY655057:VHY720590 VRU655057:VRU720590 WBQ655057:WBQ720590 WLM655057:WLM720590 WVI655057:WVI720590 I720593:I786126 IW720593:IW786126 SS720593:SS786126 ACO720593:ACO786126 AMK720593:AMK786126 AWG720593:AWG786126 BGC720593:BGC786126 BPY720593:BPY786126 BZU720593:BZU786126 CJQ720593:CJQ786126 CTM720593:CTM786126 DDI720593:DDI786126 DNE720593:DNE786126 DXA720593:DXA786126 EGW720593:EGW786126 EQS720593:EQS786126 FAO720593:FAO786126 FKK720593:FKK786126 FUG720593:FUG786126 GEC720593:GEC786126 GNY720593:GNY786126 GXU720593:GXU786126 HHQ720593:HHQ786126 HRM720593:HRM786126 IBI720593:IBI786126 ILE720593:ILE786126 IVA720593:IVA786126 JEW720593:JEW786126 JOS720593:JOS786126 JYO720593:JYO786126 KIK720593:KIK786126 KSG720593:KSG786126 LCC720593:LCC786126 LLY720593:LLY786126 LVU720593:LVU786126 MFQ720593:MFQ786126 MPM720593:MPM786126 MZI720593:MZI786126 NJE720593:NJE786126 NTA720593:NTA786126 OCW720593:OCW786126 OMS720593:OMS786126 OWO720593:OWO786126 PGK720593:PGK786126 PQG720593:PQG786126 QAC720593:QAC786126 QJY720593:QJY786126 QTU720593:QTU786126 RDQ720593:RDQ786126 RNM720593:RNM786126 RXI720593:RXI786126 SHE720593:SHE786126 SRA720593:SRA786126 TAW720593:TAW786126 TKS720593:TKS786126 TUO720593:TUO786126 UEK720593:UEK786126 UOG720593:UOG786126 UYC720593:UYC786126 VHY720593:VHY786126 VRU720593:VRU786126 WBQ720593:WBQ786126 WLM720593:WLM786126 WVI720593:WVI786126 I786129:I851662 IW786129:IW851662 SS786129:SS851662 ACO786129:ACO851662 AMK786129:AMK851662 AWG786129:AWG851662 BGC786129:BGC851662 BPY786129:BPY851662 BZU786129:BZU851662 CJQ786129:CJQ851662 CTM786129:CTM851662 DDI786129:DDI851662 DNE786129:DNE851662 DXA786129:DXA851662 EGW786129:EGW851662 EQS786129:EQS851662 FAO786129:FAO851662 FKK786129:FKK851662 FUG786129:FUG851662 GEC786129:GEC851662 GNY786129:GNY851662 GXU786129:GXU851662 HHQ786129:HHQ851662 HRM786129:HRM851662 IBI786129:IBI851662 ILE786129:ILE851662 IVA786129:IVA851662 JEW786129:JEW851662 JOS786129:JOS851662 JYO786129:JYO851662 KIK786129:KIK851662 KSG786129:KSG851662 LCC786129:LCC851662 LLY786129:LLY851662 LVU786129:LVU851662 MFQ786129:MFQ851662 MPM786129:MPM851662 MZI786129:MZI851662 NJE786129:NJE851662 NTA786129:NTA851662 OCW786129:OCW851662 OMS786129:OMS851662 OWO786129:OWO851662 PGK786129:PGK851662 PQG786129:PQG851662 QAC786129:QAC851662 QJY786129:QJY851662 QTU786129:QTU851662 RDQ786129:RDQ851662 RNM786129:RNM851662 RXI786129:RXI851662 SHE786129:SHE851662 SRA786129:SRA851662 TAW786129:TAW851662 TKS786129:TKS851662 TUO786129:TUO851662 UEK786129:UEK851662 UOG786129:UOG851662 UYC786129:UYC851662 VHY786129:VHY851662 VRU786129:VRU851662 WBQ786129:WBQ851662 WLM786129:WLM851662 WVI786129:WVI851662 I851665:I917198 IW851665:IW917198 SS851665:SS917198 ACO851665:ACO917198 AMK851665:AMK917198 AWG851665:AWG917198 BGC851665:BGC917198 BPY851665:BPY917198 BZU851665:BZU917198 CJQ851665:CJQ917198 CTM851665:CTM917198 DDI851665:DDI917198 DNE851665:DNE917198 DXA851665:DXA917198 EGW851665:EGW917198 EQS851665:EQS917198 FAO851665:FAO917198 FKK851665:FKK917198 FUG851665:FUG917198 GEC851665:GEC917198 GNY851665:GNY917198 GXU851665:GXU917198 HHQ851665:HHQ917198 HRM851665:HRM917198 IBI851665:IBI917198 ILE851665:ILE917198 IVA851665:IVA917198 JEW851665:JEW917198 JOS851665:JOS917198 JYO851665:JYO917198 KIK851665:KIK917198 KSG851665:KSG917198 LCC851665:LCC917198 LLY851665:LLY917198 LVU851665:LVU917198 MFQ851665:MFQ917198 MPM851665:MPM917198 MZI851665:MZI917198 NJE851665:NJE917198 NTA851665:NTA917198 OCW851665:OCW917198 OMS851665:OMS917198 OWO851665:OWO917198 PGK851665:PGK917198 PQG851665:PQG917198 QAC851665:QAC917198 QJY851665:QJY917198 QTU851665:QTU917198 RDQ851665:RDQ917198 RNM851665:RNM917198 RXI851665:RXI917198 SHE851665:SHE917198 SRA851665:SRA917198 TAW851665:TAW917198 TKS851665:TKS917198 TUO851665:TUO917198 UEK851665:UEK917198 UOG851665:UOG917198 UYC851665:UYC917198 VHY851665:VHY917198 VRU851665:VRU917198 WBQ851665:WBQ917198 WLM851665:WLM917198 WVI851665:WVI917198 I917201:I982734 IW917201:IW982734 SS917201:SS982734 ACO917201:ACO982734 AMK917201:AMK982734 AWG917201:AWG982734 BGC917201:BGC982734 BPY917201:BPY982734 BZU917201:BZU982734 CJQ917201:CJQ982734 CTM917201:CTM982734 DDI917201:DDI982734 DNE917201:DNE982734 DXA917201:DXA982734 EGW917201:EGW982734 EQS917201:EQS982734 FAO917201:FAO982734 FKK917201:FKK982734 FUG917201:FUG982734 GEC917201:GEC982734 GNY917201:GNY982734 GXU917201:GXU982734 HHQ917201:HHQ982734 HRM917201:HRM982734 IBI917201:IBI982734 ILE917201:ILE982734 IVA917201:IVA982734 JEW917201:JEW982734 JOS917201:JOS982734 JYO917201:JYO982734 KIK917201:KIK982734 KSG917201:KSG982734 LCC917201:LCC982734 LLY917201:LLY982734 LVU917201:LVU982734 MFQ917201:MFQ982734 MPM917201:MPM982734 MZI917201:MZI982734 NJE917201:NJE982734 NTA917201:NTA982734 OCW917201:OCW982734 OMS917201:OMS982734 OWO917201:OWO982734 PGK917201:PGK982734 PQG917201:PQG982734 QAC917201:QAC982734 QJY917201:QJY982734 QTU917201:QTU982734 RDQ917201:RDQ982734 RNM917201:RNM982734 RXI917201:RXI982734 SHE917201:SHE982734 SRA917201:SRA982734 TAW917201:TAW982734 TKS917201:TKS982734 TUO917201:TUO982734 UEK917201:UEK982734 UOG917201:UOG982734 UYC917201:UYC982734 VHY917201:VHY982734 VRU917201:VRU982734 WBQ917201:WBQ982734 WLM917201:WLM982734 WVI917201:WVI982734 I982737:I1048576 IW982737:IW1048576 SS982737:SS1048576 ACO982737:ACO1048576 AMK982737:AMK1048576 AWG982737:AWG1048576 BGC982737:BGC1048576 BPY982737:BPY1048576 BZU982737:BZU1048576 CJQ982737:CJQ1048576 CTM982737:CTM1048576 DDI982737:DDI1048576 DNE982737:DNE1048576 DXA982737:DXA1048576 EGW982737:EGW1048576 EQS982737:EQS1048576 FAO982737:FAO1048576 FKK982737:FKK1048576 FUG982737:FUG1048576 GEC982737:GEC1048576 GNY982737:GNY1048576 GXU982737:GXU1048576 HHQ982737:HHQ1048576 HRM982737:HRM1048576 IBI982737:IBI1048576 ILE982737:ILE1048576 IVA982737:IVA1048576 JEW982737:JEW1048576 JOS982737:JOS1048576 JYO982737:JYO1048576 KIK982737:KIK1048576 KSG982737:KSG1048576 LCC982737:LCC1048576 LLY982737:LLY1048576 LVU982737:LVU1048576 MFQ982737:MFQ1048576 MPM982737:MPM1048576 MZI982737:MZI1048576 NJE982737:NJE1048576 NTA982737:NTA1048576 OCW982737:OCW1048576 OMS982737:OMS1048576 OWO982737:OWO1048576 PGK982737:PGK1048576 PQG982737:PQG1048576 QAC982737:QAC1048576 QJY982737:QJY1048576 QTU982737:QTU1048576 RDQ982737:RDQ1048576 RNM982737:RNM1048576 RXI982737:RXI1048576 SHE982737:SHE1048576 SRA982737:SRA1048576 TAW982737:TAW1048576 TKS982737:TKS1048576 TUO982737:TUO1048576 UEK982737:UEK1048576 UOG982737:UOG1048576 UYC982737:UYC1048576 VHY982737:VHY1048576 VRU982737:VRU1048576 WBQ982737:WBQ1048576 WLM982737:WLM1048576 WVI982737:WVI1048576 I1 IW1:IW65230 SS1:SS65230 ACO1:ACO65230 AMK1:AMK65230 AWG1:AWG65230 BGC1:BGC65230 BPY1:BPY65230 BZU1:BZU65230 CJQ1:CJQ65230 CTM1:CTM65230 DDI1:DDI65230 DNE1:DNE65230 DXA1:DXA65230 EGW1:EGW65230 EQS1:EQS65230 FAO1:FAO65230 FKK1:FKK65230 FUG1:FUG65230 GEC1:GEC65230 GNY1:GNY65230 GXU1:GXU65230 HHQ1:HHQ65230 HRM1:HRM65230 IBI1:IBI65230 ILE1:ILE65230 IVA1:IVA65230 JEW1:JEW65230 JOS1:JOS65230 JYO1:JYO65230 KIK1:KIK65230 KSG1:KSG65230 LCC1:LCC65230 LLY1:LLY65230 LVU1:LVU65230 MFQ1:MFQ65230 MPM1:MPM65230 MZI1:MZI65230 NJE1:NJE65230 NTA1:NTA65230 OCW1:OCW65230 OMS1:OMS65230 OWO1:OWO65230 PGK1:PGK65230 PQG1:PQG65230 QAC1:QAC65230 QJY1:QJY65230 QTU1:QTU65230 RDQ1:RDQ65230 RNM1:RNM65230 RXI1:RXI65230 SHE1:SHE65230 SRA1:SRA65230 TAW1:TAW65230 TKS1:TKS65230 TUO1:TUO65230 UEK1:UEK65230 UOG1:UOG65230 UYC1:UYC65230 VHY1:VHY65230 VRU1:VRU65230 WBQ1:WBQ65230 WLM1:WLM65230 WVI1:WVI65230 H2:H233" xr:uid="{145AF74B-2774-4466-A3D7-5E40FF252C1F}">
      <formula1>SubCountry</formula1>
    </dataValidation>
    <dataValidation type="list" errorStyle="information" allowBlank="1" showInputMessage="1" showErrorMessage="1" errorTitle="Erreur de type de marchandise" error="Veuillez saisir un type de marchandise valide !" sqref="WVN1:WVN1048576 JB1:JB1048576 SX1:SX1048576 ACT1:ACT1048576 AMP1:AMP1048576 AWL1:AWL1048576 BGH1:BGH1048576 BQD1:BQD1048576 BZZ1:BZZ1048576 CJV1:CJV1048576 CTR1:CTR1048576 DDN1:DDN1048576 DNJ1:DNJ1048576 DXF1:DXF1048576 EHB1:EHB1048576 EQX1:EQX1048576 FAT1:FAT1048576 FKP1:FKP1048576 FUL1:FUL1048576 GEH1:GEH1048576 GOD1:GOD1048576 GXZ1:GXZ1048576 HHV1:HHV1048576 HRR1:HRR1048576 IBN1:IBN1048576 ILJ1:ILJ1048576 IVF1:IVF1048576 JFB1:JFB1048576 JOX1:JOX1048576 JYT1:JYT1048576 KIP1:KIP1048576 KSL1:KSL1048576 LCH1:LCH1048576 LMD1:LMD1048576 LVZ1:LVZ1048576 MFV1:MFV1048576 MPR1:MPR1048576 MZN1:MZN1048576 NJJ1:NJJ1048576 NTF1:NTF1048576 ODB1:ODB1048576 OMX1:OMX1048576 OWT1:OWT1048576 PGP1:PGP1048576 PQL1:PQL1048576 QAH1:QAH1048576 QKD1:QKD1048576 QTZ1:QTZ1048576 RDV1:RDV1048576 RNR1:RNR1048576 RXN1:RXN1048576 SHJ1:SHJ1048576 SRF1:SRF1048576 TBB1:TBB1048576 TKX1:TKX1048576 TUT1:TUT1048576 UEP1:UEP1048576 UOL1:UOL1048576 UYH1:UYH1048576 VID1:VID1048576 VRZ1:VRZ1048576 WBV1:WBV1048576 WLR1:WLR1048576 N1:N1048576" xr:uid="{6D7B585D-FBC7-4E4E-B204-7956655ACE85}">
      <formula1>Packtypes</formula1>
    </dataValidation>
    <dataValidation type="list" errorStyle="information" allowBlank="1" showInputMessage="1" showErrorMessage="1" errorTitle="Erreur de transporteur" error="Veuillez saisir un transporteur valide !" sqref="WVM1:WVM1048576 JA1:JA1048576 SW1:SW1048576 ACS1:ACS1048576 AMO1:AMO1048576 AWK1:AWK1048576 BGG1:BGG1048576 BQC1:BQC1048576 BZY1:BZY1048576 CJU1:CJU1048576 CTQ1:CTQ1048576 DDM1:DDM1048576 DNI1:DNI1048576 DXE1:DXE1048576 EHA1:EHA1048576 EQW1:EQW1048576 FAS1:FAS1048576 FKO1:FKO1048576 FUK1:FUK1048576 GEG1:GEG1048576 GOC1:GOC1048576 GXY1:GXY1048576 HHU1:HHU1048576 HRQ1:HRQ1048576 IBM1:IBM1048576 ILI1:ILI1048576 IVE1:IVE1048576 JFA1:JFA1048576 JOW1:JOW1048576 JYS1:JYS1048576 KIO1:KIO1048576 KSK1:KSK1048576 LCG1:LCG1048576 LMC1:LMC1048576 LVY1:LVY1048576 MFU1:MFU1048576 MPQ1:MPQ1048576 MZM1:MZM1048576 NJI1:NJI1048576 NTE1:NTE1048576 ODA1:ODA1048576 OMW1:OMW1048576 OWS1:OWS1048576 PGO1:PGO1048576 PQK1:PQK1048576 QAG1:QAG1048576 QKC1:QKC1048576 QTY1:QTY1048576 RDU1:RDU1048576 RNQ1:RNQ1048576 RXM1:RXM1048576 SHI1:SHI1048576 SRE1:SRE1048576 TBA1:TBA1048576 TKW1:TKW1048576 TUS1:TUS1048576 UEO1:UEO1048576 UOK1:UOK1048576 UYG1:UYG1048576 VIC1:VIC1048576 VRY1:VRY1048576 WBU1:WBU1048576 WLQ1:WLQ1048576 M1:M1048576" xr:uid="{EDBFFA7D-7287-40BB-9BD3-F9D7E89AE598}">
      <formula1>Couriers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5" r:id="rId4" name="Button 101">
              <controlPr defaultSize="0" print="0" autoFill="0" autoPict="0" macro="[0]!ACTUAL_V_F">
                <anchor moveWithCells="1">
                  <from>
                    <xdr:col>0</xdr:col>
                    <xdr:colOff>133350</xdr:colOff>
                    <xdr:row>0</xdr:row>
                    <xdr:rowOff>142875</xdr:rowOff>
                  </from>
                  <to>
                    <xdr:col>0</xdr:col>
                    <xdr:colOff>1666875</xdr:colOff>
                    <xdr:row>4</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DONNEES PLATEFORME</vt:lpstr>
      <vt:lpstr>DIMENSIONS</vt:lpstr>
      <vt:lpstr>Extraction </vt:lpstr>
      <vt:lpstr>Shipments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eMmundus Report</dc:title>
  <dc:subject>eMmundus Report</dc:subject>
  <dc:creator>eMundus SAS : http://www.emundus.fr/</dc:creator>
  <cp:keywords/>
  <dc:description>Report from open source eMundus plateform : http://www.emundus.fr/</dc:description>
  <cp:lastModifiedBy>Comptoir</cp:lastModifiedBy>
  <dcterms:created xsi:type="dcterms:W3CDTF">2020-12-07T15:47:09Z</dcterms:created>
  <dcterms:modified xsi:type="dcterms:W3CDTF">2021-01-27T09:53:51Z</dcterms:modified>
  <cp:category/>
</cp:coreProperties>
</file>