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ocuments/"/>
    </mc:Choice>
  </mc:AlternateContent>
  <xr:revisionPtr revIDLastSave="0" documentId="13_ncr:1_{F1CDC709-FCC3-744F-B4BB-A2B044990D98}" xr6:coauthVersionLast="46" xr6:coauthVersionMax="46" xr10:uidLastSave="{00000000-0000-0000-0000-000000000000}"/>
  <bookViews>
    <workbookView xWindow="380" yWindow="460" windowWidth="28040" windowHeight="16120" xr2:uid="{FB2319F1-B445-104B-B4BF-4C83D671CC9A}"/>
  </bookViews>
  <sheets>
    <sheet name="Feuil1" sheetId="1" r:id="rId1"/>
  </sheets>
  <definedNames>
    <definedName name="_xlnm._FilterDatabase" localSheetId="0" hidden="1">Feuil1!$A$18:$L$18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7" i="1"/>
  <c r="H6" i="1"/>
  <c r="H4" i="1"/>
  <c r="H3" i="1"/>
  <c r="A15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19" i="1"/>
  <c r="B10" i="1"/>
  <c r="B9" i="1"/>
  <c r="B8" i="1"/>
  <c r="B7" i="1"/>
  <c r="B6" i="1"/>
  <c r="B5" i="1"/>
  <c r="B4" i="1"/>
  <c r="B3" i="1"/>
  <c r="B1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E3" authorId="0" shapeId="0" xr:uid="{3272A216-9073-FA42-B8FC-AA1A290EEF9D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J'aimerai calculé le nombre d'installation si date comprise entre le 01/01/2021 et le 31/01/2021</t>
        </r>
      </text>
    </comment>
    <comment ref="I18" authorId="0" shapeId="0" xr:uid="{5381F04F-F59D-E443-99CD-BB0F96862E64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DATE LIMITE DU 1ER CONTACT</t>
        </r>
      </text>
    </comment>
    <comment ref="I19" authorId="0" shapeId="0" xr:uid="{7E403212-1325-6542-96DE-6554F36CB7D9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Je souhaiterais mettre un code couleur si la date dans les cellules est inférieure (en vert) et supérieure (en rouge)</t>
        </r>
      </text>
    </comment>
  </commentList>
</comments>
</file>

<file path=xl/sharedStrings.xml><?xml version="1.0" encoding="utf-8"?>
<sst xmlns="http://schemas.openxmlformats.org/spreadsheetml/2006/main" count="135" uniqueCount="98">
  <si>
    <t>CATEGORIES</t>
  </si>
  <si>
    <t>MEDECIN</t>
  </si>
  <si>
    <t>DENTISTE</t>
  </si>
  <si>
    <t>PHARMACIEN</t>
  </si>
  <si>
    <t>SF</t>
  </si>
  <si>
    <t>MK</t>
  </si>
  <si>
    <t>ORTHO</t>
  </si>
  <si>
    <t>INFI</t>
  </si>
  <si>
    <t>PP</t>
  </si>
  <si>
    <t>NUMERO</t>
  </si>
  <si>
    <t>NOM</t>
  </si>
  <si>
    <t>PRENOM</t>
  </si>
  <si>
    <t>NOMBRE</t>
  </si>
  <si>
    <t>CATEGORIE</t>
  </si>
  <si>
    <t>DATE INSTALLATION</t>
  </si>
  <si>
    <t>RUE</t>
  </si>
  <si>
    <t>COMMUNE</t>
  </si>
  <si>
    <t>TEL</t>
  </si>
  <si>
    <t>MAIL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</si>
  <si>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</si>
  <si>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</si>
  <si>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</si>
  <si>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</si>
  <si>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</si>
  <si>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</si>
  <si>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</si>
  <si>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</si>
  <si>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</si>
  <si>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</si>
  <si>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</si>
  <si>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</si>
  <si>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</si>
  <si>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</si>
  <si>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</si>
  <si>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</si>
  <si>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</si>
  <si>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RS</t>
  </si>
  <si>
    <t>T</t>
  </si>
  <si>
    <t>U</t>
  </si>
  <si>
    <t>V</t>
  </si>
  <si>
    <t>W</t>
  </si>
  <si>
    <t>X</t>
  </si>
  <si>
    <t>Y</t>
  </si>
  <si>
    <t>Z</t>
  </si>
  <si>
    <t>RUE PRINCIPALE</t>
  </si>
  <si>
    <t>RUE DE VIENNE</t>
  </si>
  <si>
    <t>RUE DU PARADIS</t>
  </si>
  <si>
    <t>RUE DE VENDOME</t>
  </si>
  <si>
    <t>AVENUE PRINCIPALE</t>
  </si>
  <si>
    <t>AVENUE DES VOSGES</t>
  </si>
  <si>
    <t>GRAND RUE</t>
  </si>
  <si>
    <t>PETITE France</t>
  </si>
  <si>
    <t>AVENUE DU MAIRE</t>
  </si>
  <si>
    <t>RUE DES VELOS</t>
  </si>
  <si>
    <t>PLACE GUTTEMBERG</t>
  </si>
  <si>
    <t>RUE DE LA PAIX</t>
  </si>
  <si>
    <t>PARIS</t>
  </si>
  <si>
    <t>BORDEAUX</t>
  </si>
  <si>
    <t>STRASBOURG</t>
  </si>
  <si>
    <t>LILLE</t>
  </si>
  <si>
    <t>TOULOUSE</t>
  </si>
  <si>
    <t>PAU</t>
  </si>
  <si>
    <t>ORTHEZ</t>
  </si>
  <si>
    <t>DAX</t>
  </si>
  <si>
    <t>NANCY</t>
  </si>
  <si>
    <t>METZ</t>
  </si>
  <si>
    <t>ORLEANS</t>
  </si>
  <si>
    <t>LE MANS</t>
  </si>
  <si>
    <t>BIARRITZ</t>
  </si>
  <si>
    <t>HAGUENAU</t>
  </si>
  <si>
    <t>SARRE UNION</t>
  </si>
  <si>
    <t>PLACE DU TRESOR</t>
  </si>
  <si>
    <t>AVENUE FOCH</t>
  </si>
  <si>
    <t>SQUARE MAURICE RAVEL</t>
  </si>
  <si>
    <t>DATE DE CONTACT</t>
  </si>
  <si>
    <t>MOYEN DE CONTACT</t>
  </si>
  <si>
    <t>COMMENTAIRES</t>
  </si>
  <si>
    <t>VISITE</t>
  </si>
  <si>
    <t>TLA</t>
  </si>
  <si>
    <t>APPEL TELEPHONIQUE</t>
  </si>
  <si>
    <t>SHOWROOM</t>
  </si>
  <si>
    <t>TOTAL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</si>
  <si>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</si>
  <si>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</si>
  <si>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</si>
  <si>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</si>
  <si>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</si>
  <si>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</si>
  <si>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</si>
  <si>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</si>
  <si>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</si>
  <si>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</si>
  <si>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</si>
  <si>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</si>
  <si>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</si>
  <si>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NBRE INSTALLATION</t>
  </si>
  <si>
    <t>ETAPE 1</t>
  </si>
  <si>
    <t>NOUS SOMMES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</si>
</sst>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7" borderId="2" xfId="0" applyFont="1" applyFill="1" applyBorder="1"/>
    <xf numFmtId="14" fontId="1" fillId="7" borderId="3" xfId="0" applyNumberFormat="1" applyFont="1" applyFill="1" applyBorder="1"/>
    <xf numFmtId="0" fontId="1" fillId="5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0" fillId="9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79D2-EE23-2148-849A-93B67F764E7D}">
  <dimension ref="A2:L33"/>
  <sheetViews>
    <sheetView tabSelected="1" workbookViewId="0">
      <selection activeCell="N18" sqref="N18"/>
    </sheetView>
  </sheetViews>
  <sheetFormatPr baseColWidth="10" defaultRowHeight="16" x14ac:dyDescent="0.2"/>
  <cols>
    <col min="1" max="1" width="32" customWidth="1"/>
    <col min="2" max="2" width="15.1640625" customWidth="1"/>
    <col min="4" max="4" width="35.6640625" customWidth="1"/>
    <col min="5" max="5" width="18.1640625" bestFit="1" customWidth="1"/>
    <col min="6" max="6" width="28.5" customWidth="1"/>
    <col min="7" max="7" width="21.83203125" customWidth="1"/>
    <col min="9" max="9" width="14.6640625" customWidth="1"/>
    <col min="10" max="10" width="16.6640625" bestFit="1" customWidth="1"/>
    <col min="11" max="11" width="19.6640625" bestFit="1" customWidth="1"/>
    <col min="12" max="12" width="15" bestFit="1" customWidth="1"/>
  </cols>
  <sheetData>
    <row r="2" spans="1:8" x14ac:dyDescent="0.2">
      <c r="A2" s="6" t="s">
        <v>0</v>
      </c>
      <c r="B2" s="7" t="s">
        <v>12</v>
      </c>
      <c r="C2" s="3"/>
      <c r="D2" s="8" t="s">
        <v>82</v>
      </c>
      <c r="E2" s="8" t="s">
        <v>95</v>
      </c>
      <c r="G2" s="19" t="s">
        <v>75</v>
      </c>
      <c r="H2" s="19" t="s">
        <v>12</v>
      </c>
    </row>
    <row r="3" spans="1:8" x14ac:dyDescent="0.2">
      <c r="A3" s="13" t="s">
        <v>1</v>
      </c>
      <c r="B3" s="12">
        <f>COUNTIF(D$19:D$33,"MEDECIN")</f>
        <v>4</v>
      </c>
      <c r="D3" s="18" t="s">
        <v>83</v>
      </c>
      <c r="E3" s="11"/>
      <c r="G3" s="20" t="s">
        <v>77</v>
      </c>
      <c r="H3" s="21">
        <f>COUNTIF(K$19:K$33,"VISITE")</f>
        <v>3</v>
      </c>
    </row>
    <row r="4" spans="1:8" x14ac:dyDescent="0.2">
      <c r="A4" s="13" t="s">
        <v>2</v>
      </c>
      <c r="B4" s="12">
        <f>COUNTIF(D$19:D$33,"DENTISTE")</f>
        <v>3</v>
      </c>
      <c r="D4" s="18" t="s">
        <v>84</v>
      </c>
      <c r="E4" s="11"/>
      <c r="G4" s="20" t="s">
        <v>78</v>
      </c>
      <c r="H4" s="21">
        <f>COUNTIF(K$19:K$33,"TLA")</f>
        <v>1</v>
      </c>
    </row>
    <row r="5" spans="1:8" x14ac:dyDescent="0.2">
      <c r="A5" s="13" t="s">
        <v>3</v>
      </c>
      <c r="B5" s="12">
        <f>COUNTIF(D$19:D$33,"PHARMACIEN")</f>
        <v>1</v>
      </c>
      <c r="D5" s="18" t="s">
        <v>85</v>
      </c>
      <c r="E5" s="11"/>
      <c r="G5" s="20" t="s">
        <v>79</v>
      </c>
      <c r="H5" s="21">
        <f>COUNTIF(K$19:K$33,"APPEL TELEPHONIQUE")</f>
        <v>3</v>
      </c>
    </row>
    <row r="6" spans="1:8" x14ac:dyDescent="0.2">
      <c r="A6" s="13" t="s">
        <v>4</v>
      </c>
      <c r="B6" s="12">
        <f>COUNTIF(D$19:D$33,"SF")</f>
        <v>1</v>
      </c>
      <c r="D6" s="18" t="s">
        <v>86</v>
      </c>
      <c r="E6" s="11"/>
      <c r="G6" s="20" t="s">
        <v>18</v>
      </c>
      <c r="H6" s="21">
        <f>COUNTIF(K$19:K$33,"MAIL")</f>
        <v>5</v>
      </c>
    </row>
    <row r="7" spans="1:8" x14ac:dyDescent="0.2">
      <c r="A7" s="13" t="s">
        <v>5</v>
      </c>
      <c r="B7" s="12">
        <f>COUNTIF(D$19:D$33,"MK")</f>
        <v>2</v>
      </c>
      <c r="D7" s="18" t="s">
        <v>87</v>
      </c>
      <c r="E7" s="11"/>
      <c r="G7" s="20" t="s">
        <v>80</v>
      </c>
      <c r="H7" s="21">
        <f>COUNTIF(K$19:K$33,"SHOWROOM")</f>
        <v>3</v>
      </c>
    </row>
    <row r="8" spans="1:8" x14ac:dyDescent="0.2">
      <c r="A8" s="13" t="s">
        <v>6</v>
      </c>
      <c r="B8" s="12">
        <f>COUNTIF(D$19:D$33,"ORTHO")</f>
        <v>1</v>
      </c>
      <c r="D8" s="18" t="s">
        <v>88</v>
      </c>
      <c r="E8" s="11"/>
    </row>
    <row r="9" spans="1:8" x14ac:dyDescent="0.2">
      <c r="A9" s="13" t="s">
        <v>7</v>
      </c>
      <c r="B9" s="12">
        <f>COUNTIF(D$19:D$33,"INFI")</f>
        <v>2</v>
      </c>
      <c r="D9" s="18" t="s">
        <v>89</v>
      </c>
      <c r="E9" s="11"/>
    </row>
    <row r="10" spans="1:8" x14ac:dyDescent="0.2">
      <c r="A10" s="13" t="s">
        <v>8</v>
      </c>
      <c r="B10" s="12">
        <f>COUNTIF(D$19:D$33,"PP")</f>
        <v>1</v>
      </c>
      <c r="D10" s="18" t="s">
        <v>90</v>
      </c>
      <c r="E10" s="11"/>
    </row>
    <row r="11" spans="1:8" x14ac:dyDescent="0.2">
      <c r="A11" s="13" t="s">
        <v>81</v>
      </c>
      <c r="B11" s="14">
        <f>(SUM(B3:B10))</f>
        <v>15</v>
      </c>
      <c r="D11" s="18" t="s">
        <v>91</v>
      </c>
      <c r="E11" s="11"/>
    </row>
    <row r="12" spans="1:8" x14ac:dyDescent="0.2">
      <c r="A12" s="4"/>
      <c r="B12" s="5"/>
      <c r="D12" s="18" t="s">
        <v>92</v>
      </c>
      <c r="E12" s="11"/>
    </row>
    <row r="13" spans="1:8" x14ac:dyDescent="0.2">
      <c r="A13" s="4"/>
      <c r="B13" s="5"/>
      <c r="D13" s="18" t="s">
        <v>93</v>
      </c>
      <c r="E13" s="11"/>
    </row>
    <row r="14" spans="1:8" x14ac:dyDescent="0.2">
      <c r="A14" s="16" t="s">
        <v>97</v>
      </c>
      <c r="B14" s="5"/>
      <c r="D14" s="18" t="s">
        <v>94</v>
      </c>
      <c r="E14" s="11"/>
    </row>
    <row r="15" spans="1:8" x14ac:dyDescent="0.2">
      <c r="A15" s="17">
        <f ca="1">TODAY()</f>
        <v>44237</v>
      </c>
    </row>
    <row r="18" spans="1:12" s="10" customFormat="1" ht="40" customHeight="1" x14ac:dyDescent="0.2">
      <c r="A18" s="9" t="s">
        <v>9</v>
      </c>
      <c r="B18" s="9" t="s">
        <v>10</v>
      </c>
      <c r="C18" s="9" t="s">
        <v>11</v>
      </c>
      <c r="D18" s="9" t="s">
        <v>13</v>
      </c>
      <c r="E18" s="9" t="s">
        <v>14</v>
      </c>
      <c r="F18" s="9" t="s">
        <v>15</v>
      </c>
      <c r="G18" s="9" t="s">
        <v>16</v>
      </c>
      <c r="H18" s="9" t="s">
        <v>17</v>
      </c>
      <c r="I18" s="9" t="s">
        <v>96</v>
      </c>
      <c r="J18" s="9" t="s">
        <v>74</v>
      </c>
      <c r="K18" s="9" t="s">
        <v>75</v>
      </c>
      <c r="L18" s="9" t="s">
        <v>76</v>
      </c>
    </row>
    <row r="19" spans="1:12" x14ac:dyDescent="0.2">
      <c r="A19" s="1">
        <v>1</v>
      </c>
      <c r="B19" s="1" t="s">
        <v>19</v>
      </c>
      <c r="C19" s="1" t="s">
        <v>34</v>
      </c>
      <c r="D19" s="1" t="s">
        <v>1</v>
      </c>
      <c r="E19" s="2">
        <v>44197</v>
      </c>
      <c r="F19" s="1" t="s">
        <v>44</v>
      </c>
      <c r="G19" s="1" t="s">
        <v>56</v>
      </c>
      <c r="H19" s="1"/>
      <c r="I19" s="15">
        <f>E19+15</f>
        <v>44212</v>
      </c>
      <c r="J19" s="15">
        <v>44317</v>
      </c>
      <c r="K19" s="1" t="s">
        <v>77</v>
      </c>
      <c r="L19" s="1"/>
    </row>
    <row r="20" spans="1:12" x14ac:dyDescent="0.2">
      <c r="A20" s="1">
        <v>2</v>
      </c>
      <c r="B20" s="1" t="s">
        <v>20</v>
      </c>
      <c r="C20" s="1" t="s">
        <v>35</v>
      </c>
      <c r="D20" s="1" t="s">
        <v>2</v>
      </c>
      <c r="E20" s="2">
        <v>44206</v>
      </c>
      <c r="F20" s="1" t="s">
        <v>45</v>
      </c>
      <c r="G20" s="1" t="s">
        <v>57</v>
      </c>
      <c r="H20" s="1"/>
      <c r="I20" s="15">
        <f t="shared" ref="I20:I33" si="0">E20+15</f>
        <v>44221</v>
      </c>
      <c r="J20" s="15">
        <v>44326</v>
      </c>
      <c r="K20" s="1" t="s">
        <v>78</v>
      </c>
      <c r="L20" s="1"/>
    </row>
    <row r="21" spans="1:12" x14ac:dyDescent="0.2">
      <c r="A21" s="1">
        <v>3</v>
      </c>
      <c r="B21" s="1" t="s">
        <v>21</v>
      </c>
      <c r="C21" s="1" t="s">
        <v>36</v>
      </c>
      <c r="D21" s="1" t="s">
        <v>3</v>
      </c>
      <c r="E21" s="2">
        <v>44206</v>
      </c>
      <c r="F21" s="1" t="s">
        <v>46</v>
      </c>
      <c r="G21" s="1" t="s">
        <v>58</v>
      </c>
      <c r="H21" s="1"/>
      <c r="I21" s="15">
        <f t="shared" si="0"/>
        <v>44221</v>
      </c>
      <c r="J21" s="15">
        <v>44326</v>
      </c>
      <c r="K21" s="1" t="s">
        <v>79</v>
      </c>
      <c r="L21" s="1"/>
    </row>
    <row r="22" spans="1:12" x14ac:dyDescent="0.2">
      <c r="A22" s="1">
        <v>4</v>
      </c>
      <c r="B22" s="1" t="s">
        <v>22</v>
      </c>
      <c r="C22" s="1" t="s">
        <v>37</v>
      </c>
      <c r="D22" s="1" t="s">
        <v>4</v>
      </c>
      <c r="E22" s="2">
        <v>44201</v>
      </c>
      <c r="F22" s="1" t="s">
        <v>47</v>
      </c>
      <c r="G22" s="1" t="s">
        <v>59</v>
      </c>
      <c r="H22" s="1"/>
      <c r="I22" s="15">
        <f t="shared" si="0"/>
        <v>44216</v>
      </c>
      <c r="J22" s="15">
        <v>44321</v>
      </c>
      <c r="K22" s="1" t="s">
        <v>18</v>
      </c>
      <c r="L22" s="1"/>
    </row>
    <row r="23" spans="1:12" x14ac:dyDescent="0.2">
      <c r="A23" s="1">
        <v>5</v>
      </c>
      <c r="B23" s="1" t="s">
        <v>23</v>
      </c>
      <c r="C23" s="1" t="s">
        <v>38</v>
      </c>
      <c r="D23" s="1" t="s">
        <v>5</v>
      </c>
      <c r="E23" s="2">
        <v>44200</v>
      </c>
      <c r="F23" s="1" t="s">
        <v>48</v>
      </c>
      <c r="G23" s="1" t="s">
        <v>60</v>
      </c>
      <c r="H23" s="1"/>
      <c r="I23" s="15">
        <f t="shared" si="0"/>
        <v>44215</v>
      </c>
      <c r="J23" s="15">
        <v>44320</v>
      </c>
      <c r="K23" s="1" t="s">
        <v>77</v>
      </c>
      <c r="L23" s="1"/>
    </row>
    <row r="24" spans="1:12" x14ac:dyDescent="0.2">
      <c r="A24" s="1">
        <v>6</v>
      </c>
      <c r="B24" s="1" t="s">
        <v>24</v>
      </c>
      <c r="C24" s="1" t="s">
        <v>39</v>
      </c>
      <c r="D24" s="1" t="s">
        <v>6</v>
      </c>
      <c r="E24" s="2">
        <v>44200</v>
      </c>
      <c r="F24" s="1" t="s">
        <v>49</v>
      </c>
      <c r="G24" s="1" t="s">
        <v>61</v>
      </c>
      <c r="H24" s="1"/>
      <c r="I24" s="15">
        <f t="shared" si="0"/>
        <v>44215</v>
      </c>
      <c r="J24" s="15">
        <v>44320</v>
      </c>
      <c r="K24" s="1" t="s">
        <v>79</v>
      </c>
      <c r="L24" s="1"/>
    </row>
    <row r="25" spans="1:12" x14ac:dyDescent="0.2">
      <c r="A25" s="1">
        <v>7</v>
      </c>
      <c r="B25" s="1" t="s">
        <v>25</v>
      </c>
      <c r="C25" s="1" t="s">
        <v>40</v>
      </c>
      <c r="D25" s="1" t="s">
        <v>7</v>
      </c>
      <c r="E25" s="2">
        <v>44234</v>
      </c>
      <c r="F25" s="1" t="s">
        <v>50</v>
      </c>
      <c r="G25" s="1" t="s">
        <v>62</v>
      </c>
      <c r="H25" s="1"/>
      <c r="I25" s="15">
        <f t="shared" si="0"/>
        <v>44249</v>
      </c>
      <c r="J25" s="15">
        <v>44354</v>
      </c>
      <c r="K25" s="1" t="s">
        <v>18</v>
      </c>
      <c r="L25" s="1"/>
    </row>
    <row r="26" spans="1:12" x14ac:dyDescent="0.2">
      <c r="A26" s="1">
        <v>8</v>
      </c>
      <c r="B26" s="1" t="s">
        <v>26</v>
      </c>
      <c r="C26" s="1" t="s">
        <v>41</v>
      </c>
      <c r="D26" s="1" t="s">
        <v>7</v>
      </c>
      <c r="E26" s="2">
        <v>44234</v>
      </c>
      <c r="F26" s="1" t="s">
        <v>51</v>
      </c>
      <c r="G26" s="1" t="s">
        <v>63</v>
      </c>
      <c r="H26" s="1"/>
      <c r="I26" s="15">
        <f t="shared" si="0"/>
        <v>44249</v>
      </c>
      <c r="J26" s="15">
        <v>44354</v>
      </c>
      <c r="K26" s="1" t="s">
        <v>77</v>
      </c>
      <c r="L26" s="1"/>
    </row>
    <row r="27" spans="1:12" x14ac:dyDescent="0.2">
      <c r="A27" s="1">
        <v>9</v>
      </c>
      <c r="B27" s="1" t="s">
        <v>27</v>
      </c>
      <c r="C27" s="1" t="s">
        <v>42</v>
      </c>
      <c r="D27" s="1" t="s">
        <v>5</v>
      </c>
      <c r="E27" s="2">
        <v>44200</v>
      </c>
      <c r="F27" s="1" t="s">
        <v>52</v>
      </c>
      <c r="G27" s="1" t="s">
        <v>64</v>
      </c>
      <c r="H27" s="1"/>
      <c r="I27" s="15">
        <f t="shared" si="0"/>
        <v>44215</v>
      </c>
      <c r="J27" s="15">
        <v>44320</v>
      </c>
      <c r="K27" s="1" t="s">
        <v>80</v>
      </c>
      <c r="L27" s="1"/>
    </row>
    <row r="28" spans="1:12" x14ac:dyDescent="0.2">
      <c r="A28" s="1">
        <v>10</v>
      </c>
      <c r="B28" s="1" t="s">
        <v>28</v>
      </c>
      <c r="C28" s="1" t="s">
        <v>43</v>
      </c>
      <c r="D28" s="1" t="s">
        <v>1</v>
      </c>
      <c r="E28" s="2">
        <v>44200</v>
      </c>
      <c r="F28" s="1" t="s">
        <v>53</v>
      </c>
      <c r="G28" s="1" t="s">
        <v>65</v>
      </c>
      <c r="H28" s="1"/>
      <c r="I28" s="15">
        <f t="shared" si="0"/>
        <v>44215</v>
      </c>
      <c r="J28" s="15">
        <v>44320</v>
      </c>
      <c r="K28" s="1" t="s">
        <v>80</v>
      </c>
      <c r="L28" s="1"/>
    </row>
    <row r="29" spans="1:12" x14ac:dyDescent="0.2">
      <c r="A29" s="1">
        <v>11</v>
      </c>
      <c r="B29" s="1" t="s">
        <v>29</v>
      </c>
      <c r="C29" s="1" t="s">
        <v>19</v>
      </c>
      <c r="D29" s="1" t="s">
        <v>1</v>
      </c>
      <c r="E29" s="2">
        <v>44234</v>
      </c>
      <c r="F29" s="1" t="s">
        <v>54</v>
      </c>
      <c r="G29" s="1" t="s">
        <v>66</v>
      </c>
      <c r="H29" s="1"/>
      <c r="I29" s="15">
        <f t="shared" si="0"/>
        <v>44249</v>
      </c>
      <c r="J29" s="15">
        <v>44354</v>
      </c>
      <c r="K29" s="1" t="s">
        <v>79</v>
      </c>
      <c r="L29" s="1"/>
    </row>
    <row r="30" spans="1:12" x14ac:dyDescent="0.2">
      <c r="A30" s="1">
        <v>12</v>
      </c>
      <c r="B30" s="1" t="s">
        <v>30</v>
      </c>
      <c r="C30" s="1" t="s">
        <v>20</v>
      </c>
      <c r="D30" s="1" t="s">
        <v>2</v>
      </c>
      <c r="E30" s="2">
        <v>44200</v>
      </c>
      <c r="F30" s="1" t="s">
        <v>55</v>
      </c>
      <c r="G30" s="1" t="s">
        <v>67</v>
      </c>
      <c r="H30" s="1"/>
      <c r="I30" s="15">
        <f t="shared" si="0"/>
        <v>44215</v>
      </c>
      <c r="J30" s="15">
        <v>44320</v>
      </c>
      <c r="K30" s="1" t="s">
        <v>80</v>
      </c>
      <c r="L30" s="1"/>
    </row>
    <row r="31" spans="1:12" x14ac:dyDescent="0.2">
      <c r="A31" s="1">
        <v>13</v>
      </c>
      <c r="B31" s="1" t="s">
        <v>31</v>
      </c>
      <c r="C31" s="1" t="s">
        <v>21</v>
      </c>
      <c r="D31" s="1" t="s">
        <v>1</v>
      </c>
      <c r="E31" s="2">
        <v>44200</v>
      </c>
      <c r="F31" s="1" t="s">
        <v>71</v>
      </c>
      <c r="G31" s="1" t="s">
        <v>68</v>
      </c>
      <c r="H31" s="1"/>
      <c r="I31" s="15">
        <f t="shared" si="0"/>
        <v>44215</v>
      </c>
      <c r="J31" s="15">
        <v>44320</v>
      </c>
      <c r="K31" s="1" t="s">
        <v>18</v>
      </c>
      <c r="L31" s="1"/>
    </row>
    <row r="32" spans="1:12" x14ac:dyDescent="0.2">
      <c r="A32" s="1">
        <v>14</v>
      </c>
      <c r="B32" s="1" t="s">
        <v>32</v>
      </c>
      <c r="C32" s="1" t="s">
        <v>22</v>
      </c>
      <c r="D32" s="1" t="s">
        <v>2</v>
      </c>
      <c r="E32" s="2">
        <v>44234</v>
      </c>
      <c r="F32" s="1" t="s">
        <v>72</v>
      </c>
      <c r="G32" s="1" t="s">
        <v>69</v>
      </c>
      <c r="H32" s="1"/>
      <c r="I32" s="15">
        <f t="shared" si="0"/>
        <v>44249</v>
      </c>
      <c r="J32" s="15">
        <v>44354</v>
      </c>
      <c r="K32" s="1" t="s">
        <v>18</v>
      </c>
      <c r="L32" s="1"/>
    </row>
    <row r="33" spans="1:12" x14ac:dyDescent="0.2">
      <c r="A33" s="1">
        <v>15</v>
      </c>
      <c r="B33" s="1" t="s">
        <v>33</v>
      </c>
      <c r="C33" s="1" t="s">
        <v>23</v>
      </c>
      <c r="D33" s="1" t="s">
        <v>8</v>
      </c>
      <c r="E33" s="2">
        <v>44234</v>
      </c>
      <c r="F33" s="1" t="s">
        <v>73</v>
      </c>
      <c r="G33" s="1" t="s">
        <v>70</v>
      </c>
      <c r="H33" s="1"/>
      <c r="I33" s="15">
        <f t="shared" si="0"/>
        <v>44249</v>
      </c>
      <c r="J33" s="15">
        <v>44354</v>
      </c>
      <c r="K33" s="1" t="s">
        <v>18</v>
      </c>
      <c r="L33" s="1"/>
    </row>
  </sheetData>
  <autoFilter ref="A18:L18" xr:uid="{563AF837-E5F2-594B-BB72-3B510F4ED238}"/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2021-02-10T19:24:37Z</dcterms:created>
  <dcterms:modified xsi:type="dcterms:W3CDTF">2021-02-10T20:10:55Z</dcterms:modified>
</cp:coreProperties>
</file>