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lehauwel/Downloads/"/>
    </mc:Choice>
  </mc:AlternateContent>
  <xr:revisionPtr revIDLastSave="0" documentId="13_ncr:1_{E7E3A97B-ADE7-B84C-A17B-D95B61E08432}" xr6:coauthVersionLast="46" xr6:coauthVersionMax="46" xr10:uidLastSave="{00000000-0000-0000-0000-000000000000}"/>
  <bookViews>
    <workbookView xWindow="780" yWindow="960" windowWidth="27320" windowHeight="15140" xr2:uid="{00000000-000D-0000-FFFF-FFFF00000000}"/>
  </bookViews>
  <sheets>
    <sheet name="Feuil1" sheetId="1" r:id="rId1"/>
  </sheets>
  <definedNames>
    <definedName name="_xlnm._FilterDatabase" localSheetId="0" hidden="1">Feuil1!$A$16:$W$119</definedName>
  </definedName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1" l="1"/>
  <c r="T6" i="1"/>
  <c r="U6" i="1"/>
  <c r="V6" i="1"/>
  <c r="W6" i="1"/>
  <c r="X6" i="1"/>
  <c r="T5" i="1"/>
  <c r="U5" i="1"/>
  <c r="V5" i="1"/>
  <c r="W5" i="1"/>
  <c r="X5" i="1"/>
  <c r="S5" i="1"/>
  <c r="S4" i="1"/>
  <c r="T4" i="1"/>
  <c r="U4" i="1"/>
  <c r="V4" i="1"/>
  <c r="W4" i="1"/>
  <c r="X4" i="1"/>
  <c r="T3" i="1"/>
  <c r="U3" i="1"/>
  <c r="V3" i="1"/>
  <c r="W3" i="1"/>
  <c r="X3" i="1"/>
  <c r="S3" i="1"/>
  <c r="O10" i="1" l="1"/>
  <c r="O8" i="1"/>
  <c r="O7" i="1"/>
  <c r="O6" i="1"/>
  <c r="O5" i="1"/>
  <c r="O4" i="1"/>
  <c r="O2" i="1"/>
  <c r="H4" i="1"/>
  <c r="G4" i="1"/>
  <c r="I4" i="1"/>
  <c r="F4" i="1"/>
  <c r="K4" i="1"/>
  <c r="L4" i="1"/>
  <c r="J4" i="1"/>
  <c r="O12" i="1" l="1"/>
  <c r="O13" i="1" s="1"/>
</calcChain>
</file>

<file path=xl/sharedStrings.xml><?xml version="1.0" encoding="utf-8"?>
<sst xmlns="http://schemas.openxmlformats.org/spreadsheetml/2006/main" count="993" uniqueCount="84">
  <si>
    <t>REPOS CDD</t>
  </si>
  <si>
    <t>fin de cdd</t>
  </si>
  <si>
    <t>nbre cdd</t>
  </si>
  <si>
    <t>STECH</t>
  </si>
  <si>
    <t>14-févr</t>
  </si>
  <si>
    <t>Lundi</t>
  </si>
  <si>
    <t>Mardi</t>
  </si>
  <si>
    <t>Mercredi</t>
  </si>
  <si>
    <t>Jeudi</t>
  </si>
  <si>
    <t>Vendredi</t>
  </si>
  <si>
    <t>Samedi</t>
  </si>
  <si>
    <t>Dimanche</t>
  </si>
  <si>
    <t>E1 SEMAINE</t>
  </si>
  <si>
    <t>21-févr</t>
  </si>
  <si>
    <t>TOTAL</t>
  </si>
  <si>
    <t>CAPTAIN AMERICA</t>
  </si>
  <si>
    <t>E2 SEMAINE</t>
  </si>
  <si>
    <t>07-mars</t>
  </si>
  <si>
    <t>ODIN</t>
  </si>
  <si>
    <t>E1 WEEK END</t>
  </si>
  <si>
    <t>01-avr</t>
  </si>
  <si>
    <t>REPOS 1</t>
  </si>
  <si>
    <t>VENOM</t>
  </si>
  <si>
    <t>E2 WEEK END</t>
  </si>
  <si>
    <t>08-avr</t>
  </si>
  <si>
    <t>lundi</t>
  </si>
  <si>
    <t>mardi</t>
  </si>
  <si>
    <t>mercredi</t>
  </si>
  <si>
    <t>jeudi</t>
  </si>
  <si>
    <t>samedi</t>
  </si>
  <si>
    <t>dimanche</t>
  </si>
  <si>
    <t>Total général</t>
  </si>
  <si>
    <t>IRON MAN</t>
  </si>
  <si>
    <t>25-avr</t>
  </si>
  <si>
    <t>Nombre de Nom</t>
  </si>
  <si>
    <t>DR STRANGE</t>
  </si>
  <si>
    <t>02-mai</t>
  </si>
  <si>
    <t>REPOS 2</t>
  </si>
  <si>
    <t/>
  </si>
  <si>
    <t>09-mai</t>
  </si>
  <si>
    <t>vendredi</t>
  </si>
  <si>
    <t>SPIDER MAN</t>
  </si>
  <si>
    <t>EQUPE</t>
  </si>
  <si>
    <t>EQUIPE+STECH</t>
  </si>
  <si>
    <t>AVANT</t>
  </si>
  <si>
    <t>APRES</t>
  </si>
  <si>
    <t>SEM/TP</t>
  </si>
  <si>
    <t>EQUIPE
CT</t>
  </si>
  <si>
    <t>N°CHRONO</t>
  </si>
  <si>
    <t>Nom</t>
  </si>
  <si>
    <t>Prénom</t>
  </si>
  <si>
    <t>DEBUT
CONTRAT</t>
  </si>
  <si>
    <t>FIN
CONTRAT</t>
  </si>
  <si>
    <t xml:space="preserve">E1/E2
</t>
  </si>
  <si>
    <t>E1W/
E2W</t>
  </si>
  <si>
    <t>repos 1</t>
  </si>
  <si>
    <t>repos 2</t>
  </si>
  <si>
    <t>Repos 1</t>
  </si>
  <si>
    <t>Repos 2</t>
  </si>
  <si>
    <t>SALLE
SEM
OU
TT</t>
  </si>
  <si>
    <t>SALLE
WE
OU
TT</t>
  </si>
  <si>
    <t>LUNDI</t>
  </si>
  <si>
    <t>MARDI</t>
  </si>
  <si>
    <t>MERCREDI</t>
  </si>
  <si>
    <t>JEUDI</t>
  </si>
  <si>
    <t>VENDREDI</t>
  </si>
  <si>
    <t>SAMEDI</t>
  </si>
  <si>
    <t>DIMANCHE</t>
  </si>
  <si>
    <t>E2</t>
  </si>
  <si>
    <t>E1</t>
  </si>
  <si>
    <t>TP/TP</t>
  </si>
  <si>
    <t>SEM</t>
  </si>
  <si>
    <t>dimanche à</t>
  </si>
  <si>
    <t>CDD/CDI</t>
  </si>
  <si>
    <t>CDD</t>
  </si>
  <si>
    <t>CDI</t>
  </si>
  <si>
    <t>NBR PRESENTS</t>
  </si>
  <si>
    <t>SALLE 16</t>
  </si>
  <si>
    <t>SALLE 30</t>
  </si>
  <si>
    <t>TT</t>
  </si>
  <si>
    <t>R</t>
  </si>
  <si>
    <t>SALLE 50</t>
  </si>
  <si>
    <t>CP</t>
  </si>
  <si>
    <t>SALLE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</si>
</sst>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2" xfId="0" applyFont="1" applyBorder="1"/>
    <xf numFmtId="0" fontId="0" fillId="2" borderId="0" xfId="0" applyFill="1"/>
    <xf numFmtId="0" fontId="3" fillId="2" borderId="0" xfId="0" applyFont="1" applyFill="1"/>
    <xf numFmtId="0" fontId="3" fillId="0" borderId="1" xfId="0" applyFont="1" applyBorder="1"/>
    <xf numFmtId="0" fontId="0" fillId="0" borderId="1" xfId="0" applyBorder="1"/>
    <xf numFmtId="0" fontId="3" fillId="2" borderId="0" xfId="0" applyFont="1" applyFill="1" applyAlignment="1">
      <alignment horizontal="center"/>
    </xf>
    <xf numFmtId="0" fontId="3" fillId="2" borderId="0" xfId="0" quotePrefix="1" applyFont="1" applyFill="1"/>
    <xf numFmtId="0" fontId="3" fillId="2" borderId="0" xfId="0" quotePrefix="1" applyFont="1" applyFill="1" applyAlignment="1">
      <alignment horizontal="center"/>
    </xf>
    <xf numFmtId="0" fontId="0" fillId="0" borderId="0" xfId="0" quotePrefix="1"/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5" borderId="1" xfId="0" applyFont="1" applyFill="1" applyBorder="1" applyAlignment="1">
      <alignment vertical="center"/>
    </xf>
    <xf numFmtId="14" fontId="0" fillId="0" borderId="1" xfId="0" applyNumberFormat="1" applyBorder="1"/>
    <xf numFmtId="0" fontId="6" fillId="0" borderId="1" xfId="0" applyFont="1" applyBorder="1"/>
    <xf numFmtId="14" fontId="0" fillId="0" borderId="0" xfId="0" applyNumberFormat="1"/>
    <xf numFmtId="0" fontId="7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vertical="center"/>
    </xf>
    <xf numFmtId="0" fontId="0" fillId="9" borderId="1" xfId="0" applyFill="1" applyBorder="1"/>
    <xf numFmtId="0" fontId="0" fillId="10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16" fontId="0" fillId="0" borderId="0" xfId="0" applyNumberFormat="1"/>
    <xf numFmtId="0" fontId="0" fillId="0" borderId="0" xfId="0" pivotButton="1"/>
    <xf numFmtId="0" fontId="0" fillId="0" borderId="0" xfId="0" pivotButton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3"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OJET_marve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218.81102025463" createdVersion="6" refreshedVersion="6" minRefreshableVersion="3" recordCount="101" xr:uid="{00000000-000A-0000-FFFF-FFFF00000000}">
  <cacheSource type="worksheet">
    <worksheetSource ref="A16:M117" sheet="PROJET" r:id="rId2"/>
  </cacheSource>
  <cacheFields count="14">
    <cacheField name="SEM/TP" numFmtId="0">
      <sharedItems containsBlank="1"/>
    </cacheField>
    <cacheField name="EQUIPE_x000a_CT" numFmtId="0">
      <sharedItems containsSemiMixedTypes="0" containsString="0" containsNumber="1" containsInteger="1" minValue="1" maxValue="6"/>
    </cacheField>
    <cacheField name="N°CHRONO" numFmtId="0">
      <sharedItems containsSemiMixedTypes="0" containsString="0" containsNumber="1" containsInteger="1" minValue="1" maxValue="102" count="101">
        <n v="29"/>
        <n v="48"/>
        <n v="39"/>
        <n v="36"/>
        <n v="58"/>
        <n v="31"/>
        <n v="49"/>
        <n v="21"/>
        <n v="45"/>
        <n v="33"/>
        <n v="14"/>
        <n v="9"/>
        <n v="20"/>
        <n v="53"/>
        <n v="50"/>
        <n v="6"/>
        <n v="7"/>
        <n v="8"/>
        <n v="10"/>
        <n v="47"/>
        <n v="56"/>
        <n v="44"/>
        <n v="46"/>
        <n v="16"/>
        <n v="19"/>
        <n v="35"/>
        <n v="41"/>
        <n v="42"/>
        <n v="26"/>
        <n v="24"/>
        <n v="5"/>
        <n v="25"/>
        <n v="11"/>
        <n v="12"/>
        <n v="15"/>
        <n v="17"/>
        <n v="22"/>
        <n v="32"/>
        <n v="51"/>
        <n v="3"/>
        <n v="27"/>
        <n v="34"/>
        <n v="40"/>
        <n v="61"/>
        <n v="96"/>
        <n v="102"/>
        <n v="100"/>
        <n v="99"/>
        <n v="97"/>
        <n v="94"/>
        <n v="95"/>
        <n v="101"/>
        <n v="98"/>
        <n v="66"/>
        <n v="67"/>
        <n v="72"/>
        <n v="73"/>
        <n v="63"/>
        <n v="70"/>
        <n v="64"/>
        <n v="65"/>
        <n v="69"/>
        <n v="68"/>
        <n v="62"/>
        <n v="71"/>
        <n v="84"/>
        <n v="85"/>
        <n v="86"/>
        <n v="74"/>
        <n v="75"/>
        <n v="76"/>
        <n v="81"/>
        <n v="82"/>
        <n v="83"/>
        <n v="91"/>
        <n v="87"/>
        <n v="88"/>
        <n v="89"/>
        <n v="79"/>
        <n v="90"/>
        <n v="92"/>
        <n v="80"/>
        <n v="93"/>
        <n v="77"/>
        <n v="78"/>
        <n v="1"/>
        <n v="18"/>
        <n v="23"/>
        <n v="28"/>
        <n v="60"/>
        <n v="59"/>
        <n v="13"/>
        <n v="30"/>
        <n v="37"/>
        <n v="38"/>
        <n v="43"/>
        <n v="52"/>
        <n v="54"/>
        <n v="2"/>
        <n v="4"/>
        <n v="55"/>
      </sharedItems>
    </cacheField>
    <cacheField name="Nom" numFmtId="0">
      <sharedItems count="75">
        <s v="Karacoban"/>
        <s v="Partouche"/>
        <s v="Mattiuz"/>
        <s v="Limam"/>
        <s v="Simedou"/>
        <s v="Kehili"/>
        <s v="Prunier"/>
        <s v="Frisch"/>
        <s v="Oswald"/>
        <s v="Lacoste"/>
        <s v="Distel"/>
        <s v="Burckel"/>
        <s v="Fantoni"/>
        <s v="Rebouah"/>
        <s v="Rajao"/>
        <s v="Berling"/>
        <s v="Bertrand"/>
        <s v="Beslot"/>
        <s v="Busser"/>
        <s v="Paradon"/>
        <s v="Schallhauser"/>
        <s v="Ostermann"/>
        <s v="Ouanane"/>
        <s v="Dumas"/>
        <s v="Elles"/>
        <s v="Larabi-Marbeck"/>
        <s v="Mohammadzadeh Babr"/>
        <s v="Munch"/>
        <s v="Holweg"/>
        <s v="Groos"/>
        <s v="Berisha"/>
        <s v="Henrich"/>
        <s v="Bynen"/>
        <s v="De Souza"/>
        <s v="Dujardin"/>
        <s v="Dumas-Moreau"/>
        <s v="Gehin"/>
        <s v="Kueny"/>
        <s v="Rakotobe"/>
        <s v="Bellaha Abbas"/>
        <s v="Isik"/>
        <s v="Lang"/>
        <s v="Merabet"/>
        <s v="Zanardini"/>
        <s v="BIOSERENITY"/>
        <s v="Abadli"/>
        <s v="Geist "/>
        <s v="Safidine"/>
        <s v="Appavoo"/>
        <s v="Breysach "/>
        <s v="Zurcher "/>
        <s v="Kheir "/>
        <s v="Baali Bouslama"/>
        <s v="Gross "/>
        <s v="Bernard"/>
        <s v="Sabel"/>
        <s v="Dali "/>
        <s v="E2"/>
        <s v="E1"/>
        <s v="Assemat"/>
        <s v="Eberlin"/>
        <s v="Gerig"/>
        <s v="Jdidi"/>
        <s v="Wagner"/>
        <s v="Tamayo"/>
        <s v="Didierjean"/>
        <s v="Karl"/>
        <s v="Lyautey"/>
        <s v="Manguele"/>
        <s v="Nsiss Sehibi"/>
        <s v="Rakotondrabe"/>
        <s v="Rohmer"/>
        <s v="Barus"/>
        <s v="Bellil"/>
        <s v="Sanciprian"/>
      </sharedItems>
    </cacheField>
    <cacheField name="Prénom" numFmtId="0">
      <sharedItems containsMixedTypes="1" containsNumber="1" containsInteger="1" minValue="1" maxValue="9"/>
    </cacheField>
    <cacheField name="DEBUT_x000a_CONTRAT" numFmtId="14">
      <sharedItems containsSemiMixedTypes="0" containsNonDate="0" containsDate="1" containsString="0" minDate="2020-11-16T00:00:00" maxDate="2021-11-03T00:00:00"/>
    </cacheField>
    <cacheField name="FIN_x000a_CONTRAT" numFmtId="14">
      <sharedItems containsSemiMixedTypes="0" containsNonDate="0" containsDate="1" containsString="0" minDate="2021-02-14T00:00:00" maxDate="2021-05-10T00:00:00" count="8">
        <d v="2021-02-14T00:00:00"/>
        <d v="2021-02-21T00:00:00"/>
        <d v="2021-03-07T00:00:00"/>
        <d v="2021-04-01T00:00:00"/>
        <d v="2021-04-08T00:00:00"/>
        <d v="2021-04-25T00:00:00"/>
        <d v="2021-05-09T00:00:00"/>
        <d v="2021-05-02T00:00:00"/>
      </sharedItems>
      <fieldGroup par="13" base="6">
        <rangePr groupBy="days" startDate="2021-02-14T00:00:00" endDate="2021-05-10T00:00:00"/>
        <groupItems count="368">
          <s v="&lt;14/0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0/05/2021"/>
        </groupItems>
      </fieldGroup>
    </cacheField>
    <cacheField name="E1/E2_x000a_" numFmtId="0">
      <sharedItems/>
    </cacheField>
    <cacheField name="E1W/_x000a_E2W" numFmtId="0">
      <sharedItems containsBlank="1"/>
    </cacheField>
    <cacheField name="repos 1" numFmtId="0">
      <sharedItems count="7">
        <s v="jeudi"/>
        <s v="lundi"/>
        <s v="mercredi"/>
        <s v="samedi"/>
        <s v="mardi"/>
        <s v="dimanche à"/>
        <e v="#N/A"/>
      </sharedItems>
    </cacheField>
    <cacheField name="repos 2" numFmtId="0">
      <sharedItems count="6">
        <s v="vendredi"/>
        <s v="mardi"/>
        <s v="jeudi"/>
        <s v="dimanche"/>
        <s v="mercredi"/>
        <e v="#N/A"/>
      </sharedItems>
    </cacheField>
    <cacheField name="repos 12" numFmtId="0">
      <sharedItems count="6">
        <s v="jeudi"/>
        <s v="lundi"/>
        <s v="mercredi"/>
        <s v="mardi"/>
        <s v="samedi"/>
        <s v="dimanche"/>
      </sharedItems>
    </cacheField>
    <cacheField name="repos 22" numFmtId="0">
      <sharedItems count="5">
        <s v="vendredi"/>
        <s v="mardi"/>
        <s v="jeudi"/>
        <s v="mercredi"/>
        <s v="dimanche"/>
      </sharedItems>
    </cacheField>
    <cacheField name="Mois" numFmtId="0" databaseField="0">
      <fieldGroup base="6">
        <rangePr groupBy="months" startDate="2021-02-14T00:00:00" endDate="2021-05-10T00:00:00"/>
        <groupItems count="14">
          <s v="&lt;14/0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5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m/>
    <n v="4"/>
    <x v="0"/>
    <x v="0"/>
    <s v="Aysegul"/>
    <d v="2021-08-17T00:00:00"/>
    <x v="0"/>
    <s v="E1"/>
    <s v="E1"/>
    <x v="0"/>
    <x v="0"/>
    <x v="0"/>
    <x v="0"/>
  </r>
  <r>
    <m/>
    <n v="1"/>
    <x v="1"/>
    <x v="1"/>
    <s v="Dan"/>
    <d v="2021-08-17T00:00:00"/>
    <x v="0"/>
    <s v="E2"/>
    <s v="E1"/>
    <x v="1"/>
    <x v="1"/>
    <x v="1"/>
    <x v="1"/>
  </r>
  <r>
    <m/>
    <n v="3"/>
    <x v="2"/>
    <x v="2"/>
    <s v="Davy"/>
    <d v="2021-08-17T00:00:00"/>
    <x v="0"/>
    <s v="E2"/>
    <s v="E2"/>
    <x v="2"/>
    <x v="2"/>
    <x v="2"/>
    <x v="2"/>
  </r>
  <r>
    <m/>
    <n v="6"/>
    <x v="3"/>
    <x v="3"/>
    <s v="Fatma"/>
    <d v="2021-08-17T00:00:00"/>
    <x v="0"/>
    <s v="E1"/>
    <s v="E1"/>
    <x v="1"/>
    <x v="1"/>
    <x v="2"/>
    <x v="2"/>
  </r>
  <r>
    <m/>
    <n v="5"/>
    <x v="4"/>
    <x v="4"/>
    <s v="Patrick"/>
    <d v="2021-08-17T00:00:00"/>
    <x v="0"/>
    <s v="E2"/>
    <s v="E2"/>
    <x v="2"/>
    <x v="2"/>
    <x v="3"/>
    <x v="3"/>
  </r>
  <r>
    <m/>
    <n v="3"/>
    <x v="5"/>
    <x v="5"/>
    <s v="Amanda"/>
    <d v="2021-08-17T00:00:00"/>
    <x v="0"/>
    <s v="E1"/>
    <s v="E2"/>
    <x v="2"/>
    <x v="2"/>
    <x v="2"/>
    <x v="2"/>
  </r>
  <r>
    <m/>
    <n v="2"/>
    <x v="6"/>
    <x v="6"/>
    <s v="Lindsay"/>
    <d v="2021-08-17T00:00:00"/>
    <x v="0"/>
    <s v="E1"/>
    <s v="E2"/>
    <x v="1"/>
    <x v="1"/>
    <x v="3"/>
    <x v="3"/>
  </r>
  <r>
    <m/>
    <n v="4"/>
    <x v="7"/>
    <x v="7"/>
    <s v="Maxime"/>
    <d v="2021-08-17T00:00:00"/>
    <x v="0"/>
    <s v="E1"/>
    <s v="E1"/>
    <x v="2"/>
    <x v="2"/>
    <x v="0"/>
    <x v="0"/>
  </r>
  <r>
    <m/>
    <n v="5"/>
    <x v="8"/>
    <x v="8"/>
    <s v="Nathalie"/>
    <d v="2021-08-17T00:00:00"/>
    <x v="0"/>
    <s v="E1"/>
    <s v="E2"/>
    <x v="0"/>
    <x v="0"/>
    <x v="3"/>
    <x v="3"/>
  </r>
  <r>
    <m/>
    <n v="5"/>
    <x v="9"/>
    <x v="9"/>
    <s v="Stéphane"/>
    <d v="2021-08-17T00:00:00"/>
    <x v="0"/>
    <s v="E2"/>
    <s v="E2"/>
    <x v="2"/>
    <x v="2"/>
    <x v="3"/>
    <x v="3"/>
  </r>
  <r>
    <m/>
    <n v="2"/>
    <x v="10"/>
    <x v="10"/>
    <s v="Jean-Félix"/>
    <d v="2021-08-31T00:00:00"/>
    <x v="1"/>
    <s v="E2"/>
    <s v="E2"/>
    <x v="1"/>
    <x v="1"/>
    <x v="3"/>
    <x v="3"/>
  </r>
  <r>
    <m/>
    <n v="6"/>
    <x v="11"/>
    <x v="11"/>
    <s v="Chloé"/>
    <d v="2021-08-31T00:00:00"/>
    <x v="1"/>
    <s v="E2"/>
    <s v="E1"/>
    <x v="2"/>
    <x v="2"/>
    <x v="2"/>
    <x v="2"/>
  </r>
  <r>
    <m/>
    <n v="1"/>
    <x v="12"/>
    <x v="12"/>
    <s v="Estelle"/>
    <d v="2021-08-31T00:00:00"/>
    <x v="1"/>
    <s v="E1"/>
    <s v="E1"/>
    <x v="1"/>
    <x v="1"/>
    <x v="1"/>
    <x v="1"/>
  </r>
  <r>
    <s v="SEM"/>
    <n v="4"/>
    <x v="13"/>
    <x v="13"/>
    <s v="Léa"/>
    <d v="2021-08-31T00:00:00"/>
    <x v="1"/>
    <s v="E1"/>
    <m/>
    <x v="3"/>
    <x v="3"/>
    <x v="4"/>
    <x v="4"/>
  </r>
  <r>
    <m/>
    <n v="2"/>
    <x v="14"/>
    <x v="14"/>
    <s v="Vanessa"/>
    <d v="2021-09-14T00:00:00"/>
    <x v="2"/>
    <s v="E1"/>
    <s v="E2"/>
    <x v="4"/>
    <x v="4"/>
    <x v="3"/>
    <x v="3"/>
  </r>
  <r>
    <s v="TP/TP"/>
    <n v="4"/>
    <x v="15"/>
    <x v="15"/>
    <s v="Eleonore"/>
    <d v="2021-10-05T00:00:00"/>
    <x v="3"/>
    <s v="E2"/>
    <s v="E1"/>
    <x v="5"/>
    <x v="2"/>
    <x v="5"/>
    <x v="2"/>
  </r>
  <r>
    <s v="STECH"/>
    <n v="3"/>
    <x v="16"/>
    <x v="16"/>
    <s v="Nicolas"/>
    <d v="2021-10-05T00:00:00"/>
    <x v="3"/>
    <s v="E2"/>
    <s v="E2"/>
    <x v="1"/>
    <x v="1"/>
    <x v="2"/>
    <x v="2"/>
  </r>
  <r>
    <m/>
    <n v="2"/>
    <x v="17"/>
    <x v="17"/>
    <s v="Françoise"/>
    <d v="2021-10-05T00:00:00"/>
    <x v="3"/>
    <s v="E2"/>
    <s v="E2"/>
    <x v="1"/>
    <x v="1"/>
    <x v="3"/>
    <x v="3"/>
  </r>
  <r>
    <m/>
    <n v="2"/>
    <x v="18"/>
    <x v="18"/>
    <s v="Clémence"/>
    <d v="2021-10-05T00:00:00"/>
    <x v="3"/>
    <s v="E2"/>
    <s v="E2"/>
    <x v="1"/>
    <x v="1"/>
    <x v="3"/>
    <x v="3"/>
  </r>
  <r>
    <m/>
    <n v="1"/>
    <x v="19"/>
    <x v="19"/>
    <s v="Carole"/>
    <d v="2021-10-05T00:00:00"/>
    <x v="3"/>
    <s v="E1"/>
    <s v="E1"/>
    <x v="1"/>
    <x v="1"/>
    <x v="1"/>
    <x v="1"/>
  </r>
  <r>
    <s v="TP/TP"/>
    <n v="1"/>
    <x v="20"/>
    <x v="20"/>
    <s v="Caroline"/>
    <d v="2021-10-05T00:00:00"/>
    <x v="3"/>
    <s v="E2"/>
    <s v="E2"/>
    <x v="1"/>
    <x v="3"/>
    <x v="1"/>
    <x v="4"/>
  </r>
  <r>
    <m/>
    <n v="3"/>
    <x v="21"/>
    <x v="21"/>
    <s v="Estelle"/>
    <d v="2021-10-05T00:00:00"/>
    <x v="3"/>
    <s v="E2"/>
    <s v="E2"/>
    <x v="0"/>
    <x v="0"/>
    <x v="2"/>
    <x v="2"/>
  </r>
  <r>
    <m/>
    <n v="1"/>
    <x v="22"/>
    <x v="22"/>
    <s v="Leila"/>
    <d v="2021-10-05T00:00:00"/>
    <x v="3"/>
    <s v="E2"/>
    <s v="E1"/>
    <x v="1"/>
    <x v="1"/>
    <x v="1"/>
    <x v="1"/>
  </r>
  <r>
    <m/>
    <n v="5"/>
    <x v="23"/>
    <x v="23"/>
    <s v="Sylvie"/>
    <d v="2021-10-05T00:00:00"/>
    <x v="3"/>
    <s v="E2"/>
    <s v="E2"/>
    <x v="1"/>
    <x v="1"/>
    <x v="3"/>
    <x v="3"/>
  </r>
  <r>
    <m/>
    <n v="2"/>
    <x v="24"/>
    <x v="24"/>
    <s v="Christine"/>
    <d v="2021-10-05T00:00:00"/>
    <x v="3"/>
    <s v="E1"/>
    <s v="E2"/>
    <x v="4"/>
    <x v="4"/>
    <x v="3"/>
    <x v="3"/>
  </r>
  <r>
    <m/>
    <n v="3"/>
    <x v="25"/>
    <x v="25"/>
    <s v="Shana"/>
    <d v="2021-10-05T00:00:00"/>
    <x v="3"/>
    <s v="E1"/>
    <s v="E2"/>
    <x v="2"/>
    <x v="2"/>
    <x v="2"/>
    <x v="2"/>
  </r>
  <r>
    <m/>
    <n v="4"/>
    <x v="26"/>
    <x v="26"/>
    <s v="Nazanin"/>
    <d v="2021-10-05T00:00:00"/>
    <x v="3"/>
    <s v="E1"/>
    <s v="E1"/>
    <x v="0"/>
    <x v="0"/>
    <x v="0"/>
    <x v="0"/>
  </r>
  <r>
    <m/>
    <n v="2"/>
    <x v="27"/>
    <x v="27"/>
    <s v="Katia"/>
    <d v="2021-10-05T00:00:00"/>
    <x v="3"/>
    <s v="E2"/>
    <s v="E2"/>
    <x v="1"/>
    <x v="1"/>
    <x v="3"/>
    <x v="3"/>
  </r>
  <r>
    <m/>
    <n v="4"/>
    <x v="28"/>
    <x v="28"/>
    <s v="Claude"/>
    <d v="2021-10-12T00:00:00"/>
    <x v="4"/>
    <s v="E2"/>
    <s v="E1"/>
    <x v="0"/>
    <x v="0"/>
    <x v="0"/>
    <x v="0"/>
  </r>
  <r>
    <s v="STECH"/>
    <n v="1"/>
    <x v="29"/>
    <x v="29"/>
    <s v="Cyril"/>
    <d v="2021-10-12T00:00:00"/>
    <x v="4"/>
    <s v="E1"/>
    <s v="E1"/>
    <x v="2"/>
    <x v="2"/>
    <x v="1"/>
    <x v="1"/>
  </r>
  <r>
    <m/>
    <n v="1"/>
    <x v="30"/>
    <x v="30"/>
    <s v="Lea"/>
    <d v="2021-10-12T00:00:00"/>
    <x v="4"/>
    <s v="E1"/>
    <s v="E1"/>
    <x v="1"/>
    <x v="1"/>
    <x v="1"/>
    <x v="1"/>
  </r>
  <r>
    <s v="SEM"/>
    <n v="2"/>
    <x v="31"/>
    <x v="31"/>
    <s v="Sophie"/>
    <d v="2021-10-12T00:00:00"/>
    <x v="4"/>
    <s v="E1"/>
    <m/>
    <x v="3"/>
    <x v="3"/>
    <x v="4"/>
    <x v="4"/>
  </r>
  <r>
    <m/>
    <n v="5"/>
    <x v="32"/>
    <x v="32"/>
    <s v="Aurélia"/>
    <d v="2021-10-12T00:00:00"/>
    <x v="4"/>
    <s v="E1"/>
    <s v="E2"/>
    <x v="1"/>
    <x v="1"/>
    <x v="3"/>
    <x v="3"/>
  </r>
  <r>
    <m/>
    <n v="3"/>
    <x v="33"/>
    <x v="33"/>
    <s v="Chantal"/>
    <d v="2021-10-12T00:00:00"/>
    <x v="4"/>
    <s v="E1"/>
    <s v="E2"/>
    <x v="1"/>
    <x v="1"/>
    <x v="2"/>
    <x v="2"/>
  </r>
  <r>
    <m/>
    <n v="3"/>
    <x v="34"/>
    <x v="34"/>
    <s v="Alain"/>
    <d v="2021-10-12T00:00:00"/>
    <x v="4"/>
    <s v="E2"/>
    <s v="E2"/>
    <x v="2"/>
    <x v="2"/>
    <x v="2"/>
    <x v="2"/>
  </r>
  <r>
    <m/>
    <n v="1"/>
    <x v="35"/>
    <x v="35"/>
    <s v="Juliette"/>
    <d v="2021-10-12T00:00:00"/>
    <x v="4"/>
    <s v="E1"/>
    <s v="E1"/>
    <x v="1"/>
    <x v="1"/>
    <x v="1"/>
    <x v="1"/>
  </r>
  <r>
    <m/>
    <n v="6"/>
    <x v="36"/>
    <x v="36"/>
    <s v="Sandra"/>
    <d v="2021-10-12T00:00:00"/>
    <x v="4"/>
    <s v="E1"/>
    <s v="E1"/>
    <x v="3"/>
    <x v="3"/>
    <x v="4"/>
    <x v="4"/>
  </r>
  <r>
    <s v="STECH"/>
    <n v="2"/>
    <x v="37"/>
    <x v="37"/>
    <s v="Quentin"/>
    <d v="2021-10-12T00:00:00"/>
    <x v="4"/>
    <s v="E2"/>
    <s v="E2"/>
    <x v="1"/>
    <x v="1"/>
    <x v="3"/>
    <x v="3"/>
  </r>
  <r>
    <m/>
    <n v="4"/>
    <x v="38"/>
    <x v="38"/>
    <s v="Antoine"/>
    <d v="2021-10-12T00:00:00"/>
    <x v="4"/>
    <s v="E2"/>
    <s v="E1"/>
    <x v="0"/>
    <x v="0"/>
    <x v="0"/>
    <x v="0"/>
  </r>
  <r>
    <m/>
    <n v="3"/>
    <x v="39"/>
    <x v="39"/>
    <s v="Fadia"/>
    <d v="2021-11-02T00:00:00"/>
    <x v="5"/>
    <s v="E1"/>
    <s v="E2"/>
    <x v="1"/>
    <x v="1"/>
    <x v="2"/>
    <x v="2"/>
  </r>
  <r>
    <m/>
    <n v="1"/>
    <x v="40"/>
    <x v="40"/>
    <s v="Seren"/>
    <d v="2021-11-02T00:00:00"/>
    <x v="5"/>
    <s v="E1"/>
    <s v="E1"/>
    <x v="1"/>
    <x v="1"/>
    <x v="1"/>
    <x v="1"/>
  </r>
  <r>
    <m/>
    <n v="5"/>
    <x v="41"/>
    <x v="41"/>
    <s v="Hélène"/>
    <d v="2021-11-02T00:00:00"/>
    <x v="5"/>
    <s v="E1"/>
    <s v="E2"/>
    <x v="2"/>
    <x v="2"/>
    <x v="3"/>
    <x v="3"/>
  </r>
  <r>
    <m/>
    <n v="2"/>
    <x v="42"/>
    <x v="42"/>
    <s v="Somia"/>
    <d v="2021-11-02T00:00:00"/>
    <x v="5"/>
    <s v="E2"/>
    <s v="E2"/>
    <x v="1"/>
    <x v="1"/>
    <x v="3"/>
    <x v="3"/>
  </r>
  <r>
    <s v="STECH"/>
    <n v="6"/>
    <x v="43"/>
    <x v="43"/>
    <s v="Manon"/>
    <d v="2021-11-02T00:00:00"/>
    <x v="5"/>
    <s v="E1"/>
    <s v="E1"/>
    <x v="2"/>
    <x v="2"/>
    <x v="2"/>
    <x v="2"/>
  </r>
  <r>
    <m/>
    <n v="1"/>
    <x v="44"/>
    <x v="44"/>
    <n v="3"/>
    <d v="2021-02-01T00:00:00"/>
    <x v="6"/>
    <s v="E1"/>
    <s v="E1"/>
    <x v="2"/>
    <x v="2"/>
    <x v="1"/>
    <x v="1"/>
  </r>
  <r>
    <m/>
    <n v="6"/>
    <x v="45"/>
    <x v="44"/>
    <n v="9"/>
    <d v="2021-02-01T00:00:00"/>
    <x v="6"/>
    <s v="E1"/>
    <s v="E1"/>
    <x v="6"/>
    <x v="5"/>
    <x v="2"/>
    <x v="2"/>
  </r>
  <r>
    <m/>
    <n v="3"/>
    <x v="46"/>
    <x v="44"/>
    <n v="7"/>
    <d v="2021-02-01T00:00:00"/>
    <x v="6"/>
    <s v="E1"/>
    <s v="E2"/>
    <x v="2"/>
    <x v="2"/>
    <x v="2"/>
    <x v="2"/>
  </r>
  <r>
    <m/>
    <n v="4"/>
    <x v="47"/>
    <x v="44"/>
    <n v="6"/>
    <d v="2021-02-01T00:00:00"/>
    <x v="6"/>
    <s v="E1"/>
    <s v="E1"/>
    <x v="6"/>
    <x v="5"/>
    <x v="0"/>
    <x v="0"/>
  </r>
  <r>
    <m/>
    <n v="6"/>
    <x v="48"/>
    <x v="44"/>
    <n v="4"/>
    <d v="2021-02-01T00:00:00"/>
    <x v="6"/>
    <s v="E1"/>
    <s v="E1"/>
    <x v="6"/>
    <x v="5"/>
    <x v="3"/>
    <x v="3"/>
  </r>
  <r>
    <m/>
    <n v="6"/>
    <x v="49"/>
    <x v="44"/>
    <n v="1"/>
    <d v="2021-02-01T00:00:00"/>
    <x v="6"/>
    <s v="E2"/>
    <s v="E1"/>
    <x v="0"/>
    <x v="0"/>
    <x v="1"/>
    <x v="1"/>
  </r>
  <r>
    <m/>
    <n v="1"/>
    <x v="50"/>
    <x v="44"/>
    <n v="2"/>
    <d v="2021-02-01T00:00:00"/>
    <x v="6"/>
    <s v="E2"/>
    <s v="E1"/>
    <x v="1"/>
    <x v="1"/>
    <x v="1"/>
    <x v="1"/>
  </r>
  <r>
    <m/>
    <n v="4"/>
    <x v="51"/>
    <x v="44"/>
    <n v="8"/>
    <d v="2021-02-01T00:00:00"/>
    <x v="6"/>
    <s v="E2"/>
    <s v="E1"/>
    <x v="6"/>
    <x v="5"/>
    <x v="3"/>
    <x v="3"/>
  </r>
  <r>
    <m/>
    <n v="3"/>
    <x v="52"/>
    <x v="44"/>
    <n v="5"/>
    <d v="2021-02-01T00:00:00"/>
    <x v="6"/>
    <s v="E2"/>
    <s v="E2"/>
    <x v="6"/>
    <x v="5"/>
    <x v="2"/>
    <x v="2"/>
  </r>
  <r>
    <m/>
    <n v="2"/>
    <x v="53"/>
    <x v="45"/>
    <s v="Leila"/>
    <d v="2021-02-01T00:00:00"/>
    <x v="7"/>
    <s v="E1"/>
    <s v="E2"/>
    <x v="4"/>
    <x v="4"/>
    <x v="3"/>
    <x v="3"/>
  </r>
  <r>
    <m/>
    <n v="2"/>
    <x v="54"/>
    <x v="46"/>
    <s v="Stéphanie"/>
    <d v="2021-02-01T00:00:00"/>
    <x v="7"/>
    <s v="E1"/>
    <s v="E2"/>
    <x v="4"/>
    <x v="4"/>
    <x v="3"/>
    <x v="3"/>
  </r>
  <r>
    <m/>
    <n v="6"/>
    <x v="55"/>
    <x v="47"/>
    <s v="Mohamed"/>
    <d v="2021-02-01T00:00:00"/>
    <x v="7"/>
    <s v="E2"/>
    <s v="E2"/>
    <x v="0"/>
    <x v="0"/>
    <x v="0"/>
    <x v="0"/>
  </r>
  <r>
    <m/>
    <n v="3"/>
    <x v="56"/>
    <x v="48"/>
    <s v="Nelida"/>
    <d v="2021-02-01T00:00:00"/>
    <x v="7"/>
    <s v="E2"/>
    <s v="E2"/>
    <x v="0"/>
    <x v="0"/>
    <x v="2"/>
    <x v="2"/>
  </r>
  <r>
    <m/>
    <n v="1"/>
    <x v="57"/>
    <x v="49"/>
    <s v="Marie-Paule"/>
    <d v="2021-02-01T00:00:00"/>
    <x v="7"/>
    <s v="E1"/>
    <s v="E1"/>
    <x v="1"/>
    <x v="1"/>
    <x v="1"/>
    <x v="1"/>
  </r>
  <r>
    <m/>
    <n v="3"/>
    <x v="58"/>
    <x v="50"/>
    <s v="Jean  "/>
    <d v="2021-02-01T00:00:00"/>
    <x v="7"/>
    <s v="E1"/>
    <s v="E2"/>
    <x v="0"/>
    <x v="0"/>
    <x v="2"/>
    <x v="2"/>
  </r>
  <r>
    <m/>
    <n v="2"/>
    <x v="59"/>
    <x v="51"/>
    <s v="Leila"/>
    <d v="2021-02-01T00:00:00"/>
    <x v="7"/>
    <s v="E2"/>
    <s v="E2"/>
    <x v="1"/>
    <x v="1"/>
    <x v="3"/>
    <x v="3"/>
  </r>
  <r>
    <m/>
    <n v="2"/>
    <x v="60"/>
    <x v="52"/>
    <s v="Ahlam"/>
    <d v="2021-02-01T00:00:00"/>
    <x v="7"/>
    <s v="E2"/>
    <s v="E2"/>
    <x v="1"/>
    <x v="1"/>
    <x v="3"/>
    <x v="3"/>
  </r>
  <r>
    <m/>
    <n v="2"/>
    <x v="61"/>
    <x v="53"/>
    <s v="Michael"/>
    <d v="2021-02-01T00:00:00"/>
    <x v="7"/>
    <s v="E1"/>
    <s v="E2"/>
    <x v="4"/>
    <x v="4"/>
    <x v="3"/>
    <x v="3"/>
  </r>
  <r>
    <m/>
    <n v="2"/>
    <x v="62"/>
    <x v="54"/>
    <s v="Romain"/>
    <d v="2021-02-01T00:00:00"/>
    <x v="7"/>
    <s v="E2"/>
    <s v="E2"/>
    <x v="4"/>
    <x v="4"/>
    <x v="3"/>
    <x v="3"/>
  </r>
  <r>
    <m/>
    <n v="1"/>
    <x v="63"/>
    <x v="55"/>
    <s v="Clea"/>
    <d v="2021-02-01T00:00:00"/>
    <x v="7"/>
    <s v="E1"/>
    <s v="E1"/>
    <x v="1"/>
    <x v="1"/>
    <x v="1"/>
    <x v="1"/>
  </r>
  <r>
    <m/>
    <n v="3"/>
    <x v="64"/>
    <x v="56"/>
    <s v="Nejma"/>
    <d v="2021-02-01T00:00:00"/>
    <x v="7"/>
    <s v="E1"/>
    <s v="E2"/>
    <x v="0"/>
    <x v="0"/>
    <x v="2"/>
    <x v="2"/>
  </r>
  <r>
    <m/>
    <n v="4"/>
    <x v="65"/>
    <x v="57"/>
    <s v="CDD 23"/>
    <d v="2021-02-08T00:00:00"/>
    <x v="6"/>
    <s v="E1"/>
    <s v="E1"/>
    <x v="6"/>
    <x v="5"/>
    <x v="0"/>
    <x v="0"/>
  </r>
  <r>
    <m/>
    <n v="5"/>
    <x v="66"/>
    <x v="57"/>
    <s v="CDD 24"/>
    <d v="2021-02-08T00:00:00"/>
    <x v="6"/>
    <s v="E1"/>
    <s v="E2"/>
    <x v="6"/>
    <x v="5"/>
    <x v="3"/>
    <x v="3"/>
  </r>
  <r>
    <m/>
    <n v="6"/>
    <x v="67"/>
    <x v="58"/>
    <s v="CDD 25"/>
    <d v="2021-02-08T00:00:00"/>
    <x v="6"/>
    <s v="E1"/>
    <s v="E1"/>
    <x v="6"/>
    <x v="5"/>
    <x v="0"/>
    <x v="0"/>
  </r>
  <r>
    <m/>
    <n v="1"/>
    <x v="68"/>
    <x v="58"/>
    <s v="CDD 13"/>
    <d v="2021-02-08T00:00:00"/>
    <x v="6"/>
    <s v="E1"/>
    <s v="E1"/>
    <x v="4"/>
    <x v="4"/>
    <x v="1"/>
    <x v="1"/>
  </r>
  <r>
    <m/>
    <n v="4"/>
    <x v="69"/>
    <x v="58"/>
    <s v="CDD 14"/>
    <d v="2021-02-08T00:00:00"/>
    <x v="6"/>
    <s v="E1"/>
    <s v="E1"/>
    <x v="6"/>
    <x v="5"/>
    <x v="0"/>
    <x v="0"/>
  </r>
  <r>
    <m/>
    <n v="3"/>
    <x v="70"/>
    <x v="57"/>
    <s v="CDD 15"/>
    <d v="2021-02-08T00:00:00"/>
    <x v="6"/>
    <s v="E1"/>
    <s v="E2"/>
    <x v="6"/>
    <x v="5"/>
    <x v="2"/>
    <x v="2"/>
  </r>
  <r>
    <m/>
    <n v="4"/>
    <x v="71"/>
    <x v="57"/>
    <s v="CDD 20"/>
    <d v="2021-02-08T00:00:00"/>
    <x v="6"/>
    <s v="E1"/>
    <s v="E1"/>
    <x v="6"/>
    <x v="5"/>
    <x v="0"/>
    <x v="0"/>
  </r>
  <r>
    <m/>
    <n v="5"/>
    <x v="72"/>
    <x v="58"/>
    <s v="CDD 21"/>
    <d v="2021-02-08T00:00:00"/>
    <x v="6"/>
    <s v="E1"/>
    <s v="E2"/>
    <x v="6"/>
    <x v="5"/>
    <x v="3"/>
    <x v="3"/>
  </r>
  <r>
    <m/>
    <n v="6"/>
    <x v="73"/>
    <x v="58"/>
    <s v="CDD 22"/>
    <d v="2021-02-08T00:00:00"/>
    <x v="6"/>
    <s v="E1"/>
    <s v="E1"/>
    <x v="6"/>
    <x v="5"/>
    <x v="0"/>
    <x v="0"/>
  </r>
  <r>
    <m/>
    <n v="1"/>
    <x v="74"/>
    <x v="58"/>
    <s v="CDD 30"/>
    <d v="2021-02-08T00:00:00"/>
    <x v="6"/>
    <s v="E1"/>
    <s v="E1"/>
    <x v="2"/>
    <x v="2"/>
    <x v="1"/>
    <x v="1"/>
  </r>
  <r>
    <m/>
    <n v="6"/>
    <x v="75"/>
    <x v="57"/>
    <s v="CDD 26"/>
    <d v="2021-02-08T00:00:00"/>
    <x v="6"/>
    <s v="E2"/>
    <s v="E1"/>
    <x v="6"/>
    <x v="5"/>
    <x v="2"/>
    <x v="2"/>
  </r>
  <r>
    <m/>
    <n v="3"/>
    <x v="76"/>
    <x v="57"/>
    <s v="CDD 27"/>
    <d v="2021-02-08T00:00:00"/>
    <x v="6"/>
    <s v="E2"/>
    <s v="E2"/>
    <x v="6"/>
    <x v="5"/>
    <x v="2"/>
    <x v="2"/>
  </r>
  <r>
    <m/>
    <n v="4"/>
    <x v="77"/>
    <x v="57"/>
    <s v="CDD 28"/>
    <d v="2021-02-08T00:00:00"/>
    <x v="6"/>
    <s v="E2"/>
    <s v="E1"/>
    <x v="6"/>
    <x v="5"/>
    <x v="0"/>
    <x v="0"/>
  </r>
  <r>
    <m/>
    <n v="5"/>
    <x v="78"/>
    <x v="58"/>
    <s v="CDD 18"/>
    <d v="2021-02-08T00:00:00"/>
    <x v="6"/>
    <s v="E2"/>
    <s v="E2"/>
    <x v="6"/>
    <x v="5"/>
    <x v="3"/>
    <x v="3"/>
  </r>
  <r>
    <m/>
    <n v="6"/>
    <x v="79"/>
    <x v="58"/>
    <s v="CDD 29"/>
    <d v="2021-02-08T00:00:00"/>
    <x v="6"/>
    <s v="E2"/>
    <s v="E1"/>
    <x v="6"/>
    <x v="5"/>
    <x v="0"/>
    <x v="0"/>
  </r>
  <r>
    <m/>
    <n v="1"/>
    <x v="80"/>
    <x v="58"/>
    <s v="CDD 31"/>
    <d v="2021-02-08T00:00:00"/>
    <x v="6"/>
    <s v="E2"/>
    <s v="E1"/>
    <x v="0"/>
    <x v="0"/>
    <x v="1"/>
    <x v="1"/>
  </r>
  <r>
    <m/>
    <n v="5"/>
    <x v="81"/>
    <x v="57"/>
    <s v="CDD 19"/>
    <d v="2021-02-08T00:00:00"/>
    <x v="6"/>
    <s v="E2"/>
    <s v="E2"/>
    <x v="6"/>
    <x v="5"/>
    <x v="3"/>
    <x v="3"/>
  </r>
  <r>
    <m/>
    <n v="3"/>
    <x v="82"/>
    <x v="58"/>
    <s v="CDD 32"/>
    <d v="2021-02-08T00:00:00"/>
    <x v="6"/>
    <s v="E2"/>
    <s v="E2"/>
    <x v="6"/>
    <x v="5"/>
    <x v="2"/>
    <x v="2"/>
  </r>
  <r>
    <m/>
    <n v="4"/>
    <x v="83"/>
    <x v="57"/>
    <s v="CDD 16"/>
    <d v="2021-02-08T00:00:00"/>
    <x v="6"/>
    <s v="E2"/>
    <s v="E1"/>
    <x v="6"/>
    <x v="5"/>
    <x v="0"/>
    <x v="0"/>
  </r>
  <r>
    <m/>
    <n v="5"/>
    <x v="84"/>
    <x v="57"/>
    <s v="CDD 17"/>
    <d v="2021-02-08T00:00:00"/>
    <x v="6"/>
    <s v="E2"/>
    <s v="E2"/>
    <x v="6"/>
    <x v="5"/>
    <x v="3"/>
    <x v="3"/>
  </r>
  <r>
    <m/>
    <n v="6"/>
    <x v="85"/>
    <x v="59"/>
    <s v="Patrice"/>
    <d v="2020-11-16T00:00:00"/>
    <x v="6"/>
    <s v="E1"/>
    <s v="E1"/>
    <x v="2"/>
    <x v="2"/>
    <x v="2"/>
    <x v="2"/>
  </r>
  <r>
    <m/>
    <n v="5"/>
    <x v="86"/>
    <x v="60"/>
    <s v="Ronan"/>
    <d v="2020-11-16T00:00:00"/>
    <x v="6"/>
    <s v="E1"/>
    <s v="E2"/>
    <x v="2"/>
    <x v="2"/>
    <x v="3"/>
    <x v="3"/>
  </r>
  <r>
    <m/>
    <n v="5"/>
    <x v="87"/>
    <x v="61"/>
    <s v="Camille"/>
    <d v="2020-11-16T00:00:00"/>
    <x v="6"/>
    <s v="E2"/>
    <s v="E2"/>
    <x v="2"/>
    <x v="2"/>
    <x v="3"/>
    <x v="3"/>
  </r>
  <r>
    <s v="SEM"/>
    <n v="3"/>
    <x v="88"/>
    <x v="62"/>
    <s v="Narjis"/>
    <d v="2020-11-16T00:00:00"/>
    <x v="6"/>
    <s v="E2"/>
    <m/>
    <x v="3"/>
    <x v="3"/>
    <x v="4"/>
    <x v="4"/>
  </r>
  <r>
    <s v="STECH"/>
    <n v="5"/>
    <x v="89"/>
    <x v="63"/>
    <s v="Timothée"/>
    <d v="2020-11-16T00:00:00"/>
    <x v="6"/>
    <s v="E2"/>
    <s v="E2"/>
    <x v="2"/>
    <x v="2"/>
    <x v="3"/>
    <x v="3"/>
  </r>
  <r>
    <m/>
    <n v="4"/>
    <x v="90"/>
    <x v="64"/>
    <s v="Sandrine"/>
    <d v="2020-11-16T00:00:00"/>
    <x v="6"/>
    <s v="E1"/>
    <s v="E1"/>
    <x v="2"/>
    <x v="2"/>
    <x v="0"/>
    <x v="0"/>
  </r>
  <r>
    <m/>
    <n v="5"/>
    <x v="91"/>
    <x v="65"/>
    <s v="Robin"/>
    <d v="2020-11-16T00:00:00"/>
    <x v="6"/>
    <s v="E1"/>
    <s v="E2"/>
    <x v="2"/>
    <x v="2"/>
    <x v="3"/>
    <x v="3"/>
  </r>
  <r>
    <m/>
    <n v="6"/>
    <x v="92"/>
    <x v="66"/>
    <s v="Jérémy"/>
    <d v="2020-11-16T00:00:00"/>
    <x v="6"/>
    <s v="E2"/>
    <s v="E1"/>
    <x v="2"/>
    <x v="2"/>
    <x v="2"/>
    <x v="2"/>
  </r>
  <r>
    <m/>
    <n v="6"/>
    <x v="93"/>
    <x v="67"/>
    <s v="Nadège"/>
    <d v="2020-11-16T00:00:00"/>
    <x v="6"/>
    <s v="E2"/>
    <s v="E1"/>
    <x v="2"/>
    <x v="2"/>
    <x v="2"/>
    <x v="2"/>
  </r>
  <r>
    <m/>
    <n v="4"/>
    <x v="94"/>
    <x v="68"/>
    <s v="Marie"/>
    <d v="2020-11-16T00:00:00"/>
    <x v="6"/>
    <s v="E2"/>
    <s v="E1"/>
    <x v="0"/>
    <x v="0"/>
    <x v="0"/>
    <x v="0"/>
  </r>
  <r>
    <s v="SEM"/>
    <n v="1"/>
    <x v="95"/>
    <x v="69"/>
    <s v="Loubna"/>
    <d v="2020-11-16T00:00:00"/>
    <x v="6"/>
    <s v="E1"/>
    <m/>
    <x v="3"/>
    <x v="3"/>
    <x v="4"/>
    <x v="4"/>
  </r>
  <r>
    <s v="SEM"/>
    <n v="5"/>
    <x v="96"/>
    <x v="70"/>
    <s v="Romy"/>
    <d v="2020-11-16T00:00:00"/>
    <x v="6"/>
    <s v="E2"/>
    <m/>
    <x v="3"/>
    <x v="3"/>
    <x v="4"/>
    <x v="4"/>
  </r>
  <r>
    <m/>
    <n v="5"/>
    <x v="97"/>
    <x v="71"/>
    <s v="Claudine"/>
    <d v="2020-11-16T00:00:00"/>
    <x v="6"/>
    <s v="E2"/>
    <s v="E2"/>
    <x v="2"/>
    <x v="2"/>
    <x v="3"/>
    <x v="3"/>
  </r>
  <r>
    <s v="STECH"/>
    <n v="4"/>
    <x v="98"/>
    <x v="72"/>
    <s v="Aurélie"/>
    <d v="2020-11-16T00:00:00"/>
    <x v="6"/>
    <s v="E1"/>
    <s v="E1"/>
    <x v="2"/>
    <x v="2"/>
    <x v="0"/>
    <x v="0"/>
  </r>
  <r>
    <m/>
    <n v="6"/>
    <x v="99"/>
    <x v="73"/>
    <s v="Souhayla"/>
    <d v="2020-11-16T00:00:00"/>
    <x v="6"/>
    <s v="E2"/>
    <s v="E1"/>
    <x v="2"/>
    <x v="2"/>
    <x v="2"/>
    <x v="2"/>
  </r>
  <r>
    <m/>
    <n v="2"/>
    <x v="100"/>
    <x v="74"/>
    <s v="Romina"/>
    <d v="2020-11-16T00:00:00"/>
    <x v="6"/>
    <s v="E2"/>
    <s v="E2"/>
    <x v="4"/>
    <x v="4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eau croisé dynamique1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REPOS 2">
  <location ref="E9:K11" firstHeaderRow="1" firstDataRow="2" firstDataCol="1"/>
  <pivotFields count="14">
    <pivotField showAll="0"/>
    <pivotField showAll="0"/>
    <pivotField showAll="0">
      <items count="102">
        <item x="85"/>
        <item x="98"/>
        <item x="39"/>
        <item x="99"/>
        <item x="30"/>
        <item x="15"/>
        <item x="16"/>
        <item x="17"/>
        <item x="11"/>
        <item x="18"/>
        <item x="32"/>
        <item x="33"/>
        <item x="91"/>
        <item x="10"/>
        <item x="34"/>
        <item x="23"/>
        <item x="35"/>
        <item x="86"/>
        <item x="24"/>
        <item x="12"/>
        <item x="7"/>
        <item x="36"/>
        <item x="87"/>
        <item x="29"/>
        <item x="31"/>
        <item x="28"/>
        <item x="40"/>
        <item x="88"/>
        <item x="0"/>
        <item x="92"/>
        <item x="5"/>
        <item x="37"/>
        <item x="9"/>
        <item x="41"/>
        <item x="25"/>
        <item x="3"/>
        <item x="93"/>
        <item x="94"/>
        <item x="2"/>
        <item x="42"/>
        <item x="26"/>
        <item x="27"/>
        <item x="95"/>
        <item x="21"/>
        <item x="8"/>
        <item x="22"/>
        <item x="19"/>
        <item x="1"/>
        <item x="6"/>
        <item x="14"/>
        <item x="38"/>
        <item x="96"/>
        <item x="13"/>
        <item x="97"/>
        <item x="100"/>
        <item x="20"/>
        <item x="4"/>
        <item x="90"/>
        <item x="89"/>
        <item x="43"/>
        <item x="63"/>
        <item x="57"/>
        <item x="59"/>
        <item x="60"/>
        <item x="53"/>
        <item x="54"/>
        <item x="62"/>
        <item x="61"/>
        <item x="58"/>
        <item x="64"/>
        <item x="55"/>
        <item x="56"/>
        <item x="68"/>
        <item x="69"/>
        <item x="70"/>
        <item x="83"/>
        <item x="84"/>
        <item x="78"/>
        <item x="81"/>
        <item x="71"/>
        <item x="72"/>
        <item x="73"/>
        <item x="65"/>
        <item x="66"/>
        <item x="67"/>
        <item x="75"/>
        <item x="76"/>
        <item x="77"/>
        <item x="79"/>
        <item x="74"/>
        <item x="80"/>
        <item x="82"/>
        <item x="49"/>
        <item x="50"/>
        <item x="44"/>
        <item x="48"/>
        <item x="52"/>
        <item x="47"/>
        <item x="46"/>
        <item x="51"/>
        <item x="45"/>
        <item t="default"/>
      </items>
    </pivotField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>
      <items count="8">
        <item x="1"/>
        <item x="4"/>
        <item x="2"/>
        <item x="0"/>
        <item x="3"/>
        <item x="5"/>
        <item x="6"/>
        <item t="default"/>
      </items>
    </pivotField>
    <pivotField showAll="0">
      <items count="7">
        <item x="1"/>
        <item x="4"/>
        <item x="2"/>
        <item x="0"/>
        <item x="3"/>
        <item x="5"/>
        <item t="default"/>
      </items>
    </pivotField>
    <pivotField showAll="0">
      <items count="7">
        <item x="1"/>
        <item x="3"/>
        <item x="2"/>
        <item x="0"/>
        <item x="4"/>
        <item x="5"/>
        <item t="default"/>
      </items>
    </pivotField>
    <pivotField axis="axisCol" showAll="0">
      <items count="6">
        <item x="1"/>
        <item x="3"/>
        <item x="2"/>
        <item x="0"/>
        <item x="4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Items count="1">
    <i/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DD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0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REPOS 1">
  <location ref="E6:L8" firstHeaderRow="1" firstDataRow="2" firstDataCol="1"/>
  <pivotFields count="14">
    <pivotField showAll="0"/>
    <pivotField showAll="0"/>
    <pivotField showAll="0">
      <items count="102">
        <item x="85"/>
        <item x="98"/>
        <item x="39"/>
        <item x="99"/>
        <item x="30"/>
        <item x="15"/>
        <item x="16"/>
        <item x="17"/>
        <item x="11"/>
        <item x="18"/>
        <item x="32"/>
        <item x="33"/>
        <item x="91"/>
        <item x="10"/>
        <item x="34"/>
        <item x="23"/>
        <item x="35"/>
        <item x="86"/>
        <item x="24"/>
        <item x="12"/>
        <item x="7"/>
        <item x="36"/>
        <item x="87"/>
        <item x="29"/>
        <item x="31"/>
        <item x="28"/>
        <item x="40"/>
        <item x="88"/>
        <item x="0"/>
        <item x="92"/>
        <item x="5"/>
        <item x="37"/>
        <item x="9"/>
        <item x="41"/>
        <item x="25"/>
        <item x="3"/>
        <item x="93"/>
        <item x="94"/>
        <item x="2"/>
        <item x="42"/>
        <item x="26"/>
        <item x="27"/>
        <item x="95"/>
        <item x="21"/>
        <item x="8"/>
        <item x="22"/>
        <item x="19"/>
        <item x="1"/>
        <item x="6"/>
        <item x="14"/>
        <item x="38"/>
        <item x="96"/>
        <item x="13"/>
        <item x="97"/>
        <item x="100"/>
        <item x="20"/>
        <item x="4"/>
        <item x="90"/>
        <item x="89"/>
        <item x="43"/>
        <item x="63"/>
        <item x="57"/>
        <item x="59"/>
        <item x="60"/>
        <item x="53"/>
        <item x="54"/>
        <item x="62"/>
        <item x="61"/>
        <item x="58"/>
        <item x="64"/>
        <item x="55"/>
        <item x="56"/>
        <item x="68"/>
        <item x="69"/>
        <item x="70"/>
        <item x="83"/>
        <item x="84"/>
        <item x="78"/>
        <item x="81"/>
        <item x="71"/>
        <item x="72"/>
        <item x="73"/>
        <item x="65"/>
        <item x="66"/>
        <item x="67"/>
        <item x="75"/>
        <item x="76"/>
        <item x="77"/>
        <item x="79"/>
        <item x="74"/>
        <item x="80"/>
        <item x="82"/>
        <item x="49"/>
        <item x="50"/>
        <item x="44"/>
        <item x="48"/>
        <item x="52"/>
        <item x="47"/>
        <item x="46"/>
        <item x="51"/>
        <item x="45"/>
        <item t="default"/>
      </items>
    </pivotField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>
      <items count="8">
        <item x="1"/>
        <item x="4"/>
        <item x="2"/>
        <item x="0"/>
        <item x="3"/>
        <item x="5"/>
        <item x="6"/>
        <item t="default"/>
      </items>
    </pivotField>
    <pivotField showAll="0">
      <items count="7">
        <item x="1"/>
        <item x="4"/>
        <item x="2"/>
        <item x="0"/>
        <item x="3"/>
        <item x="5"/>
        <item t="default"/>
      </items>
    </pivotField>
    <pivotField axis="axisCol" showAll="0">
      <items count="7">
        <item x="1"/>
        <item x="3"/>
        <item x="2"/>
        <item x="0"/>
        <item x="4"/>
        <item x="5"/>
        <item t="default"/>
      </items>
    </pivotField>
    <pivotField showAll="0">
      <items count="6">
        <item x="1"/>
        <item x="3"/>
        <item x="2"/>
        <item x="0"/>
        <item x="4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Items count="1">
    <i/>
  </rowItems>
  <colFields count="1">
    <field x="1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bre CDD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2000000}" name="Tableau croisé dynamique1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fin de cdd">
  <location ref="B2:C11" firstHeaderRow="1" firstDataRow="1" firstDataCol="1"/>
  <pivotFields count="14">
    <pivotField showAll="0"/>
    <pivotField showAll="0"/>
    <pivotField showAll="0"/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6"/>
  </rowFields>
  <rowItems count="9">
    <i>
      <x v="45"/>
    </i>
    <i>
      <x v="52"/>
    </i>
    <i>
      <x v="67"/>
    </i>
    <i>
      <x v="92"/>
    </i>
    <i>
      <x v="99"/>
    </i>
    <i>
      <x v="116"/>
    </i>
    <i>
      <x v="123"/>
    </i>
    <i>
      <x v="130"/>
    </i>
    <i t="grand">
      <x/>
    </i>
  </rowItems>
  <colItems count="1">
    <i/>
  </colItems>
  <dataFields count="1">
    <dataField name="nbre cdd" fld="3" subtotal="count" baseField="0" baseItem="0"/>
  </dataFields>
  <formats count="3">
    <format dxfId="2">
      <pivotArea field="6" type="button" dataOnly="0" labelOnly="1" outline="0" axis="axisRow" fieldPosition="0"/>
    </format>
    <format dxfId="1">
      <pivotArea dataOnly="0" labelOnly="1" fieldPosition="0">
        <references count="1">
          <reference field="6" count="8">
            <x v="45"/>
            <x v="52"/>
            <x v="67"/>
            <x v="92"/>
            <x v="99"/>
            <x v="116"/>
            <x v="123"/>
            <x v="130"/>
          </reference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1"/>
  <sheetViews>
    <sheetView tabSelected="1" topLeftCell="F113" workbookViewId="0">
      <selection activeCell="Q15" sqref="Q15"/>
    </sheetView>
  </sheetViews>
  <sheetFormatPr baseColWidth="10" defaultRowHeight="16" x14ac:dyDescent="0.2"/>
  <cols>
    <col min="2" max="2" width="10.83203125" style="1"/>
    <col min="3" max="3" width="13.83203125" bestFit="1" customWidth="1"/>
    <col min="5" max="5" width="20.5" bestFit="1" customWidth="1"/>
    <col min="14" max="14" width="16" customWidth="1"/>
  </cols>
  <sheetData>
    <row r="1" spans="1:24" x14ac:dyDescent="0.2">
      <c r="E1" s="2" t="s">
        <v>0</v>
      </c>
      <c r="F1" s="2"/>
      <c r="G1" s="2"/>
      <c r="H1" s="2"/>
      <c r="I1" s="2"/>
      <c r="J1" s="2"/>
      <c r="K1" s="2"/>
      <c r="L1" s="2"/>
    </row>
    <row r="2" spans="1:24" x14ac:dyDescent="0.2">
      <c r="B2" s="39" t="s">
        <v>1</v>
      </c>
      <c r="C2" t="s">
        <v>2</v>
      </c>
      <c r="N2" s="3" t="s">
        <v>3</v>
      </c>
      <c r="O2" s="4">
        <f>COUNTIF(B17:B117,"STECH")</f>
        <v>6</v>
      </c>
      <c r="P2" s="5"/>
      <c r="S2" s="6">
        <v>1</v>
      </c>
      <c r="T2" s="6">
        <v>2</v>
      </c>
      <c r="U2" s="6">
        <v>3</v>
      </c>
      <c r="V2" s="6">
        <v>4</v>
      </c>
      <c r="W2" s="6">
        <v>5</v>
      </c>
      <c r="X2" s="6">
        <v>6</v>
      </c>
    </row>
    <row r="3" spans="1:24" x14ac:dyDescent="0.2">
      <c r="B3" s="7" t="s">
        <v>4</v>
      </c>
      <c r="C3">
        <v>10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N3" s="9"/>
      <c r="O3" s="10"/>
      <c r="R3" s="11" t="s">
        <v>12</v>
      </c>
      <c r="S3" s="12">
        <f>COUNTIFS($C$17:$C$117,S$2,$I$17:$I$117,LEFT($R3,2))</f>
        <v>12</v>
      </c>
      <c r="T3" s="12">
        <f t="shared" ref="T3:X4" si="0">COUNTIFS($C$17:$C$117,T$2,$I$17:$I$117,LEFT($R3,2))</f>
        <v>7</v>
      </c>
      <c r="U3" s="12">
        <f t="shared" si="0"/>
        <v>8</v>
      </c>
      <c r="V3" s="12">
        <f t="shared" si="0"/>
        <v>10</v>
      </c>
      <c r="W3" s="12">
        <f t="shared" si="0"/>
        <v>7</v>
      </c>
      <c r="X3" s="12">
        <f t="shared" si="0"/>
        <v>8</v>
      </c>
    </row>
    <row r="4" spans="1:24" x14ac:dyDescent="0.2">
      <c r="B4" s="7" t="s">
        <v>13</v>
      </c>
      <c r="C4">
        <v>4</v>
      </c>
      <c r="E4" s="6" t="s">
        <v>14</v>
      </c>
      <c r="F4" s="6">
        <f>GETPIVOTDATA("Nom",$E$6,"repos 12","lundi")</f>
        <v>17</v>
      </c>
      <c r="G4" s="6">
        <f>GETPIVOTDATA("Nom",$E$6,"repos 12","mardi")+GETPIVOTDATA("Nom",$E$9,"repos 22","mardi")</f>
        <v>50</v>
      </c>
      <c r="H4" s="6">
        <f>GETPIVOTDATA("Nom",$E$6,"repos 12","mercredi")+GETPIVOTDATA("Nom",$E$9,"repos 22","mercredi")</f>
        <v>59</v>
      </c>
      <c r="I4" s="6">
        <f>GETPIVOTDATA("Nom",$E$6,"repos 12","jeudi")+GETPIVOTDATA("Nom",$E$9,"repos 22","jeudi")</f>
        <v>44</v>
      </c>
      <c r="J4" s="6">
        <f>GETPIVOTDATA("Nom",$E$9,"repos 22","vendredi")</f>
        <v>18</v>
      </c>
      <c r="K4" s="6">
        <f>GETPIVOTDATA("Nom",$E$6,"repos 12","samedi")</f>
        <v>6</v>
      </c>
      <c r="L4" s="6">
        <f>GETPIVOTDATA("Nom",$E$6,"repos 12","dimanche")+GETPIVOTDATA("Nom",$E$9,"repos 22","dimanche")</f>
        <v>8</v>
      </c>
      <c r="M4">
        <v>1</v>
      </c>
      <c r="N4" s="10" t="s">
        <v>15</v>
      </c>
      <c r="O4" s="13">
        <f>COUNTIF(C17:C117,"1")-1</f>
        <v>16</v>
      </c>
      <c r="R4" s="11" t="s">
        <v>16</v>
      </c>
      <c r="S4" s="12">
        <f t="shared" ref="S4" si="1">COUNTIFS($C$17:$C$117,S$2,$I$17:$I$117,LEFT($R4,2))</f>
        <v>5</v>
      </c>
      <c r="T4" s="12">
        <f t="shared" si="0"/>
        <v>10</v>
      </c>
      <c r="U4" s="12">
        <f t="shared" si="0"/>
        <v>9</v>
      </c>
      <c r="V4" s="12">
        <f t="shared" si="0"/>
        <v>7</v>
      </c>
      <c r="W4" s="12">
        <f t="shared" si="0"/>
        <v>10</v>
      </c>
      <c r="X4" s="12">
        <f t="shared" si="0"/>
        <v>8</v>
      </c>
    </row>
    <row r="5" spans="1:24" x14ac:dyDescent="0.2">
      <c r="B5" s="7" t="s">
        <v>17</v>
      </c>
      <c r="C5">
        <v>1</v>
      </c>
      <c r="M5">
        <v>2</v>
      </c>
      <c r="N5" s="10" t="s">
        <v>18</v>
      </c>
      <c r="O5" s="13">
        <f>COUNTIF(C17:C117,"2")-1</f>
        <v>16</v>
      </c>
      <c r="R5" s="11" t="s">
        <v>19</v>
      </c>
      <c r="S5" s="12">
        <f>COUNTIFS($C$17:$C$117,S$2,$J$17:$J$117,LEFT($R5,2))</f>
        <v>16</v>
      </c>
      <c r="T5" s="12">
        <f t="shared" ref="T5:X6" si="2">COUNTIFS($C$17:$C$117,T$2,$J$17:$J$117,LEFT($R5,2))</f>
        <v>0</v>
      </c>
      <c r="U5" s="12">
        <f t="shared" si="2"/>
        <v>0</v>
      </c>
      <c r="V5" s="12">
        <f t="shared" si="2"/>
        <v>16</v>
      </c>
      <c r="W5" s="12">
        <f t="shared" si="2"/>
        <v>0</v>
      </c>
      <c r="X5" s="12">
        <f t="shared" si="2"/>
        <v>15</v>
      </c>
    </row>
    <row r="6" spans="1:24" x14ac:dyDescent="0.2">
      <c r="B6" s="7" t="s">
        <v>20</v>
      </c>
      <c r="C6">
        <v>13</v>
      </c>
      <c r="E6" s="38"/>
      <c r="F6" t="s">
        <v>21</v>
      </c>
      <c r="M6">
        <v>3</v>
      </c>
      <c r="N6" s="10" t="s">
        <v>22</v>
      </c>
      <c r="O6" s="13">
        <f>COUNTIF(C17:C117,"3")-1</f>
        <v>16</v>
      </c>
      <c r="R6" s="11" t="s">
        <v>23</v>
      </c>
      <c r="S6" s="12">
        <f>COUNTIFS($C$17:$C$117,S$2,$J$17:$J$117,LEFT($R6,2))</f>
        <v>0</v>
      </c>
      <c r="T6" s="12">
        <f t="shared" si="2"/>
        <v>16</v>
      </c>
      <c r="U6" s="12">
        <f t="shared" si="2"/>
        <v>16</v>
      </c>
      <c r="V6" s="12">
        <f t="shared" si="2"/>
        <v>0</v>
      </c>
      <c r="W6" s="12">
        <f t="shared" si="2"/>
        <v>16</v>
      </c>
      <c r="X6" s="12">
        <f t="shared" si="2"/>
        <v>1</v>
      </c>
    </row>
    <row r="7" spans="1:24" x14ac:dyDescent="0.2">
      <c r="B7" s="7" t="s">
        <v>24</v>
      </c>
      <c r="C7">
        <v>11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  <c r="K7" t="s">
        <v>30</v>
      </c>
      <c r="L7" t="s">
        <v>31</v>
      </c>
      <c r="M7">
        <v>4</v>
      </c>
      <c r="N7" s="10" t="s">
        <v>32</v>
      </c>
      <c r="O7" s="13">
        <f>COUNTIF(C17:C117,"4")-1</f>
        <v>16</v>
      </c>
    </row>
    <row r="8" spans="1:24" x14ac:dyDescent="0.2">
      <c r="B8" s="7" t="s">
        <v>33</v>
      </c>
      <c r="C8">
        <v>5</v>
      </c>
      <c r="E8" t="s">
        <v>34</v>
      </c>
      <c r="F8">
        <v>17</v>
      </c>
      <c r="G8">
        <v>34</v>
      </c>
      <c r="H8">
        <v>25</v>
      </c>
      <c r="I8">
        <v>18</v>
      </c>
      <c r="J8">
        <v>6</v>
      </c>
      <c r="K8">
        <v>1</v>
      </c>
      <c r="L8">
        <v>101</v>
      </c>
      <c r="M8">
        <v>5</v>
      </c>
      <c r="N8" s="10" t="s">
        <v>35</v>
      </c>
      <c r="O8" s="13">
        <f>COUNTIF(C17:C117,"5")-1</f>
        <v>16</v>
      </c>
    </row>
    <row r="9" spans="1:24" x14ac:dyDescent="0.2">
      <c r="B9" s="7" t="s">
        <v>36</v>
      </c>
      <c r="C9">
        <v>12</v>
      </c>
      <c r="E9" s="38"/>
      <c r="F9" t="s">
        <v>37</v>
      </c>
      <c r="N9" s="14" t="s">
        <v>38</v>
      </c>
      <c r="O9" s="15"/>
      <c r="P9" s="16"/>
    </row>
    <row r="10" spans="1:24" x14ac:dyDescent="0.2">
      <c r="B10" s="7" t="s">
        <v>39</v>
      </c>
      <c r="C10">
        <v>45</v>
      </c>
      <c r="F10" t="s">
        <v>26</v>
      </c>
      <c r="G10" t="s">
        <v>27</v>
      </c>
      <c r="H10" t="s">
        <v>28</v>
      </c>
      <c r="I10" t="s">
        <v>40</v>
      </c>
      <c r="J10" t="s">
        <v>30</v>
      </c>
      <c r="K10" t="s">
        <v>31</v>
      </c>
      <c r="M10">
        <v>6</v>
      </c>
      <c r="N10" s="10" t="s">
        <v>41</v>
      </c>
      <c r="O10" s="13">
        <f>COUNTIF(C17:C117,"6")-1</f>
        <v>15</v>
      </c>
    </row>
    <row r="11" spans="1:24" x14ac:dyDescent="0.2">
      <c r="B11" s="7" t="s">
        <v>31</v>
      </c>
      <c r="C11">
        <v>101</v>
      </c>
      <c r="E11" t="s">
        <v>34</v>
      </c>
      <c r="F11">
        <v>16</v>
      </c>
      <c r="G11">
        <v>34</v>
      </c>
      <c r="H11">
        <v>26</v>
      </c>
      <c r="I11">
        <v>18</v>
      </c>
      <c r="J11">
        <v>7</v>
      </c>
      <c r="K11">
        <v>101</v>
      </c>
      <c r="N11" s="9"/>
      <c r="O11" s="13"/>
    </row>
    <row r="12" spans="1:24" x14ac:dyDescent="0.2">
      <c r="N12" s="3" t="s">
        <v>42</v>
      </c>
      <c r="O12" s="4">
        <f>SUM(O4:O10)</f>
        <v>95</v>
      </c>
    </row>
    <row r="13" spans="1:24" x14ac:dyDescent="0.2">
      <c r="N13" s="3" t="s">
        <v>43</v>
      </c>
      <c r="O13" s="4">
        <f>O12+O2</f>
        <v>101</v>
      </c>
    </row>
    <row r="15" spans="1:24" ht="17" thickBot="1" x14ac:dyDescent="0.25">
      <c r="I15" s="1"/>
      <c r="J15" s="1"/>
      <c r="K15" s="40" t="s">
        <v>44</v>
      </c>
      <c r="L15" s="40"/>
      <c r="M15" s="41" t="s">
        <v>45</v>
      </c>
      <c r="N15" s="42"/>
      <c r="O15" s="5"/>
      <c r="P15" s="5" t="s">
        <v>76</v>
      </c>
      <c r="Q15" s="9"/>
      <c r="R15" s="9"/>
      <c r="S15" s="9"/>
      <c r="T15" s="9"/>
      <c r="U15" s="9"/>
      <c r="V15" s="9"/>
      <c r="W15" s="9"/>
    </row>
    <row r="16" spans="1:24" ht="69" thickBot="1" x14ac:dyDescent="0.25">
      <c r="A16" s="17" t="s">
        <v>73</v>
      </c>
      <c r="B16" s="17" t="s">
        <v>46</v>
      </c>
      <c r="C16" s="18" t="s">
        <v>47</v>
      </c>
      <c r="D16" s="18" t="s">
        <v>48</v>
      </c>
      <c r="E16" s="18" t="s">
        <v>49</v>
      </c>
      <c r="F16" s="19" t="s">
        <v>50</v>
      </c>
      <c r="G16" s="18" t="s">
        <v>51</v>
      </c>
      <c r="H16" s="18" t="s">
        <v>52</v>
      </c>
      <c r="I16" s="18" t="s">
        <v>53</v>
      </c>
      <c r="J16" s="18" t="s">
        <v>54</v>
      </c>
      <c r="K16" s="20" t="s">
        <v>55</v>
      </c>
      <c r="L16" s="20" t="s">
        <v>56</v>
      </c>
      <c r="M16" s="21" t="s">
        <v>57</v>
      </c>
      <c r="N16" s="21" t="s">
        <v>58</v>
      </c>
      <c r="O16" s="22" t="s">
        <v>59</v>
      </c>
      <c r="P16" s="22" t="s">
        <v>60</v>
      </c>
      <c r="Q16" s="23" t="s">
        <v>61</v>
      </c>
      <c r="R16" s="23" t="s">
        <v>62</v>
      </c>
      <c r="S16" s="23" t="s">
        <v>63</v>
      </c>
      <c r="T16" s="23" t="s">
        <v>64</v>
      </c>
      <c r="U16" s="23" t="s">
        <v>65</v>
      </c>
      <c r="V16" s="23" t="s">
        <v>66</v>
      </c>
      <c r="W16" s="23" t="s">
        <v>67</v>
      </c>
    </row>
    <row r="17" spans="1:19" x14ac:dyDescent="0.2">
      <c r="A17" s="12" t="s">
        <v>74</v>
      </c>
      <c r="B17" s="24"/>
      <c r="C17" s="24">
        <v>1</v>
      </c>
      <c r="D17" s="24">
        <v>48</v>
      </c>
      <c r="E17" s="25"/>
      <c r="F17" s="25"/>
      <c r="G17" s="26">
        <v>44061</v>
      </c>
      <c r="H17" s="26">
        <v>44241</v>
      </c>
      <c r="I17" s="24" t="s">
        <v>68</v>
      </c>
      <c r="J17" s="24" t="s">
        <v>69</v>
      </c>
      <c r="K17" s="27" t="s">
        <v>25</v>
      </c>
      <c r="L17" s="27" t="s">
        <v>26</v>
      </c>
      <c r="M17" s="12" t="s">
        <v>25</v>
      </c>
      <c r="N17" s="12" t="s">
        <v>26</v>
      </c>
      <c r="Q17" t="s">
        <v>80</v>
      </c>
      <c r="R17" s="28"/>
      <c r="S17" s="28"/>
    </row>
    <row r="18" spans="1:19" x14ac:dyDescent="0.2">
      <c r="A18" s="12" t="s">
        <v>74</v>
      </c>
      <c r="B18" s="24"/>
      <c r="C18" s="24">
        <v>1</v>
      </c>
      <c r="D18" s="24">
        <v>20</v>
      </c>
      <c r="E18" s="25"/>
      <c r="F18" s="25"/>
      <c r="G18" s="26">
        <v>44074</v>
      </c>
      <c r="H18" s="26">
        <v>44248</v>
      </c>
      <c r="I18" s="24" t="s">
        <v>69</v>
      </c>
      <c r="J18" s="24" t="s">
        <v>69</v>
      </c>
      <c r="K18" s="27" t="s">
        <v>25</v>
      </c>
      <c r="L18" s="27" t="s">
        <v>26</v>
      </c>
      <c r="M18" s="12" t="s">
        <v>25</v>
      </c>
      <c r="N18" s="12" t="s">
        <v>26</v>
      </c>
      <c r="Q18" t="s">
        <v>80</v>
      </c>
      <c r="R18" s="28"/>
      <c r="S18" s="28"/>
    </row>
    <row r="19" spans="1:19" x14ac:dyDescent="0.2">
      <c r="A19" s="12" t="s">
        <v>74</v>
      </c>
      <c r="B19" s="29"/>
      <c r="C19" s="24">
        <v>1</v>
      </c>
      <c r="D19" s="24">
        <v>47</v>
      </c>
      <c r="E19" s="25"/>
      <c r="F19" s="25"/>
      <c r="G19" s="26">
        <v>44109</v>
      </c>
      <c r="H19" s="26">
        <v>44287</v>
      </c>
      <c r="I19" s="24" t="s">
        <v>69</v>
      </c>
      <c r="J19" s="24" t="s">
        <v>69</v>
      </c>
      <c r="K19" s="27" t="s">
        <v>25</v>
      </c>
      <c r="L19" s="27" t="s">
        <v>26</v>
      </c>
      <c r="M19" s="12" t="s">
        <v>25</v>
      </c>
      <c r="N19" s="12" t="s">
        <v>26</v>
      </c>
      <c r="Q19" t="s">
        <v>80</v>
      </c>
      <c r="R19" s="28"/>
      <c r="S19" s="28"/>
    </row>
    <row r="20" spans="1:19" x14ac:dyDescent="0.2">
      <c r="A20" s="12" t="s">
        <v>74</v>
      </c>
      <c r="B20" s="29" t="s">
        <v>70</v>
      </c>
      <c r="C20" s="24">
        <v>1</v>
      </c>
      <c r="D20" s="24">
        <v>56</v>
      </c>
      <c r="E20" s="25"/>
      <c r="F20" s="25"/>
      <c r="G20" s="26">
        <v>44109</v>
      </c>
      <c r="H20" s="26">
        <v>44287</v>
      </c>
      <c r="I20" s="24" t="s">
        <v>68</v>
      </c>
      <c r="J20" s="24" t="s">
        <v>69</v>
      </c>
      <c r="K20" s="27" t="s">
        <v>25</v>
      </c>
      <c r="L20" s="27" t="s">
        <v>30</v>
      </c>
      <c r="M20" s="12" t="s">
        <v>25</v>
      </c>
      <c r="N20" s="12" t="s">
        <v>30</v>
      </c>
      <c r="Q20" t="s">
        <v>80</v>
      </c>
      <c r="R20" s="28"/>
      <c r="S20" s="28"/>
    </row>
    <row r="21" spans="1:19" x14ac:dyDescent="0.2">
      <c r="A21" s="12" t="s">
        <v>74</v>
      </c>
      <c r="B21" s="24"/>
      <c r="C21" s="24">
        <v>1</v>
      </c>
      <c r="D21" s="24">
        <v>46</v>
      </c>
      <c r="E21" s="25"/>
      <c r="F21" s="25"/>
      <c r="G21" s="26">
        <v>44109</v>
      </c>
      <c r="H21" s="26">
        <v>44287</v>
      </c>
      <c r="I21" s="24" t="s">
        <v>68</v>
      </c>
      <c r="J21" s="24" t="s">
        <v>69</v>
      </c>
      <c r="K21" s="27" t="s">
        <v>25</v>
      </c>
      <c r="L21" s="27" t="s">
        <v>26</v>
      </c>
      <c r="M21" s="12" t="s">
        <v>25</v>
      </c>
      <c r="N21" s="12" t="s">
        <v>26</v>
      </c>
      <c r="Q21" t="s">
        <v>80</v>
      </c>
      <c r="R21" s="28"/>
      <c r="S21" s="28"/>
    </row>
    <row r="22" spans="1:19" x14ac:dyDescent="0.2">
      <c r="A22" s="12" t="s">
        <v>74</v>
      </c>
      <c r="B22" s="29" t="s">
        <v>3</v>
      </c>
      <c r="C22" s="29">
        <v>1</v>
      </c>
      <c r="D22" s="24">
        <v>24</v>
      </c>
      <c r="E22" s="25"/>
      <c r="F22" s="25"/>
      <c r="G22" s="26">
        <v>44116</v>
      </c>
      <c r="H22" s="26">
        <v>44294</v>
      </c>
      <c r="I22" s="30" t="s">
        <v>69</v>
      </c>
      <c r="J22" s="30" t="s">
        <v>69</v>
      </c>
      <c r="K22" s="27" t="s">
        <v>27</v>
      </c>
      <c r="L22" s="27" t="s">
        <v>28</v>
      </c>
      <c r="M22" s="12" t="s">
        <v>25</v>
      </c>
      <c r="N22" s="12" t="s">
        <v>26</v>
      </c>
      <c r="Q22" t="s">
        <v>80</v>
      </c>
      <c r="R22" s="28"/>
      <c r="S22" s="28"/>
    </row>
    <row r="23" spans="1:19" x14ac:dyDescent="0.2">
      <c r="A23" s="12" t="s">
        <v>74</v>
      </c>
      <c r="B23" s="29"/>
      <c r="C23" s="24">
        <v>1</v>
      </c>
      <c r="D23" s="24">
        <v>5</v>
      </c>
      <c r="E23" s="25"/>
      <c r="F23" s="25"/>
      <c r="G23" s="26">
        <v>44116</v>
      </c>
      <c r="H23" s="26">
        <v>44294</v>
      </c>
      <c r="I23" s="24" t="s">
        <v>69</v>
      </c>
      <c r="J23" s="24" t="s">
        <v>69</v>
      </c>
      <c r="K23" s="27" t="s">
        <v>25</v>
      </c>
      <c r="L23" s="27" t="s">
        <v>26</v>
      </c>
      <c r="M23" s="12" t="s">
        <v>25</v>
      </c>
      <c r="N23" s="12" t="s">
        <v>26</v>
      </c>
      <c r="Q23" t="s">
        <v>80</v>
      </c>
      <c r="R23" s="28"/>
      <c r="S23" s="28"/>
    </row>
    <row r="24" spans="1:19" x14ac:dyDescent="0.2">
      <c r="A24" s="12" t="s">
        <v>74</v>
      </c>
      <c r="B24" s="24"/>
      <c r="C24" s="24">
        <v>1</v>
      </c>
      <c r="D24" s="24">
        <v>17</v>
      </c>
      <c r="E24" s="25"/>
      <c r="F24" s="25"/>
      <c r="G24" s="26">
        <v>44116</v>
      </c>
      <c r="H24" s="26">
        <v>44294</v>
      </c>
      <c r="I24" s="24" t="s">
        <v>69</v>
      </c>
      <c r="J24" s="24" t="s">
        <v>69</v>
      </c>
      <c r="K24" s="27" t="s">
        <v>25</v>
      </c>
      <c r="L24" s="27" t="s">
        <v>26</v>
      </c>
      <c r="M24" s="12" t="s">
        <v>25</v>
      </c>
      <c r="N24" s="12" t="s">
        <v>26</v>
      </c>
      <c r="Q24" t="s">
        <v>80</v>
      </c>
      <c r="R24" s="28"/>
      <c r="S24" s="28"/>
    </row>
    <row r="25" spans="1:19" x14ac:dyDescent="0.2">
      <c r="A25" s="12" t="s">
        <v>74</v>
      </c>
      <c r="B25" s="24"/>
      <c r="C25" s="24">
        <v>1</v>
      </c>
      <c r="D25" s="24">
        <v>27</v>
      </c>
      <c r="E25" s="25"/>
      <c r="F25" s="25"/>
      <c r="G25" s="26">
        <v>44137</v>
      </c>
      <c r="H25" s="26">
        <v>44311</v>
      </c>
      <c r="I25" s="24" t="s">
        <v>69</v>
      </c>
      <c r="J25" s="24" t="s">
        <v>69</v>
      </c>
      <c r="K25" s="27" t="s">
        <v>25</v>
      </c>
      <c r="L25" s="27" t="s">
        <v>26</v>
      </c>
      <c r="M25" s="12" t="s">
        <v>25</v>
      </c>
      <c r="N25" s="12" t="s">
        <v>26</v>
      </c>
      <c r="Q25" t="s">
        <v>80</v>
      </c>
      <c r="R25" s="28"/>
      <c r="S25" s="28"/>
    </row>
    <row r="26" spans="1:19" x14ac:dyDescent="0.2">
      <c r="A26" s="12" t="s">
        <v>74</v>
      </c>
      <c r="B26" s="24"/>
      <c r="C26" s="24">
        <v>1</v>
      </c>
      <c r="D26" s="24">
        <v>96</v>
      </c>
      <c r="E26" s="12"/>
      <c r="F26" s="24"/>
      <c r="G26" s="26">
        <v>44228</v>
      </c>
      <c r="H26" s="26">
        <v>44325</v>
      </c>
      <c r="I26" s="31" t="s">
        <v>69</v>
      </c>
      <c r="J26" s="31" t="s">
        <v>69</v>
      </c>
      <c r="K26" s="27" t="s">
        <v>27</v>
      </c>
      <c r="L26" s="27" t="s">
        <v>28</v>
      </c>
      <c r="M26" s="12" t="s">
        <v>25</v>
      </c>
      <c r="N26" s="12" t="s">
        <v>26</v>
      </c>
      <c r="Q26" t="s">
        <v>80</v>
      </c>
      <c r="R26" s="28"/>
      <c r="S26" s="28"/>
    </row>
    <row r="27" spans="1:19" x14ac:dyDescent="0.2">
      <c r="A27" s="12" t="s">
        <v>74</v>
      </c>
      <c r="B27" s="24"/>
      <c r="C27" s="24">
        <v>1</v>
      </c>
      <c r="D27" s="24">
        <v>95</v>
      </c>
      <c r="E27" s="12"/>
      <c r="F27" s="24"/>
      <c r="G27" s="26">
        <v>44228</v>
      </c>
      <c r="H27" s="26">
        <v>44325</v>
      </c>
      <c r="I27" s="31" t="s">
        <v>68</v>
      </c>
      <c r="J27" s="31" t="s">
        <v>69</v>
      </c>
      <c r="K27" s="27" t="s">
        <v>25</v>
      </c>
      <c r="L27" s="27" t="s">
        <v>26</v>
      </c>
      <c r="M27" s="12" t="s">
        <v>25</v>
      </c>
      <c r="N27" s="12" t="s">
        <v>26</v>
      </c>
      <c r="Q27" t="s">
        <v>80</v>
      </c>
      <c r="R27" s="28"/>
      <c r="S27" s="28"/>
    </row>
    <row r="28" spans="1:19" x14ac:dyDescent="0.2">
      <c r="A28" s="12" t="s">
        <v>74</v>
      </c>
      <c r="B28" s="24"/>
      <c r="C28" s="24">
        <v>1</v>
      </c>
      <c r="D28" s="24">
        <v>63</v>
      </c>
      <c r="E28" s="32"/>
      <c r="F28" s="32"/>
      <c r="G28" s="26">
        <v>44228</v>
      </c>
      <c r="H28" s="26">
        <v>44318</v>
      </c>
      <c r="I28" s="24" t="s">
        <v>69</v>
      </c>
      <c r="J28" s="24" t="s">
        <v>69</v>
      </c>
      <c r="K28" s="27" t="s">
        <v>25</v>
      </c>
      <c r="L28" s="27" t="s">
        <v>26</v>
      </c>
      <c r="M28" s="12" t="s">
        <v>25</v>
      </c>
      <c r="N28" s="12" t="s">
        <v>26</v>
      </c>
      <c r="Q28" t="s">
        <v>80</v>
      </c>
      <c r="R28" s="28"/>
      <c r="S28" s="28"/>
    </row>
    <row r="29" spans="1:19" x14ac:dyDescent="0.2">
      <c r="A29" s="12" t="s">
        <v>74</v>
      </c>
      <c r="B29" s="24"/>
      <c r="C29" s="24">
        <v>1</v>
      </c>
      <c r="D29" s="24">
        <v>62</v>
      </c>
      <c r="E29" s="32"/>
      <c r="F29" s="32"/>
      <c r="G29" s="26">
        <v>44228</v>
      </c>
      <c r="H29" s="26">
        <v>44318</v>
      </c>
      <c r="I29" s="24" t="s">
        <v>69</v>
      </c>
      <c r="J29" s="24" t="s">
        <v>69</v>
      </c>
      <c r="K29" s="27" t="s">
        <v>25</v>
      </c>
      <c r="L29" s="27" t="s">
        <v>26</v>
      </c>
      <c r="M29" s="12" t="s">
        <v>25</v>
      </c>
      <c r="N29" s="12" t="s">
        <v>26</v>
      </c>
      <c r="Q29" t="s">
        <v>80</v>
      </c>
      <c r="R29" s="28"/>
      <c r="S29" s="28"/>
    </row>
    <row r="30" spans="1:19" x14ac:dyDescent="0.2">
      <c r="A30" s="12" t="s">
        <v>74</v>
      </c>
      <c r="B30" s="24"/>
      <c r="C30" s="24">
        <v>1</v>
      </c>
      <c r="D30" s="24">
        <v>74</v>
      </c>
      <c r="E30" s="33"/>
      <c r="F30" s="33"/>
      <c r="G30" s="26">
        <v>44235</v>
      </c>
      <c r="H30" s="26">
        <v>44325</v>
      </c>
      <c r="I30" s="31" t="s">
        <v>69</v>
      </c>
      <c r="J30" s="31" t="s">
        <v>69</v>
      </c>
      <c r="K30" s="27" t="s">
        <v>26</v>
      </c>
      <c r="L30" s="27" t="s">
        <v>27</v>
      </c>
      <c r="M30" s="12" t="s">
        <v>25</v>
      </c>
      <c r="N30" s="12" t="s">
        <v>26</v>
      </c>
      <c r="Q30" t="s">
        <v>80</v>
      </c>
      <c r="R30" s="28"/>
      <c r="S30" s="28"/>
    </row>
    <row r="31" spans="1:19" x14ac:dyDescent="0.2">
      <c r="A31" s="12" t="s">
        <v>74</v>
      </c>
      <c r="B31" s="24"/>
      <c r="C31" s="24">
        <v>1</v>
      </c>
      <c r="D31" s="24">
        <v>91</v>
      </c>
      <c r="E31" s="33"/>
      <c r="F31" s="33"/>
      <c r="G31" s="26">
        <v>44235</v>
      </c>
      <c r="H31" s="26">
        <v>44325</v>
      </c>
      <c r="I31" s="31" t="s">
        <v>69</v>
      </c>
      <c r="J31" s="31" t="s">
        <v>69</v>
      </c>
      <c r="K31" s="27" t="s">
        <v>27</v>
      </c>
      <c r="L31" s="27" t="s">
        <v>28</v>
      </c>
      <c r="M31" s="12" t="s">
        <v>25</v>
      </c>
      <c r="N31" s="12" t="s">
        <v>26</v>
      </c>
      <c r="Q31" t="s">
        <v>80</v>
      </c>
    </row>
    <row r="32" spans="1:19" x14ac:dyDescent="0.2">
      <c r="A32" s="12" t="s">
        <v>74</v>
      </c>
      <c r="B32" s="24"/>
      <c r="C32" s="24">
        <v>1</v>
      </c>
      <c r="D32" s="24">
        <v>92</v>
      </c>
      <c r="E32" s="33"/>
      <c r="F32" s="33"/>
      <c r="G32" s="26">
        <v>44235</v>
      </c>
      <c r="H32" s="26">
        <v>44325</v>
      </c>
      <c r="I32" s="31" t="s">
        <v>68</v>
      </c>
      <c r="J32" s="24" t="s">
        <v>69</v>
      </c>
      <c r="K32" s="27" t="s">
        <v>28</v>
      </c>
      <c r="L32" s="27" t="s">
        <v>40</v>
      </c>
      <c r="M32" s="12" t="s">
        <v>25</v>
      </c>
      <c r="N32" s="12" t="s">
        <v>26</v>
      </c>
      <c r="Q32" t="s">
        <v>80</v>
      </c>
    </row>
    <row r="33" spans="1:19" x14ac:dyDescent="0.2">
      <c r="A33" s="12" t="s">
        <v>74</v>
      </c>
      <c r="B33" s="24" t="s">
        <v>71</v>
      </c>
      <c r="C33" s="24">
        <v>1</v>
      </c>
      <c r="D33" s="24">
        <v>43</v>
      </c>
      <c r="E33" s="25"/>
      <c r="F33" s="25"/>
      <c r="G33" s="26">
        <v>44151</v>
      </c>
      <c r="H33" s="26">
        <v>44325</v>
      </c>
      <c r="I33" s="24" t="s">
        <v>69</v>
      </c>
      <c r="J33" s="34"/>
      <c r="K33" s="27" t="s">
        <v>29</v>
      </c>
      <c r="L33" s="27" t="s">
        <v>30</v>
      </c>
      <c r="M33" s="12" t="s">
        <v>29</v>
      </c>
      <c r="N33" s="12" t="s">
        <v>30</v>
      </c>
      <c r="Q33" t="s">
        <v>77</v>
      </c>
    </row>
    <row r="34" spans="1:19" x14ac:dyDescent="0.2">
      <c r="A34" s="12" t="s">
        <v>74</v>
      </c>
      <c r="B34" s="24"/>
      <c r="C34" s="24">
        <v>2</v>
      </c>
      <c r="D34" s="24">
        <v>49</v>
      </c>
      <c r="E34" s="25"/>
      <c r="F34" s="25"/>
      <c r="G34" s="26">
        <v>44066</v>
      </c>
      <c r="H34" s="26">
        <v>44241</v>
      </c>
      <c r="I34" s="24" t="s">
        <v>69</v>
      </c>
      <c r="J34" s="24" t="s">
        <v>68</v>
      </c>
      <c r="K34" s="27" t="s">
        <v>25</v>
      </c>
      <c r="L34" s="27" t="s">
        <v>26</v>
      </c>
      <c r="M34" s="12" t="s">
        <v>26</v>
      </c>
      <c r="N34" s="12" t="s">
        <v>27</v>
      </c>
      <c r="Q34" t="s">
        <v>78</v>
      </c>
      <c r="R34" s="28"/>
      <c r="S34" s="28"/>
    </row>
    <row r="35" spans="1:19" x14ac:dyDescent="0.2">
      <c r="A35" s="12" t="s">
        <v>74</v>
      </c>
      <c r="B35" s="24"/>
      <c r="C35" s="24">
        <v>2</v>
      </c>
      <c r="D35" s="24">
        <v>14</v>
      </c>
      <c r="E35" s="25"/>
      <c r="F35" s="25"/>
      <c r="G35" s="26">
        <v>44074</v>
      </c>
      <c r="H35" s="26">
        <v>44248</v>
      </c>
      <c r="I35" s="24" t="s">
        <v>68</v>
      </c>
      <c r="J35" s="24" t="s">
        <v>68</v>
      </c>
      <c r="K35" s="27" t="s">
        <v>25</v>
      </c>
      <c r="L35" s="27" t="s">
        <v>26</v>
      </c>
      <c r="M35" s="12" t="s">
        <v>26</v>
      </c>
      <c r="N35" s="12" t="s">
        <v>27</v>
      </c>
      <c r="Q35" t="s">
        <v>81</v>
      </c>
      <c r="R35" s="28"/>
      <c r="S35" s="28"/>
    </row>
    <row r="36" spans="1:19" x14ac:dyDescent="0.2">
      <c r="A36" s="12" t="s">
        <v>74</v>
      </c>
      <c r="B36" s="24"/>
      <c r="C36" s="24">
        <v>2</v>
      </c>
      <c r="D36" s="24">
        <v>50</v>
      </c>
      <c r="E36" s="25"/>
      <c r="F36" s="25"/>
      <c r="G36" s="26">
        <v>44088</v>
      </c>
      <c r="H36" s="26">
        <v>44262</v>
      </c>
      <c r="I36" s="24" t="s">
        <v>69</v>
      </c>
      <c r="J36" s="24" t="s">
        <v>68</v>
      </c>
      <c r="K36" s="27" t="s">
        <v>26</v>
      </c>
      <c r="L36" s="27" t="s">
        <v>27</v>
      </c>
      <c r="M36" s="12" t="s">
        <v>26</v>
      </c>
      <c r="N36" s="12" t="s">
        <v>27</v>
      </c>
      <c r="Q36" t="s">
        <v>77</v>
      </c>
      <c r="R36" s="28"/>
      <c r="S36" s="28"/>
    </row>
    <row r="37" spans="1:19" x14ac:dyDescent="0.2">
      <c r="A37" s="12" t="s">
        <v>74</v>
      </c>
      <c r="B37" s="29"/>
      <c r="C37" s="24">
        <v>2</v>
      </c>
      <c r="D37" s="24">
        <v>8</v>
      </c>
      <c r="E37" s="25"/>
      <c r="F37" s="25"/>
      <c r="G37" s="26">
        <v>44109</v>
      </c>
      <c r="H37" s="26">
        <v>44287</v>
      </c>
      <c r="I37" s="24" t="s">
        <v>68</v>
      </c>
      <c r="J37" s="24" t="s">
        <v>68</v>
      </c>
      <c r="K37" s="27" t="s">
        <v>25</v>
      </c>
      <c r="L37" s="27" t="s">
        <v>26</v>
      </c>
      <c r="M37" s="12" t="s">
        <v>26</v>
      </c>
      <c r="N37" s="12" t="s">
        <v>27</v>
      </c>
      <c r="Q37" t="s">
        <v>78</v>
      </c>
      <c r="R37" s="28"/>
      <c r="S37" s="28"/>
    </row>
    <row r="38" spans="1:19" x14ac:dyDescent="0.2">
      <c r="A38" s="12" t="s">
        <v>74</v>
      </c>
      <c r="B38" s="29"/>
      <c r="C38" s="35">
        <v>2</v>
      </c>
      <c r="D38" s="24">
        <v>10</v>
      </c>
      <c r="E38" s="36"/>
      <c r="F38" s="36"/>
      <c r="G38" s="26">
        <v>44109</v>
      </c>
      <c r="H38" s="26">
        <v>44287</v>
      </c>
      <c r="I38" s="24" t="s">
        <v>68</v>
      </c>
      <c r="J38" s="24" t="s">
        <v>68</v>
      </c>
      <c r="K38" s="27" t="s">
        <v>25</v>
      </c>
      <c r="L38" s="27" t="s">
        <v>26</v>
      </c>
      <c r="M38" s="12" t="s">
        <v>26</v>
      </c>
      <c r="N38" s="12" t="s">
        <v>27</v>
      </c>
      <c r="Q38" t="s">
        <v>81</v>
      </c>
      <c r="R38" s="28"/>
      <c r="S38" s="28"/>
    </row>
    <row r="39" spans="1:19" x14ac:dyDescent="0.2">
      <c r="A39" s="12" t="s">
        <v>74</v>
      </c>
      <c r="B39" s="24"/>
      <c r="C39" s="24">
        <v>2</v>
      </c>
      <c r="D39" s="24">
        <v>19</v>
      </c>
      <c r="E39" s="25"/>
      <c r="F39" s="25"/>
      <c r="G39" s="26">
        <v>44109</v>
      </c>
      <c r="H39" s="26">
        <v>44287</v>
      </c>
      <c r="I39" s="24" t="s">
        <v>69</v>
      </c>
      <c r="J39" s="24" t="s">
        <v>68</v>
      </c>
      <c r="K39" s="27" t="s">
        <v>26</v>
      </c>
      <c r="L39" s="27" t="s">
        <v>27</v>
      </c>
      <c r="M39" s="12" t="s">
        <v>26</v>
      </c>
      <c r="N39" s="12" t="s">
        <v>27</v>
      </c>
      <c r="Q39" t="s">
        <v>77</v>
      </c>
      <c r="R39" s="28"/>
      <c r="S39" s="28"/>
    </row>
    <row r="40" spans="1:19" x14ac:dyDescent="0.2">
      <c r="A40" s="12" t="s">
        <v>74</v>
      </c>
      <c r="B40" s="24"/>
      <c r="C40" s="24">
        <v>2</v>
      </c>
      <c r="D40" s="24">
        <v>42</v>
      </c>
      <c r="E40" s="25"/>
      <c r="F40" s="25"/>
      <c r="G40" s="26">
        <v>44109</v>
      </c>
      <c r="H40" s="26">
        <v>44287</v>
      </c>
      <c r="I40" s="24" t="s">
        <v>68</v>
      </c>
      <c r="J40" s="24" t="s">
        <v>68</v>
      </c>
      <c r="K40" s="27" t="s">
        <v>25</v>
      </c>
      <c r="L40" s="27" t="s">
        <v>26</v>
      </c>
      <c r="M40" s="12" t="s">
        <v>26</v>
      </c>
      <c r="N40" s="12" t="s">
        <v>27</v>
      </c>
      <c r="Q40" t="s">
        <v>78</v>
      </c>
      <c r="R40" s="28"/>
      <c r="S40" s="28"/>
    </row>
    <row r="41" spans="1:19" x14ac:dyDescent="0.2">
      <c r="A41" s="12" t="s">
        <v>74</v>
      </c>
      <c r="B41" s="24" t="s">
        <v>71</v>
      </c>
      <c r="C41" s="24">
        <v>2</v>
      </c>
      <c r="D41" s="24">
        <v>25</v>
      </c>
      <c r="E41" s="25"/>
      <c r="F41" s="25"/>
      <c r="G41" s="26">
        <v>44116</v>
      </c>
      <c r="H41" s="26">
        <v>44294</v>
      </c>
      <c r="I41" s="24" t="s">
        <v>69</v>
      </c>
      <c r="J41" s="34"/>
      <c r="K41" s="27" t="s">
        <v>29</v>
      </c>
      <c r="L41" s="27" t="s">
        <v>30</v>
      </c>
      <c r="M41" s="12" t="s">
        <v>29</v>
      </c>
      <c r="N41" s="12" t="s">
        <v>30</v>
      </c>
      <c r="Q41" t="s">
        <v>81</v>
      </c>
      <c r="R41" s="28"/>
      <c r="S41" s="28"/>
    </row>
    <row r="42" spans="1:19" x14ac:dyDescent="0.2">
      <c r="A42" s="12" t="s">
        <v>74</v>
      </c>
      <c r="B42" s="29" t="s">
        <v>3</v>
      </c>
      <c r="C42" s="29">
        <v>2</v>
      </c>
      <c r="D42" s="24">
        <v>32</v>
      </c>
      <c r="E42" s="25"/>
      <c r="F42" s="25"/>
      <c r="G42" s="26">
        <v>44116</v>
      </c>
      <c r="H42" s="26">
        <v>44294</v>
      </c>
      <c r="I42" s="30" t="s">
        <v>68</v>
      </c>
      <c r="J42" s="30" t="s">
        <v>68</v>
      </c>
      <c r="K42" s="27" t="s">
        <v>25</v>
      </c>
      <c r="L42" s="27" t="s">
        <v>26</v>
      </c>
      <c r="M42" s="12" t="s">
        <v>26</v>
      </c>
      <c r="N42" s="12" t="s">
        <v>27</v>
      </c>
      <c r="Q42" t="s">
        <v>77</v>
      </c>
      <c r="R42" s="28"/>
      <c r="S42" s="28"/>
    </row>
    <row r="43" spans="1:19" x14ac:dyDescent="0.2">
      <c r="A43" s="12" t="s">
        <v>74</v>
      </c>
      <c r="B43" s="24"/>
      <c r="C43" s="24">
        <v>2</v>
      </c>
      <c r="D43" s="24">
        <v>40</v>
      </c>
      <c r="E43" s="25"/>
      <c r="F43" s="25"/>
      <c r="G43" s="26">
        <v>44137</v>
      </c>
      <c r="H43" s="26">
        <v>44311</v>
      </c>
      <c r="I43" s="24" t="s">
        <v>68</v>
      </c>
      <c r="J43" s="24" t="s">
        <v>68</v>
      </c>
      <c r="K43" s="27" t="s">
        <v>25</v>
      </c>
      <c r="L43" s="27" t="s">
        <v>26</v>
      </c>
      <c r="M43" s="12" t="s">
        <v>26</v>
      </c>
      <c r="N43" s="12" t="s">
        <v>27</v>
      </c>
      <c r="Q43" t="s">
        <v>78</v>
      </c>
      <c r="R43" s="28"/>
      <c r="S43" s="28"/>
    </row>
    <row r="44" spans="1:19" x14ac:dyDescent="0.2">
      <c r="A44" s="12" t="s">
        <v>74</v>
      </c>
      <c r="B44" s="24"/>
      <c r="C44" s="24">
        <v>2</v>
      </c>
      <c r="D44" s="24">
        <v>66</v>
      </c>
      <c r="E44" s="32"/>
      <c r="F44" s="32"/>
      <c r="G44" s="26">
        <v>44228</v>
      </c>
      <c r="H44" s="26">
        <v>44318</v>
      </c>
      <c r="I44" s="24" t="s">
        <v>69</v>
      </c>
      <c r="J44" s="24" t="s">
        <v>68</v>
      </c>
      <c r="K44" s="27" t="s">
        <v>26</v>
      </c>
      <c r="L44" s="27" t="s">
        <v>27</v>
      </c>
      <c r="M44" s="12" t="s">
        <v>26</v>
      </c>
      <c r="N44" s="12" t="s">
        <v>27</v>
      </c>
      <c r="Q44" t="s">
        <v>81</v>
      </c>
      <c r="R44" s="28"/>
      <c r="S44" s="28"/>
    </row>
    <row r="45" spans="1:19" x14ac:dyDescent="0.2">
      <c r="A45" s="12" t="s">
        <v>74</v>
      </c>
      <c r="B45" s="24"/>
      <c r="C45" s="24">
        <v>2</v>
      </c>
      <c r="D45" s="24">
        <v>67</v>
      </c>
      <c r="E45" s="32"/>
      <c r="F45" s="32"/>
      <c r="G45" s="26">
        <v>44228</v>
      </c>
      <c r="H45" s="26">
        <v>44318</v>
      </c>
      <c r="I45" s="24" t="s">
        <v>69</v>
      </c>
      <c r="J45" s="24" t="s">
        <v>68</v>
      </c>
      <c r="K45" s="27" t="s">
        <v>26</v>
      </c>
      <c r="L45" s="27" t="s">
        <v>27</v>
      </c>
      <c r="M45" s="12" t="s">
        <v>26</v>
      </c>
      <c r="N45" s="12" t="s">
        <v>27</v>
      </c>
      <c r="Q45" t="s">
        <v>77</v>
      </c>
      <c r="R45" s="28"/>
      <c r="S45" s="28"/>
    </row>
    <row r="46" spans="1:19" x14ac:dyDescent="0.2">
      <c r="A46" s="12" t="s">
        <v>74</v>
      </c>
      <c r="B46" s="24"/>
      <c r="C46" s="24">
        <v>2</v>
      </c>
      <c r="D46" s="24">
        <v>64</v>
      </c>
      <c r="E46" s="32"/>
      <c r="F46" s="32"/>
      <c r="G46" s="26">
        <v>44228</v>
      </c>
      <c r="H46" s="26">
        <v>44318</v>
      </c>
      <c r="I46" s="24" t="s">
        <v>68</v>
      </c>
      <c r="J46" s="24" t="s">
        <v>68</v>
      </c>
      <c r="K46" s="27" t="s">
        <v>25</v>
      </c>
      <c r="L46" s="27" t="s">
        <v>26</v>
      </c>
      <c r="M46" s="12" t="s">
        <v>26</v>
      </c>
      <c r="N46" s="12" t="s">
        <v>27</v>
      </c>
      <c r="Q46" t="s">
        <v>78</v>
      </c>
      <c r="R46" s="28"/>
      <c r="S46" s="28"/>
    </row>
    <row r="47" spans="1:19" x14ac:dyDescent="0.2">
      <c r="A47" s="12" t="s">
        <v>74</v>
      </c>
      <c r="B47" s="24"/>
      <c r="C47" s="24">
        <v>2</v>
      </c>
      <c r="D47" s="24">
        <v>65</v>
      </c>
      <c r="E47" s="32"/>
      <c r="F47" s="32"/>
      <c r="G47" s="26">
        <v>44228</v>
      </c>
      <c r="H47" s="26">
        <v>44318</v>
      </c>
      <c r="I47" s="24" t="s">
        <v>68</v>
      </c>
      <c r="J47" s="24" t="s">
        <v>68</v>
      </c>
      <c r="K47" s="27" t="s">
        <v>25</v>
      </c>
      <c r="L47" s="27" t="s">
        <v>26</v>
      </c>
      <c r="M47" s="12" t="s">
        <v>26</v>
      </c>
      <c r="N47" s="12" t="s">
        <v>27</v>
      </c>
      <c r="Q47" t="s">
        <v>81</v>
      </c>
      <c r="R47" s="28"/>
      <c r="S47" s="28"/>
    </row>
    <row r="48" spans="1:19" x14ac:dyDescent="0.2">
      <c r="A48" s="12" t="s">
        <v>74</v>
      </c>
      <c r="B48" s="24"/>
      <c r="C48" s="24">
        <v>2</v>
      </c>
      <c r="D48" s="24">
        <v>69</v>
      </c>
      <c r="E48" s="32"/>
      <c r="F48" s="32"/>
      <c r="G48" s="26">
        <v>44228</v>
      </c>
      <c r="H48" s="26">
        <v>44318</v>
      </c>
      <c r="I48" s="24" t="s">
        <v>69</v>
      </c>
      <c r="J48" s="24" t="s">
        <v>68</v>
      </c>
      <c r="K48" s="27" t="s">
        <v>26</v>
      </c>
      <c r="L48" s="27" t="s">
        <v>27</v>
      </c>
      <c r="M48" s="12" t="s">
        <v>26</v>
      </c>
      <c r="N48" s="12" t="s">
        <v>27</v>
      </c>
      <c r="Q48" t="s">
        <v>77</v>
      </c>
      <c r="R48" s="28"/>
      <c r="S48" s="28"/>
    </row>
    <row r="49" spans="1:19" x14ac:dyDescent="0.2">
      <c r="A49" s="12" t="s">
        <v>74</v>
      </c>
      <c r="B49" s="24"/>
      <c r="C49" s="24">
        <v>2</v>
      </c>
      <c r="D49" s="24">
        <v>68</v>
      </c>
      <c r="E49" s="32"/>
      <c r="F49" s="32"/>
      <c r="G49" s="26">
        <v>44228</v>
      </c>
      <c r="H49" s="26">
        <v>44318</v>
      </c>
      <c r="I49" s="24" t="s">
        <v>68</v>
      </c>
      <c r="J49" s="24" t="s">
        <v>68</v>
      </c>
      <c r="K49" s="27" t="s">
        <v>26</v>
      </c>
      <c r="L49" s="27" t="s">
        <v>27</v>
      </c>
      <c r="M49" s="12" t="s">
        <v>26</v>
      </c>
      <c r="N49" s="12" t="s">
        <v>27</v>
      </c>
      <c r="Q49" t="s">
        <v>79</v>
      </c>
      <c r="R49" s="28"/>
      <c r="S49" s="28"/>
    </row>
    <row r="50" spans="1:19" x14ac:dyDescent="0.2">
      <c r="A50" s="12" t="s">
        <v>74</v>
      </c>
      <c r="B50" s="24"/>
      <c r="C50" s="24">
        <v>2</v>
      </c>
      <c r="D50" s="24">
        <v>55</v>
      </c>
      <c r="E50" s="25"/>
      <c r="F50" s="25"/>
      <c r="G50" s="26">
        <v>44151</v>
      </c>
      <c r="H50" s="26">
        <v>44325</v>
      </c>
      <c r="I50" s="24" t="s">
        <v>68</v>
      </c>
      <c r="J50" s="24" t="s">
        <v>68</v>
      </c>
      <c r="K50" s="27" t="s">
        <v>26</v>
      </c>
      <c r="L50" s="27" t="s">
        <v>27</v>
      </c>
      <c r="M50" s="12" t="s">
        <v>26</v>
      </c>
      <c r="N50" s="12" t="s">
        <v>27</v>
      </c>
      <c r="Q50" t="s">
        <v>79</v>
      </c>
    </row>
    <row r="51" spans="1:19" x14ac:dyDescent="0.2">
      <c r="A51" s="12" t="s">
        <v>74</v>
      </c>
      <c r="B51" s="24"/>
      <c r="C51" s="24">
        <v>3</v>
      </c>
      <c r="D51" s="24">
        <v>39</v>
      </c>
      <c r="E51" s="25"/>
      <c r="F51" s="25"/>
      <c r="G51" s="26">
        <v>44062</v>
      </c>
      <c r="H51" s="26">
        <v>44241</v>
      </c>
      <c r="I51" s="24" t="s">
        <v>68</v>
      </c>
      <c r="J51" s="24" t="s">
        <v>68</v>
      </c>
      <c r="K51" s="27" t="s">
        <v>27</v>
      </c>
      <c r="L51" s="27" t="s">
        <v>28</v>
      </c>
      <c r="M51" s="12" t="s">
        <v>27</v>
      </c>
      <c r="N51" s="12" t="s">
        <v>28</v>
      </c>
      <c r="Q51" t="s">
        <v>79</v>
      </c>
      <c r="R51" s="28"/>
      <c r="S51" s="28"/>
    </row>
    <row r="52" spans="1:19" x14ac:dyDescent="0.2">
      <c r="A52" s="12" t="s">
        <v>74</v>
      </c>
      <c r="B52" s="24"/>
      <c r="C52" s="24">
        <v>3</v>
      </c>
      <c r="D52" s="24">
        <v>31</v>
      </c>
      <c r="E52" s="25"/>
      <c r="F52" s="25"/>
      <c r="G52" s="26">
        <v>44065</v>
      </c>
      <c r="H52" s="26">
        <v>44241</v>
      </c>
      <c r="I52" s="24" t="s">
        <v>69</v>
      </c>
      <c r="J52" s="24" t="s">
        <v>68</v>
      </c>
      <c r="K52" s="27" t="s">
        <v>27</v>
      </c>
      <c r="L52" s="27" t="s">
        <v>28</v>
      </c>
      <c r="M52" s="12" t="s">
        <v>27</v>
      </c>
      <c r="N52" s="12" t="s">
        <v>28</v>
      </c>
      <c r="Q52" t="s">
        <v>79</v>
      </c>
      <c r="R52" s="28"/>
      <c r="S52" s="28"/>
    </row>
    <row r="53" spans="1:19" x14ac:dyDescent="0.2">
      <c r="A53" s="12" t="s">
        <v>74</v>
      </c>
      <c r="B53" s="29" t="s">
        <v>3</v>
      </c>
      <c r="C53" s="29">
        <v>3</v>
      </c>
      <c r="D53" s="24">
        <v>7</v>
      </c>
      <c r="E53" s="25"/>
      <c r="F53" s="25"/>
      <c r="G53" s="26">
        <v>44109</v>
      </c>
      <c r="H53" s="26">
        <v>44287</v>
      </c>
      <c r="I53" s="30" t="s">
        <v>68</v>
      </c>
      <c r="J53" s="30" t="s">
        <v>68</v>
      </c>
      <c r="K53" s="27" t="s">
        <v>25</v>
      </c>
      <c r="L53" s="27" t="s">
        <v>26</v>
      </c>
      <c r="M53" s="12" t="s">
        <v>27</v>
      </c>
      <c r="N53" s="12" t="s">
        <v>28</v>
      </c>
      <c r="Q53" t="s">
        <v>82</v>
      </c>
      <c r="R53" s="28"/>
      <c r="S53" s="28"/>
    </row>
    <row r="54" spans="1:19" x14ac:dyDescent="0.2">
      <c r="A54" s="12" t="s">
        <v>74</v>
      </c>
      <c r="B54" s="29"/>
      <c r="C54" s="24">
        <v>3</v>
      </c>
      <c r="D54" s="24">
        <v>44</v>
      </c>
      <c r="E54" s="25"/>
      <c r="F54" s="25"/>
      <c r="G54" s="26">
        <v>44109</v>
      </c>
      <c r="H54" s="26">
        <v>44287</v>
      </c>
      <c r="I54" s="24" t="s">
        <v>68</v>
      </c>
      <c r="J54" s="24" t="s">
        <v>68</v>
      </c>
      <c r="K54" s="27" t="s">
        <v>28</v>
      </c>
      <c r="L54" s="27" t="s">
        <v>40</v>
      </c>
      <c r="M54" s="12" t="s">
        <v>27</v>
      </c>
      <c r="N54" s="12" t="s">
        <v>28</v>
      </c>
      <c r="Q54" t="s">
        <v>82</v>
      </c>
      <c r="R54" s="28"/>
      <c r="S54" s="28"/>
    </row>
    <row r="55" spans="1:19" x14ac:dyDescent="0.2">
      <c r="A55" s="12" t="s">
        <v>74</v>
      </c>
      <c r="B55" s="24"/>
      <c r="C55" s="24">
        <v>3</v>
      </c>
      <c r="D55" s="24">
        <v>35</v>
      </c>
      <c r="E55" s="25"/>
      <c r="F55" s="25"/>
      <c r="G55" s="26">
        <v>44109</v>
      </c>
      <c r="H55" s="26">
        <v>44287</v>
      </c>
      <c r="I55" s="24" t="s">
        <v>69</v>
      </c>
      <c r="J55" s="24" t="s">
        <v>68</v>
      </c>
      <c r="K55" s="27" t="s">
        <v>27</v>
      </c>
      <c r="L55" s="27" t="s">
        <v>28</v>
      </c>
      <c r="M55" s="12" t="s">
        <v>27</v>
      </c>
      <c r="N55" s="12" t="s">
        <v>28</v>
      </c>
      <c r="Q55" t="s">
        <v>82</v>
      </c>
      <c r="R55" s="28"/>
      <c r="S55" s="28"/>
    </row>
    <row r="56" spans="1:19" x14ac:dyDescent="0.2">
      <c r="A56" s="12" t="s">
        <v>74</v>
      </c>
      <c r="B56" s="29"/>
      <c r="C56" s="24">
        <v>3</v>
      </c>
      <c r="D56" s="24">
        <v>12</v>
      </c>
      <c r="E56" s="36"/>
      <c r="F56" s="36"/>
      <c r="G56" s="26">
        <v>44116</v>
      </c>
      <c r="H56" s="26">
        <v>44294</v>
      </c>
      <c r="I56" s="24" t="s">
        <v>69</v>
      </c>
      <c r="J56" s="24" t="s">
        <v>68</v>
      </c>
      <c r="K56" s="27" t="s">
        <v>25</v>
      </c>
      <c r="L56" s="27" t="s">
        <v>26</v>
      </c>
      <c r="M56" s="12" t="s">
        <v>27</v>
      </c>
      <c r="N56" s="12" t="s">
        <v>28</v>
      </c>
      <c r="Q56" t="s">
        <v>79</v>
      </c>
      <c r="R56" s="28"/>
      <c r="S56" s="28"/>
    </row>
    <row r="57" spans="1:19" x14ac:dyDescent="0.2">
      <c r="A57" s="12" t="s">
        <v>74</v>
      </c>
      <c r="B57" s="29"/>
      <c r="C57" s="24">
        <v>3</v>
      </c>
      <c r="D57" s="24">
        <v>15</v>
      </c>
      <c r="E57" s="25"/>
      <c r="F57" s="25"/>
      <c r="G57" s="26">
        <v>44116</v>
      </c>
      <c r="H57" s="26">
        <v>44294</v>
      </c>
      <c r="I57" s="24" t="s">
        <v>68</v>
      </c>
      <c r="J57" s="24" t="s">
        <v>68</v>
      </c>
      <c r="K57" s="27" t="s">
        <v>27</v>
      </c>
      <c r="L57" s="27" t="s">
        <v>28</v>
      </c>
      <c r="M57" s="12" t="s">
        <v>27</v>
      </c>
      <c r="N57" s="12" t="s">
        <v>28</v>
      </c>
      <c r="Q57" t="s">
        <v>79</v>
      </c>
      <c r="R57" s="28"/>
      <c r="S57" s="28"/>
    </row>
    <row r="58" spans="1:19" x14ac:dyDescent="0.2">
      <c r="A58" s="12" t="s">
        <v>74</v>
      </c>
      <c r="B58" s="24"/>
      <c r="C58" s="24">
        <v>3</v>
      </c>
      <c r="D58" s="24">
        <v>3</v>
      </c>
      <c r="E58" s="25"/>
      <c r="F58" s="25"/>
      <c r="G58" s="26">
        <v>44137</v>
      </c>
      <c r="H58" s="26">
        <v>44311</v>
      </c>
      <c r="I58" s="24" t="s">
        <v>69</v>
      </c>
      <c r="J58" s="24" t="s">
        <v>68</v>
      </c>
      <c r="K58" s="27" t="s">
        <v>25</v>
      </c>
      <c r="L58" s="27" t="s">
        <v>26</v>
      </c>
      <c r="M58" s="12" t="s">
        <v>27</v>
      </c>
      <c r="N58" s="12" t="s">
        <v>28</v>
      </c>
      <c r="Q58" t="s">
        <v>79</v>
      </c>
      <c r="R58" s="28"/>
      <c r="S58" s="28"/>
    </row>
    <row r="59" spans="1:19" x14ac:dyDescent="0.2">
      <c r="A59" s="12" t="s">
        <v>74</v>
      </c>
      <c r="B59" s="24"/>
      <c r="C59" s="24">
        <v>3</v>
      </c>
      <c r="D59" s="24">
        <v>100</v>
      </c>
      <c r="E59" s="12"/>
      <c r="F59" s="24"/>
      <c r="G59" s="26">
        <v>44228</v>
      </c>
      <c r="H59" s="26">
        <v>44325</v>
      </c>
      <c r="I59" s="31" t="s">
        <v>69</v>
      </c>
      <c r="J59" s="31" t="s">
        <v>68</v>
      </c>
      <c r="K59" s="27" t="s">
        <v>27</v>
      </c>
      <c r="L59" s="27" t="s">
        <v>28</v>
      </c>
      <c r="M59" s="12" t="s">
        <v>27</v>
      </c>
      <c r="N59" s="12" t="s">
        <v>28</v>
      </c>
      <c r="Q59" t="s">
        <v>83</v>
      </c>
      <c r="R59" s="28"/>
      <c r="S59" s="28"/>
    </row>
    <row r="60" spans="1:19" x14ac:dyDescent="0.2">
      <c r="A60" s="12" t="s">
        <v>74</v>
      </c>
      <c r="B60" s="24"/>
      <c r="C60" s="24">
        <v>3</v>
      </c>
      <c r="D60" s="24">
        <v>98</v>
      </c>
      <c r="E60" s="12"/>
      <c r="F60" s="24"/>
      <c r="G60" s="26">
        <v>44228</v>
      </c>
      <c r="H60" s="26">
        <v>44325</v>
      </c>
      <c r="I60" s="31" t="s">
        <v>68</v>
      </c>
      <c r="J60" s="31" t="s">
        <v>68</v>
      </c>
      <c r="K60" s="27" t="e">
        <v>#N/A</v>
      </c>
      <c r="L60" s="27" t="e">
        <v>#N/A</v>
      </c>
      <c r="M60" s="12" t="s">
        <v>27</v>
      </c>
      <c r="N60" s="12" t="s">
        <v>28</v>
      </c>
      <c r="Q60" t="s">
        <v>83</v>
      </c>
      <c r="R60" s="28"/>
      <c r="S60" s="28"/>
    </row>
    <row r="61" spans="1:19" x14ac:dyDescent="0.2">
      <c r="A61" s="12" t="s">
        <v>74</v>
      </c>
      <c r="B61" s="24"/>
      <c r="C61" s="24">
        <v>3</v>
      </c>
      <c r="D61" s="24">
        <v>73</v>
      </c>
      <c r="E61" s="32"/>
      <c r="F61" s="32"/>
      <c r="G61" s="26">
        <v>44228</v>
      </c>
      <c r="H61" s="26">
        <v>44318</v>
      </c>
      <c r="I61" s="24" t="s">
        <v>68</v>
      </c>
      <c r="J61" s="24" t="s">
        <v>68</v>
      </c>
      <c r="K61" s="27" t="s">
        <v>28</v>
      </c>
      <c r="L61" s="27" t="s">
        <v>40</v>
      </c>
      <c r="M61" s="12" t="s">
        <v>27</v>
      </c>
      <c r="N61" s="12" t="s">
        <v>28</v>
      </c>
      <c r="Q61" t="s">
        <v>78</v>
      </c>
      <c r="R61" s="28"/>
      <c r="S61" s="28"/>
    </row>
    <row r="62" spans="1:19" x14ac:dyDescent="0.2">
      <c r="A62" s="12" t="s">
        <v>74</v>
      </c>
      <c r="B62" s="24"/>
      <c r="C62" s="24">
        <v>3</v>
      </c>
      <c r="D62" s="24">
        <v>70</v>
      </c>
      <c r="E62" s="32"/>
      <c r="F62" s="32"/>
      <c r="G62" s="26">
        <v>44228</v>
      </c>
      <c r="H62" s="26">
        <v>44318</v>
      </c>
      <c r="I62" s="24" t="s">
        <v>69</v>
      </c>
      <c r="J62" s="24" t="s">
        <v>68</v>
      </c>
      <c r="K62" s="27" t="s">
        <v>28</v>
      </c>
      <c r="L62" s="27" t="s">
        <v>40</v>
      </c>
      <c r="M62" s="12" t="s">
        <v>27</v>
      </c>
      <c r="N62" s="12" t="s">
        <v>28</v>
      </c>
      <c r="Q62" t="s">
        <v>81</v>
      </c>
      <c r="R62" s="28"/>
      <c r="S62" s="28"/>
    </row>
    <row r="63" spans="1:19" x14ac:dyDescent="0.2">
      <c r="A63" s="12" t="s">
        <v>74</v>
      </c>
      <c r="B63" s="24"/>
      <c r="C63" s="24">
        <v>3</v>
      </c>
      <c r="D63" s="24">
        <v>71</v>
      </c>
      <c r="E63" s="32"/>
      <c r="F63" s="32"/>
      <c r="G63" s="26">
        <v>44228</v>
      </c>
      <c r="H63" s="26">
        <v>44318</v>
      </c>
      <c r="I63" s="24" t="s">
        <v>69</v>
      </c>
      <c r="J63" s="24" t="s">
        <v>68</v>
      </c>
      <c r="K63" s="27" t="s">
        <v>28</v>
      </c>
      <c r="L63" s="27" t="s">
        <v>40</v>
      </c>
      <c r="M63" s="12" t="s">
        <v>27</v>
      </c>
      <c r="N63" s="12" t="s">
        <v>28</v>
      </c>
      <c r="Q63" t="s">
        <v>77</v>
      </c>
      <c r="R63" s="28"/>
      <c r="S63" s="28"/>
    </row>
    <row r="64" spans="1:19" x14ac:dyDescent="0.2">
      <c r="A64" s="12" t="s">
        <v>74</v>
      </c>
      <c r="B64" s="24"/>
      <c r="C64" s="24">
        <v>3</v>
      </c>
      <c r="D64" s="24">
        <v>76</v>
      </c>
      <c r="E64" s="33"/>
      <c r="F64" s="33"/>
      <c r="G64" s="26">
        <v>44235</v>
      </c>
      <c r="H64" s="26">
        <v>44325</v>
      </c>
      <c r="I64" s="31" t="s">
        <v>69</v>
      </c>
      <c r="J64" s="31" t="s">
        <v>68</v>
      </c>
      <c r="K64" s="27" t="s">
        <v>27</v>
      </c>
      <c r="L64" s="27" t="s">
        <v>28</v>
      </c>
      <c r="M64" s="12" t="s">
        <v>27</v>
      </c>
      <c r="N64" s="12" t="s">
        <v>28</v>
      </c>
      <c r="Q64" t="s">
        <v>78</v>
      </c>
      <c r="R64" s="28"/>
      <c r="S64" s="28"/>
    </row>
    <row r="65" spans="1:19" x14ac:dyDescent="0.2">
      <c r="A65" s="12" t="s">
        <v>74</v>
      </c>
      <c r="B65" s="24"/>
      <c r="C65" s="24">
        <v>3</v>
      </c>
      <c r="D65" s="24">
        <v>88</v>
      </c>
      <c r="E65" s="33"/>
      <c r="F65" s="33"/>
      <c r="G65" s="26">
        <v>44235</v>
      </c>
      <c r="H65" s="26">
        <v>44325</v>
      </c>
      <c r="I65" s="31" t="s">
        <v>68</v>
      </c>
      <c r="J65" s="31" t="s">
        <v>68</v>
      </c>
      <c r="K65" s="27" t="s">
        <v>27</v>
      </c>
      <c r="L65" s="27" t="s">
        <v>28</v>
      </c>
      <c r="M65" s="12" t="s">
        <v>27</v>
      </c>
      <c r="N65" s="12" t="s">
        <v>28</v>
      </c>
      <c r="Q65" t="s">
        <v>81</v>
      </c>
    </row>
    <row r="66" spans="1:19" x14ac:dyDescent="0.2">
      <c r="A66" s="12" t="s">
        <v>74</v>
      </c>
      <c r="B66" s="24"/>
      <c r="C66" s="24">
        <v>3</v>
      </c>
      <c r="D66" s="24">
        <v>93</v>
      </c>
      <c r="E66" s="33"/>
      <c r="F66" s="33"/>
      <c r="G66" s="26">
        <v>44235</v>
      </c>
      <c r="H66" s="26">
        <v>44325</v>
      </c>
      <c r="I66" s="31" t="s">
        <v>68</v>
      </c>
      <c r="J66" s="31" t="s">
        <v>68</v>
      </c>
      <c r="K66" s="27" t="s">
        <v>27</v>
      </c>
      <c r="L66" s="27" t="s">
        <v>28</v>
      </c>
      <c r="M66" s="12" t="s">
        <v>27</v>
      </c>
      <c r="N66" s="12" t="s">
        <v>28</v>
      </c>
      <c r="Q66" t="s">
        <v>77</v>
      </c>
    </row>
    <row r="67" spans="1:19" x14ac:dyDescent="0.2">
      <c r="A67" s="12" t="s">
        <v>74</v>
      </c>
      <c r="B67" s="24" t="s">
        <v>71</v>
      </c>
      <c r="C67" s="24">
        <v>3</v>
      </c>
      <c r="D67" s="24">
        <v>28</v>
      </c>
      <c r="E67" s="25"/>
      <c r="F67" s="25"/>
      <c r="G67" s="26">
        <v>44151</v>
      </c>
      <c r="H67" s="26">
        <v>44325</v>
      </c>
      <c r="I67" s="24" t="s">
        <v>68</v>
      </c>
      <c r="J67" s="34"/>
      <c r="K67" s="27" t="s">
        <v>29</v>
      </c>
      <c r="L67" s="27" t="s">
        <v>30</v>
      </c>
      <c r="M67" s="12" t="s">
        <v>29</v>
      </c>
      <c r="N67" s="12" t="s">
        <v>30</v>
      </c>
      <c r="Q67" t="s">
        <v>79</v>
      </c>
    </row>
    <row r="68" spans="1:19" x14ac:dyDescent="0.2">
      <c r="A68" s="12" t="s">
        <v>74</v>
      </c>
      <c r="B68" s="24"/>
      <c r="C68" s="24">
        <v>4</v>
      </c>
      <c r="D68" s="24">
        <v>29</v>
      </c>
      <c r="E68" s="25"/>
      <c r="F68" s="25"/>
      <c r="G68" s="26">
        <v>44060</v>
      </c>
      <c r="H68" s="26">
        <v>44241</v>
      </c>
      <c r="I68" s="24" t="s">
        <v>69</v>
      </c>
      <c r="J68" s="24" t="s">
        <v>69</v>
      </c>
      <c r="K68" s="27" t="s">
        <v>28</v>
      </c>
      <c r="L68" s="27" t="s">
        <v>40</v>
      </c>
      <c r="M68" s="12" t="s">
        <v>28</v>
      </c>
      <c r="N68" s="12" t="s">
        <v>40</v>
      </c>
      <c r="Q68" t="s">
        <v>79</v>
      </c>
      <c r="R68" s="28"/>
      <c r="S68" s="28"/>
    </row>
    <row r="69" spans="1:19" x14ac:dyDescent="0.2">
      <c r="A69" s="12" t="s">
        <v>74</v>
      </c>
      <c r="B69" s="24"/>
      <c r="C69" s="24">
        <v>4</v>
      </c>
      <c r="D69" s="24">
        <v>21</v>
      </c>
      <c r="E69" s="25"/>
      <c r="F69" s="25"/>
      <c r="G69" s="26">
        <v>44067</v>
      </c>
      <c r="H69" s="26">
        <v>44241</v>
      </c>
      <c r="I69" s="24" t="s">
        <v>69</v>
      </c>
      <c r="J69" s="24" t="s">
        <v>69</v>
      </c>
      <c r="K69" s="27" t="s">
        <v>27</v>
      </c>
      <c r="L69" s="27" t="s">
        <v>28</v>
      </c>
      <c r="M69" s="12" t="s">
        <v>28</v>
      </c>
      <c r="N69" s="12" t="s">
        <v>40</v>
      </c>
      <c r="Q69" t="s">
        <v>79</v>
      </c>
      <c r="R69" s="28"/>
      <c r="S69" s="28"/>
    </row>
    <row r="70" spans="1:19" x14ac:dyDescent="0.2">
      <c r="A70" s="12" t="s">
        <v>74</v>
      </c>
      <c r="B70" s="24" t="s">
        <v>71</v>
      </c>
      <c r="C70" s="24">
        <v>4</v>
      </c>
      <c r="D70" s="24">
        <v>53</v>
      </c>
      <c r="E70" s="25"/>
      <c r="F70" s="25"/>
      <c r="G70" s="26">
        <v>44074</v>
      </c>
      <c r="H70" s="26">
        <v>44248</v>
      </c>
      <c r="I70" s="24" t="s">
        <v>69</v>
      </c>
      <c r="J70" s="34"/>
      <c r="K70" s="27" t="s">
        <v>29</v>
      </c>
      <c r="L70" s="27" t="s">
        <v>30</v>
      </c>
      <c r="M70" s="12" t="s">
        <v>29</v>
      </c>
      <c r="N70" s="12" t="s">
        <v>30</v>
      </c>
      <c r="Q70" t="s">
        <v>79</v>
      </c>
      <c r="R70" s="28"/>
      <c r="S70" s="28"/>
    </row>
    <row r="71" spans="1:19" x14ac:dyDescent="0.2">
      <c r="A71" s="12" t="s">
        <v>74</v>
      </c>
      <c r="B71" s="29" t="s">
        <v>70</v>
      </c>
      <c r="C71" s="24">
        <v>4</v>
      </c>
      <c r="D71" s="24">
        <v>6</v>
      </c>
      <c r="E71" s="25"/>
      <c r="F71" s="25"/>
      <c r="G71" s="26">
        <v>44109</v>
      </c>
      <c r="H71" s="26">
        <v>44287</v>
      </c>
      <c r="I71" s="24" t="s">
        <v>68</v>
      </c>
      <c r="J71" s="24" t="s">
        <v>69</v>
      </c>
      <c r="K71" s="27" t="s">
        <v>72</v>
      </c>
      <c r="L71" s="27" t="s">
        <v>28</v>
      </c>
      <c r="M71" s="12" t="s">
        <v>30</v>
      </c>
      <c r="N71" s="12" t="s">
        <v>28</v>
      </c>
      <c r="Q71" t="s">
        <v>82</v>
      </c>
      <c r="R71" s="28"/>
      <c r="S71" s="28"/>
    </row>
    <row r="72" spans="1:19" x14ac:dyDescent="0.2">
      <c r="A72" s="12" t="s">
        <v>74</v>
      </c>
      <c r="B72" s="24"/>
      <c r="C72" s="24">
        <v>4</v>
      </c>
      <c r="D72" s="24">
        <v>41</v>
      </c>
      <c r="E72" s="25"/>
      <c r="F72" s="25"/>
      <c r="G72" s="26">
        <v>44109</v>
      </c>
      <c r="H72" s="26">
        <v>44287</v>
      </c>
      <c r="I72" s="24" t="s">
        <v>69</v>
      </c>
      <c r="J72" s="24" t="s">
        <v>69</v>
      </c>
      <c r="K72" s="27" t="s">
        <v>28</v>
      </c>
      <c r="L72" s="27" t="s">
        <v>40</v>
      </c>
      <c r="M72" s="12" t="s">
        <v>28</v>
      </c>
      <c r="N72" s="12" t="s">
        <v>40</v>
      </c>
      <c r="Q72" t="s">
        <v>82</v>
      </c>
      <c r="R72" s="28"/>
      <c r="S72" s="28"/>
    </row>
    <row r="73" spans="1:19" x14ac:dyDescent="0.2">
      <c r="A73" s="12" t="s">
        <v>74</v>
      </c>
      <c r="B73" s="24"/>
      <c r="C73" s="24">
        <v>4</v>
      </c>
      <c r="D73" s="24">
        <v>26</v>
      </c>
      <c r="E73" s="25"/>
      <c r="F73" s="25"/>
      <c r="G73" s="26">
        <v>44116</v>
      </c>
      <c r="H73" s="26">
        <v>44294</v>
      </c>
      <c r="I73" s="24" t="s">
        <v>68</v>
      </c>
      <c r="J73" s="24" t="s">
        <v>69</v>
      </c>
      <c r="K73" s="27" t="s">
        <v>28</v>
      </c>
      <c r="L73" s="27" t="s">
        <v>40</v>
      </c>
      <c r="M73" s="12" t="s">
        <v>28</v>
      </c>
      <c r="N73" s="12" t="s">
        <v>40</v>
      </c>
      <c r="Q73" t="s">
        <v>82</v>
      </c>
      <c r="R73" s="28"/>
      <c r="S73" s="28"/>
    </row>
    <row r="74" spans="1:19" x14ac:dyDescent="0.2">
      <c r="A74" s="12" t="s">
        <v>74</v>
      </c>
      <c r="B74" s="24"/>
      <c r="C74" s="24">
        <v>4</v>
      </c>
      <c r="D74" s="24">
        <v>51</v>
      </c>
      <c r="E74" s="25"/>
      <c r="F74" s="25"/>
      <c r="G74" s="26">
        <v>44116</v>
      </c>
      <c r="H74" s="26">
        <v>44294</v>
      </c>
      <c r="I74" s="24" t="s">
        <v>68</v>
      </c>
      <c r="J74" s="24" t="s">
        <v>69</v>
      </c>
      <c r="K74" s="27" t="s">
        <v>28</v>
      </c>
      <c r="L74" s="27" t="s">
        <v>40</v>
      </c>
      <c r="M74" s="12" t="s">
        <v>28</v>
      </c>
      <c r="N74" s="12" t="s">
        <v>40</v>
      </c>
      <c r="Q74" t="s">
        <v>78</v>
      </c>
      <c r="R74" s="28"/>
      <c r="S74" s="28"/>
    </row>
    <row r="75" spans="1:19" x14ac:dyDescent="0.2">
      <c r="A75" s="12" t="s">
        <v>74</v>
      </c>
      <c r="B75" s="24"/>
      <c r="C75" s="24">
        <v>4</v>
      </c>
      <c r="D75" s="24">
        <v>99</v>
      </c>
      <c r="E75" s="12"/>
      <c r="F75" s="24"/>
      <c r="G75" s="26">
        <v>44228</v>
      </c>
      <c r="H75" s="26">
        <v>44325</v>
      </c>
      <c r="I75" s="31" t="s">
        <v>69</v>
      </c>
      <c r="J75" s="31" t="s">
        <v>69</v>
      </c>
      <c r="K75" s="27" t="e">
        <v>#N/A</v>
      </c>
      <c r="L75" s="27" t="e">
        <v>#N/A</v>
      </c>
      <c r="M75" s="12" t="s">
        <v>28</v>
      </c>
      <c r="N75" s="12" t="s">
        <v>40</v>
      </c>
      <c r="Q75" t="s">
        <v>81</v>
      </c>
      <c r="R75" s="28"/>
      <c r="S75" s="28"/>
    </row>
    <row r="76" spans="1:19" x14ac:dyDescent="0.2">
      <c r="A76" s="12" t="s">
        <v>74</v>
      </c>
      <c r="B76" s="24"/>
      <c r="C76" s="24">
        <v>4</v>
      </c>
      <c r="D76" s="24">
        <v>101</v>
      </c>
      <c r="E76" s="12"/>
      <c r="F76" s="24"/>
      <c r="G76" s="26">
        <v>44228</v>
      </c>
      <c r="H76" s="26">
        <v>44325</v>
      </c>
      <c r="I76" s="31" t="s">
        <v>68</v>
      </c>
      <c r="J76" s="31" t="s">
        <v>69</v>
      </c>
      <c r="K76" s="27" t="e">
        <v>#N/A</v>
      </c>
      <c r="L76" s="27" t="e">
        <v>#N/A</v>
      </c>
      <c r="M76" s="12" t="s">
        <v>26</v>
      </c>
      <c r="N76" s="12" t="s">
        <v>27</v>
      </c>
      <c r="Q76" t="s">
        <v>77</v>
      </c>
      <c r="R76" s="28"/>
      <c r="S76" s="28"/>
    </row>
    <row r="77" spans="1:19" x14ac:dyDescent="0.2">
      <c r="A77" s="12" t="s">
        <v>74</v>
      </c>
      <c r="B77" s="24"/>
      <c r="C77" s="24">
        <v>4</v>
      </c>
      <c r="D77" s="24">
        <v>84</v>
      </c>
      <c r="E77" s="33"/>
      <c r="F77" s="33"/>
      <c r="G77" s="26">
        <v>44235</v>
      </c>
      <c r="H77" s="26">
        <v>44325</v>
      </c>
      <c r="I77" s="31" t="s">
        <v>69</v>
      </c>
      <c r="J77" s="31" t="s">
        <v>69</v>
      </c>
      <c r="K77" s="27" t="s">
        <v>28</v>
      </c>
      <c r="L77" s="27" t="s">
        <v>40</v>
      </c>
      <c r="M77" s="12" t="s">
        <v>28</v>
      </c>
      <c r="N77" s="12" t="s">
        <v>40</v>
      </c>
      <c r="Q77" t="s">
        <v>78</v>
      </c>
      <c r="R77" s="28"/>
      <c r="S77" s="28"/>
    </row>
    <row r="78" spans="1:19" x14ac:dyDescent="0.2">
      <c r="A78" s="12" t="s">
        <v>74</v>
      </c>
      <c r="B78" s="24"/>
      <c r="C78" s="24">
        <v>4</v>
      </c>
      <c r="D78" s="24">
        <v>75</v>
      </c>
      <c r="E78" s="33"/>
      <c r="F78" s="33"/>
      <c r="G78" s="26">
        <v>44235</v>
      </c>
      <c r="H78" s="26">
        <v>44325</v>
      </c>
      <c r="I78" s="31" t="s">
        <v>69</v>
      </c>
      <c r="J78" s="31" t="s">
        <v>69</v>
      </c>
      <c r="K78" s="27" t="s">
        <v>28</v>
      </c>
      <c r="L78" s="27" t="s">
        <v>40</v>
      </c>
      <c r="M78" s="12" t="s">
        <v>28</v>
      </c>
      <c r="N78" s="12" t="s">
        <v>40</v>
      </c>
      <c r="Q78" t="s">
        <v>81</v>
      </c>
      <c r="R78" s="28"/>
      <c r="S78" s="28"/>
    </row>
    <row r="79" spans="1:19" x14ac:dyDescent="0.2">
      <c r="A79" s="12" t="s">
        <v>74</v>
      </c>
      <c r="B79" s="24"/>
      <c r="C79" s="24">
        <v>4</v>
      </c>
      <c r="D79" s="24">
        <v>81</v>
      </c>
      <c r="E79" s="33"/>
      <c r="F79" s="33"/>
      <c r="G79" s="26">
        <v>44235</v>
      </c>
      <c r="H79" s="26">
        <v>44325</v>
      </c>
      <c r="I79" s="31" t="s">
        <v>69</v>
      </c>
      <c r="J79" s="31" t="s">
        <v>69</v>
      </c>
      <c r="K79" s="27" t="s">
        <v>28</v>
      </c>
      <c r="L79" s="27" t="s">
        <v>40</v>
      </c>
      <c r="M79" s="12" t="s">
        <v>28</v>
      </c>
      <c r="N79" s="12" t="s">
        <v>40</v>
      </c>
      <c r="Q79" t="s">
        <v>77</v>
      </c>
    </row>
    <row r="80" spans="1:19" x14ac:dyDescent="0.2">
      <c r="A80" s="12" t="s">
        <v>74</v>
      </c>
      <c r="B80" s="24"/>
      <c r="C80" s="24">
        <v>4</v>
      </c>
      <c r="D80" s="24">
        <v>89</v>
      </c>
      <c r="E80" s="33"/>
      <c r="F80" s="33"/>
      <c r="G80" s="26">
        <v>44235</v>
      </c>
      <c r="H80" s="26">
        <v>44325</v>
      </c>
      <c r="I80" s="31" t="s">
        <v>68</v>
      </c>
      <c r="J80" s="31" t="s">
        <v>69</v>
      </c>
      <c r="K80" s="27" t="s">
        <v>28</v>
      </c>
      <c r="L80" s="27" t="s">
        <v>40</v>
      </c>
      <c r="M80" s="12" t="s">
        <v>28</v>
      </c>
      <c r="N80" s="12" t="s">
        <v>40</v>
      </c>
      <c r="Q80" t="s">
        <v>79</v>
      </c>
    </row>
    <row r="81" spans="1:19" x14ac:dyDescent="0.2">
      <c r="A81" s="12" t="s">
        <v>74</v>
      </c>
      <c r="B81" s="24"/>
      <c r="C81" s="24">
        <v>4</v>
      </c>
      <c r="D81" s="24">
        <v>77</v>
      </c>
      <c r="E81" s="33"/>
      <c r="F81" s="33"/>
      <c r="G81" s="26">
        <v>44235</v>
      </c>
      <c r="H81" s="26">
        <v>44325</v>
      </c>
      <c r="I81" s="31" t="s">
        <v>68</v>
      </c>
      <c r="J81" s="31" t="s">
        <v>69</v>
      </c>
      <c r="K81" s="27" t="s">
        <v>28</v>
      </c>
      <c r="L81" s="27" t="s">
        <v>40</v>
      </c>
      <c r="M81" s="12" t="s">
        <v>28</v>
      </c>
      <c r="N81" s="12" t="s">
        <v>40</v>
      </c>
      <c r="Q81" t="s">
        <v>79</v>
      </c>
    </row>
    <row r="82" spans="1:19" x14ac:dyDescent="0.2">
      <c r="A82" s="12" t="s">
        <v>74</v>
      </c>
      <c r="B82" s="24"/>
      <c r="C82" s="24">
        <v>4</v>
      </c>
      <c r="D82" s="24">
        <v>59</v>
      </c>
      <c r="E82" s="25"/>
      <c r="F82" s="25"/>
      <c r="G82" s="26">
        <v>44151</v>
      </c>
      <c r="H82" s="26">
        <v>44325</v>
      </c>
      <c r="I82" s="24" t="s">
        <v>69</v>
      </c>
      <c r="J82" s="24" t="s">
        <v>69</v>
      </c>
      <c r="K82" s="27" t="s">
        <v>27</v>
      </c>
      <c r="L82" s="27" t="s">
        <v>28</v>
      </c>
      <c r="M82" s="12" t="s">
        <v>28</v>
      </c>
      <c r="N82" s="12" t="s">
        <v>40</v>
      </c>
      <c r="Q82" t="s">
        <v>79</v>
      </c>
    </row>
    <row r="83" spans="1:19" x14ac:dyDescent="0.2">
      <c r="A83" s="12" t="s">
        <v>74</v>
      </c>
      <c r="B83" s="24"/>
      <c r="C83" s="24">
        <v>4</v>
      </c>
      <c r="D83" s="24">
        <v>38</v>
      </c>
      <c r="E83" s="25"/>
      <c r="F83" s="25"/>
      <c r="G83" s="26">
        <v>44151</v>
      </c>
      <c r="H83" s="26">
        <v>44325</v>
      </c>
      <c r="I83" s="24" t="s">
        <v>68</v>
      </c>
      <c r="J83" s="24" t="s">
        <v>69</v>
      </c>
      <c r="K83" s="27" t="s">
        <v>28</v>
      </c>
      <c r="L83" s="27" t="s">
        <v>40</v>
      </c>
      <c r="M83" s="12" t="s">
        <v>28</v>
      </c>
      <c r="N83" s="12" t="s">
        <v>40</v>
      </c>
      <c r="Q83" t="s">
        <v>79</v>
      </c>
    </row>
    <row r="84" spans="1:19" x14ac:dyDescent="0.2">
      <c r="A84" s="12" t="s">
        <v>74</v>
      </c>
      <c r="B84" s="29" t="s">
        <v>3</v>
      </c>
      <c r="C84" s="29">
        <v>4</v>
      </c>
      <c r="D84" s="24">
        <v>2</v>
      </c>
      <c r="E84" s="25"/>
      <c r="F84" s="25"/>
      <c r="G84" s="26">
        <v>44151</v>
      </c>
      <c r="H84" s="26">
        <v>44325</v>
      </c>
      <c r="I84" s="30" t="s">
        <v>69</v>
      </c>
      <c r="J84" s="30" t="s">
        <v>69</v>
      </c>
      <c r="K84" s="27" t="s">
        <v>27</v>
      </c>
      <c r="L84" s="27" t="s">
        <v>28</v>
      </c>
      <c r="M84" s="12" t="s">
        <v>28</v>
      </c>
      <c r="N84" s="12" t="s">
        <v>40</v>
      </c>
      <c r="Q84" t="s">
        <v>82</v>
      </c>
    </row>
    <row r="85" spans="1:19" x14ac:dyDescent="0.2">
      <c r="A85" s="12" t="s">
        <v>74</v>
      </c>
      <c r="B85" s="24"/>
      <c r="C85" s="24">
        <v>5</v>
      </c>
      <c r="D85" s="24">
        <v>58</v>
      </c>
      <c r="E85" s="25"/>
      <c r="F85" s="25"/>
      <c r="G85" s="26">
        <v>44064</v>
      </c>
      <c r="H85" s="26">
        <v>44241</v>
      </c>
      <c r="I85" s="24" t="s">
        <v>68</v>
      </c>
      <c r="J85" s="24" t="s">
        <v>68</v>
      </c>
      <c r="K85" s="27" t="s">
        <v>27</v>
      </c>
      <c r="L85" s="27" t="s">
        <v>28</v>
      </c>
      <c r="M85" s="12" t="s">
        <v>26</v>
      </c>
      <c r="N85" s="12" t="s">
        <v>27</v>
      </c>
      <c r="Q85" t="s">
        <v>82</v>
      </c>
      <c r="R85" s="28"/>
      <c r="S85" s="28"/>
    </row>
    <row r="86" spans="1:19" x14ac:dyDescent="0.2">
      <c r="A86" s="12" t="s">
        <v>74</v>
      </c>
      <c r="B86" s="24"/>
      <c r="C86" s="24">
        <v>5</v>
      </c>
      <c r="D86" s="24">
        <v>45</v>
      </c>
      <c r="E86" s="25"/>
      <c r="F86" s="25"/>
      <c r="G86" s="26">
        <v>44068</v>
      </c>
      <c r="H86" s="26">
        <v>44241</v>
      </c>
      <c r="I86" s="24" t="s">
        <v>69</v>
      </c>
      <c r="J86" s="24" t="s">
        <v>68</v>
      </c>
      <c r="K86" s="27" t="s">
        <v>28</v>
      </c>
      <c r="L86" s="27" t="s">
        <v>40</v>
      </c>
      <c r="M86" s="12" t="s">
        <v>26</v>
      </c>
      <c r="N86" s="12" t="s">
        <v>27</v>
      </c>
      <c r="Q86" t="s">
        <v>82</v>
      </c>
      <c r="R86" s="28"/>
      <c r="S86" s="28"/>
    </row>
    <row r="87" spans="1:19" x14ac:dyDescent="0.2">
      <c r="A87" s="12" t="s">
        <v>74</v>
      </c>
      <c r="B87" s="24"/>
      <c r="C87" s="24">
        <v>5</v>
      </c>
      <c r="D87" s="24">
        <v>33</v>
      </c>
      <c r="E87" s="25"/>
      <c r="F87" s="25"/>
      <c r="G87" s="26">
        <v>44069</v>
      </c>
      <c r="H87" s="26">
        <v>44241</v>
      </c>
      <c r="I87" s="24" t="s">
        <v>68</v>
      </c>
      <c r="J87" s="24" t="s">
        <v>68</v>
      </c>
      <c r="K87" s="27" t="s">
        <v>27</v>
      </c>
      <c r="L87" s="27" t="s">
        <v>28</v>
      </c>
      <c r="M87" s="12" t="s">
        <v>26</v>
      </c>
      <c r="N87" s="12" t="s">
        <v>27</v>
      </c>
      <c r="Q87" t="s">
        <v>77</v>
      </c>
      <c r="R87" s="28"/>
      <c r="S87" s="28"/>
    </row>
    <row r="88" spans="1:19" x14ac:dyDescent="0.2">
      <c r="A88" s="12" t="s">
        <v>74</v>
      </c>
      <c r="B88" s="24"/>
      <c r="C88" s="24">
        <v>5</v>
      </c>
      <c r="D88" s="24">
        <v>16</v>
      </c>
      <c r="E88" s="25"/>
      <c r="F88" s="25"/>
      <c r="G88" s="26">
        <v>44109</v>
      </c>
      <c r="H88" s="26">
        <v>44287</v>
      </c>
      <c r="I88" s="24" t="s">
        <v>68</v>
      </c>
      <c r="J88" s="24" t="s">
        <v>68</v>
      </c>
      <c r="K88" s="27" t="s">
        <v>25</v>
      </c>
      <c r="L88" s="27" t="s">
        <v>26</v>
      </c>
      <c r="M88" s="12" t="s">
        <v>26</v>
      </c>
      <c r="N88" s="12" t="s">
        <v>27</v>
      </c>
      <c r="Q88" t="s">
        <v>78</v>
      </c>
      <c r="R88" s="28"/>
      <c r="S88" s="28"/>
    </row>
    <row r="89" spans="1:19" x14ac:dyDescent="0.2">
      <c r="A89" s="12" t="s">
        <v>74</v>
      </c>
      <c r="B89" s="29"/>
      <c r="C89" s="24">
        <v>5</v>
      </c>
      <c r="D89" s="24">
        <v>11</v>
      </c>
      <c r="E89" s="36"/>
      <c r="F89" s="36"/>
      <c r="G89" s="26">
        <v>44116</v>
      </c>
      <c r="H89" s="26">
        <v>44294</v>
      </c>
      <c r="I89" s="24" t="s">
        <v>69</v>
      </c>
      <c r="J89" s="24" t="s">
        <v>68</v>
      </c>
      <c r="K89" s="27" t="s">
        <v>25</v>
      </c>
      <c r="L89" s="27" t="s">
        <v>26</v>
      </c>
      <c r="M89" s="12" t="s">
        <v>26</v>
      </c>
      <c r="N89" s="12" t="s">
        <v>27</v>
      </c>
      <c r="Q89" t="s">
        <v>81</v>
      </c>
      <c r="R89" s="28"/>
      <c r="S89" s="28"/>
    </row>
    <row r="90" spans="1:19" x14ac:dyDescent="0.2">
      <c r="A90" s="12" t="s">
        <v>74</v>
      </c>
      <c r="B90" s="24"/>
      <c r="C90" s="24">
        <v>5</v>
      </c>
      <c r="D90" s="24">
        <v>34</v>
      </c>
      <c r="E90" s="25"/>
      <c r="F90" s="25"/>
      <c r="G90" s="26">
        <v>44137</v>
      </c>
      <c r="H90" s="26">
        <v>44311</v>
      </c>
      <c r="I90" s="24" t="s">
        <v>69</v>
      </c>
      <c r="J90" s="24" t="s">
        <v>68</v>
      </c>
      <c r="K90" s="27" t="s">
        <v>27</v>
      </c>
      <c r="L90" s="27" t="s">
        <v>28</v>
      </c>
      <c r="M90" s="12" t="s">
        <v>26</v>
      </c>
      <c r="N90" s="12" t="s">
        <v>27</v>
      </c>
      <c r="Q90" t="s">
        <v>77</v>
      </c>
      <c r="R90" s="28"/>
      <c r="S90" s="28"/>
    </row>
    <row r="91" spans="1:19" x14ac:dyDescent="0.2">
      <c r="A91" s="12" t="s">
        <v>74</v>
      </c>
      <c r="B91" s="24"/>
      <c r="C91" s="24">
        <v>5</v>
      </c>
      <c r="D91" s="24">
        <v>85</v>
      </c>
      <c r="E91" s="33"/>
      <c r="F91" s="33"/>
      <c r="G91" s="26">
        <v>44235</v>
      </c>
      <c r="H91" s="26">
        <v>44325</v>
      </c>
      <c r="I91" s="31" t="s">
        <v>69</v>
      </c>
      <c r="J91" s="31" t="s">
        <v>68</v>
      </c>
      <c r="K91" s="27" t="s">
        <v>26</v>
      </c>
      <c r="L91" s="27" t="s">
        <v>27</v>
      </c>
      <c r="M91" s="12" t="s">
        <v>26</v>
      </c>
      <c r="N91" s="12" t="s">
        <v>27</v>
      </c>
      <c r="Q91" t="s">
        <v>78</v>
      </c>
      <c r="R91" s="28"/>
      <c r="S91" s="28"/>
    </row>
    <row r="92" spans="1:19" x14ac:dyDescent="0.2">
      <c r="A92" s="12" t="s">
        <v>74</v>
      </c>
      <c r="B92" s="24"/>
      <c r="C92" s="24">
        <v>5</v>
      </c>
      <c r="D92" s="24">
        <v>82</v>
      </c>
      <c r="E92" s="33"/>
      <c r="F92" s="33"/>
      <c r="G92" s="26">
        <v>44235</v>
      </c>
      <c r="H92" s="26">
        <v>44325</v>
      </c>
      <c r="I92" s="31" t="s">
        <v>69</v>
      </c>
      <c r="J92" s="31" t="s">
        <v>68</v>
      </c>
      <c r="K92" s="27" t="s">
        <v>26</v>
      </c>
      <c r="L92" s="27" t="s">
        <v>27</v>
      </c>
      <c r="M92" s="12" t="s">
        <v>26</v>
      </c>
      <c r="N92" s="12" t="s">
        <v>27</v>
      </c>
      <c r="Q92" t="s">
        <v>81</v>
      </c>
    </row>
    <row r="93" spans="1:19" x14ac:dyDescent="0.2">
      <c r="A93" s="12" t="s">
        <v>74</v>
      </c>
      <c r="B93" s="24"/>
      <c r="C93" s="24">
        <v>5</v>
      </c>
      <c r="D93" s="24">
        <v>79</v>
      </c>
      <c r="E93" s="33"/>
      <c r="F93" s="33"/>
      <c r="G93" s="26">
        <v>44235</v>
      </c>
      <c r="H93" s="26">
        <v>44325</v>
      </c>
      <c r="I93" s="31" t="s">
        <v>68</v>
      </c>
      <c r="J93" s="31" t="s">
        <v>68</v>
      </c>
      <c r="K93" s="27" t="s">
        <v>26</v>
      </c>
      <c r="L93" s="27" t="s">
        <v>27</v>
      </c>
      <c r="M93" s="12" t="s">
        <v>26</v>
      </c>
      <c r="N93" s="12" t="s">
        <v>27</v>
      </c>
      <c r="Q93" t="s">
        <v>77</v>
      </c>
    </row>
    <row r="94" spans="1:19" x14ac:dyDescent="0.2">
      <c r="A94" s="12" t="s">
        <v>74</v>
      </c>
      <c r="B94" s="24"/>
      <c r="C94" s="24">
        <v>5</v>
      </c>
      <c r="D94" s="24">
        <v>80</v>
      </c>
      <c r="E94" s="33"/>
      <c r="F94" s="33"/>
      <c r="G94" s="26">
        <v>44235</v>
      </c>
      <c r="H94" s="26">
        <v>44325</v>
      </c>
      <c r="I94" s="31" t="s">
        <v>68</v>
      </c>
      <c r="J94" s="31" t="s">
        <v>68</v>
      </c>
      <c r="K94" s="27" t="s">
        <v>26</v>
      </c>
      <c r="L94" s="27" t="s">
        <v>27</v>
      </c>
      <c r="M94" s="12" t="s">
        <v>26</v>
      </c>
      <c r="N94" s="12" t="s">
        <v>27</v>
      </c>
      <c r="Q94" t="s">
        <v>78</v>
      </c>
    </row>
    <row r="95" spans="1:19" x14ac:dyDescent="0.2">
      <c r="A95" s="12" t="s">
        <v>74</v>
      </c>
      <c r="B95" s="24"/>
      <c r="C95" s="24">
        <v>5</v>
      </c>
      <c r="D95" s="24">
        <v>78</v>
      </c>
      <c r="E95" s="33"/>
      <c r="F95" s="33"/>
      <c r="G95" s="26">
        <v>44235</v>
      </c>
      <c r="H95" s="26">
        <v>44325</v>
      </c>
      <c r="I95" s="31" t="s">
        <v>68</v>
      </c>
      <c r="J95" s="31" t="s">
        <v>68</v>
      </c>
      <c r="K95" s="27" t="s">
        <v>26</v>
      </c>
      <c r="L95" s="27" t="s">
        <v>27</v>
      </c>
      <c r="M95" s="12" t="s">
        <v>26</v>
      </c>
      <c r="N95" s="12" t="s">
        <v>27</v>
      </c>
      <c r="Q95" t="s">
        <v>81</v>
      </c>
    </row>
    <row r="96" spans="1:19" x14ac:dyDescent="0.2">
      <c r="A96" s="12" t="s">
        <v>74</v>
      </c>
      <c r="B96" s="24"/>
      <c r="C96" s="24">
        <v>5</v>
      </c>
      <c r="D96" s="24">
        <v>18</v>
      </c>
      <c r="E96" s="25"/>
      <c r="F96" s="25"/>
      <c r="G96" s="26">
        <v>44151</v>
      </c>
      <c r="H96" s="26">
        <v>44325</v>
      </c>
      <c r="I96" s="24" t="s">
        <v>69</v>
      </c>
      <c r="J96" s="24" t="s">
        <v>68</v>
      </c>
      <c r="K96" s="27" t="s">
        <v>27</v>
      </c>
      <c r="L96" s="27" t="s">
        <v>28</v>
      </c>
      <c r="M96" s="12" t="s">
        <v>26</v>
      </c>
      <c r="N96" s="12" t="s">
        <v>27</v>
      </c>
      <c r="Q96" t="s">
        <v>77</v>
      </c>
    </row>
    <row r="97" spans="1:19" x14ac:dyDescent="0.2">
      <c r="A97" s="12" t="s">
        <v>74</v>
      </c>
      <c r="B97" s="24"/>
      <c r="C97" s="24">
        <v>5</v>
      </c>
      <c r="D97" s="24">
        <v>23</v>
      </c>
      <c r="E97" s="25"/>
      <c r="F97" s="25"/>
      <c r="G97" s="26">
        <v>44151</v>
      </c>
      <c r="H97" s="26">
        <v>44325</v>
      </c>
      <c r="I97" s="24" t="s">
        <v>68</v>
      </c>
      <c r="J97" s="24" t="s">
        <v>68</v>
      </c>
      <c r="K97" s="27" t="s">
        <v>27</v>
      </c>
      <c r="L97" s="27" t="s">
        <v>28</v>
      </c>
      <c r="M97" s="12" t="s">
        <v>26</v>
      </c>
      <c r="N97" s="12" t="s">
        <v>27</v>
      </c>
      <c r="Q97" t="s">
        <v>78</v>
      </c>
    </row>
    <row r="98" spans="1:19" x14ac:dyDescent="0.2">
      <c r="A98" s="12" t="s">
        <v>74</v>
      </c>
      <c r="B98" s="29" t="s">
        <v>3</v>
      </c>
      <c r="C98" s="29">
        <v>5</v>
      </c>
      <c r="D98" s="24">
        <v>60</v>
      </c>
      <c r="E98" s="25"/>
      <c r="F98" s="25"/>
      <c r="G98" s="26">
        <v>44151</v>
      </c>
      <c r="H98" s="26">
        <v>44325</v>
      </c>
      <c r="I98" s="30" t="s">
        <v>68</v>
      </c>
      <c r="J98" s="30" t="s">
        <v>68</v>
      </c>
      <c r="K98" s="27" t="s">
        <v>27</v>
      </c>
      <c r="L98" s="27" t="s">
        <v>28</v>
      </c>
      <c r="M98" s="12" t="s">
        <v>26</v>
      </c>
      <c r="N98" s="12" t="s">
        <v>27</v>
      </c>
      <c r="Q98" t="s">
        <v>81</v>
      </c>
    </row>
    <row r="99" spans="1:19" x14ac:dyDescent="0.2">
      <c r="A99" s="12" t="s">
        <v>74</v>
      </c>
      <c r="B99" s="24"/>
      <c r="C99" s="24">
        <v>5</v>
      </c>
      <c r="D99" s="24">
        <v>13</v>
      </c>
      <c r="E99" s="25"/>
      <c r="F99" s="25"/>
      <c r="G99" s="26">
        <v>44151</v>
      </c>
      <c r="H99" s="26">
        <v>44325</v>
      </c>
      <c r="I99" s="24" t="s">
        <v>69</v>
      </c>
      <c r="J99" s="24" t="s">
        <v>68</v>
      </c>
      <c r="K99" s="27" t="s">
        <v>27</v>
      </c>
      <c r="L99" s="27" t="s">
        <v>28</v>
      </c>
      <c r="M99" s="12" t="s">
        <v>26</v>
      </c>
      <c r="N99" s="12" t="s">
        <v>27</v>
      </c>
      <c r="Q99" t="s">
        <v>77</v>
      </c>
    </row>
    <row r="100" spans="1:19" x14ac:dyDescent="0.2">
      <c r="A100" s="12" t="s">
        <v>74</v>
      </c>
      <c r="B100" s="24" t="s">
        <v>71</v>
      </c>
      <c r="C100" s="24">
        <v>5</v>
      </c>
      <c r="D100" s="24">
        <v>52</v>
      </c>
      <c r="E100" s="25"/>
      <c r="F100" s="25"/>
      <c r="G100" s="26">
        <v>44151</v>
      </c>
      <c r="H100" s="26">
        <v>44325</v>
      </c>
      <c r="I100" s="24" t="s">
        <v>68</v>
      </c>
      <c r="J100" s="34"/>
      <c r="K100" s="27" t="s">
        <v>29</v>
      </c>
      <c r="L100" s="27" t="s">
        <v>30</v>
      </c>
      <c r="M100" s="12" t="s">
        <v>29</v>
      </c>
      <c r="N100" s="12" t="s">
        <v>30</v>
      </c>
      <c r="Q100" t="s">
        <v>78</v>
      </c>
    </row>
    <row r="101" spans="1:19" x14ac:dyDescent="0.2">
      <c r="A101" s="12" t="s">
        <v>74</v>
      </c>
      <c r="B101" s="24"/>
      <c r="C101" s="24">
        <v>5</v>
      </c>
      <c r="D101" s="24">
        <v>54</v>
      </c>
      <c r="E101" s="25"/>
      <c r="F101" s="25"/>
      <c r="G101" s="26">
        <v>44151</v>
      </c>
      <c r="H101" s="26">
        <v>44325</v>
      </c>
      <c r="I101" s="24" t="s">
        <v>68</v>
      </c>
      <c r="J101" s="24" t="s">
        <v>68</v>
      </c>
      <c r="K101" s="27" t="s">
        <v>27</v>
      </c>
      <c r="L101" s="27" t="s">
        <v>28</v>
      </c>
      <c r="M101" s="12" t="s">
        <v>26</v>
      </c>
      <c r="N101" s="12" t="s">
        <v>27</v>
      </c>
      <c r="Q101" t="s">
        <v>81</v>
      </c>
    </row>
    <row r="102" spans="1:19" x14ac:dyDescent="0.2">
      <c r="A102" s="12" t="s">
        <v>74</v>
      </c>
      <c r="B102" s="24"/>
      <c r="C102" s="24">
        <v>6</v>
      </c>
      <c r="D102" s="24">
        <v>36</v>
      </c>
      <c r="E102" s="25"/>
      <c r="F102" s="25"/>
      <c r="G102" s="26">
        <v>44063</v>
      </c>
      <c r="H102" s="26">
        <v>44241</v>
      </c>
      <c r="I102" s="24" t="s">
        <v>69</v>
      </c>
      <c r="J102" s="24" t="s">
        <v>69</v>
      </c>
      <c r="K102" s="27" t="s">
        <v>25</v>
      </c>
      <c r="L102" s="27" t="s">
        <v>26</v>
      </c>
      <c r="M102" s="12" t="s">
        <v>27</v>
      </c>
      <c r="N102" s="12" t="s">
        <v>28</v>
      </c>
      <c r="Q102" t="s">
        <v>77</v>
      </c>
      <c r="R102" s="28"/>
      <c r="S102" s="28"/>
    </row>
    <row r="103" spans="1:19" x14ac:dyDescent="0.2">
      <c r="A103" s="12" t="s">
        <v>74</v>
      </c>
      <c r="B103" s="24"/>
      <c r="C103" s="35">
        <v>6</v>
      </c>
      <c r="D103" s="24">
        <v>9</v>
      </c>
      <c r="E103" s="36"/>
      <c r="F103" s="36"/>
      <c r="G103" s="26">
        <v>44074</v>
      </c>
      <c r="H103" s="26">
        <v>44248</v>
      </c>
      <c r="I103" s="24" t="s">
        <v>68</v>
      </c>
      <c r="J103" s="24" t="s">
        <v>69</v>
      </c>
      <c r="K103" s="27" t="s">
        <v>27</v>
      </c>
      <c r="L103" s="27" t="s">
        <v>28</v>
      </c>
      <c r="M103" s="12" t="s">
        <v>27</v>
      </c>
      <c r="N103" s="12" t="s">
        <v>28</v>
      </c>
      <c r="Q103" t="s">
        <v>79</v>
      </c>
      <c r="R103" s="28"/>
      <c r="S103" s="28"/>
    </row>
    <row r="104" spans="1:19" x14ac:dyDescent="0.2">
      <c r="A104" s="12" t="s">
        <v>74</v>
      </c>
      <c r="B104" s="24"/>
      <c r="C104" s="24">
        <v>6</v>
      </c>
      <c r="D104" s="24">
        <v>22</v>
      </c>
      <c r="E104" s="25"/>
      <c r="F104" s="25"/>
      <c r="G104" s="26">
        <v>44116</v>
      </c>
      <c r="H104" s="26">
        <v>44294</v>
      </c>
      <c r="I104" s="24" t="s">
        <v>69</v>
      </c>
      <c r="J104" s="24" t="s">
        <v>69</v>
      </c>
      <c r="K104" s="27" t="s">
        <v>29</v>
      </c>
      <c r="L104" s="27" t="s">
        <v>30</v>
      </c>
      <c r="M104" s="12" t="s">
        <v>29</v>
      </c>
      <c r="N104" s="12" t="s">
        <v>30</v>
      </c>
      <c r="Q104" t="s">
        <v>79</v>
      </c>
      <c r="R104" s="28"/>
      <c r="S104" s="28"/>
    </row>
    <row r="105" spans="1:19" x14ac:dyDescent="0.2">
      <c r="A105" s="12" t="s">
        <v>74</v>
      </c>
      <c r="B105" s="29" t="s">
        <v>3</v>
      </c>
      <c r="C105" s="29">
        <v>6</v>
      </c>
      <c r="D105" s="24">
        <v>61</v>
      </c>
      <c r="E105" s="25"/>
      <c r="F105" s="25"/>
      <c r="G105" s="26">
        <v>44137</v>
      </c>
      <c r="H105" s="26">
        <v>44311</v>
      </c>
      <c r="I105" s="30" t="s">
        <v>69</v>
      </c>
      <c r="J105" s="30" t="s">
        <v>69</v>
      </c>
      <c r="K105" s="27" t="s">
        <v>27</v>
      </c>
      <c r="L105" s="27" t="s">
        <v>28</v>
      </c>
      <c r="M105" s="12" t="s">
        <v>27</v>
      </c>
      <c r="N105" s="12" t="s">
        <v>28</v>
      </c>
      <c r="Q105" t="s">
        <v>79</v>
      </c>
      <c r="R105" s="28"/>
      <c r="S105" s="28"/>
    </row>
    <row r="106" spans="1:19" x14ac:dyDescent="0.2">
      <c r="A106" s="12" t="s">
        <v>74</v>
      </c>
      <c r="B106" s="24"/>
      <c r="C106" s="24">
        <v>6</v>
      </c>
      <c r="D106" s="24">
        <v>102</v>
      </c>
      <c r="E106" s="12"/>
      <c r="F106" s="24"/>
      <c r="G106" s="26">
        <v>44228</v>
      </c>
      <c r="H106" s="26">
        <v>44325</v>
      </c>
      <c r="I106" s="31" t="s">
        <v>69</v>
      </c>
      <c r="J106" s="31" t="s">
        <v>69</v>
      </c>
      <c r="K106" s="27" t="e">
        <v>#N/A</v>
      </c>
      <c r="L106" s="27" t="e">
        <v>#N/A</v>
      </c>
      <c r="M106" s="12" t="s">
        <v>27</v>
      </c>
      <c r="N106" s="12" t="s">
        <v>28</v>
      </c>
      <c r="Q106" t="s">
        <v>79</v>
      </c>
      <c r="R106" s="28"/>
      <c r="S106" s="28"/>
    </row>
    <row r="107" spans="1:19" x14ac:dyDescent="0.2">
      <c r="A107" s="12" t="s">
        <v>74</v>
      </c>
      <c r="B107" s="24"/>
      <c r="C107" s="24">
        <v>6</v>
      </c>
      <c r="D107" s="24">
        <v>97</v>
      </c>
      <c r="E107" s="12"/>
      <c r="F107" s="24"/>
      <c r="G107" s="26">
        <v>44228</v>
      </c>
      <c r="H107" s="26">
        <v>44325</v>
      </c>
      <c r="I107" s="31" t="s">
        <v>69</v>
      </c>
      <c r="J107" s="31" t="s">
        <v>69</v>
      </c>
      <c r="K107" s="27" t="e">
        <v>#N/A</v>
      </c>
      <c r="L107" s="27" t="e">
        <v>#N/A</v>
      </c>
      <c r="M107" s="12" t="s">
        <v>26</v>
      </c>
      <c r="N107" s="12" t="s">
        <v>27</v>
      </c>
      <c r="Q107" t="s">
        <v>79</v>
      </c>
      <c r="R107" s="28"/>
      <c r="S107" s="28"/>
    </row>
    <row r="108" spans="1:19" x14ac:dyDescent="0.2">
      <c r="A108" s="12" t="s">
        <v>74</v>
      </c>
      <c r="B108" s="24"/>
      <c r="C108" s="24">
        <v>6</v>
      </c>
      <c r="D108" s="24">
        <v>94</v>
      </c>
      <c r="E108" s="12"/>
      <c r="F108" s="24"/>
      <c r="G108" s="26">
        <v>44228</v>
      </c>
      <c r="H108" s="26">
        <v>44325</v>
      </c>
      <c r="I108" s="31" t="s">
        <v>68</v>
      </c>
      <c r="J108" s="31" t="s">
        <v>69</v>
      </c>
      <c r="K108" s="27" t="s">
        <v>28</v>
      </c>
      <c r="L108" s="27" t="s">
        <v>40</v>
      </c>
      <c r="M108" s="12" t="s">
        <v>25</v>
      </c>
      <c r="N108" s="12" t="s">
        <v>26</v>
      </c>
      <c r="Q108" t="s">
        <v>79</v>
      </c>
      <c r="R108" s="28"/>
      <c r="S108" s="28"/>
    </row>
    <row r="109" spans="1:19" x14ac:dyDescent="0.2">
      <c r="A109" s="12" t="s">
        <v>74</v>
      </c>
      <c r="B109" s="24"/>
      <c r="C109" s="24">
        <v>6</v>
      </c>
      <c r="D109" s="24">
        <v>72</v>
      </c>
      <c r="E109" s="32"/>
      <c r="F109" s="32"/>
      <c r="G109" s="26">
        <v>44228</v>
      </c>
      <c r="H109" s="26">
        <v>44318</v>
      </c>
      <c r="I109" s="24" t="s">
        <v>68</v>
      </c>
      <c r="J109" s="24" t="s">
        <v>68</v>
      </c>
      <c r="K109" s="27" t="s">
        <v>28</v>
      </c>
      <c r="L109" s="27" t="s">
        <v>40</v>
      </c>
      <c r="M109" s="12" t="s">
        <v>28</v>
      </c>
      <c r="N109" s="12" t="s">
        <v>40</v>
      </c>
      <c r="Q109" t="s">
        <v>83</v>
      </c>
      <c r="R109" s="28"/>
      <c r="S109" s="28"/>
    </row>
    <row r="110" spans="1:19" x14ac:dyDescent="0.2">
      <c r="A110" s="12" t="s">
        <v>74</v>
      </c>
      <c r="B110" s="24"/>
      <c r="C110" s="24">
        <v>6</v>
      </c>
      <c r="D110" s="24">
        <v>86</v>
      </c>
      <c r="E110" s="33"/>
      <c r="F110" s="33"/>
      <c r="G110" s="26">
        <v>44235</v>
      </c>
      <c r="H110" s="26">
        <v>44325</v>
      </c>
      <c r="I110" s="31" t="s">
        <v>69</v>
      </c>
      <c r="J110" s="31" t="s">
        <v>69</v>
      </c>
      <c r="K110" s="27" t="s">
        <v>28</v>
      </c>
      <c r="L110" s="27" t="s">
        <v>40</v>
      </c>
      <c r="M110" s="12" t="s">
        <v>28</v>
      </c>
      <c r="N110" s="12" t="s">
        <v>40</v>
      </c>
      <c r="Q110" t="s">
        <v>83</v>
      </c>
      <c r="R110" s="28"/>
      <c r="S110" s="28"/>
    </row>
    <row r="111" spans="1:19" x14ac:dyDescent="0.2">
      <c r="A111" s="12" t="s">
        <v>74</v>
      </c>
      <c r="B111" s="24"/>
      <c r="C111" s="24">
        <v>6</v>
      </c>
      <c r="D111" s="24">
        <v>83</v>
      </c>
      <c r="E111" s="33"/>
      <c r="F111" s="33"/>
      <c r="G111" s="26">
        <v>44235</v>
      </c>
      <c r="H111" s="26">
        <v>44325</v>
      </c>
      <c r="I111" s="31" t="s">
        <v>69</v>
      </c>
      <c r="J111" s="31" t="s">
        <v>69</v>
      </c>
      <c r="K111" s="27" t="s">
        <v>28</v>
      </c>
      <c r="L111" s="27" t="s">
        <v>40</v>
      </c>
      <c r="M111" s="12" t="s">
        <v>28</v>
      </c>
      <c r="N111" s="12" t="s">
        <v>40</v>
      </c>
      <c r="Q111" t="s">
        <v>83</v>
      </c>
    </row>
    <row r="112" spans="1:19" x14ac:dyDescent="0.2">
      <c r="A112" s="12" t="s">
        <v>74</v>
      </c>
      <c r="B112" s="24"/>
      <c r="C112" s="24">
        <v>6</v>
      </c>
      <c r="D112" s="24">
        <v>87</v>
      </c>
      <c r="E112" s="33"/>
      <c r="F112" s="33"/>
      <c r="G112" s="26">
        <v>44235</v>
      </c>
      <c r="H112" s="26">
        <v>44325</v>
      </c>
      <c r="I112" s="31" t="s">
        <v>68</v>
      </c>
      <c r="J112" s="31" t="s">
        <v>69</v>
      </c>
      <c r="K112" s="27" t="s">
        <v>27</v>
      </c>
      <c r="L112" s="27" t="s">
        <v>28</v>
      </c>
      <c r="M112" s="12" t="s">
        <v>27</v>
      </c>
      <c r="N112" s="12" t="s">
        <v>28</v>
      </c>
      <c r="Q112" t="s">
        <v>81</v>
      </c>
    </row>
    <row r="113" spans="1:18" x14ac:dyDescent="0.2">
      <c r="A113" s="12" t="s">
        <v>74</v>
      </c>
      <c r="B113" s="24"/>
      <c r="C113" s="24">
        <v>6</v>
      </c>
      <c r="D113" s="24">
        <v>90</v>
      </c>
      <c r="E113" s="33"/>
      <c r="F113" s="33"/>
      <c r="G113" s="26">
        <v>44235</v>
      </c>
      <c r="H113" s="26">
        <v>44325</v>
      </c>
      <c r="I113" s="31" t="s">
        <v>68</v>
      </c>
      <c r="J113" s="31" t="s">
        <v>69</v>
      </c>
      <c r="K113" s="27" t="s">
        <v>28</v>
      </c>
      <c r="L113" s="27" t="s">
        <v>40</v>
      </c>
      <c r="M113" s="12" t="s">
        <v>28</v>
      </c>
      <c r="N113" s="12" t="s">
        <v>40</v>
      </c>
      <c r="Q113" t="s">
        <v>81</v>
      </c>
    </row>
    <row r="114" spans="1:18" x14ac:dyDescent="0.2">
      <c r="A114" s="12" t="s">
        <v>74</v>
      </c>
      <c r="B114" s="24"/>
      <c r="C114" s="24">
        <v>6</v>
      </c>
      <c r="D114" s="24">
        <v>1</v>
      </c>
      <c r="E114" s="36"/>
      <c r="F114" s="36"/>
      <c r="G114" s="26">
        <v>44151</v>
      </c>
      <c r="H114" s="26">
        <v>44325</v>
      </c>
      <c r="I114" s="24" t="s">
        <v>69</v>
      </c>
      <c r="J114" s="24" t="s">
        <v>69</v>
      </c>
      <c r="K114" s="27" t="s">
        <v>27</v>
      </c>
      <c r="L114" s="27" t="s">
        <v>28</v>
      </c>
      <c r="M114" s="12" t="s">
        <v>27</v>
      </c>
      <c r="N114" s="12" t="s">
        <v>28</v>
      </c>
      <c r="Q114" t="s">
        <v>81</v>
      </c>
    </row>
    <row r="115" spans="1:18" x14ac:dyDescent="0.2">
      <c r="A115" s="12" t="s">
        <v>74</v>
      </c>
      <c r="B115" s="24"/>
      <c r="C115" s="24">
        <v>6</v>
      </c>
      <c r="D115" s="24">
        <v>30</v>
      </c>
      <c r="E115" s="25"/>
      <c r="F115" s="25"/>
      <c r="G115" s="26">
        <v>44151</v>
      </c>
      <c r="H115" s="26">
        <v>44325</v>
      </c>
      <c r="I115" s="24" t="s">
        <v>68</v>
      </c>
      <c r="J115" s="24" t="s">
        <v>69</v>
      </c>
      <c r="K115" s="27" t="s">
        <v>27</v>
      </c>
      <c r="L115" s="27" t="s">
        <v>28</v>
      </c>
      <c r="M115" s="12" t="s">
        <v>27</v>
      </c>
      <c r="N115" s="12" t="s">
        <v>28</v>
      </c>
      <c r="Q115" t="s">
        <v>81</v>
      </c>
    </row>
    <row r="116" spans="1:18" x14ac:dyDescent="0.2">
      <c r="A116" s="12" t="s">
        <v>74</v>
      </c>
      <c r="B116" s="24"/>
      <c r="C116" s="24">
        <v>6</v>
      </c>
      <c r="D116" s="24">
        <v>37</v>
      </c>
      <c r="E116" s="25"/>
      <c r="F116" s="25"/>
      <c r="G116" s="26">
        <v>44151</v>
      </c>
      <c r="H116" s="26">
        <v>44325</v>
      </c>
      <c r="I116" s="24" t="s">
        <v>68</v>
      </c>
      <c r="J116" s="24" t="s">
        <v>69</v>
      </c>
      <c r="K116" s="27" t="s">
        <v>27</v>
      </c>
      <c r="L116" s="27" t="s">
        <v>28</v>
      </c>
      <c r="M116" s="12" t="s">
        <v>27</v>
      </c>
      <c r="N116" s="12" t="s">
        <v>28</v>
      </c>
      <c r="Q116" t="s">
        <v>81</v>
      </c>
    </row>
    <row r="117" spans="1:18" x14ac:dyDescent="0.2">
      <c r="A117" s="12" t="s">
        <v>74</v>
      </c>
      <c r="B117" s="24"/>
      <c r="C117" s="24">
        <v>6</v>
      </c>
      <c r="D117" s="24">
        <v>4</v>
      </c>
      <c r="E117" s="25"/>
      <c r="F117" s="25"/>
      <c r="G117" s="26">
        <v>44151</v>
      </c>
      <c r="H117" s="26">
        <v>44325</v>
      </c>
      <c r="I117" s="24" t="s">
        <v>68</v>
      </c>
      <c r="J117" s="24" t="s">
        <v>69</v>
      </c>
      <c r="K117" s="27" t="s">
        <v>27</v>
      </c>
      <c r="L117" s="27" t="s">
        <v>28</v>
      </c>
      <c r="M117" s="12" t="s">
        <v>27</v>
      </c>
      <c r="N117" s="12" t="s">
        <v>28</v>
      </c>
      <c r="Q117" t="s">
        <v>81</v>
      </c>
    </row>
    <row r="118" spans="1:18" x14ac:dyDescent="0.2">
      <c r="A118" s="43" t="s">
        <v>75</v>
      </c>
      <c r="B118" s="24"/>
      <c r="C118" s="24"/>
      <c r="D118" s="24"/>
      <c r="E118" s="24"/>
      <c r="F118" s="24"/>
      <c r="G118" s="24"/>
      <c r="H118" s="24"/>
      <c r="I118" s="24" t="s">
        <v>68</v>
      </c>
      <c r="J118" s="24" t="s">
        <v>69</v>
      </c>
      <c r="K118" s="24"/>
      <c r="L118" s="24"/>
      <c r="M118" s="24"/>
      <c r="N118" s="24"/>
      <c r="Q118" s="24" t="s">
        <v>68</v>
      </c>
      <c r="R118" s="24" t="s">
        <v>69</v>
      </c>
    </row>
    <row r="119" spans="1:18" x14ac:dyDescent="0.2">
      <c r="A119" s="43" t="s">
        <v>75</v>
      </c>
      <c r="B119" s="24"/>
      <c r="C119" s="24"/>
      <c r="D119" s="24"/>
      <c r="E119" s="24"/>
      <c r="F119" s="24"/>
      <c r="G119" s="24"/>
      <c r="H119" s="24"/>
      <c r="I119" s="24" t="s">
        <v>68</v>
      </c>
      <c r="J119" s="24" t="s">
        <v>69</v>
      </c>
      <c r="K119" s="24"/>
      <c r="L119" s="24"/>
      <c r="M119" s="24"/>
      <c r="N119" s="24"/>
      <c r="Q119" s="24" t="s">
        <v>68</v>
      </c>
      <c r="R119" s="24" t="s">
        <v>69</v>
      </c>
    </row>
    <row r="120" spans="1:18" x14ac:dyDescent="0.2">
      <c r="A120" s="43" t="s">
        <v>75</v>
      </c>
      <c r="B120" s="24"/>
      <c r="C120" s="24"/>
      <c r="D120" s="24"/>
      <c r="E120" s="24"/>
      <c r="F120" s="24"/>
      <c r="G120" s="24"/>
      <c r="H120" s="24"/>
      <c r="I120" s="24" t="s">
        <v>68</v>
      </c>
      <c r="J120" s="24" t="s">
        <v>69</v>
      </c>
      <c r="K120" s="24"/>
      <c r="L120" s="24"/>
      <c r="M120" s="24"/>
      <c r="N120" s="24"/>
      <c r="Q120" s="24" t="s">
        <v>68</v>
      </c>
      <c r="R120" s="24" t="s">
        <v>69</v>
      </c>
    </row>
    <row r="121" spans="1:18" x14ac:dyDescent="0.2">
      <c r="A121" s="43" t="s">
        <v>75</v>
      </c>
      <c r="B121" s="24"/>
      <c r="C121" s="24"/>
      <c r="D121" s="24"/>
      <c r="E121" s="24"/>
      <c r="F121" s="24"/>
      <c r="G121" s="24"/>
      <c r="H121" s="24"/>
      <c r="I121" s="24" t="s">
        <v>68</v>
      </c>
      <c r="J121" s="24" t="s">
        <v>69</v>
      </c>
      <c r="K121" s="24"/>
      <c r="L121" s="24"/>
      <c r="M121" s="24"/>
      <c r="N121" s="24"/>
      <c r="Q121" s="24" t="s">
        <v>68</v>
      </c>
      <c r="R121" s="24" t="s">
        <v>69</v>
      </c>
    </row>
    <row r="122" spans="1:18" x14ac:dyDescent="0.2">
      <c r="A122" s="43" t="s">
        <v>75</v>
      </c>
      <c r="B122" s="24"/>
      <c r="C122" s="24"/>
      <c r="D122" s="24"/>
      <c r="E122" s="24"/>
      <c r="F122" s="24"/>
      <c r="G122" s="24"/>
      <c r="H122" s="24"/>
      <c r="I122" s="24" t="s">
        <v>68</v>
      </c>
      <c r="J122" s="24" t="s">
        <v>69</v>
      </c>
      <c r="K122" s="24"/>
      <c r="L122" s="24"/>
      <c r="M122" s="24"/>
      <c r="N122" s="24"/>
      <c r="Q122" s="24" t="s">
        <v>68</v>
      </c>
      <c r="R122" s="24" t="s">
        <v>69</v>
      </c>
    </row>
    <row r="123" spans="1:18" x14ac:dyDescent="0.2">
      <c r="A123" s="43" t="s">
        <v>75</v>
      </c>
      <c r="B123" s="24"/>
      <c r="C123" s="24"/>
      <c r="D123" s="24"/>
      <c r="E123" s="24"/>
      <c r="F123" s="24"/>
      <c r="G123" s="24"/>
      <c r="H123" s="24"/>
      <c r="I123" s="24" t="s">
        <v>68</v>
      </c>
      <c r="J123" s="24" t="s">
        <v>69</v>
      </c>
      <c r="K123" s="24"/>
      <c r="L123" s="24"/>
      <c r="M123" s="24"/>
      <c r="N123" s="24"/>
      <c r="Q123" s="24" t="s">
        <v>68</v>
      </c>
      <c r="R123" s="24" t="s">
        <v>69</v>
      </c>
    </row>
    <row r="124" spans="1:18" x14ac:dyDescent="0.2">
      <c r="A124" s="43" t="s">
        <v>75</v>
      </c>
      <c r="B124" s="24"/>
      <c r="C124" s="24"/>
      <c r="D124" s="24"/>
      <c r="E124" s="24"/>
      <c r="F124" s="24"/>
      <c r="G124" s="24"/>
      <c r="H124" s="24"/>
      <c r="I124" s="24" t="s">
        <v>68</v>
      </c>
      <c r="J124" s="24" t="s">
        <v>69</v>
      </c>
      <c r="K124" s="24"/>
      <c r="L124" s="24"/>
      <c r="M124" s="24"/>
      <c r="N124" s="24"/>
      <c r="Q124" s="24" t="s">
        <v>68</v>
      </c>
      <c r="R124" s="24" t="s">
        <v>69</v>
      </c>
    </row>
    <row r="125" spans="1:18" x14ac:dyDescent="0.2">
      <c r="A125" s="43" t="s">
        <v>75</v>
      </c>
      <c r="B125" s="24"/>
      <c r="C125" s="24"/>
      <c r="D125" s="24"/>
      <c r="E125" s="24"/>
      <c r="F125" s="24"/>
      <c r="G125" s="24"/>
      <c r="H125" s="24"/>
      <c r="I125" s="24" t="s">
        <v>68</v>
      </c>
      <c r="J125" s="24" t="s">
        <v>69</v>
      </c>
      <c r="K125" s="24"/>
      <c r="L125" s="24"/>
      <c r="M125" s="24"/>
      <c r="N125" s="24"/>
      <c r="Q125" s="24" t="s">
        <v>68</v>
      </c>
      <c r="R125" s="24" t="s">
        <v>69</v>
      </c>
    </row>
    <row r="126" spans="1:18" x14ac:dyDescent="0.2">
      <c r="A126" s="43" t="s">
        <v>75</v>
      </c>
      <c r="B126" s="24"/>
      <c r="C126" s="24"/>
      <c r="D126" s="24"/>
      <c r="E126" s="24"/>
      <c r="F126" s="24"/>
      <c r="G126" s="24"/>
      <c r="H126" s="24"/>
      <c r="I126" s="24" t="s">
        <v>68</v>
      </c>
      <c r="J126" s="24" t="s">
        <v>69</v>
      </c>
      <c r="K126" s="24"/>
      <c r="L126" s="24"/>
      <c r="M126" s="24"/>
      <c r="N126" s="24"/>
      <c r="Q126" s="24" t="s">
        <v>68</v>
      </c>
      <c r="R126" s="24" t="s">
        <v>69</v>
      </c>
    </row>
    <row r="127" spans="1:18" x14ac:dyDescent="0.2">
      <c r="A127" s="43" t="s">
        <v>75</v>
      </c>
      <c r="B127" s="24"/>
      <c r="C127" s="24"/>
      <c r="D127" s="24"/>
      <c r="E127" s="24"/>
      <c r="F127" s="24"/>
      <c r="G127" s="24"/>
      <c r="H127" s="24"/>
      <c r="I127" s="24" t="s">
        <v>68</v>
      </c>
      <c r="J127" s="24" t="s">
        <v>69</v>
      </c>
      <c r="K127" s="24"/>
      <c r="L127" s="24"/>
      <c r="M127" s="24"/>
      <c r="N127" s="24"/>
      <c r="Q127" s="24" t="s">
        <v>68</v>
      </c>
      <c r="R127" s="24" t="s">
        <v>69</v>
      </c>
    </row>
    <row r="128" spans="1:18" x14ac:dyDescent="0.2">
      <c r="A128" s="43" t="s">
        <v>75</v>
      </c>
      <c r="B128" s="24"/>
      <c r="C128" s="24"/>
      <c r="D128" s="24"/>
      <c r="E128" s="24"/>
      <c r="F128" s="24"/>
      <c r="G128" s="24"/>
      <c r="H128" s="24"/>
      <c r="I128" s="24" t="s">
        <v>68</v>
      </c>
      <c r="J128" s="24" t="s">
        <v>69</v>
      </c>
      <c r="K128" s="24"/>
      <c r="L128" s="24"/>
      <c r="M128" s="24"/>
      <c r="N128" s="24"/>
      <c r="Q128" s="24" t="s">
        <v>68</v>
      </c>
      <c r="R128" s="24" t="s">
        <v>69</v>
      </c>
    </row>
    <row r="129" spans="1:18" x14ac:dyDescent="0.2">
      <c r="A129" s="43" t="s">
        <v>75</v>
      </c>
      <c r="B129" s="24"/>
      <c r="C129" s="24"/>
      <c r="D129" s="24"/>
      <c r="E129" s="24"/>
      <c r="F129" s="24"/>
      <c r="G129" s="24"/>
      <c r="H129" s="24"/>
      <c r="I129" s="24" t="s">
        <v>68</v>
      </c>
      <c r="J129" s="24" t="s">
        <v>69</v>
      </c>
      <c r="K129" s="24"/>
      <c r="L129" s="24"/>
      <c r="M129" s="24"/>
      <c r="N129" s="24"/>
      <c r="Q129" s="24" t="s">
        <v>68</v>
      </c>
      <c r="R129" s="24" t="s">
        <v>69</v>
      </c>
    </row>
    <row r="130" spans="1:18" x14ac:dyDescent="0.2">
      <c r="A130" s="43" t="s">
        <v>75</v>
      </c>
      <c r="B130" s="24"/>
      <c r="C130" s="24"/>
      <c r="D130" s="24"/>
      <c r="E130" s="24"/>
      <c r="F130" s="24"/>
      <c r="G130" s="24"/>
      <c r="H130" s="24"/>
      <c r="I130" s="24" t="s">
        <v>68</v>
      </c>
      <c r="J130" s="24" t="s">
        <v>69</v>
      </c>
      <c r="K130" s="24"/>
      <c r="L130" s="24"/>
      <c r="M130" s="24"/>
      <c r="N130" s="24"/>
      <c r="Q130" s="24" t="s">
        <v>68</v>
      </c>
      <c r="R130" s="24" t="s">
        <v>69</v>
      </c>
    </row>
    <row r="131" spans="1:18" x14ac:dyDescent="0.2">
      <c r="A131" s="43" t="s">
        <v>75</v>
      </c>
      <c r="B131" s="24"/>
      <c r="C131" s="24"/>
      <c r="D131" s="24"/>
      <c r="E131" s="24"/>
      <c r="F131" s="24"/>
      <c r="G131" s="24"/>
      <c r="H131" s="24"/>
      <c r="I131" s="24" t="s">
        <v>68</v>
      </c>
      <c r="J131" s="24" t="s">
        <v>69</v>
      </c>
      <c r="K131" s="24"/>
      <c r="L131" s="24"/>
      <c r="M131" s="24"/>
      <c r="N131" s="24"/>
      <c r="Q131" s="24" t="s">
        <v>68</v>
      </c>
      <c r="R131" s="24" t="s">
        <v>69</v>
      </c>
    </row>
    <row r="132" spans="1:18" x14ac:dyDescent="0.2">
      <c r="A132" s="43" t="s">
        <v>75</v>
      </c>
      <c r="B132" s="24"/>
      <c r="C132" s="24"/>
      <c r="D132" s="24"/>
      <c r="E132" s="24"/>
      <c r="F132" s="24"/>
      <c r="G132" s="24"/>
      <c r="H132" s="24"/>
      <c r="I132" s="24" t="s">
        <v>68</v>
      </c>
      <c r="J132" s="24" t="s">
        <v>69</v>
      </c>
      <c r="K132" s="24"/>
      <c r="L132" s="24"/>
      <c r="M132" s="24"/>
      <c r="N132" s="24"/>
      <c r="O132" s="37"/>
      <c r="P132" s="37"/>
      <c r="Q132" s="24" t="s">
        <v>68</v>
      </c>
      <c r="R132" s="24" t="s">
        <v>69</v>
      </c>
    </row>
    <row r="133" spans="1:18" x14ac:dyDescent="0.2">
      <c r="A133" s="43" t="s">
        <v>75</v>
      </c>
      <c r="B133" s="24"/>
      <c r="C133" s="24"/>
      <c r="D133" s="24"/>
      <c r="E133" s="24"/>
      <c r="F133" s="24"/>
      <c r="G133" s="24"/>
      <c r="H133" s="24"/>
      <c r="I133" s="24" t="s">
        <v>68</v>
      </c>
      <c r="J133" s="24" t="s">
        <v>69</v>
      </c>
      <c r="K133" s="24"/>
      <c r="L133" s="24"/>
      <c r="M133" s="24"/>
      <c r="N133" s="24"/>
      <c r="Q133" s="24" t="s">
        <v>68</v>
      </c>
      <c r="R133" s="24" t="s">
        <v>69</v>
      </c>
    </row>
    <row r="134" spans="1:18" x14ac:dyDescent="0.2">
      <c r="A134" s="43" t="s">
        <v>75</v>
      </c>
      <c r="B134" s="24"/>
      <c r="C134" s="24"/>
      <c r="D134" s="24"/>
      <c r="E134" s="24"/>
      <c r="F134" s="24"/>
      <c r="G134" s="24"/>
      <c r="H134" s="24"/>
      <c r="I134" s="24" t="s">
        <v>68</v>
      </c>
      <c r="J134" s="24" t="s">
        <v>69</v>
      </c>
      <c r="K134" s="24"/>
      <c r="L134" s="24"/>
      <c r="M134" s="24"/>
      <c r="N134" s="24"/>
      <c r="Q134" s="24" t="s">
        <v>68</v>
      </c>
      <c r="R134" s="24" t="s">
        <v>69</v>
      </c>
    </row>
    <row r="135" spans="1:18" x14ac:dyDescent="0.2">
      <c r="A135" s="43" t="s">
        <v>75</v>
      </c>
      <c r="B135" s="24"/>
      <c r="C135" s="24"/>
      <c r="D135" s="24"/>
      <c r="E135" s="24"/>
      <c r="F135" s="24"/>
      <c r="G135" s="24"/>
      <c r="H135" s="24"/>
      <c r="I135" s="24" t="s">
        <v>68</v>
      </c>
      <c r="J135" s="24" t="s">
        <v>69</v>
      </c>
      <c r="K135" s="24"/>
      <c r="L135" s="24"/>
      <c r="M135" s="24"/>
      <c r="N135" s="24"/>
      <c r="Q135" s="24" t="s">
        <v>68</v>
      </c>
      <c r="R135" s="24" t="s">
        <v>69</v>
      </c>
    </row>
    <row r="136" spans="1:18" x14ac:dyDescent="0.2">
      <c r="A136" s="43" t="s">
        <v>75</v>
      </c>
      <c r="B136" s="24"/>
      <c r="C136" s="24"/>
      <c r="D136" s="24"/>
      <c r="E136" s="24"/>
      <c r="F136" s="24"/>
      <c r="G136" s="24"/>
      <c r="H136" s="24"/>
      <c r="I136" s="24" t="s">
        <v>68</v>
      </c>
      <c r="J136" s="24" t="s">
        <v>69</v>
      </c>
      <c r="K136" s="24"/>
      <c r="L136" s="24"/>
      <c r="M136" s="24"/>
      <c r="N136" s="24"/>
      <c r="Q136" s="24" t="s">
        <v>68</v>
      </c>
      <c r="R136" s="24" t="s">
        <v>69</v>
      </c>
    </row>
    <row r="137" spans="1:18" x14ac:dyDescent="0.2">
      <c r="A137" s="43" t="s">
        <v>75</v>
      </c>
      <c r="B137" s="24"/>
      <c r="C137" s="24"/>
      <c r="D137" s="24"/>
      <c r="E137" s="24"/>
      <c r="F137" s="24"/>
      <c r="G137" s="24"/>
      <c r="H137" s="24"/>
      <c r="I137" s="24" t="s">
        <v>68</v>
      </c>
      <c r="J137" s="24" t="s">
        <v>69</v>
      </c>
      <c r="K137" s="24"/>
      <c r="L137" s="24"/>
      <c r="M137" s="24"/>
      <c r="N137" s="24"/>
      <c r="Q137" s="24" t="s">
        <v>68</v>
      </c>
      <c r="R137" s="24" t="s">
        <v>69</v>
      </c>
    </row>
    <row r="138" spans="1:18" x14ac:dyDescent="0.2">
      <c r="A138" s="43" t="s">
        <v>75</v>
      </c>
      <c r="B138" s="24"/>
      <c r="C138" s="24"/>
      <c r="D138" s="24"/>
      <c r="E138" s="24"/>
      <c r="F138" s="24"/>
      <c r="G138" s="24"/>
      <c r="H138" s="24"/>
      <c r="I138" s="24" t="s">
        <v>68</v>
      </c>
      <c r="J138" s="24" t="s">
        <v>69</v>
      </c>
      <c r="K138" s="24"/>
      <c r="L138" s="24"/>
      <c r="M138" s="24"/>
      <c r="N138" s="24"/>
      <c r="Q138" s="24" t="s">
        <v>68</v>
      </c>
      <c r="R138" s="24" t="s">
        <v>69</v>
      </c>
    </row>
    <row r="139" spans="1:18" x14ac:dyDescent="0.2">
      <c r="A139" s="43" t="s">
        <v>75</v>
      </c>
      <c r="B139" s="24"/>
      <c r="C139" s="24"/>
      <c r="D139" s="24"/>
      <c r="E139" s="24"/>
      <c r="F139" s="24"/>
      <c r="G139" s="24"/>
      <c r="H139" s="24"/>
      <c r="I139" s="24" t="s">
        <v>68</v>
      </c>
      <c r="J139" s="24" t="s">
        <v>69</v>
      </c>
      <c r="K139" s="24"/>
      <c r="L139" s="24"/>
      <c r="M139" s="24"/>
      <c r="N139" s="24"/>
      <c r="Q139" s="24" t="s">
        <v>68</v>
      </c>
      <c r="R139" s="24" t="s">
        <v>69</v>
      </c>
    </row>
    <row r="140" spans="1:18" x14ac:dyDescent="0.2">
      <c r="I140" s="24"/>
      <c r="J140" s="24"/>
    </row>
    <row r="141" spans="1:18" x14ac:dyDescent="0.2">
      <c r="I141" s="1"/>
      <c r="J141" s="1"/>
    </row>
    <row r="142" spans="1:18" x14ac:dyDescent="0.2">
      <c r="I142" s="1"/>
      <c r="J142" s="1"/>
    </row>
    <row r="143" spans="1:18" x14ac:dyDescent="0.2">
      <c r="I143" s="1"/>
      <c r="J143" s="1"/>
    </row>
    <row r="144" spans="1:18" x14ac:dyDescent="0.2">
      <c r="I144" s="1"/>
      <c r="J144" s="1"/>
    </row>
    <row r="145" spans="9:10" x14ac:dyDescent="0.2">
      <c r="I145" s="1"/>
      <c r="J145" s="1"/>
    </row>
    <row r="146" spans="9:10" x14ac:dyDescent="0.2">
      <c r="I146" s="1"/>
      <c r="J146" s="1"/>
    </row>
    <row r="147" spans="9:10" x14ac:dyDescent="0.2">
      <c r="I147" s="1"/>
      <c r="J147" s="1"/>
    </row>
    <row r="148" spans="9:10" x14ac:dyDescent="0.2">
      <c r="I148" s="1"/>
      <c r="J148" s="1"/>
    </row>
    <row r="149" spans="9:10" x14ac:dyDescent="0.2">
      <c r="I149" s="1"/>
      <c r="J149" s="1"/>
    </row>
    <row r="150" spans="9:10" x14ac:dyDescent="0.2">
      <c r="I150" s="1"/>
      <c r="J150" s="1"/>
    </row>
    <row r="151" spans="9:10" x14ac:dyDescent="0.2">
      <c r="I151" s="1"/>
      <c r="J151" s="1"/>
    </row>
  </sheetData>
  <autoFilter ref="A16:W119" xr:uid="{D6F152F0-C2EC-534B-A17A-B15040793DEC}"/>
  <mergeCells count="2">
    <mergeCell ref="K15:L15"/>
    <mergeCell ref="M15:N15"/>
  </mergeCells>
  <phoneticPr fontId="9" type="noConversion"/>
  <conditionalFormatting sqref="H17:H11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49A236E-30E3-624B-AF82-2C6A002366D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O17:P17</xm:sqref>
        </x14:conditionalFormatting>
        <x14:conditionalFormatting xmlns:xm="http://schemas.microsoft.com/office/excel/2006/main">
          <x14:cfRule type="iconSet" priority="1" id="{115B7426-2AD7-A042-B700-7508D64EBA6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K17:N18 K20:N20 K19:L19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2021-01-22T20:12:45Z</dcterms:created>
  <dcterms:modified xsi:type="dcterms:W3CDTF">2021-01-27T20:34:07Z</dcterms:modified>
</cp:coreProperties>
</file>