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605" windowHeight="12015"/>
  </bookViews>
  <sheets>
    <sheet name="Formulaire" sheetId="1" r:id="rId1"/>
    <sheet name="ListeAdherents" sheetId="2" state="hidden" r:id="rId2"/>
    <sheet name="Listes" sheetId="3" r:id="rId3"/>
  </sheets>
  <definedNames>
    <definedName name="ListeDiplômes">Listes!$C$3:$C$11</definedName>
    <definedName name="ListeServices">Listes!$B$4:$B$12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  <c r="H2" i="2"/>
  <c r="I2" i="2" s="1"/>
  <c r="G3" i="2"/>
  <c r="G4" i="2"/>
  <c r="G5" i="2"/>
  <c r="G6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G7" i="2"/>
  <c r="H9" i="2"/>
  <c r="I9" i="2" s="1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B31" i="1"/>
  <c r="N13" i="2" l="1"/>
  <c r="N8" i="2"/>
  <c r="N25" i="2"/>
  <c r="N21" i="2"/>
  <c r="N17" i="2"/>
  <c r="N9" i="2"/>
  <c r="N5" i="2"/>
  <c r="N20" i="2"/>
  <c r="N12" i="2"/>
  <c r="N4" i="2"/>
  <c r="N23" i="2"/>
  <c r="N19" i="2"/>
  <c r="N15" i="2"/>
  <c r="N11" i="2"/>
  <c r="N7" i="2"/>
  <c r="N3" i="2"/>
  <c r="N24" i="2"/>
  <c r="N16" i="2"/>
  <c r="N22" i="2"/>
  <c r="N18" i="2"/>
  <c r="N14" i="2"/>
  <c r="N10" i="2"/>
  <c r="N6" i="2"/>
  <c r="H3" i="2"/>
  <c r="H4" i="2"/>
  <c r="H5" i="2"/>
  <c r="H6" i="2"/>
  <c r="H7" i="2"/>
  <c r="H22" i="2"/>
  <c r="H18" i="2"/>
  <c r="H14" i="2"/>
  <c r="H10" i="2"/>
  <c r="H24" i="2"/>
  <c r="H20" i="2"/>
  <c r="H16" i="2"/>
  <c r="H12" i="2"/>
  <c r="H8" i="2"/>
  <c r="H23" i="2"/>
  <c r="H19" i="2"/>
  <c r="H15" i="2"/>
  <c r="H11" i="2"/>
  <c r="H25" i="2"/>
  <c r="H21" i="2"/>
  <c r="H17" i="2"/>
  <c r="H13" i="2"/>
  <c r="I8" i="2" l="1"/>
  <c r="I4" i="2"/>
  <c r="I10" i="2"/>
  <c r="I7" i="2"/>
  <c r="I3" i="2"/>
  <c r="I6" i="2"/>
  <c r="I5" i="2"/>
</calcChain>
</file>

<file path=xl/sharedStrings.xml><?xml version="1.0" encoding="utf-8"?>
<sst xmlns="http://schemas.openxmlformats.org/spreadsheetml/2006/main" count="35" uniqueCount="26">
  <si>
    <t>Prénom</t>
  </si>
  <si>
    <t>Nom</t>
  </si>
  <si>
    <t>Date d'entrée</t>
  </si>
  <si>
    <t>Ephémère</t>
  </si>
  <si>
    <t>type d adhésion</t>
  </si>
  <si>
    <t>email</t>
  </si>
  <si>
    <t>téléphone</t>
  </si>
  <si>
    <t>famille</t>
  </si>
  <si>
    <t>individuel</t>
  </si>
  <si>
    <t>Téléphone</t>
  </si>
  <si>
    <t>Type d'adhésion</t>
  </si>
  <si>
    <t>MONTANT</t>
  </si>
  <si>
    <t>Producteurs</t>
  </si>
  <si>
    <t>FORMULAIRE : NOUVEAU ADHERENT</t>
  </si>
  <si>
    <t>jours</t>
  </si>
  <si>
    <t>jours  restants</t>
  </si>
  <si>
    <t>CONJOINT</t>
  </si>
  <si>
    <t>NOMCONJOINT</t>
  </si>
  <si>
    <t>Téléphone2</t>
  </si>
  <si>
    <t>email2</t>
  </si>
  <si>
    <t>Conjoint Prénom</t>
  </si>
  <si>
    <t>don</t>
  </si>
  <si>
    <t>DON</t>
  </si>
  <si>
    <t>ERIC</t>
  </si>
  <si>
    <t>DUPOND</t>
  </si>
  <si>
    <t>ERICDUPONDTEST@GMAIL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</si>
</sst>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#&quot; &quot;##&quot; &quot;##&quot; &quot;##&quot; &quot;##"/>
    <numFmt numFmtId="165" formatCode="#,##0.00\ _€"/>
    <numFmt numFmtId="166" formatCode="#,##0.00\ &quot;€&quot;"/>
    <numFmt numFmtId="167" formatCode="0.00_ ;[Red]\-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/>
        <bgColor auto="1"/>
      </patternFill>
    </fill>
    <fill>
      <patternFill patternType="solid">
        <fgColor theme="0"/>
        <bgColor auto="1"/>
      </patternFill>
    </fill>
    <fill>
      <patternFill patternType="solid">
        <fgColor indexed="65"/>
        <bgColor auto="1"/>
      </patternFill>
    </fill>
    <fill>
      <patternFill patternType="solid">
        <fgColor theme="9" tint="0.79998168889431442"/>
        <bgColor theme="9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0" fillId="4" borderId="0" xfId="0" applyFill="1"/>
    <xf numFmtId="0" fontId="0" fillId="4" borderId="6" xfId="0" applyFill="1" applyBorder="1"/>
    <xf numFmtId="0" fontId="0" fillId="4" borderId="7" xfId="0" applyFill="1" applyBorder="1"/>
    <xf numFmtId="0" fontId="0" fillId="4" borderId="5" xfId="0" applyFill="1" applyBorder="1"/>
    <xf numFmtId="0" fontId="0" fillId="4" borderId="9" xfId="0" applyFill="1" applyBorder="1"/>
    <xf numFmtId="0" fontId="1" fillId="4" borderId="0" xfId="0" applyFont="1" applyFill="1"/>
    <xf numFmtId="0" fontId="0" fillId="4" borderId="10" xfId="0" applyFill="1" applyBorder="1"/>
    <xf numFmtId="0" fontId="0" fillId="4" borderId="4" xfId="0" applyFill="1" applyBorder="1"/>
    <xf numFmtId="0" fontId="0" fillId="4" borderId="8" xfId="0" applyFill="1" applyBorder="1"/>
    <xf numFmtId="0" fontId="0" fillId="4" borderId="2" xfId="0" applyFill="1" applyBorder="1"/>
    <xf numFmtId="0" fontId="0" fillId="3" borderId="1" xfId="0" applyFill="1" applyBorder="1" applyProtection="1">
      <protection locked="0"/>
    </xf>
    <xf numFmtId="14" fontId="0" fillId="3" borderId="1" xfId="0" applyNumberFormat="1" applyFill="1" applyBorder="1" applyAlignment="1" applyProtection="1">
      <alignment horizontal="left"/>
      <protection locked="0"/>
    </xf>
    <xf numFmtId="0" fontId="0" fillId="0" borderId="0" xfId="0" applyProtection="1">
      <protection locked="0"/>
    </xf>
    <xf numFmtId="0" fontId="6" fillId="3" borderId="1" xfId="1" applyFill="1" applyBorder="1" applyProtection="1">
      <protection locked="0"/>
    </xf>
    <xf numFmtId="164" fontId="0" fillId="3" borderId="1" xfId="0" applyNumberFormat="1" applyFill="1" applyBorder="1" applyProtection="1">
      <protection locked="0"/>
    </xf>
    <xf numFmtId="2" fontId="5" fillId="2" borderId="0" xfId="0" applyNumberFormat="1" applyFont="1" applyFill="1" applyAlignment="1">
      <alignment horizontal="center"/>
    </xf>
    <xf numFmtId="2" fontId="5" fillId="0" borderId="0" xfId="0" applyNumberFormat="1" applyFont="1" applyProtection="1">
      <protection locked="0"/>
    </xf>
    <xf numFmtId="167" fontId="5" fillId="2" borderId="0" xfId="0" applyNumberFormat="1" applyFont="1" applyFill="1" applyAlignment="1">
      <alignment horizontal="center"/>
    </xf>
    <xf numFmtId="167" fontId="5" fillId="2" borderId="0" xfId="0" applyNumberFormat="1" applyFont="1" applyFill="1" applyAlignment="1" applyProtection="1">
      <alignment horizontal="center" vertical="center"/>
      <protection locked="0"/>
    </xf>
    <xf numFmtId="0" fontId="1" fillId="0" borderId="0" xfId="0" applyFont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166" fontId="1" fillId="0" borderId="0" xfId="0" applyNumberFormat="1" applyFont="1" applyAlignment="1">
      <alignment horizontal="center"/>
    </xf>
    <xf numFmtId="166" fontId="1" fillId="0" borderId="0" xfId="0" applyNumberFormat="1" applyFont="1" applyProtection="1">
      <protection locked="0"/>
    </xf>
    <xf numFmtId="0" fontId="1" fillId="6" borderId="0" xfId="0" applyFont="1" applyFill="1" applyAlignment="1">
      <alignment horizontal="center"/>
    </xf>
    <xf numFmtId="164" fontId="1" fillId="6" borderId="0" xfId="0" applyNumberFormat="1" applyFont="1" applyFill="1" applyAlignment="1">
      <alignment horizontal="center"/>
    </xf>
    <xf numFmtId="14" fontId="1" fillId="6" borderId="0" xfId="0" applyNumberFormat="1" applyFont="1" applyFill="1" applyAlignment="1">
      <alignment horizontal="center"/>
    </xf>
    <xf numFmtId="0" fontId="1" fillId="7" borderId="3" xfId="0" applyFont="1" applyFill="1" applyBorder="1" applyAlignment="1">
      <alignment horizontal="center"/>
    </xf>
    <xf numFmtId="164" fontId="1" fillId="7" borderId="3" xfId="0" applyNumberFormat="1" applyFont="1" applyFill="1" applyBorder="1" applyAlignment="1">
      <alignment horizontal="center"/>
    </xf>
    <xf numFmtId="14" fontId="1" fillId="7" borderId="3" xfId="0" applyNumberFormat="1" applyFont="1" applyFill="1" applyBorder="1" applyAlignment="1">
      <alignment horizontal="center"/>
    </xf>
    <xf numFmtId="0" fontId="1" fillId="7" borderId="3" xfId="0" applyFont="1" applyFill="1" applyBorder="1" applyAlignment="1" applyProtection="1">
      <alignment horizontal="center"/>
      <protection locked="0"/>
    </xf>
    <xf numFmtId="164" fontId="1" fillId="7" borderId="3" xfId="0" applyNumberFormat="1" applyFont="1" applyFill="1" applyBorder="1" applyAlignment="1" applyProtection="1">
      <alignment horizontal="center"/>
      <protection locked="0"/>
    </xf>
    <xf numFmtId="14" fontId="1" fillId="7" borderId="3" xfId="0" applyNumberFormat="1" applyFont="1" applyFill="1" applyBorder="1" applyAlignment="1" applyProtection="1">
      <alignment horizontal="center"/>
      <protection locked="0"/>
    </xf>
    <xf numFmtId="0" fontId="1" fillId="7" borderId="3" xfId="0" applyFont="1" applyFill="1" applyBorder="1" applyAlignment="1" applyProtection="1">
      <alignment horizontal="center" vertical="center"/>
      <protection locked="0"/>
    </xf>
    <xf numFmtId="164" fontId="1" fillId="7" borderId="3" xfId="0" applyNumberFormat="1" applyFont="1" applyFill="1" applyBorder="1" applyAlignment="1" applyProtection="1">
      <alignment horizontal="center" vertical="center"/>
      <protection locked="0"/>
    </xf>
    <xf numFmtId="14" fontId="1" fillId="7" borderId="3" xfId="0" applyNumberFormat="1" applyFont="1" applyFill="1" applyBorder="1" applyAlignment="1" applyProtection="1">
      <alignment horizontal="center" vertical="center"/>
      <protection locked="0"/>
    </xf>
    <xf numFmtId="0" fontId="1" fillId="7" borderId="1" xfId="0" applyFont="1" applyFill="1" applyBorder="1" applyAlignment="1" applyProtection="1">
      <alignment horizontal="center" vertical="center"/>
      <protection locked="0"/>
    </xf>
    <xf numFmtId="164" fontId="1" fillId="7" borderId="1" xfId="0" applyNumberFormat="1" applyFont="1" applyFill="1" applyBorder="1" applyAlignment="1" applyProtection="1">
      <alignment horizontal="center" vertical="center"/>
      <protection locked="0"/>
    </xf>
    <xf numFmtId="14" fontId="1" fillId="7" borderId="1" xfId="0" applyNumberFormat="1" applyFont="1" applyFill="1" applyBorder="1" applyAlignment="1" applyProtection="1">
      <alignment horizontal="center" vertical="center"/>
      <protection locked="0"/>
    </xf>
    <xf numFmtId="0" fontId="1" fillId="8" borderId="0" xfId="0" applyFont="1" applyFill="1" applyProtection="1">
      <protection locked="0"/>
    </xf>
    <xf numFmtId="164" fontId="1" fillId="8" borderId="0" xfId="0" applyNumberFormat="1" applyFont="1" applyFill="1" applyProtection="1">
      <protection locked="0"/>
    </xf>
    <xf numFmtId="14" fontId="1" fillId="8" borderId="0" xfId="0" applyNumberFormat="1" applyFont="1" applyFill="1" applyProtection="1">
      <protection locked="0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Protection="1">
      <protection locked="0"/>
    </xf>
    <xf numFmtId="0" fontId="1" fillId="3" borderId="3" xfId="0" applyFont="1" applyFill="1" applyBorder="1" applyAlignment="1">
      <alignment horizontal="center"/>
    </xf>
    <xf numFmtId="164" fontId="1" fillId="3" borderId="3" xfId="0" applyNumberFormat="1" applyFont="1" applyFill="1" applyBorder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14" fontId="0" fillId="9" borderId="13" xfId="0" applyNumberFormat="1" applyFill="1" applyBorder="1"/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/>
    </xf>
    <xf numFmtId="165" fontId="0" fillId="3" borderId="11" xfId="0" applyNumberFormat="1" applyFill="1" applyBorder="1" applyAlignment="1" applyProtection="1">
      <alignment horizontal="center"/>
      <protection locked="0"/>
    </xf>
    <xf numFmtId="165" fontId="0" fillId="3" borderId="12" xfId="0" applyNumberForma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16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7" formatCode="0.00_ ;[Red]\-0.00\ "/>
      <fill>
        <patternFill patternType="solid">
          <fgColor indexed="64"/>
          <bgColor theme="3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#,##0.00\ &quot;€&quot;"/>
      <fill>
        <patternFill patternType="none">
          <fgColor auto="1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#&quot; &quot;##&quot; &quot;##&quot; &quot;##&quot; &quot;##"/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auto="1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0" hidden="0"/>
    </dxf>
    <dxf>
      <fill>
        <patternFill patternType="solid">
          <fgColor indexed="64"/>
          <bgColor theme="3"/>
        </patternFill>
      </fill>
      <alignment horizontal="center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123825</xdr:colOff>
          <xdr:row>11</xdr:row>
          <xdr:rowOff>95250</xdr:rowOff>
        </xdr:from>
        <xdr:to>
          <xdr:col>5</xdr:col>
          <xdr:colOff>142875</xdr:colOff>
          <xdr:row>14</xdr:row>
          <xdr:rowOff>9525</xdr:rowOff>
        </xdr:to>
        <xdr:sp macro="" textlink="">
          <xdr:nvSpPr>
            <xdr:cNvPr id="1027" name="Button 3" descr="Ajouter Ahérent&#10;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Ahérent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464820</xdr:colOff>
      <xdr:row>29</xdr:row>
      <xdr:rowOff>68580</xdr:rowOff>
    </xdr:from>
    <xdr:to>
      <xdr:col>6</xdr:col>
      <xdr:colOff>83820</xdr:colOff>
      <xdr:row>31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955E095-3175-D05E-9471-A06333F4BD83}"/>
            </a:ext>
          </a:extLst>
        </xdr:cNvPr>
        <xdr:cNvSpPr txBox="1"/>
      </xdr:nvSpPr>
      <xdr:spPr>
        <a:xfrm>
          <a:off x="4213860" y="3909060"/>
          <a:ext cx="2621280" cy="29718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bg1"/>
              </a:solidFill>
            </a:rPr>
            <a:t>Ne pas renseigner le montant</a:t>
          </a:r>
          <a:r>
            <a:rPr lang="fr-FR" sz="1400" b="1" baseline="0">
              <a:solidFill>
                <a:schemeClr val="bg1"/>
              </a:solidFill>
            </a:rPr>
            <a:t>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0</xdr:colOff>
      <xdr:row>30</xdr:row>
      <xdr:rowOff>34290</xdr:rowOff>
    </xdr:from>
    <xdr:to>
      <xdr:col>3</xdr:col>
      <xdr:colOff>464820</xdr:colOff>
      <xdr:row>30</xdr:row>
      <xdr:rowOff>144780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6F48685A-9982-5627-AFC0-EDE800297450}"/>
            </a:ext>
          </a:extLst>
        </xdr:cNvPr>
        <xdr:cNvCxnSpPr>
          <a:stCxn id="2" idx="1"/>
        </xdr:cNvCxnSpPr>
      </xdr:nvCxnSpPr>
      <xdr:spPr>
        <a:xfrm flipH="1">
          <a:off x="3749040" y="4057650"/>
          <a:ext cx="464820" cy="11049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2" name="Tableau2" displayName="Tableau2" ref="A1:N25" totalsRowShown="0" headerRowDxfId="15" dataDxfId="14">
  <autoFilter ref="A1:N25"/>
  <tableColumns count="14">
    <tableColumn id="1" name="Prénom" dataDxfId="13"/>
    <tableColumn id="2" name="Nom" dataDxfId="12"/>
    <tableColumn id="3" name="Téléphone" dataDxfId="11"/>
    <tableColumn id="4" name="Date d'entrée" dataDxfId="10"/>
    <tableColumn id="5" name="Type d'adhésion" dataDxfId="9"/>
    <tableColumn id="6" name="email" dataDxfId="8"/>
    <tableColumn id="7" name="MONTANT" dataDxfId="7">
      <calculatedColumnFormula>VLOOKUP(Tableau2[[#This Row],[Type d''adhésion]],Listes!$B$3:C6,2,0)</calculatedColumnFormula>
    </tableColumn>
    <tableColumn id="8" name="jours" dataDxfId="6">
      <calculatedColumnFormula>365-(DATEDIF(Tableau2[[#This Row],[Date d''entrée]],#REF!,"d"))</calculatedColumnFormula>
    </tableColumn>
    <tableColumn id="9" name="jours  restants" dataDxfId="5">
      <calculatedColumnFormula>IF(Tableau2[[#This Row],[Type d''adhésion]]=Listes!B3,0,Tableau2[[#This Row],[jours]])</calculatedColumnFormula>
    </tableColumn>
    <tableColumn id="10" name="CONJOINT" dataDxfId="4"/>
    <tableColumn id="11" name="NOMCONJOINT" dataDxfId="3"/>
    <tableColumn id="12" name="Téléphone2" dataDxfId="2"/>
    <tableColumn id="13" name="email2" dataDxfId="1"/>
    <tableColumn id="14" name="don" dataDxfId="0">
      <calculatedColumnFormula>SUMIF(#REF!,Tableau2[[#This Row],[email]],#REF!)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31"/>
  <sheetViews>
    <sheetView showGridLines="0" tabSelected="1" workbookViewId="0">
      <selection activeCell="C7" sqref="C7"/>
    </sheetView>
  </sheetViews>
  <sheetFormatPr baseColWidth="10" defaultRowHeight="15" x14ac:dyDescent="0.25"/>
  <cols>
    <col min="3" max="3" width="31.5703125" customWidth="1"/>
    <col min="5" max="5" width="20.7109375" customWidth="1"/>
  </cols>
  <sheetData>
    <row r="3" spans="2:6" x14ac:dyDescent="0.25">
      <c r="B3" s="51" t="s">
        <v>13</v>
      </c>
      <c r="C3" s="52"/>
      <c r="D3" s="52"/>
      <c r="E3" s="52"/>
      <c r="F3" s="53"/>
    </row>
    <row r="4" spans="2:6" x14ac:dyDescent="0.25">
      <c r="B4" s="54"/>
      <c r="C4" s="55"/>
      <c r="D4" s="55"/>
      <c r="E4" s="55"/>
      <c r="F4" s="56"/>
    </row>
    <row r="5" spans="2:6" x14ac:dyDescent="0.25">
      <c r="B5" s="3"/>
      <c r="C5" s="4"/>
      <c r="D5" s="4"/>
      <c r="E5" s="4"/>
      <c r="F5" s="5"/>
    </row>
    <row r="6" spans="2:6" x14ac:dyDescent="0.25">
      <c r="B6" s="6"/>
      <c r="C6" s="7" t="s">
        <v>0</v>
      </c>
      <c r="D6" s="2"/>
      <c r="E6" s="7" t="s">
        <v>1</v>
      </c>
      <c r="F6" s="8"/>
    </row>
    <row r="7" spans="2:6" x14ac:dyDescent="0.25">
      <c r="B7" s="6"/>
      <c r="C7" s="12"/>
      <c r="D7" s="2"/>
      <c r="E7" s="12"/>
      <c r="F7" s="8"/>
    </row>
    <row r="8" spans="2:6" x14ac:dyDescent="0.25">
      <c r="B8" s="6"/>
      <c r="C8" s="2"/>
      <c r="D8" s="2"/>
      <c r="E8" s="2"/>
      <c r="F8" s="8"/>
    </row>
    <row r="9" spans="2:6" x14ac:dyDescent="0.25">
      <c r="B9" s="6"/>
      <c r="C9" s="7" t="s">
        <v>4</v>
      </c>
      <c r="D9" s="2"/>
      <c r="E9" s="2"/>
      <c r="F9" s="8"/>
    </row>
    <row r="10" spans="2:6" x14ac:dyDescent="0.25">
      <c r="B10" s="6"/>
      <c r="C10" s="12"/>
      <c r="D10" s="2"/>
      <c r="E10" s="2"/>
      <c r="F10" s="8"/>
    </row>
    <row r="11" spans="2:6" x14ac:dyDescent="0.25">
      <c r="B11" s="6"/>
      <c r="C11" s="2"/>
      <c r="D11" s="2"/>
      <c r="E11" s="2"/>
      <c r="F11" s="8"/>
    </row>
    <row r="12" spans="2:6" x14ac:dyDescent="0.25">
      <c r="B12" s="6"/>
      <c r="C12" s="7" t="s">
        <v>5</v>
      </c>
      <c r="D12" s="2"/>
      <c r="E12" s="2"/>
      <c r="F12" s="8"/>
    </row>
    <row r="13" spans="2:6" x14ac:dyDescent="0.25">
      <c r="B13" s="6"/>
      <c r="C13" s="15"/>
      <c r="D13" s="2"/>
      <c r="E13" s="2"/>
      <c r="F13" s="8"/>
    </row>
    <row r="14" spans="2:6" x14ac:dyDescent="0.25">
      <c r="B14" s="6"/>
      <c r="C14" s="2"/>
      <c r="D14" s="2"/>
      <c r="E14" s="2"/>
      <c r="F14" s="8"/>
    </row>
    <row r="15" spans="2:6" x14ac:dyDescent="0.25">
      <c r="B15" s="6"/>
      <c r="C15" s="7" t="s">
        <v>6</v>
      </c>
      <c r="D15" s="2"/>
      <c r="E15" s="2"/>
      <c r="F15" s="8"/>
    </row>
    <row r="16" spans="2:6" x14ac:dyDescent="0.25">
      <c r="B16" s="6"/>
      <c r="C16" s="16"/>
      <c r="D16" s="2"/>
      <c r="E16" s="2"/>
      <c r="F16" s="8"/>
    </row>
    <row r="17" spans="2:6" x14ac:dyDescent="0.25">
      <c r="B17" s="6"/>
      <c r="C17" s="2"/>
      <c r="D17" s="2"/>
      <c r="E17" s="2"/>
      <c r="F17" s="8"/>
    </row>
    <row r="18" spans="2:6" x14ac:dyDescent="0.25">
      <c r="B18" s="6"/>
      <c r="C18" s="7" t="s">
        <v>2</v>
      </c>
      <c r="D18" s="2"/>
      <c r="E18" s="2"/>
      <c r="F18" s="8"/>
    </row>
    <row r="19" spans="2:6" x14ac:dyDescent="0.25">
      <c r="B19" s="6"/>
      <c r="C19" s="50"/>
      <c r="D19" s="2"/>
      <c r="E19" s="2"/>
      <c r="F19" s="8"/>
    </row>
    <row r="20" spans="2:6" x14ac:dyDescent="0.25">
      <c r="B20" s="6"/>
      <c r="C20" s="2"/>
      <c r="D20" s="2"/>
      <c r="E20" s="2"/>
      <c r="F20" s="8"/>
    </row>
    <row r="21" spans="2:6" x14ac:dyDescent="0.25">
      <c r="B21" s="6"/>
      <c r="C21" s="2"/>
      <c r="D21" s="2"/>
      <c r="E21" s="2"/>
      <c r="F21" s="8"/>
    </row>
    <row r="22" spans="2:6" x14ac:dyDescent="0.25">
      <c r="B22" s="6"/>
      <c r="C22" s="7" t="s">
        <v>20</v>
      </c>
      <c r="D22" s="2"/>
      <c r="E22" s="7" t="s">
        <v>9</v>
      </c>
      <c r="F22" s="8"/>
    </row>
    <row r="23" spans="2:6" x14ac:dyDescent="0.25">
      <c r="B23" s="6"/>
      <c r="C23" s="16"/>
      <c r="D23" s="2"/>
      <c r="E23" s="16"/>
      <c r="F23" s="8"/>
    </row>
    <row r="24" spans="2:6" x14ac:dyDescent="0.25">
      <c r="B24" s="6"/>
      <c r="C24" s="2"/>
      <c r="D24" s="2"/>
      <c r="E24" s="2"/>
      <c r="F24" s="8"/>
    </row>
    <row r="25" spans="2:6" x14ac:dyDescent="0.25">
      <c r="B25" s="6"/>
      <c r="C25" s="7" t="s">
        <v>1</v>
      </c>
      <c r="D25" s="2"/>
      <c r="E25" s="7" t="s">
        <v>5</v>
      </c>
      <c r="F25" s="8"/>
    </row>
    <row r="26" spans="2:6" x14ac:dyDescent="0.25">
      <c r="B26" s="6"/>
      <c r="C26" s="13"/>
      <c r="D26" s="2"/>
      <c r="E26" s="15"/>
      <c r="F26" s="8"/>
    </row>
    <row r="27" spans="2:6" x14ac:dyDescent="0.25">
      <c r="B27" s="6"/>
      <c r="C27" s="7" t="s">
        <v>22</v>
      </c>
      <c r="D27" s="2"/>
      <c r="E27" s="2"/>
      <c r="F27" s="8"/>
    </row>
    <row r="28" spans="2:6" x14ac:dyDescent="0.25">
      <c r="B28" s="6"/>
      <c r="C28" s="13"/>
      <c r="D28" s="2"/>
      <c r="E28" s="2"/>
      <c r="F28" s="8"/>
    </row>
    <row r="29" spans="2:6" x14ac:dyDescent="0.25">
      <c r="B29" s="9"/>
      <c r="C29" s="10"/>
      <c r="D29" s="10"/>
      <c r="E29" s="10"/>
      <c r="F29" s="11"/>
    </row>
    <row r="30" spans="2:6" ht="15.75" thickBot="1" x14ac:dyDescent="0.3">
      <c r="B30" s="57" t="s">
        <v>11</v>
      </c>
      <c r="C30" s="57"/>
    </row>
    <row r="31" spans="2:6" ht="15.75" thickBot="1" x14ac:dyDescent="0.3">
      <c r="B31" s="58" t="e">
        <f>+VLOOKUP(C10,Listes!$B$3:C6,2,0)</f>
        <v>#N/A</v>
      </c>
      <c r="C31" s="59"/>
    </row>
  </sheetData>
  <sheetProtection selectLockedCells="1"/>
  <mergeCells count="3">
    <mergeCell ref="B3:F4"/>
    <mergeCell ref="B30:C30"/>
    <mergeCell ref="B31:C3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CréationNouveauSalarié" altText="Ajouter Ahérent_x000a_">
                <anchor moveWithCells="1" sizeWithCells="1">
                  <from>
                    <xdr:col>4</xdr:col>
                    <xdr:colOff>123825</xdr:colOff>
                    <xdr:row>11</xdr:row>
                    <xdr:rowOff>95250</xdr:rowOff>
                  </from>
                  <to>
                    <xdr:col>5</xdr:col>
                    <xdr:colOff>142875</xdr:colOff>
                    <xdr:row>14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Listes!$B$3:$B$6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5"/>
  <sheetViews>
    <sheetView showGridLines="0" workbookViewId="0">
      <selection activeCell="A2" sqref="A2:XFD2"/>
    </sheetView>
  </sheetViews>
  <sheetFormatPr baseColWidth="10" defaultColWidth="11.42578125" defaultRowHeight="15" x14ac:dyDescent="0.25"/>
  <cols>
    <col min="1" max="1" width="19.140625" style="41" customWidth="1"/>
    <col min="2" max="2" width="24" style="41" customWidth="1"/>
    <col min="3" max="3" width="22.28515625" style="42" customWidth="1"/>
    <col min="4" max="4" width="16" style="43" customWidth="1"/>
    <col min="5" max="5" width="17.7109375" style="41" customWidth="1"/>
    <col min="6" max="6" width="28.28515625" style="41" customWidth="1"/>
    <col min="7" max="7" width="25.28515625" style="25" customWidth="1"/>
    <col min="8" max="8" width="16.42578125" style="18" hidden="1" customWidth="1"/>
    <col min="9" max="9" width="13.7109375" style="23" customWidth="1"/>
    <col min="10" max="10" width="16.5703125" style="23" customWidth="1"/>
    <col min="11" max="11" width="16.85546875" style="23" customWidth="1"/>
    <col min="12" max="12" width="12.42578125" style="46" bestFit="1" customWidth="1"/>
    <col min="13" max="13" width="23.7109375" style="23" customWidth="1"/>
    <col min="14" max="14" width="14.42578125" style="23" bestFit="1" customWidth="1"/>
    <col min="15" max="16384" width="11.42578125" style="14"/>
  </cols>
  <sheetData>
    <row r="1" spans="1:14" x14ac:dyDescent="0.25">
      <c r="A1" s="26" t="s">
        <v>0</v>
      </c>
      <c r="B1" s="26" t="s">
        <v>1</v>
      </c>
      <c r="C1" s="27" t="s">
        <v>9</v>
      </c>
      <c r="D1" s="28" t="s">
        <v>2</v>
      </c>
      <c r="E1" s="26" t="s">
        <v>10</v>
      </c>
      <c r="F1" s="26" t="s">
        <v>5</v>
      </c>
      <c r="G1" s="24" t="s">
        <v>11</v>
      </c>
      <c r="H1" s="17" t="s">
        <v>14</v>
      </c>
      <c r="I1" s="21" t="s">
        <v>15</v>
      </c>
      <c r="J1" s="21" t="s">
        <v>16</v>
      </c>
      <c r="K1" s="21" t="s">
        <v>17</v>
      </c>
      <c r="L1" s="44" t="s">
        <v>18</v>
      </c>
      <c r="M1" s="21" t="s">
        <v>19</v>
      </c>
      <c r="N1" s="21" t="s">
        <v>21</v>
      </c>
    </row>
    <row r="2" spans="1:14" x14ac:dyDescent="0.25">
      <c r="A2" s="47" t="s">
        <v>23</v>
      </c>
      <c r="B2" s="47" t="s">
        <v>24</v>
      </c>
      <c r="C2" s="48">
        <v>202020202</v>
      </c>
      <c r="D2" s="49">
        <v>45545</v>
      </c>
      <c r="E2" s="47" t="s">
        <v>7</v>
      </c>
      <c r="F2" s="47" t="s">
        <v>25</v>
      </c>
      <c r="G2" s="24">
        <f>VLOOKUP(Tableau2[[#This Row],[Type d''adhésion]],Listes!$B$3:C6,2,0)</f>
        <v>20</v>
      </c>
      <c r="H2" s="17" t="e">
        <f>365-(DATEDIF(Tableau2[[#This Row],[Date d''entrée]],#REF!,"d"))</f>
        <v>#REF!</v>
      </c>
      <c r="I2" s="21" t="e">
        <f>IF(Tableau2[[#This Row],[Type d''adhésion]]=Listes!B3,0,Tableau2[[#This Row],[jours]])</f>
        <v>#REF!</v>
      </c>
      <c r="J2" s="21"/>
      <c r="K2" s="21"/>
      <c r="L2" s="44"/>
      <c r="M2" s="21"/>
      <c r="N2" s="21"/>
    </row>
    <row r="3" spans="1:14" x14ac:dyDescent="0.25">
      <c r="A3" s="47"/>
      <c r="B3" s="47"/>
      <c r="C3" s="48"/>
      <c r="D3" s="49"/>
      <c r="E3" s="47"/>
      <c r="F3" s="47"/>
      <c r="G3" s="24" t="e">
        <f>VLOOKUP(Tableau2[[#This Row],[Type d''adhésion]],Listes!$B$3:C6,2,0)</f>
        <v>#N/A</v>
      </c>
      <c r="H3" s="17" t="e">
        <f>365-(DATEDIF(Tableau2[[#This Row],[Date d''entrée]],#REF!,"d"))</f>
        <v>#REF!</v>
      </c>
      <c r="I3" s="21" t="e">
        <f>IF(Tableau2[[#This Row],[Type d''adhésion]]=Listes!B3,0,Tableau2[[#This Row],[jours]])</f>
        <v>#REF!</v>
      </c>
      <c r="J3" s="21"/>
      <c r="K3" s="21"/>
      <c r="L3" s="44"/>
      <c r="M3" s="21"/>
      <c r="N3" s="22" t="e">
        <f>SUMIF(#REF!,Tableau2[[#This Row],[email]],#REF!)</f>
        <v>#REF!</v>
      </c>
    </row>
    <row r="4" spans="1:14" x14ac:dyDescent="0.25">
      <c r="A4" s="29"/>
      <c r="B4" s="29"/>
      <c r="C4" s="30"/>
      <c r="D4" s="31"/>
      <c r="E4" s="29"/>
      <c r="F4" s="29"/>
      <c r="G4" s="24" t="e">
        <f>VLOOKUP(Tableau2[[#This Row],[Type d''adhésion]],Listes!$B$3:C6,2,0)</f>
        <v>#N/A</v>
      </c>
      <c r="H4" s="17" t="e">
        <f>365-(DATEDIF(Tableau2[[#This Row],[Date d''entrée]],#REF!,"d"))</f>
        <v>#REF!</v>
      </c>
      <c r="I4" s="21" t="e">
        <f>IF(Tableau2[[#This Row],[Type d''adhésion]]=Listes!B3,0,Tableau2[[#This Row],[jours]])</f>
        <v>#REF!</v>
      </c>
      <c r="J4" s="21"/>
      <c r="K4" s="21"/>
      <c r="L4" s="45"/>
      <c r="M4" s="22"/>
      <c r="N4" s="22" t="e">
        <f>SUMIF(#REF!,Tableau2[[#This Row],[email]],#REF!)</f>
        <v>#REF!</v>
      </c>
    </row>
    <row r="5" spans="1:14" x14ac:dyDescent="0.25">
      <c r="A5" s="29"/>
      <c r="B5" s="29"/>
      <c r="C5" s="30"/>
      <c r="D5" s="31"/>
      <c r="E5" s="29"/>
      <c r="F5" s="29"/>
      <c r="G5" s="24" t="e">
        <f>VLOOKUP(Tableau2[[#This Row],[Type d''adhésion]],Listes!$B$3:C6,2,0)</f>
        <v>#N/A</v>
      </c>
      <c r="H5" s="17" t="e">
        <f>365-(DATEDIF(Tableau2[[#This Row],[Date d''entrée]],#REF!,"d"))</f>
        <v>#REF!</v>
      </c>
      <c r="I5" s="21" t="e">
        <f>IF(Tableau2[[#This Row],[Type d''adhésion]]=Listes!B3,0,Tableau2[[#This Row],[jours]])</f>
        <v>#REF!</v>
      </c>
      <c r="J5" s="22"/>
      <c r="K5" s="22"/>
      <c r="L5" s="45"/>
      <c r="M5" s="22"/>
      <c r="N5" s="22" t="e">
        <f>SUMIF(#REF!,Tableau2[[#This Row],[email]],#REF!)</f>
        <v>#REF!</v>
      </c>
    </row>
    <row r="6" spans="1:14" x14ac:dyDescent="0.25">
      <c r="A6" s="29"/>
      <c r="B6" s="29"/>
      <c r="C6" s="30"/>
      <c r="D6" s="31"/>
      <c r="E6" s="29"/>
      <c r="F6" s="29"/>
      <c r="G6" s="24" t="e">
        <f>VLOOKUP(Tableau2[[#This Row],[Type d''adhésion]],Listes!$B$3:C6,2,0)</f>
        <v>#N/A</v>
      </c>
      <c r="H6" s="17" t="e">
        <f>365-(DATEDIF(Tableau2[[#This Row],[Date d''entrée]],#REF!,"d"))</f>
        <v>#REF!</v>
      </c>
      <c r="I6" s="21" t="e">
        <f>IF(Tableau2[[#This Row],[Type d''adhésion]]=Listes!B3,0,Tableau2[[#This Row],[jours]])</f>
        <v>#REF!</v>
      </c>
      <c r="J6" s="22"/>
      <c r="K6" s="22"/>
      <c r="L6" s="45"/>
      <c r="M6" s="22"/>
      <c r="N6" s="22" t="e">
        <f>SUMIF(#REF!,Tableau2[[#This Row],[email]],#REF!)</f>
        <v>#REF!</v>
      </c>
    </row>
    <row r="7" spans="1:14" x14ac:dyDescent="0.25">
      <c r="A7" s="29"/>
      <c r="B7" s="29"/>
      <c r="C7" s="30"/>
      <c r="D7" s="31"/>
      <c r="E7" s="29"/>
      <c r="F7" s="29"/>
      <c r="G7" s="24" t="e">
        <f>VLOOKUP(Tableau2[[#This Row],[Type d''adhésion]],Listes!$B$3:C6,2,0)</f>
        <v>#N/A</v>
      </c>
      <c r="H7" s="19" t="e">
        <f>365-(DATEDIF(Tableau2[[#This Row],[Date d''entrée]],#REF!,"d"))</f>
        <v>#REF!</v>
      </c>
      <c r="I7" s="22" t="e">
        <f>IF(Tableau2[[#This Row],[Type d''adhésion]]=Listes!B3,0,Tableau2[[#This Row],[jours]])</f>
        <v>#REF!</v>
      </c>
      <c r="J7" s="22"/>
      <c r="K7" s="22"/>
      <c r="L7" s="45"/>
      <c r="M7" s="22"/>
      <c r="N7" s="22" t="e">
        <f>SUMIF(#REF!,Tableau2[[#This Row],[email]],#REF!)</f>
        <v>#REF!</v>
      </c>
    </row>
    <row r="8" spans="1:14" x14ac:dyDescent="0.25">
      <c r="A8" s="29"/>
      <c r="B8" s="29"/>
      <c r="C8" s="30"/>
      <c r="D8" s="31"/>
      <c r="E8" s="29"/>
      <c r="F8" s="29"/>
      <c r="G8" s="24" t="e">
        <f>VLOOKUP(Tableau2[[#This Row],[Type d''adhésion]],Listes!$B$3:C6,2,0)</f>
        <v>#N/A</v>
      </c>
      <c r="H8" s="20" t="e">
        <f>365-(DATEDIF(Tableau2[[#This Row],[Date d''entrée]],#REF!,"d"))</f>
        <v>#REF!</v>
      </c>
      <c r="I8" s="22" t="e">
        <f>IF(Tableau2[[#This Row],[Type d''adhésion]]=Listes!B4,0,Tableau2[[#This Row],[jours]])</f>
        <v>#REF!</v>
      </c>
      <c r="J8" s="22"/>
      <c r="K8" s="22"/>
      <c r="L8" s="45"/>
      <c r="M8" s="22"/>
      <c r="N8" s="22" t="e">
        <f>SUMIF(#REF!,Tableau2[[#This Row],[email]],#REF!)</f>
        <v>#REF!</v>
      </c>
    </row>
    <row r="9" spans="1:14" x14ac:dyDescent="0.25">
      <c r="A9" s="29"/>
      <c r="B9" s="29"/>
      <c r="C9" s="30"/>
      <c r="D9" s="31"/>
      <c r="E9" s="29"/>
      <c r="F9" s="29"/>
      <c r="G9" s="24" t="e">
        <f>VLOOKUP(Tableau2[[#This Row],[Type d''adhésion]],Listes!$B$3:C6,2,0)</f>
        <v>#N/A</v>
      </c>
      <c r="H9" s="20" t="e">
        <f>365-(DATEDIF(Tableau2[[#This Row],[Date d''entrée]],#REF!,"d"))</f>
        <v>#REF!</v>
      </c>
      <c r="I9" s="22" t="e">
        <f>IF(Tableau2[[#This Row],[Type d''adhésion]]=Listes!B5,0,Tableau2[[#This Row],[jours]])</f>
        <v>#REF!</v>
      </c>
      <c r="J9" s="22"/>
      <c r="K9" s="22"/>
      <c r="L9" s="45"/>
      <c r="M9" s="22"/>
      <c r="N9" s="22" t="e">
        <f>SUMIF(#REF!,Tableau2[[#This Row],[email]],#REF!)</f>
        <v>#REF!</v>
      </c>
    </row>
    <row r="10" spans="1:14" x14ac:dyDescent="0.25">
      <c r="A10" s="29"/>
      <c r="B10" s="29"/>
      <c r="C10" s="30"/>
      <c r="D10" s="31"/>
      <c r="E10" s="29"/>
      <c r="F10" s="29"/>
      <c r="G10" s="24" t="e">
        <f>VLOOKUP(Tableau2[[#This Row],[Type d''adhésion]],Listes!$B$3:C7,2,0)</f>
        <v>#N/A</v>
      </c>
      <c r="H10" s="20" t="e">
        <f>365-(DATEDIF(Tableau2[[#This Row],[Date d''entrée]],#REF!,"d"))</f>
        <v>#REF!</v>
      </c>
      <c r="I10" s="22" t="e">
        <f>IF(Tableau2[[#This Row],[Type d''adhésion]]=Listes!B6,0,Tableau2[[#This Row],[jours]])</f>
        <v>#REF!</v>
      </c>
      <c r="J10" s="22"/>
      <c r="K10" s="22"/>
      <c r="L10" s="45"/>
      <c r="M10" s="22"/>
      <c r="N10" s="22" t="e">
        <f>SUMIF(#REF!,Tableau2[[#This Row],[email]],#REF!)</f>
        <v>#REF!</v>
      </c>
    </row>
    <row r="11" spans="1:14" x14ac:dyDescent="0.25">
      <c r="A11" s="29"/>
      <c r="B11" s="29"/>
      <c r="C11" s="30"/>
      <c r="D11" s="31"/>
      <c r="E11" s="29"/>
      <c r="F11" s="29"/>
      <c r="G11" s="24" t="e">
        <f>VLOOKUP(Tableau2[[#This Row],[Type d''adhésion]],Listes!$B$3:C8,2,0)</f>
        <v>#N/A</v>
      </c>
      <c r="H11" s="20" t="e">
        <f>365-(DATEDIF(Tableau2[[#This Row],[Date d''entrée]],#REF!,"d"))</f>
        <v>#REF!</v>
      </c>
      <c r="I11" s="22">
        <f>IF(Tableau2[[#This Row],[Type d''adhésion]]=Listes!B7,0,Tableau2[[#This Row],[jours]])</f>
        <v>0</v>
      </c>
      <c r="J11" s="22"/>
      <c r="K11" s="22"/>
      <c r="L11" s="45"/>
      <c r="M11" s="22"/>
      <c r="N11" s="22" t="e">
        <f>SUMIF(#REF!,Tableau2[[#This Row],[email]],#REF!)</f>
        <v>#REF!</v>
      </c>
    </row>
    <row r="12" spans="1:14" x14ac:dyDescent="0.25">
      <c r="A12" s="29"/>
      <c r="B12" s="29"/>
      <c r="C12" s="30"/>
      <c r="D12" s="31"/>
      <c r="E12" s="29"/>
      <c r="F12" s="29"/>
      <c r="G12" s="24" t="e">
        <f>VLOOKUP(Tableau2[[#This Row],[Type d''adhésion]],Listes!$B$3:C9,2,0)</f>
        <v>#N/A</v>
      </c>
      <c r="H12" s="20" t="e">
        <f>365-(DATEDIF(Tableau2[[#This Row],[Date d''entrée]],#REF!,"d"))</f>
        <v>#REF!</v>
      </c>
      <c r="I12" s="22">
        <f>IF(Tableau2[[#This Row],[Type d''adhésion]]=Listes!B8,0,Tableau2[[#This Row],[jours]])</f>
        <v>0</v>
      </c>
      <c r="J12" s="22"/>
      <c r="K12" s="22"/>
      <c r="L12" s="45"/>
      <c r="M12" s="22"/>
      <c r="N12" s="22" t="e">
        <f>SUMIF(#REF!,Tableau2[[#This Row],[email]],#REF!)</f>
        <v>#REF!</v>
      </c>
    </row>
    <row r="13" spans="1:14" x14ac:dyDescent="0.25">
      <c r="A13" s="29"/>
      <c r="B13" s="29"/>
      <c r="C13" s="30"/>
      <c r="D13" s="31"/>
      <c r="E13" s="29"/>
      <c r="F13" s="29"/>
      <c r="G13" s="24" t="e">
        <f>VLOOKUP(Tableau2[[#This Row],[Type d''adhésion]],Listes!$B$3:C10,2,0)</f>
        <v>#N/A</v>
      </c>
      <c r="H13" s="20" t="e">
        <f>365-(DATEDIF(Tableau2[[#This Row],[Date d''entrée]],#REF!,"d"))</f>
        <v>#REF!</v>
      </c>
      <c r="I13" s="22">
        <f>IF(Tableau2[[#This Row],[Type d''adhésion]]=Listes!B9,0,Tableau2[[#This Row],[jours]])</f>
        <v>0</v>
      </c>
      <c r="J13" s="22"/>
      <c r="K13" s="22"/>
      <c r="L13" s="45"/>
      <c r="M13" s="22"/>
      <c r="N13" s="22" t="e">
        <f>SUMIF(#REF!,Tableau2[[#This Row],[email]],#REF!)</f>
        <v>#REF!</v>
      </c>
    </row>
    <row r="14" spans="1:14" x14ac:dyDescent="0.25">
      <c r="A14" s="29"/>
      <c r="B14" s="29"/>
      <c r="C14" s="30"/>
      <c r="D14" s="31"/>
      <c r="E14" s="29"/>
      <c r="F14" s="29"/>
      <c r="G14" s="24" t="e">
        <f>VLOOKUP(Tableau2[[#This Row],[Type d''adhésion]],Listes!$B$3:C11,2,0)</f>
        <v>#N/A</v>
      </c>
      <c r="H14" s="20" t="e">
        <f>365-(DATEDIF(Tableau2[[#This Row],[Date d''entrée]],#REF!,"d"))</f>
        <v>#REF!</v>
      </c>
      <c r="I14" s="22">
        <f>IF(Tableau2[[#This Row],[Type d''adhésion]]=Listes!B10,0,Tableau2[[#This Row],[jours]])</f>
        <v>0</v>
      </c>
      <c r="J14" s="22"/>
      <c r="K14" s="22"/>
      <c r="L14" s="45"/>
      <c r="M14" s="22"/>
      <c r="N14" s="22" t="e">
        <f>SUMIF(#REF!,Tableau2[[#This Row],[email]],#REF!)</f>
        <v>#REF!</v>
      </c>
    </row>
    <row r="15" spans="1:14" x14ac:dyDescent="0.25">
      <c r="A15" s="29"/>
      <c r="B15" s="29"/>
      <c r="C15" s="30"/>
      <c r="D15" s="31"/>
      <c r="E15" s="29"/>
      <c r="F15" s="29"/>
      <c r="G15" s="24" t="e">
        <f>VLOOKUP(Tableau2[[#This Row],[Type d''adhésion]],Listes!$B$3:C12,2,0)</f>
        <v>#N/A</v>
      </c>
      <c r="H15" s="20" t="e">
        <f>365-(DATEDIF(Tableau2[[#This Row],[Date d''entrée]],#REF!,"d"))</f>
        <v>#REF!</v>
      </c>
      <c r="I15" s="22">
        <f>IF(Tableau2[[#This Row],[Type d''adhésion]]=Listes!B11,0,Tableau2[[#This Row],[jours]])</f>
        <v>0</v>
      </c>
      <c r="J15" s="22"/>
      <c r="K15" s="22"/>
      <c r="L15" s="45"/>
      <c r="M15" s="22"/>
      <c r="N15" s="22" t="e">
        <f>SUMIF(#REF!,Tableau2[[#This Row],[email]],#REF!)</f>
        <v>#REF!</v>
      </c>
    </row>
    <row r="16" spans="1:14" x14ac:dyDescent="0.25">
      <c r="A16" s="29"/>
      <c r="B16" s="29"/>
      <c r="C16" s="30"/>
      <c r="D16" s="31"/>
      <c r="E16" s="29"/>
      <c r="F16" s="29"/>
      <c r="G16" s="24" t="e">
        <f>VLOOKUP(Tableau2[[#This Row],[Type d''adhésion]],Listes!$B$3:C13,2,0)</f>
        <v>#N/A</v>
      </c>
      <c r="H16" s="20" t="e">
        <f>365-(DATEDIF(Tableau2[[#This Row],[Date d''entrée]],#REF!,"d"))</f>
        <v>#REF!</v>
      </c>
      <c r="I16" s="22">
        <f>IF(Tableau2[[#This Row],[Type d''adhésion]]=Listes!B12,0,Tableau2[[#This Row],[jours]])</f>
        <v>0</v>
      </c>
      <c r="J16" s="22"/>
      <c r="K16" s="22"/>
      <c r="L16" s="45"/>
      <c r="M16" s="22"/>
      <c r="N16" s="22" t="e">
        <f>SUMIF(#REF!,Tableau2[[#This Row],[email]],#REF!)</f>
        <v>#REF!</v>
      </c>
    </row>
    <row r="17" spans="1:14" x14ac:dyDescent="0.25">
      <c r="A17" s="29"/>
      <c r="B17" s="29"/>
      <c r="C17" s="30"/>
      <c r="D17" s="31"/>
      <c r="E17" s="29"/>
      <c r="F17" s="29"/>
      <c r="G17" s="24" t="e">
        <f>VLOOKUP(Tableau2[[#This Row],[Type d''adhésion]],Listes!$B$3:C14,2,0)</f>
        <v>#N/A</v>
      </c>
      <c r="H17" s="20" t="e">
        <f>365-(DATEDIF(Tableau2[[#This Row],[Date d''entrée]],#REF!,"d"))</f>
        <v>#REF!</v>
      </c>
      <c r="I17" s="22">
        <f>IF(Tableau2[[#This Row],[Type d''adhésion]]=Listes!B13,0,Tableau2[[#This Row],[jours]])</f>
        <v>0</v>
      </c>
      <c r="J17" s="22"/>
      <c r="K17" s="22"/>
      <c r="L17" s="45"/>
      <c r="M17" s="22"/>
      <c r="N17" s="22" t="e">
        <f>SUMIF(#REF!,Tableau2[[#This Row],[email]],#REF!)</f>
        <v>#REF!</v>
      </c>
    </row>
    <row r="18" spans="1:14" x14ac:dyDescent="0.25">
      <c r="A18" s="32"/>
      <c r="B18" s="32"/>
      <c r="C18" s="33"/>
      <c r="D18" s="34"/>
      <c r="E18" s="32"/>
      <c r="F18" s="32"/>
      <c r="G18" s="24" t="e">
        <f>VLOOKUP(Tableau2[[#This Row],[Type d''adhésion]],Listes!$B$3:C15,2,0)</f>
        <v>#N/A</v>
      </c>
      <c r="H18" s="20" t="e">
        <f>365-(DATEDIF(Tableau2[[#This Row],[Date d''entrée]],#REF!,"d"))</f>
        <v>#REF!</v>
      </c>
      <c r="I18" s="22">
        <f>IF(Tableau2[[#This Row],[Type d''adhésion]]=Listes!B14,0,Tableau2[[#This Row],[jours]])</f>
        <v>0</v>
      </c>
      <c r="J18" s="22"/>
      <c r="K18" s="22"/>
      <c r="L18" s="45"/>
      <c r="M18" s="22"/>
      <c r="N18" s="22" t="e">
        <f>SUMIF(#REF!,Tableau2[[#This Row],[email]],#REF!)</f>
        <v>#REF!</v>
      </c>
    </row>
    <row r="19" spans="1:14" x14ac:dyDescent="0.25">
      <c r="A19" s="35"/>
      <c r="B19" s="35"/>
      <c r="C19" s="36"/>
      <c r="D19" s="37"/>
      <c r="E19" s="35"/>
      <c r="F19" s="35"/>
      <c r="G19" s="24" t="e">
        <f>VLOOKUP(Tableau2[[#This Row],[Type d''adhésion]],Listes!$B$3:C16,2,0)</f>
        <v>#N/A</v>
      </c>
      <c r="H19" s="20" t="e">
        <f>365-(DATEDIF(Tableau2[[#This Row],[Date d''entrée]],#REF!,"d"))</f>
        <v>#REF!</v>
      </c>
      <c r="I19" s="22">
        <f>IF(Tableau2[[#This Row],[Type d''adhésion]]=Listes!B15,0,Tableau2[[#This Row],[jours]])</f>
        <v>0</v>
      </c>
      <c r="J19" s="22"/>
      <c r="K19" s="22"/>
      <c r="L19" s="45"/>
      <c r="M19" s="22"/>
      <c r="N19" s="22" t="e">
        <f>SUMIF(#REF!,Tableau2[[#This Row],[email]],#REF!)</f>
        <v>#REF!</v>
      </c>
    </row>
    <row r="20" spans="1:14" x14ac:dyDescent="0.25">
      <c r="A20" s="38"/>
      <c r="B20" s="38"/>
      <c r="C20" s="39"/>
      <c r="D20" s="40"/>
      <c r="E20" s="38"/>
      <c r="F20" s="38"/>
      <c r="G20" s="24" t="e">
        <f>VLOOKUP(Tableau2[[#This Row],[Type d''adhésion]],Listes!$B$3:C17,2,0)</f>
        <v>#N/A</v>
      </c>
      <c r="H20" s="20" t="e">
        <f>365-(DATEDIF(Tableau2[[#This Row],[Date d''entrée]],#REF!,"d"))</f>
        <v>#REF!</v>
      </c>
      <c r="I20" s="22">
        <f>IF(Tableau2[[#This Row],[Type d''adhésion]]=Listes!B16,0,Tableau2[[#This Row],[jours]])</f>
        <v>0</v>
      </c>
      <c r="J20" s="22"/>
      <c r="K20" s="22"/>
      <c r="L20" s="45"/>
      <c r="M20" s="22"/>
      <c r="N20" s="22" t="e">
        <f>SUMIF(#REF!,Tableau2[[#This Row],[email]],#REF!)</f>
        <v>#REF!</v>
      </c>
    </row>
    <row r="21" spans="1:14" x14ac:dyDescent="0.25">
      <c r="A21" s="38"/>
      <c r="B21" s="38"/>
      <c r="C21" s="39"/>
      <c r="D21" s="40"/>
      <c r="E21" s="38"/>
      <c r="F21" s="38"/>
      <c r="G21" s="24" t="e">
        <f>VLOOKUP(Tableau2[[#This Row],[Type d''adhésion]],Listes!$B$3:C18,2,0)</f>
        <v>#N/A</v>
      </c>
      <c r="H21" s="20" t="e">
        <f>365-(DATEDIF(Tableau2[[#This Row],[Date d''entrée]],#REF!,"d"))</f>
        <v>#REF!</v>
      </c>
      <c r="I21" s="22">
        <f>IF(Tableau2[[#This Row],[Type d''adhésion]]=Listes!B17,0,Tableau2[[#This Row],[jours]])</f>
        <v>0</v>
      </c>
      <c r="J21" s="22"/>
      <c r="K21" s="22"/>
      <c r="L21" s="45"/>
      <c r="M21" s="22"/>
      <c r="N21" s="22" t="e">
        <f>SUMIF(#REF!,Tableau2[[#This Row],[email]],#REF!)</f>
        <v>#REF!</v>
      </c>
    </row>
    <row r="22" spans="1:14" x14ac:dyDescent="0.25">
      <c r="A22" s="38"/>
      <c r="B22" s="38"/>
      <c r="C22" s="39"/>
      <c r="D22" s="40"/>
      <c r="E22" s="38"/>
      <c r="F22" s="38"/>
      <c r="G22" s="24" t="e">
        <f>VLOOKUP(Tableau2[[#This Row],[Type d''adhésion]],Listes!$B$3:C19,2,0)</f>
        <v>#N/A</v>
      </c>
      <c r="H22" s="20" t="e">
        <f>365-(DATEDIF(Tableau2[[#This Row],[Date d''entrée]],#REF!,"d"))</f>
        <v>#REF!</v>
      </c>
      <c r="I22" s="22">
        <f>IF(Tableau2[[#This Row],[Type d''adhésion]]=Listes!B18,0,Tableau2[[#This Row],[jours]])</f>
        <v>0</v>
      </c>
      <c r="J22" s="22"/>
      <c r="K22" s="22"/>
      <c r="L22" s="45"/>
      <c r="M22" s="22"/>
      <c r="N22" s="22" t="e">
        <f>SUMIF(#REF!,Tableau2[[#This Row],[email]],#REF!)</f>
        <v>#REF!</v>
      </c>
    </row>
    <row r="23" spans="1:14" x14ac:dyDescent="0.25">
      <c r="A23" s="38"/>
      <c r="B23" s="38"/>
      <c r="C23" s="39"/>
      <c r="D23" s="40"/>
      <c r="E23" s="38"/>
      <c r="F23" s="38"/>
      <c r="G23" s="24" t="e">
        <f>VLOOKUP(Tableau2[[#This Row],[Type d''adhésion]],Listes!$B$3:C20,2,0)</f>
        <v>#N/A</v>
      </c>
      <c r="H23" s="20" t="e">
        <f>365-(DATEDIF(Tableau2[[#This Row],[Date d''entrée]],#REF!,"d"))</f>
        <v>#REF!</v>
      </c>
      <c r="I23" s="22">
        <f>IF(Tableau2[[#This Row],[Type d''adhésion]]=Listes!B19,0,Tableau2[[#This Row],[jours]])</f>
        <v>0</v>
      </c>
      <c r="J23" s="22"/>
      <c r="K23" s="22"/>
      <c r="L23" s="45"/>
      <c r="M23" s="22"/>
      <c r="N23" s="22" t="e">
        <f>SUMIF(#REF!,Tableau2[[#This Row],[email]],#REF!)</f>
        <v>#REF!</v>
      </c>
    </row>
    <row r="24" spans="1:14" x14ac:dyDescent="0.25">
      <c r="A24" s="38"/>
      <c r="B24" s="38"/>
      <c r="C24" s="39"/>
      <c r="D24" s="40"/>
      <c r="E24" s="38"/>
      <c r="F24" s="38"/>
      <c r="G24" s="24" t="e">
        <f>VLOOKUP(Tableau2[[#This Row],[Type d''adhésion]],Listes!$B$3:C21,2,0)</f>
        <v>#N/A</v>
      </c>
      <c r="H24" s="20" t="e">
        <f>365-(DATEDIF(Tableau2[[#This Row],[Date d''entrée]],#REF!,"d"))</f>
        <v>#REF!</v>
      </c>
      <c r="I24" s="22">
        <f>IF(Tableau2[[#This Row],[Type d''adhésion]]=Listes!B20,0,Tableau2[[#This Row],[jours]])</f>
        <v>0</v>
      </c>
      <c r="J24" s="22"/>
      <c r="K24" s="22"/>
      <c r="L24" s="45"/>
      <c r="M24" s="22"/>
      <c r="N24" s="22" t="e">
        <f>SUMIF(#REF!,Tableau2[[#This Row],[email]],#REF!)</f>
        <v>#REF!</v>
      </c>
    </row>
    <row r="25" spans="1:14" x14ac:dyDescent="0.25">
      <c r="A25" s="38"/>
      <c r="B25" s="38"/>
      <c r="C25" s="39"/>
      <c r="D25" s="40"/>
      <c r="E25" s="38"/>
      <c r="F25" s="38"/>
      <c r="G25" s="24" t="e">
        <f>VLOOKUP(Tableau2[[#This Row],[Type d''adhésion]],Listes!$B$3:C22,2,0)</f>
        <v>#N/A</v>
      </c>
      <c r="H25" s="20" t="e">
        <f>365-(DATEDIF(Tableau2[[#This Row],[Date d''entrée]],#REF!,"d"))</f>
        <v>#REF!</v>
      </c>
      <c r="I25" s="22">
        <f>IF(Tableau2[[#This Row],[Type d''adhésion]]=Listes!B21,0,Tableau2[[#This Row],[jours]])</f>
        <v>0</v>
      </c>
      <c r="J25" s="22"/>
      <c r="K25" s="22"/>
      <c r="L25" s="45"/>
      <c r="M25" s="22"/>
      <c r="N25" s="22" t="e">
        <f>SUMIF(#REF!,Tableau2[[#This Row],[email]],#REF!)</f>
        <v>#REF!</v>
      </c>
    </row>
  </sheetData>
  <phoneticPr fontId="7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C11"/>
  <sheetViews>
    <sheetView workbookViewId="0">
      <selection activeCell="C8" sqref="C8"/>
    </sheetView>
  </sheetViews>
  <sheetFormatPr baseColWidth="10" defaultRowHeight="15" x14ac:dyDescent="0.25"/>
  <cols>
    <col min="2" max="2" width="29" bestFit="1" customWidth="1"/>
    <col min="3" max="3" width="13.5703125" customWidth="1"/>
  </cols>
  <sheetData>
    <row r="3" spans="2:3" x14ac:dyDescent="0.25">
      <c r="B3" t="s">
        <v>3</v>
      </c>
      <c r="C3">
        <v>1</v>
      </c>
    </row>
    <row r="4" spans="2:3" x14ac:dyDescent="0.25">
      <c r="B4" t="s">
        <v>8</v>
      </c>
      <c r="C4">
        <v>10</v>
      </c>
    </row>
    <row r="5" spans="2:3" x14ac:dyDescent="0.25">
      <c r="B5" t="s">
        <v>7</v>
      </c>
      <c r="C5">
        <v>20</v>
      </c>
    </row>
    <row r="6" spans="2:3" x14ac:dyDescent="0.25">
      <c r="B6" t="s">
        <v>12</v>
      </c>
      <c r="C6" s="1">
        <v>50</v>
      </c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ListeAdherents</vt:lpstr>
      <vt:lpstr>Listes</vt:lpstr>
      <vt:lpstr>ListeDiplômes</vt:lpstr>
      <vt:lpstr>ListeServices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LECHVIEN</dc:creator>
  <cp:lastModifiedBy>Utilisateur Windows</cp:lastModifiedBy>
  <dcterms:created xsi:type="dcterms:W3CDTF">2019-01-12T12:13:55Z</dcterms:created>
  <dcterms:modified xsi:type="dcterms:W3CDTF">2024-09-08T16:14:47Z</dcterms:modified>
</cp:coreProperties>
</file>