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30" tabRatio="500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N4" i="1" l="1"/>
  <c r="C17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<sst xmlns="http://schemas.openxmlformats.org/spreadsheetml/2006/main" count="404" uniqueCount="208">
  <si>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</si>
  <si>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</si>
  <si>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</si>
  <si>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</si>
  <si>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</si>
  <si>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</si>
  <si>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</si>
  <si>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</si>
  <si>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</si>
  <si>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</si>
  <si>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</si>
  <si>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</si>
  <si>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</si>
  <si>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</si>
  <si>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</si>
  <si>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</si>
  <si>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</si>
  <si>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</si>
  <si>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</si>
  <si>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</si>
  <si>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</si>
  <si>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</si>
  <si>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</si>
  <si>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</si>
  <si>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</si>
  <si>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</si>
  <si>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</si>
  <si>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</si>
  <si>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</si>
  <si>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</si>
  <si>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</si>
  <si>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</si>
  <si>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</si>
  <si>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</si>
  <si>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</si>
  <si>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</si>
  <si>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</si>
  <si>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</si>
  <si>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</si>
  <si>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</si>
  <si>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</si>
  <si>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</si>
  <si>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</si>
  <si>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</si>
  <si>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</si>
  <si>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</si>
  <si>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</si>
  <si>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</si>
  <si>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</si>
  <si>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</si>
  <si>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</si>
  <si>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</si>
  <si>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</si>
  <si>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</si>
  <si>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</si>
  <si>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</si>
  <si>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</si>
  <si>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</si>
  <si>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</si>
  <si>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</si>
  <si>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</si>
  <si>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</si>
  <si>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</si>
  <si>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</si>
  <si>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</si>
  <si>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</si>
  <si>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</si>
  <si>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</si>
  <si>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</si>
  <si>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</si>
  <si>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</si>
  <si>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</si>
  <si>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</si>
  <si>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</si>
  <si>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</si>
  <si>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</si>
  <si>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</si>
  <si>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</si>
  <si>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</si>
  <si>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</si>
  <si>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</si>
  <si>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</si>
  <si>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</si>
  <si>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</si>
  <si>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</si>
  <si>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</si>
  <si>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</si>
  <si>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</si>
  <si>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</si>
  <si>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</si>
  <si>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</si>
  <si>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</si>
  <si>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</si>
  <si>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</si>
  <si>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</si>
  <si>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</si>
  <si>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</si>
  <si>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</si>
  <si>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</si>
  <si>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</si>
  <si>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</si>
  <si>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</si>
  <si>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</si>
  <si>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</si>
  <si>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</si>
  <si>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</si>
  <si>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</si>
  <si>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</si>
  <si>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</si>
  <si>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</si>
  <si>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</si>
  <si>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</si>
  <si>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</si>
  <si>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</si>
  <si>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</si>
  <si>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</si>
  <si>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</si>
  <si>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</si>
  <si>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</si>
  <si>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</si>
  <si>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</si>
  <si>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</si>
  <si>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</si>
  <si>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</si>
  <si>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</si>
  <si>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</si>
  <si>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</si>
  <si>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</si>
  <si>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</si>
  <si>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</si>
  <si>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</si>
  <si>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</si>
  <si>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</si>
  <si>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</si>
  <si>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</si>
  <si>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</si>
  <si>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</si>
  <si>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</si>
  <si>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</si>
  <si>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</si>
  <si>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</si>
  <si>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</si>
  <si>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</si>
  <si>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</si>
  <si>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</si>
  <si>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</si>
  <si>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</si>
  <si>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</si>
  <si>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</si>
  <si>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</si>
  <si>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</si>
  <si>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</si>
  <si>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</si>
  <si>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</si>
  <si>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</si>
  <si>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</si>
  <si>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</si>
  <si>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</si>
  <si>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</si>
  <si>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</si>
  <si>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</si>
  <si>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</si>
  <si>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</si>
  <si>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</si>
  <si>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</si>
  <si>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</si>
  <si>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</si>
  <si>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</si>
  <si>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</si>
  <si>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</si>
  <si>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Mehdi Fa.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</si>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</sst>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/>
    </xf>
    <xf numFmtId="0" fontId="37" fillId="0" borderId="13" xfId="0" applyFont="1" applyFill="1" applyBorder="1" applyAlignment="1">
      <alignment horizontal="left"/>
    </xf>
    <xf numFmtId="1" fontId="37" fillId="0" borderId="13" xfId="0" applyNumberFormat="1" applyFont="1" applyFill="1" applyBorder="1" applyAlignment="1">
      <alignment horizontal="center"/>
    </xf>
    <xf numFmtId="2" fontId="39" fillId="0" borderId="13" xfId="0" applyNumberFormat="1" applyFont="1" applyFill="1" applyBorder="1" applyAlignment="1">
      <alignment horizontal="center"/>
    </xf>
    <xf numFmtId="0" fontId="53" fillId="0" borderId="9" xfId="0" applyFont="1" applyFill="1" applyBorder="1"/>
    <xf numFmtId="22" fontId="37" fillId="0" borderId="13" xfId="0" applyNumberFormat="1" applyFont="1" applyFill="1" applyBorder="1" applyAlignment="1">
      <alignment horizontal="center"/>
    </xf>
    <xf numFmtId="49" fontId="37" fillId="0" borderId="13" xfId="0" applyNumberFormat="1" applyFont="1" applyBorder="1" applyAlignment="1">
      <alignment horizontal="center"/>
    </xf>
    <xf numFmtId="49" fontId="37" fillId="0" borderId="13" xfId="0" applyNumberFormat="1" applyFont="1" applyFill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/>
  </cellStyles>
  <dxfs count="2">
    <dxf>
      <fill>
        <patternFill>
          <bgColor rgb="FFFFE1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I26"/>
  <sheetViews>
    <sheetView showGridLines="0" tabSelected="1" zoomScale="70" zoomScaleNormal="70" workbookViewId="0">
      <selection activeCell="O4" sqref="O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44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</row>
    <row r="2" spans="1:27" ht="40.9" customHeight="1" x14ac:dyDescent="0.45">
      <c r="A2" s="145" t="s">
        <v>207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S2" s="69" t="s">
        <v>112</v>
      </c>
      <c r="T2" s="69" t="s">
        <v>114</v>
      </c>
      <c r="U2" s="70" t="s">
        <v>121</v>
      </c>
      <c r="V2" s="70" t="s">
        <v>122</v>
      </c>
      <c r="W2" s="70" t="s">
        <v>125</v>
      </c>
      <c r="X2" s="121" t="s">
        <v>115</v>
      </c>
      <c r="Y2" s="84" t="s">
        <v>116</v>
      </c>
      <c r="Z2" s="119" t="s">
        <v>70</v>
      </c>
    </row>
    <row r="3" spans="1:27" ht="27" x14ac:dyDescent="0.3">
      <c r="A3" s="2"/>
      <c r="B3" s="44" t="s">
        <v>16</v>
      </c>
      <c r="C3" s="112">
        <v>20</v>
      </c>
      <c r="D3" s="148" t="s">
        <v>25</v>
      </c>
      <c r="E3" s="149"/>
      <c r="F3" s="149"/>
      <c r="G3" s="48"/>
      <c r="H3" s="109" t="s">
        <v>28</v>
      </c>
      <c r="I3" s="156" t="s">
        <v>170</v>
      </c>
      <c r="J3" s="156"/>
      <c r="K3" s="156"/>
      <c r="L3" s="156"/>
      <c r="M3" s="4"/>
      <c r="N3" s="6" t="s">
        <v>0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 t="e">
        <f ca="1">_xlfn.XMATCH($W$3,INDIRECT("'Morphotype sur Age et %graisse'! A" &amp; T3 &amp;":V" &amp; T3),0)+VLOOKUP($C$3,'Morphotype sur Age et %graisse'!$A$15:$B$23,2,-1)</f>
        <v>#NAME?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46" t="s">
        <v>1</v>
      </c>
      <c r="B4" s="12" t="s">
        <v>2</v>
      </c>
      <c r="C4" s="114">
        <v>160</v>
      </c>
      <c r="D4" s="4"/>
      <c r="E4" s="12" t="s">
        <v>3</v>
      </c>
      <c r="F4" s="114">
        <v>90</v>
      </c>
      <c r="G4" s="4"/>
      <c r="H4" s="9" t="s">
        <v>4</v>
      </c>
      <c r="I4" s="111">
        <v>42</v>
      </c>
      <c r="J4" s="4"/>
      <c r="K4" s="4"/>
      <c r="L4" s="4"/>
      <c r="M4" s="4"/>
      <c r="N4" s="45">
        <f>(86.01*LOG($F$4-$I$4)-70.041*LOG($C$4)+30.3)/100</f>
        <v>0.20524791121470645</v>
      </c>
      <c r="O4" s="85" t="s">
        <v>120</v>
      </c>
      <c r="T4" s="141" t="e" cm="1">
        <f t="array" aca="1" ref="T4" ca="1">IF($N4*100&lt;$Y3,"Athlète ou Ano.",IF($N4*100&gt;$Z3,"Obèse",INDEX('Morphotype sur Age et %graisse'!A1:U12,12,X3,1)))</f>
        <v>#NAME?</v>
      </c>
      <c r="U4" s="142"/>
      <c r="V4" s="142"/>
      <c r="W4" s="142"/>
      <c r="X4" s="143"/>
      <c r="Y4" s="66"/>
      <c r="Z4" s="67"/>
    </row>
    <row r="5" spans="1:27" ht="17.45" customHeight="1" x14ac:dyDescent="0.3">
      <c r="A5" s="146"/>
      <c r="B5" s="4"/>
      <c r="C5" s="4" t="s">
        <v>24</v>
      </c>
      <c r="D5" s="4"/>
      <c r="E5" s="147" t="s">
        <v>5</v>
      </c>
      <c r="F5" s="147"/>
      <c r="G5" s="4"/>
      <c r="H5" s="15" t="s">
        <v>6</v>
      </c>
      <c r="I5" s="4"/>
      <c r="J5" s="152" t="s">
        <v>111</v>
      </c>
      <c r="K5" s="152"/>
      <c r="L5" s="153" t="e">
        <f ca="1">T4</f>
        <v>#NAME?</v>
      </c>
      <c r="M5" s="153"/>
      <c r="N5" s="153"/>
      <c r="O5" s="153"/>
      <c r="S5" s="16"/>
      <c r="T5" s="16"/>
      <c r="U5" s="4"/>
      <c r="V5" s="4"/>
      <c r="W5" s="16"/>
    </row>
    <row r="6" spans="1:27" ht="9.6" customHeigh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" x14ac:dyDescent="0.3">
      <c r="A7" s="2"/>
      <c r="B7" s="44" t="s">
        <v>16</v>
      </c>
      <c r="C7" s="113">
        <v>25</v>
      </c>
      <c r="D7" s="150" t="s">
        <v>26</v>
      </c>
      <c r="E7" s="151"/>
      <c r="F7" s="151"/>
      <c r="G7" s="4"/>
      <c r="H7" s="110" t="s">
        <v>28</v>
      </c>
      <c r="I7" s="155" t="s">
        <v>155</v>
      </c>
      <c r="J7" s="155"/>
      <c r="K7" s="155"/>
      <c r="L7" s="155"/>
      <c r="M7" s="4"/>
      <c r="N7" s="6" t="s">
        <v>0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 t="e">
        <f ca="1">_xlfn.XMATCH($W$7,INDIRECT("'Morphotype sur Age et %graisse'! A" &amp; T7 &amp;":X" &amp; T7),0)+VLOOKUP($C$7,'Morphotype sur Age et %graisse'!$A$15:$B$23,2,-1)</f>
        <v>#NAME?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46" t="s">
        <v>1</v>
      </c>
      <c r="B8" s="12" t="s">
        <v>2</v>
      </c>
      <c r="C8" s="114">
        <v>175</v>
      </c>
      <c r="D8" s="4"/>
      <c r="E8" s="12" t="s">
        <v>8</v>
      </c>
      <c r="F8" s="114">
        <v>75</v>
      </c>
      <c r="G8" s="4"/>
      <c r="H8" s="12" t="s">
        <v>9</v>
      </c>
      <c r="I8" s="111">
        <v>90</v>
      </c>
      <c r="J8" s="4"/>
      <c r="K8" s="12" t="s">
        <v>4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119</v>
      </c>
      <c r="S8" s="68"/>
      <c r="T8" s="141" t="e" cm="1">
        <f t="array" aca="1" ref="T8" ca="1">IF($N8*100&lt;$Y7,"Athlète ou Ano.",IF($N8*100&gt;$Z7,"Obèse",INDEX('Morphotype sur Age et %graisse'!$A$1:$W$12,6,X7,1)))</f>
        <v>#NAME?</v>
      </c>
      <c r="U8" s="142"/>
      <c r="V8" s="142"/>
      <c r="W8" s="142"/>
      <c r="X8" s="143"/>
      <c r="Y8" s="66"/>
      <c r="Z8" s="67"/>
    </row>
    <row r="9" spans="1:27" ht="17.45" customHeight="1" x14ac:dyDescent="0.3">
      <c r="A9" s="146"/>
      <c r="B9" s="4"/>
      <c r="C9" s="4"/>
      <c r="D9" s="4"/>
      <c r="E9" s="50" t="s">
        <v>10</v>
      </c>
      <c r="F9" s="4"/>
      <c r="G9" s="4"/>
      <c r="H9" s="15" t="s">
        <v>11</v>
      </c>
      <c r="I9" s="4"/>
      <c r="J9" s="4"/>
      <c r="K9" s="49" t="s">
        <v>6</v>
      </c>
      <c r="L9" s="154" t="e">
        <f ca="1">T8</f>
        <v>#NAME?</v>
      </c>
      <c r="M9" s="154"/>
      <c r="N9" s="154"/>
      <c r="O9" s="154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21</v>
      </c>
    </row>
    <row r="12" spans="1:27" ht="12.75" customHeight="1" x14ac:dyDescent="0.3">
      <c r="A12" s="135" t="s">
        <v>20</v>
      </c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6" t="s">
        <v>12</v>
      </c>
    </row>
    <row r="13" spans="1:27" x14ac:dyDescent="0.3">
      <c r="A13" s="135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6"/>
    </row>
    <row r="14" spans="1:27" ht="129" customHeight="1" x14ac:dyDescent="0.3">
      <c r="A14" s="135"/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6"/>
    </row>
    <row r="15" spans="1:27" ht="25.9" customHeight="1" x14ac:dyDescent="0.3">
      <c r="A15" s="2"/>
      <c r="B15" s="3"/>
      <c r="C15" s="4"/>
      <c r="D15" s="5" t="s">
        <v>22</v>
      </c>
      <c r="E15" s="3"/>
      <c r="F15" s="4"/>
      <c r="G15" s="4"/>
      <c r="H15" s="4"/>
      <c r="I15" s="4"/>
      <c r="J15" s="4"/>
      <c r="K15" s="137" t="s">
        <v>13</v>
      </c>
      <c r="L15" s="137"/>
      <c r="M15" s="137"/>
      <c r="N15" s="137"/>
    </row>
    <row r="16" spans="1:27" ht="33" x14ac:dyDescent="0.3">
      <c r="A16" s="15"/>
      <c r="B16" s="18" t="s">
        <v>14</v>
      </c>
      <c r="C16" s="19">
        <v>1.8</v>
      </c>
      <c r="D16" s="20"/>
      <c r="E16" s="47" t="s">
        <v>15</v>
      </c>
      <c r="F16" s="43">
        <v>78.5</v>
      </c>
      <c r="G16" s="4"/>
      <c r="H16" s="47" t="s">
        <v>16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30" t="s">
        <v>17</v>
      </c>
      <c r="B19" s="131"/>
      <c r="C19" s="131"/>
      <c r="D19" s="131"/>
      <c r="E19" s="131"/>
      <c r="F19" s="132" t="s">
        <v>18</v>
      </c>
      <c r="G19" s="133"/>
      <c r="H19" s="134"/>
      <c r="I19" s="43">
        <v>1.8</v>
      </c>
      <c r="K19" s="138" t="s">
        <v>23</v>
      </c>
      <c r="L19" s="139"/>
      <c r="M19" s="139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7</v>
      </c>
      <c r="E22" s="40"/>
      <c r="F22" s="41"/>
      <c r="G22" s="41"/>
      <c r="H22" s="41"/>
      <c r="I22" s="41"/>
      <c r="J22" s="41"/>
      <c r="K22" s="140" t="s">
        <v>13</v>
      </c>
      <c r="L22" s="140"/>
      <c r="M22" s="140"/>
      <c r="N22" s="140"/>
    </row>
    <row r="23" spans="1:14" ht="33" x14ac:dyDescent="0.3">
      <c r="A23" s="15"/>
      <c r="B23" s="18" t="s">
        <v>14</v>
      </c>
      <c r="C23" s="19">
        <v>1.7</v>
      </c>
      <c r="D23" s="20" t="s">
        <v>19</v>
      </c>
      <c r="E23" s="47" t="s">
        <v>15</v>
      </c>
      <c r="F23" s="43">
        <v>70</v>
      </c>
      <c r="G23" s="4"/>
      <c r="H23" s="47" t="s">
        <v>16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30" t="s">
        <v>17</v>
      </c>
      <c r="B26" s="131"/>
      <c r="C26" s="131"/>
      <c r="D26" s="131"/>
      <c r="E26" s="131"/>
      <c r="F26" s="132" t="s">
        <v>18</v>
      </c>
      <c r="G26" s="133"/>
      <c r="H26" s="134"/>
      <c r="I26" s="43">
        <v>1.82</v>
      </c>
      <c r="K26" s="138" t="s">
        <v>23</v>
      </c>
      <c r="L26" s="139"/>
      <c r="M26" s="139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33"/>
  <sheetViews>
    <sheetView showGridLines="0" zoomScale="160" zoomScaleNormal="160" zoomScalePageLayoutView="60" workbookViewId="0">
      <pane ySplit="1" topLeftCell="A20" activePane="bottomLeft" state="frozen"/>
      <selection pane="bottomLeft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6" bestFit="1" customWidth="1"/>
  </cols>
  <sheetData>
    <row r="1" spans="1:10" ht="49.5" x14ac:dyDescent="0.2">
      <c r="A1" s="73" t="s">
        <v>123</v>
      </c>
      <c r="B1" s="71" t="s">
        <v>27</v>
      </c>
      <c r="C1" s="72" t="s">
        <v>118</v>
      </c>
      <c r="D1" s="87" t="s">
        <v>168</v>
      </c>
      <c r="E1" s="72" t="s">
        <v>117</v>
      </c>
      <c r="F1" s="73" t="s">
        <v>3</v>
      </c>
      <c r="G1" s="73" t="s">
        <v>124</v>
      </c>
      <c r="H1" s="82" t="s">
        <v>4</v>
      </c>
      <c r="I1" s="74" t="s">
        <v>30</v>
      </c>
      <c r="J1" s="88" t="s">
        <v>77</v>
      </c>
    </row>
    <row r="2" spans="1:10" x14ac:dyDescent="0.2">
      <c r="A2" s="128" t="s">
        <v>126</v>
      </c>
      <c r="B2" s="77" t="s">
        <v>29</v>
      </c>
      <c r="C2" s="75">
        <v>56</v>
      </c>
      <c r="D2" s="75"/>
      <c r="E2" s="75" t="s">
        <v>127</v>
      </c>
      <c r="F2" s="75">
        <v>86</v>
      </c>
      <c r="G2" s="75"/>
      <c r="H2" s="81">
        <v>39</v>
      </c>
      <c r="I2" s="79">
        <v>16.325057618188385</v>
      </c>
      <c r="J2" s="115" t="s">
        <v>167</v>
      </c>
    </row>
    <row r="3" spans="1:10" x14ac:dyDescent="0.2">
      <c r="A3" s="128" t="s">
        <v>126</v>
      </c>
      <c r="B3" s="77" t="s">
        <v>130</v>
      </c>
      <c r="C3" s="75">
        <v>41</v>
      </c>
      <c r="D3" s="75"/>
      <c r="E3" s="75" t="s">
        <v>128</v>
      </c>
      <c r="F3" s="75">
        <v>86</v>
      </c>
      <c r="G3" s="75"/>
      <c r="H3" s="81">
        <v>39</v>
      </c>
      <c r="I3" s="79">
        <v>17.186826862089493</v>
      </c>
      <c r="J3" s="115" t="s">
        <v>141</v>
      </c>
    </row>
    <row r="4" spans="1:10" x14ac:dyDescent="0.2">
      <c r="A4" s="128" t="s">
        <v>126</v>
      </c>
      <c r="B4" s="77" t="s">
        <v>156</v>
      </c>
      <c r="C4" s="75">
        <v>37</v>
      </c>
      <c r="D4" s="75"/>
      <c r="E4" s="75" t="s">
        <v>129</v>
      </c>
      <c r="F4" s="75">
        <v>88</v>
      </c>
      <c r="G4" s="75"/>
      <c r="H4" s="81">
        <v>41</v>
      </c>
      <c r="I4" s="79">
        <v>16.666841211803774</v>
      </c>
      <c r="J4" s="115" t="s">
        <v>43</v>
      </c>
    </row>
    <row r="5" spans="1:10" x14ac:dyDescent="0.2">
      <c r="A5" s="128" t="s">
        <v>126</v>
      </c>
      <c r="B5" s="77" t="s">
        <v>131</v>
      </c>
      <c r="C5" s="75">
        <v>33</v>
      </c>
      <c r="D5" s="75"/>
      <c r="E5" s="75" t="s">
        <v>132</v>
      </c>
      <c r="F5" s="75">
        <v>96</v>
      </c>
      <c r="G5" s="75"/>
      <c r="H5" s="81">
        <v>43</v>
      </c>
      <c r="I5" s="79">
        <v>20.983300162646646</v>
      </c>
      <c r="J5" s="115" t="s">
        <v>159</v>
      </c>
    </row>
    <row r="6" spans="1:10" x14ac:dyDescent="0.2">
      <c r="A6" s="129" t="s">
        <v>134</v>
      </c>
      <c r="B6" s="123" t="s">
        <v>133</v>
      </c>
      <c r="C6" s="122">
        <v>34</v>
      </c>
      <c r="D6" s="122"/>
      <c r="E6" s="122" t="s">
        <v>135</v>
      </c>
      <c r="F6" s="122">
        <v>72</v>
      </c>
      <c r="G6" s="122">
        <v>95</v>
      </c>
      <c r="H6" s="124">
        <v>32</v>
      </c>
      <c r="I6" s="125">
        <v>28.26486104128395</v>
      </c>
      <c r="J6" s="126" t="s">
        <v>62</v>
      </c>
    </row>
    <row r="7" spans="1:10" x14ac:dyDescent="0.2">
      <c r="A7" s="129" t="s">
        <v>134</v>
      </c>
      <c r="B7" s="123" t="s">
        <v>136</v>
      </c>
      <c r="C7" s="122">
        <v>33</v>
      </c>
      <c r="D7" s="122"/>
      <c r="E7" s="122" t="s">
        <v>137</v>
      </c>
      <c r="F7" s="122">
        <v>74</v>
      </c>
      <c r="G7" s="122">
        <v>103</v>
      </c>
      <c r="H7" s="124">
        <v>32</v>
      </c>
      <c r="I7" s="125">
        <v>32.526808418997774</v>
      </c>
      <c r="J7" s="126" t="s">
        <v>143</v>
      </c>
    </row>
    <row r="8" spans="1:10" x14ac:dyDescent="0.2">
      <c r="A8" s="129" t="s">
        <v>134</v>
      </c>
      <c r="B8" s="123" t="s">
        <v>138</v>
      </c>
      <c r="C8" s="122">
        <v>29</v>
      </c>
      <c r="D8" s="122"/>
      <c r="E8" s="122" t="s">
        <v>139</v>
      </c>
      <c r="F8" s="122">
        <v>92</v>
      </c>
      <c r="G8" s="122">
        <v>108</v>
      </c>
      <c r="H8" s="124">
        <v>35</v>
      </c>
      <c r="I8" s="125">
        <v>41.685210729669251</v>
      </c>
      <c r="J8" s="126" t="s">
        <v>70</v>
      </c>
    </row>
    <row r="9" spans="1:10" x14ac:dyDescent="0.2">
      <c r="A9" s="129" t="s">
        <v>134</v>
      </c>
      <c r="B9" s="123" t="s">
        <v>148</v>
      </c>
      <c r="C9" s="122">
        <v>40</v>
      </c>
      <c r="D9" s="122"/>
      <c r="E9" s="122" t="s">
        <v>149</v>
      </c>
      <c r="F9" s="122">
        <v>86</v>
      </c>
      <c r="G9" s="122">
        <v>103</v>
      </c>
      <c r="H9" s="124">
        <v>36.5</v>
      </c>
      <c r="I9" s="125">
        <v>33.529382402336836</v>
      </c>
      <c r="J9" s="126" t="s">
        <v>142</v>
      </c>
    </row>
    <row r="10" spans="1:10" x14ac:dyDescent="0.2">
      <c r="A10" s="128" t="s">
        <v>126</v>
      </c>
      <c r="B10" s="77" t="s">
        <v>150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160</v>
      </c>
    </row>
    <row r="11" spans="1:10" x14ac:dyDescent="0.2">
      <c r="A11" s="128" t="s">
        <v>126</v>
      </c>
      <c r="B11" s="77" t="s">
        <v>161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66</v>
      </c>
    </row>
    <row r="12" spans="1:10" x14ac:dyDescent="0.2">
      <c r="A12" s="129" t="s">
        <v>134</v>
      </c>
      <c r="B12" s="123" t="s">
        <v>152</v>
      </c>
      <c r="C12" s="122">
        <v>28</v>
      </c>
      <c r="D12" s="122"/>
      <c r="E12" s="127">
        <v>45496.465277777781</v>
      </c>
      <c r="F12" s="122">
        <v>98</v>
      </c>
      <c r="G12" s="122">
        <v>110</v>
      </c>
      <c r="H12" s="124">
        <v>33</v>
      </c>
      <c r="I12" s="125">
        <v>44.29</v>
      </c>
      <c r="J12" s="126" t="s">
        <v>70</v>
      </c>
    </row>
    <row r="13" spans="1:10" x14ac:dyDescent="0.2">
      <c r="A13" s="129" t="s">
        <v>126</v>
      </c>
      <c r="B13" s="123" t="s">
        <v>151</v>
      </c>
      <c r="C13" s="122">
        <v>32</v>
      </c>
      <c r="D13" s="122"/>
      <c r="E13" s="127">
        <v>45496.472222222219</v>
      </c>
      <c r="F13" s="122">
        <v>90</v>
      </c>
      <c r="G13" s="122"/>
      <c r="H13" s="124">
        <v>40</v>
      </c>
      <c r="I13" s="125">
        <v>18.809999999999999</v>
      </c>
      <c r="J13" s="126" t="s">
        <v>52</v>
      </c>
    </row>
    <row r="14" spans="1:10" x14ac:dyDescent="0.2">
      <c r="A14" s="129" t="s">
        <v>126</v>
      </c>
      <c r="B14" s="123" t="s">
        <v>153</v>
      </c>
      <c r="C14" s="122">
        <v>33</v>
      </c>
      <c r="D14" s="122"/>
      <c r="E14" s="122" t="s">
        <v>154</v>
      </c>
      <c r="F14" s="122">
        <v>82</v>
      </c>
      <c r="G14" s="122"/>
      <c r="H14" s="124">
        <v>41</v>
      </c>
      <c r="I14" s="125">
        <v>13.152652115103297</v>
      </c>
      <c r="J14" s="126" t="s">
        <v>41</v>
      </c>
    </row>
    <row r="15" spans="1:10" x14ac:dyDescent="0.2">
      <c r="A15" s="129" t="s">
        <v>126</v>
      </c>
      <c r="B15" s="123" t="s">
        <v>156</v>
      </c>
      <c r="C15" s="122">
        <v>37</v>
      </c>
      <c r="D15" s="122"/>
      <c r="E15" s="122" t="s">
        <v>157</v>
      </c>
      <c r="F15" s="122">
        <v>86.5</v>
      </c>
      <c r="G15" s="122"/>
      <c r="H15" s="124">
        <v>41.5</v>
      </c>
      <c r="I15" s="125">
        <v>15.042512760570009</v>
      </c>
      <c r="J15" s="126" t="s">
        <v>141</v>
      </c>
    </row>
    <row r="16" spans="1:10" x14ac:dyDescent="0.2">
      <c r="A16" s="129" t="s">
        <v>134</v>
      </c>
      <c r="B16" s="123" t="s">
        <v>155</v>
      </c>
      <c r="C16" s="122">
        <v>25</v>
      </c>
      <c r="D16" s="122"/>
      <c r="E16" s="122" t="s">
        <v>158</v>
      </c>
      <c r="F16" s="122">
        <v>75</v>
      </c>
      <c r="G16" s="122">
        <v>95</v>
      </c>
      <c r="H16" s="124">
        <v>33</v>
      </c>
      <c r="I16" s="125">
        <v>24.702551414889427</v>
      </c>
      <c r="J16" s="126" t="s">
        <v>42</v>
      </c>
    </row>
    <row r="17" spans="1:10" x14ac:dyDescent="0.2">
      <c r="A17" s="128" t="s">
        <v>126</v>
      </c>
      <c r="B17" s="77" t="s">
        <v>131</v>
      </c>
      <c r="C17" s="75">
        <v>33</v>
      </c>
      <c r="D17" s="75"/>
      <c r="E17" s="75" t="s">
        <v>162</v>
      </c>
      <c r="F17" s="75">
        <v>93</v>
      </c>
      <c r="G17" s="75"/>
      <c r="H17" s="81">
        <v>41.5</v>
      </c>
      <c r="I17" s="79">
        <v>19.740460626970151</v>
      </c>
      <c r="J17" s="115" t="s">
        <v>54</v>
      </c>
    </row>
    <row r="18" spans="1:10" x14ac:dyDescent="0.2">
      <c r="A18" s="128" t="s">
        <v>126</v>
      </c>
      <c r="B18" s="77" t="s">
        <v>163</v>
      </c>
      <c r="C18" s="75">
        <v>38</v>
      </c>
      <c r="D18" s="75"/>
      <c r="E18" s="75" t="s">
        <v>164</v>
      </c>
      <c r="F18" s="75">
        <v>86</v>
      </c>
      <c r="G18" s="75"/>
      <c r="H18" s="81">
        <v>39</v>
      </c>
      <c r="I18" s="79">
        <v>16.666841211803774</v>
      </c>
      <c r="J18" s="115" t="s">
        <v>43</v>
      </c>
    </row>
    <row r="19" spans="1:10" x14ac:dyDescent="0.2">
      <c r="A19" s="128" t="s">
        <v>126</v>
      </c>
      <c r="B19" s="77" t="s">
        <v>165</v>
      </c>
      <c r="C19" s="75">
        <v>40</v>
      </c>
      <c r="D19" s="75"/>
      <c r="E19" s="75" t="s">
        <v>166</v>
      </c>
      <c r="F19" s="75">
        <v>92</v>
      </c>
      <c r="G19" s="75"/>
      <c r="H19" s="81">
        <v>42</v>
      </c>
      <c r="I19" s="79">
        <v>18.298345010528454</v>
      </c>
      <c r="J19" s="115" t="s">
        <v>43</v>
      </c>
    </row>
    <row r="20" spans="1:10" x14ac:dyDescent="0.2">
      <c r="A20" s="128" t="s">
        <v>126</v>
      </c>
      <c r="B20" s="77" t="s">
        <v>206</v>
      </c>
      <c r="C20" s="75">
        <v>33</v>
      </c>
      <c r="D20" s="75">
        <v>184</v>
      </c>
      <c r="E20" s="75" t="s">
        <v>169</v>
      </c>
      <c r="F20" s="75">
        <v>85.5</v>
      </c>
      <c r="G20" s="75"/>
      <c r="H20" s="81">
        <v>38</v>
      </c>
      <c r="I20" s="79">
        <v>15.882312222423867</v>
      </c>
      <c r="J20" s="115" t="s">
        <v>141</v>
      </c>
    </row>
    <row r="21" spans="1:10" x14ac:dyDescent="0.2">
      <c r="A21" s="128" t="s">
        <v>126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5" t="s">
        <v>70</v>
      </c>
    </row>
    <row r="22" spans="1:10" x14ac:dyDescent="0.2">
      <c r="A22" s="75" t="s">
        <v>134</v>
      </c>
      <c r="B22" s="77" t="s">
        <v>155</v>
      </c>
      <c r="C22" s="75">
        <v>25</v>
      </c>
      <c r="D22" s="75">
        <v>175</v>
      </c>
      <c r="E22" s="86">
        <v>45299.740277777775</v>
      </c>
      <c r="F22" s="75">
        <v>75</v>
      </c>
      <c r="G22" s="75">
        <v>90</v>
      </c>
      <c r="H22" s="81">
        <v>33</v>
      </c>
      <c r="I22" s="79">
        <v>22.067339694578806</v>
      </c>
      <c r="J22" s="115" t="s">
        <v>37</v>
      </c>
    </row>
    <row r="23" spans="1:10" x14ac:dyDescent="0.2">
      <c r="A23" s="75" t="s">
        <v>126</v>
      </c>
      <c r="B23" s="77" t="s">
        <v>170</v>
      </c>
      <c r="C23" s="75">
        <v>20</v>
      </c>
      <c r="D23" s="75">
        <v>160</v>
      </c>
      <c r="E23" s="86">
        <v>45359.884722222225</v>
      </c>
      <c r="F23" s="75">
        <v>90</v>
      </c>
      <c r="G23" s="75"/>
      <c r="H23" s="81">
        <v>42</v>
      </c>
      <c r="I23" s="79">
        <v>20.524791121470646</v>
      </c>
      <c r="J23" s="115" t="s">
        <v>147</v>
      </c>
    </row>
    <row r="24" spans="1:10" x14ac:dyDescent="0.2">
      <c r="A24" s="75"/>
      <c r="B24" s="77"/>
      <c r="C24" s="75"/>
      <c r="D24" s="75"/>
      <c r="E24" s="86"/>
      <c r="F24" s="75"/>
      <c r="G24" s="75"/>
      <c r="H24" s="81"/>
      <c r="I24" s="79"/>
      <c r="J24" s="115"/>
    </row>
    <row r="25" spans="1:10" x14ac:dyDescent="0.2">
      <c r="A25" s="75"/>
      <c r="B25" s="77"/>
      <c r="C25" s="75"/>
      <c r="D25" s="75"/>
      <c r="E25" s="75"/>
      <c r="F25" s="75"/>
      <c r="G25" s="75"/>
      <c r="H25" s="81"/>
      <c r="I25" s="79"/>
      <c r="J25" s="115"/>
    </row>
    <row r="26" spans="1:10" x14ac:dyDescent="0.2">
      <c r="A26" s="75"/>
      <c r="B26" s="77"/>
      <c r="C26" s="75"/>
      <c r="D26" s="75"/>
      <c r="E26" s="75"/>
      <c r="F26" s="75"/>
      <c r="G26" s="75"/>
      <c r="H26" s="81"/>
      <c r="I26" s="79"/>
      <c r="J26" s="115"/>
    </row>
    <row r="27" spans="1:10" x14ac:dyDescent="0.2">
      <c r="A27" s="75"/>
      <c r="B27" s="77"/>
      <c r="C27" s="75"/>
      <c r="D27" s="75"/>
      <c r="E27" s="75"/>
      <c r="F27" s="75"/>
      <c r="G27" s="75"/>
      <c r="H27" s="81"/>
      <c r="I27" s="79"/>
      <c r="J27" s="115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78</v>
      </c>
      <c r="B2" s="62" t="s">
        <v>104</v>
      </c>
      <c r="C2" s="159" t="s">
        <v>105</v>
      </c>
      <c r="D2" s="160"/>
      <c r="E2" s="160"/>
      <c r="F2" s="160"/>
      <c r="G2" s="160"/>
      <c r="H2" s="160"/>
      <c r="I2" s="161"/>
      <c r="J2" s="159" t="s">
        <v>106</v>
      </c>
      <c r="K2" s="160"/>
      <c r="L2" s="160"/>
      <c r="M2" s="160"/>
      <c r="N2" s="160"/>
      <c r="O2" s="161"/>
      <c r="P2" s="159" t="s">
        <v>107</v>
      </c>
      <c r="Q2" s="160"/>
      <c r="R2" s="160"/>
      <c r="S2" s="160"/>
      <c r="T2" s="160"/>
      <c r="U2" s="160"/>
      <c r="V2" s="161"/>
      <c r="W2" s="65" t="s">
        <v>108</v>
      </c>
    </row>
    <row r="3" spans="1:23" x14ac:dyDescent="0.2">
      <c r="A3" s="55" t="s">
        <v>109</v>
      </c>
      <c r="B3" s="56" t="s">
        <v>31</v>
      </c>
      <c r="C3" s="53" t="s">
        <v>33</v>
      </c>
      <c r="D3" s="51" t="s">
        <v>34</v>
      </c>
      <c r="E3" s="51" t="s">
        <v>35</v>
      </c>
      <c r="F3" s="51" t="s">
        <v>36</v>
      </c>
      <c r="G3" s="51" t="s">
        <v>38</v>
      </c>
      <c r="H3" s="51" t="s">
        <v>39</v>
      </c>
      <c r="I3" s="54" t="s">
        <v>40</v>
      </c>
      <c r="J3" s="53" t="s">
        <v>44</v>
      </c>
      <c r="K3" s="51" t="s">
        <v>45</v>
      </c>
      <c r="L3" s="51" t="s">
        <v>46</v>
      </c>
      <c r="M3" s="51" t="s">
        <v>47</v>
      </c>
      <c r="N3" s="51" t="s">
        <v>48</v>
      </c>
      <c r="O3" s="54" t="s">
        <v>49</v>
      </c>
      <c r="P3" s="58" t="s">
        <v>50</v>
      </c>
      <c r="Q3" s="51" t="s">
        <v>51</v>
      </c>
      <c r="R3" s="51" t="s">
        <v>55</v>
      </c>
      <c r="S3" s="51" t="s">
        <v>56</v>
      </c>
      <c r="T3" s="51" t="s">
        <v>57</v>
      </c>
      <c r="U3" s="51" t="s">
        <v>58</v>
      </c>
      <c r="V3" s="54" t="s">
        <v>59</v>
      </c>
      <c r="W3" s="53" t="s">
        <v>60</v>
      </c>
    </row>
    <row r="4" spans="1:23" x14ac:dyDescent="0.2">
      <c r="A4" s="55" t="s">
        <v>71</v>
      </c>
      <c r="B4" s="56" t="s">
        <v>72</v>
      </c>
      <c r="C4" s="53" t="s">
        <v>35</v>
      </c>
      <c r="D4" s="51" t="s">
        <v>36</v>
      </c>
      <c r="E4" s="51" t="s">
        <v>38</v>
      </c>
      <c r="F4" s="51" t="s">
        <v>39</v>
      </c>
      <c r="G4" s="51" t="s">
        <v>40</v>
      </c>
      <c r="H4" s="51" t="s">
        <v>44</v>
      </c>
      <c r="I4" s="54" t="s">
        <v>45</v>
      </c>
      <c r="J4" s="53" t="s">
        <v>46</v>
      </c>
      <c r="K4" s="51" t="s">
        <v>47</v>
      </c>
      <c r="L4" s="51" t="s">
        <v>48</v>
      </c>
      <c r="M4" s="51" t="s">
        <v>49</v>
      </c>
      <c r="N4" s="51" t="s">
        <v>50</v>
      </c>
      <c r="O4" s="54" t="s">
        <v>51</v>
      </c>
      <c r="P4" s="58" t="s">
        <v>55</v>
      </c>
      <c r="Q4" s="51" t="s">
        <v>56</v>
      </c>
      <c r="R4" s="51" t="s">
        <v>57</v>
      </c>
      <c r="S4" s="51" t="s">
        <v>58</v>
      </c>
      <c r="T4" s="51" t="s">
        <v>59</v>
      </c>
      <c r="U4" s="51" t="s">
        <v>79</v>
      </c>
      <c r="V4" s="54" t="s">
        <v>80</v>
      </c>
      <c r="W4" s="53" t="s">
        <v>81</v>
      </c>
    </row>
    <row r="5" spans="1:23" x14ac:dyDescent="0.2">
      <c r="A5" s="55" t="s">
        <v>113</v>
      </c>
      <c r="B5" s="56" t="s">
        <v>73</v>
      </c>
      <c r="C5" s="53" t="s">
        <v>36</v>
      </c>
      <c r="D5" s="51" t="s">
        <v>38</v>
      </c>
      <c r="E5" s="51" t="s">
        <v>39</v>
      </c>
      <c r="F5" s="51" t="s">
        <v>40</v>
      </c>
      <c r="G5" s="51" t="s">
        <v>44</v>
      </c>
      <c r="H5" s="51" t="s">
        <v>45</v>
      </c>
      <c r="I5" s="54" t="s">
        <v>46</v>
      </c>
      <c r="J5" s="53" t="s">
        <v>47</v>
      </c>
      <c r="K5" s="51" t="s">
        <v>48</v>
      </c>
      <c r="L5" s="51" t="s">
        <v>49</v>
      </c>
      <c r="M5" s="51" t="s">
        <v>50</v>
      </c>
      <c r="N5" s="51" t="s">
        <v>51</v>
      </c>
      <c r="O5" s="54" t="s">
        <v>55</v>
      </c>
      <c r="P5" s="58" t="s">
        <v>56</v>
      </c>
      <c r="Q5" s="51" t="s">
        <v>57</v>
      </c>
      <c r="R5" s="51" t="s">
        <v>58</v>
      </c>
      <c r="S5" s="51" t="s">
        <v>59</v>
      </c>
      <c r="T5" s="51" t="s">
        <v>79</v>
      </c>
      <c r="U5" s="51" t="s">
        <v>80</v>
      </c>
      <c r="V5" s="54" t="s">
        <v>83</v>
      </c>
      <c r="W5" s="53" t="s">
        <v>82</v>
      </c>
    </row>
    <row r="6" spans="1:23" x14ac:dyDescent="0.2">
      <c r="A6" s="55" t="s">
        <v>77</v>
      </c>
      <c r="B6" s="56" t="s">
        <v>110</v>
      </c>
      <c r="C6" s="53" t="s">
        <v>76</v>
      </c>
      <c r="D6" s="51" t="s">
        <v>74</v>
      </c>
      <c r="E6" s="51" t="s">
        <v>75</v>
      </c>
      <c r="F6" s="51" t="s">
        <v>37</v>
      </c>
      <c r="G6" s="51" t="s">
        <v>41</v>
      </c>
      <c r="H6" s="51" t="s">
        <v>42</v>
      </c>
      <c r="I6" s="54" t="s">
        <v>140</v>
      </c>
      <c r="J6" s="53" t="s">
        <v>145</v>
      </c>
      <c r="K6" s="51" t="s">
        <v>61</v>
      </c>
      <c r="L6" s="51" t="s">
        <v>62</v>
      </c>
      <c r="M6" s="51" t="s">
        <v>63</v>
      </c>
      <c r="N6" s="51" t="s">
        <v>64</v>
      </c>
      <c r="O6" s="54" t="s">
        <v>142</v>
      </c>
      <c r="P6" s="58" t="s">
        <v>143</v>
      </c>
      <c r="Q6" s="51" t="s">
        <v>65</v>
      </c>
      <c r="R6" s="51" t="s">
        <v>67</v>
      </c>
      <c r="S6" s="51" t="s">
        <v>66</v>
      </c>
      <c r="T6" s="51" t="s">
        <v>68</v>
      </c>
      <c r="U6" s="51" t="s">
        <v>69</v>
      </c>
      <c r="V6" s="54" t="s">
        <v>144</v>
      </c>
      <c r="W6" s="53" t="s">
        <v>70</v>
      </c>
    </row>
    <row r="8" spans="1:23" x14ac:dyDescent="0.2">
      <c r="A8" s="52" t="s">
        <v>78</v>
      </c>
      <c r="B8" s="63" t="s">
        <v>100</v>
      </c>
      <c r="C8" s="162" t="s">
        <v>99</v>
      </c>
      <c r="D8" s="163"/>
      <c r="E8" s="163"/>
      <c r="F8" s="163"/>
      <c r="G8" s="163"/>
      <c r="H8" s="164"/>
      <c r="I8" s="162" t="s">
        <v>101</v>
      </c>
      <c r="J8" s="163"/>
      <c r="K8" s="163"/>
      <c r="L8" s="163"/>
      <c r="M8" s="163"/>
      <c r="N8" s="164"/>
      <c r="O8" s="162" t="s">
        <v>102</v>
      </c>
      <c r="P8" s="163"/>
      <c r="Q8" s="163"/>
      <c r="R8" s="163"/>
      <c r="S8" s="163"/>
      <c r="T8" s="164"/>
      <c r="U8" s="64" t="s">
        <v>103</v>
      </c>
    </row>
    <row r="9" spans="1:23" x14ac:dyDescent="0.2">
      <c r="A9" s="55" t="s">
        <v>109</v>
      </c>
      <c r="B9" s="56" t="s">
        <v>32</v>
      </c>
      <c r="C9" s="53" t="s">
        <v>86</v>
      </c>
      <c r="D9" s="51" t="s">
        <v>87</v>
      </c>
      <c r="E9" s="51" t="s">
        <v>88</v>
      </c>
      <c r="F9" s="51" t="s">
        <v>89</v>
      </c>
      <c r="G9" s="51" t="s">
        <v>90</v>
      </c>
      <c r="H9" s="57" t="s">
        <v>91</v>
      </c>
      <c r="I9" s="58" t="s">
        <v>92</v>
      </c>
      <c r="J9" s="53" t="s">
        <v>93</v>
      </c>
      <c r="K9" s="51" t="s">
        <v>94</v>
      </c>
      <c r="L9" s="51" t="s">
        <v>95</v>
      </c>
      <c r="M9" s="51" t="s">
        <v>33</v>
      </c>
      <c r="N9" s="57" t="s">
        <v>34</v>
      </c>
      <c r="O9" s="58" t="s">
        <v>35</v>
      </c>
      <c r="P9" s="53" t="s">
        <v>36</v>
      </c>
      <c r="Q9" s="51" t="s">
        <v>38</v>
      </c>
      <c r="R9" s="51" t="s">
        <v>39</v>
      </c>
      <c r="S9" s="51" t="s">
        <v>40</v>
      </c>
      <c r="T9" s="54" t="s">
        <v>44</v>
      </c>
      <c r="U9" s="53" t="s">
        <v>96</v>
      </c>
    </row>
    <row r="10" spans="1:23" x14ac:dyDescent="0.2">
      <c r="A10" s="55" t="s">
        <v>71</v>
      </c>
      <c r="B10" s="56" t="s">
        <v>84</v>
      </c>
      <c r="C10" s="53" t="s">
        <v>88</v>
      </c>
      <c r="D10" s="51" t="s">
        <v>89</v>
      </c>
      <c r="E10" s="51" t="s">
        <v>90</v>
      </c>
      <c r="F10" s="51" t="s">
        <v>91</v>
      </c>
      <c r="G10" s="51" t="s">
        <v>92</v>
      </c>
      <c r="H10" s="57" t="s">
        <v>93</v>
      </c>
      <c r="I10" s="58" t="s">
        <v>94</v>
      </c>
      <c r="J10" s="53" t="s">
        <v>95</v>
      </c>
      <c r="K10" s="51" t="s">
        <v>33</v>
      </c>
      <c r="L10" s="51" t="s">
        <v>34</v>
      </c>
      <c r="M10" s="51" t="s">
        <v>35</v>
      </c>
      <c r="N10" s="57" t="s">
        <v>36</v>
      </c>
      <c r="O10" s="58" t="s">
        <v>51</v>
      </c>
      <c r="P10" s="53" t="s">
        <v>55</v>
      </c>
      <c r="Q10" s="51" t="s">
        <v>56</v>
      </c>
      <c r="R10" s="51" t="s">
        <v>57</v>
      </c>
      <c r="S10" s="51" t="s">
        <v>58</v>
      </c>
      <c r="T10" s="54" t="s">
        <v>59</v>
      </c>
      <c r="U10" s="53" t="s">
        <v>97</v>
      </c>
    </row>
    <row r="11" spans="1:23" x14ac:dyDescent="0.2">
      <c r="A11" s="55" t="s">
        <v>113</v>
      </c>
      <c r="B11" s="56" t="s">
        <v>85</v>
      </c>
      <c r="C11" s="53" t="s">
        <v>90</v>
      </c>
      <c r="D11" s="51" t="s">
        <v>91</v>
      </c>
      <c r="E11" s="51" t="s">
        <v>92</v>
      </c>
      <c r="F11" s="51" t="s">
        <v>93</v>
      </c>
      <c r="G11" s="51" t="s">
        <v>94</v>
      </c>
      <c r="H11" s="54" t="s">
        <v>95</v>
      </c>
      <c r="I11" s="53" t="s">
        <v>33</v>
      </c>
      <c r="J11" s="53" t="s">
        <v>34</v>
      </c>
      <c r="K11" s="51" t="s">
        <v>35</v>
      </c>
      <c r="L11" s="51" t="s">
        <v>36</v>
      </c>
      <c r="M11" s="51" t="s">
        <v>38</v>
      </c>
      <c r="N11" s="57" t="s">
        <v>39</v>
      </c>
      <c r="O11" s="58" t="s">
        <v>55</v>
      </c>
      <c r="P11" s="53" t="s">
        <v>56</v>
      </c>
      <c r="Q11" s="51" t="s">
        <v>57</v>
      </c>
      <c r="R11" s="51" t="s">
        <v>58</v>
      </c>
      <c r="S11" s="51" t="s">
        <v>59</v>
      </c>
      <c r="T11" s="54" t="s">
        <v>79</v>
      </c>
      <c r="U11" s="53" t="s">
        <v>98</v>
      </c>
    </row>
    <row r="12" spans="1:23" x14ac:dyDescent="0.2">
      <c r="A12" s="55" t="s">
        <v>77</v>
      </c>
      <c r="B12" s="56" t="s">
        <v>110</v>
      </c>
      <c r="C12" s="53" t="s">
        <v>76</v>
      </c>
      <c r="D12" s="51" t="s">
        <v>74</v>
      </c>
      <c r="E12" s="51" t="s">
        <v>75</v>
      </c>
      <c r="F12" s="51" t="s">
        <v>37</v>
      </c>
      <c r="G12" s="51" t="s">
        <v>41</v>
      </c>
      <c r="H12" s="54" t="s">
        <v>140</v>
      </c>
      <c r="I12" s="53" t="s">
        <v>141</v>
      </c>
      <c r="J12" s="51" t="s">
        <v>43</v>
      </c>
      <c r="K12" s="51" t="s">
        <v>53</v>
      </c>
      <c r="L12" s="51" t="s">
        <v>52</v>
      </c>
      <c r="M12" s="51" t="s">
        <v>54</v>
      </c>
      <c r="N12" s="54" t="s">
        <v>146</v>
      </c>
      <c r="O12" s="58" t="s">
        <v>147</v>
      </c>
      <c r="P12" s="51" t="s">
        <v>65</v>
      </c>
      <c r="Q12" s="51" t="s">
        <v>67</v>
      </c>
      <c r="R12" s="51" t="s">
        <v>66</v>
      </c>
      <c r="S12" s="51" t="s">
        <v>68</v>
      </c>
      <c r="T12" s="54" t="s">
        <v>144</v>
      </c>
      <c r="U12" s="53" t="s">
        <v>70</v>
      </c>
    </row>
    <row r="14" spans="1:23" ht="16.5" x14ac:dyDescent="0.2">
      <c r="A14" s="157" t="s">
        <v>172</v>
      </c>
      <c r="B14" s="158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Q14"/>
  <sheetViews>
    <sheetView workbookViewId="0">
      <selection activeCell="L22" sqref="L22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8" t="s">
        <v>173</v>
      </c>
      <c r="C2" s="170" t="s">
        <v>174</v>
      </c>
      <c r="D2" s="170" t="s">
        <v>116</v>
      </c>
      <c r="E2" s="170" t="s">
        <v>37</v>
      </c>
      <c r="F2" s="170" t="s">
        <v>52</v>
      </c>
      <c r="G2" s="170" t="s">
        <v>66</v>
      </c>
      <c r="H2" s="172" t="s">
        <v>70</v>
      </c>
    </row>
    <row r="3" spans="2:17" ht="17.25" customHeight="1" thickBot="1" x14ac:dyDescent="0.25">
      <c r="B3" s="169"/>
      <c r="C3" s="171"/>
      <c r="D3" s="171"/>
      <c r="E3" s="171"/>
      <c r="F3" s="171"/>
      <c r="G3" s="171"/>
      <c r="H3" s="173"/>
    </row>
    <row r="4" spans="2:17" ht="16.5" thickTop="1" thickBot="1" x14ac:dyDescent="0.25">
      <c r="B4" s="174" t="s">
        <v>134</v>
      </c>
      <c r="C4" s="98" t="s">
        <v>109</v>
      </c>
      <c r="D4" s="99" t="s">
        <v>31</v>
      </c>
      <c r="E4" s="99" t="s">
        <v>175</v>
      </c>
      <c r="F4" s="99" t="s">
        <v>176</v>
      </c>
      <c r="G4" s="99" t="s">
        <v>177</v>
      </c>
      <c r="H4" s="100" t="s">
        <v>60</v>
      </c>
    </row>
    <row r="5" spans="2:17" ht="15.75" thickBot="1" x14ac:dyDescent="0.25">
      <c r="B5" s="174"/>
      <c r="C5" s="98" t="s">
        <v>71</v>
      </c>
      <c r="D5" s="99" t="s">
        <v>72</v>
      </c>
      <c r="E5" s="99" t="s">
        <v>178</v>
      </c>
      <c r="F5" s="99" t="s">
        <v>179</v>
      </c>
      <c r="G5" s="99" t="s">
        <v>180</v>
      </c>
      <c r="H5" s="100" t="s">
        <v>81</v>
      </c>
    </row>
    <row r="6" spans="2:17" ht="15.75" thickBot="1" x14ac:dyDescent="0.25">
      <c r="B6" s="175"/>
      <c r="C6" s="101" t="s">
        <v>113</v>
      </c>
      <c r="D6" s="102" t="s">
        <v>73</v>
      </c>
      <c r="E6" s="102" t="s">
        <v>181</v>
      </c>
      <c r="F6" s="102" t="s">
        <v>182</v>
      </c>
      <c r="G6" s="102" t="s">
        <v>183</v>
      </c>
      <c r="H6" s="103" t="s">
        <v>82</v>
      </c>
    </row>
    <row r="7" spans="2:17" ht="16.5" thickTop="1" thickBot="1" x14ac:dyDescent="0.25">
      <c r="B7" s="176" t="s">
        <v>126</v>
      </c>
      <c r="C7" s="98" t="s">
        <v>109</v>
      </c>
      <c r="D7" s="99" t="s">
        <v>32</v>
      </c>
      <c r="E7" s="99" t="s">
        <v>184</v>
      </c>
      <c r="F7" s="99" t="s">
        <v>185</v>
      </c>
      <c r="G7" s="99" t="s">
        <v>186</v>
      </c>
      <c r="H7" s="100" t="s">
        <v>96</v>
      </c>
    </row>
    <row r="8" spans="2:17" ht="15.75" thickBot="1" x14ac:dyDescent="0.25">
      <c r="B8" s="176"/>
      <c r="C8" s="98" t="s">
        <v>71</v>
      </c>
      <c r="D8" s="99" t="s">
        <v>84</v>
      </c>
      <c r="E8" s="99" t="s">
        <v>187</v>
      </c>
      <c r="F8" s="99" t="s">
        <v>188</v>
      </c>
      <c r="G8" s="99" t="s">
        <v>189</v>
      </c>
      <c r="H8" s="100" t="s">
        <v>97</v>
      </c>
    </row>
    <row r="9" spans="2:17" ht="15.75" thickBot="1" x14ac:dyDescent="0.25">
      <c r="B9" s="177"/>
      <c r="C9" s="101" t="s">
        <v>113</v>
      </c>
      <c r="D9" s="102" t="s">
        <v>85</v>
      </c>
      <c r="E9" s="102" t="s">
        <v>190</v>
      </c>
      <c r="F9" s="102" t="s">
        <v>191</v>
      </c>
      <c r="G9" s="102" t="s">
        <v>192</v>
      </c>
      <c r="H9" s="103" t="s">
        <v>98</v>
      </c>
    </row>
    <row r="10" spans="2:17" ht="14.25" thickTop="1" thickBot="1" x14ac:dyDescent="0.25"/>
    <row r="11" spans="2:17" ht="18" customHeight="1" thickTop="1" x14ac:dyDescent="0.2">
      <c r="I11" s="165" t="s">
        <v>199</v>
      </c>
      <c r="J11" s="166"/>
      <c r="K11" s="167"/>
      <c r="L11" s="165" t="s">
        <v>200</v>
      </c>
      <c r="M11" s="166"/>
      <c r="N11" s="167"/>
      <c r="O11" s="165" t="s">
        <v>204</v>
      </c>
      <c r="P11" s="166"/>
      <c r="Q11" s="167"/>
    </row>
    <row r="12" spans="2:17" ht="15" x14ac:dyDescent="0.3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25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Utilisateur Windows</cp:lastModifiedBy>
  <cp:revision>2</cp:revision>
  <cp:lastPrinted>2024-07-26T07:37:28Z</cp:lastPrinted>
  <dcterms:created xsi:type="dcterms:W3CDTF">2022-05-04T16:39:05Z</dcterms:created>
  <dcterms:modified xsi:type="dcterms:W3CDTF">2024-08-04T06:52:49Z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