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jeremy.wigt\Desktop\"/>
    </mc:Choice>
  </mc:AlternateContent>
  <bookViews>
    <workbookView xWindow="0" yWindow="0" windowWidth="23040" windowHeight="9204" activeTab="2"/>
  </bookViews>
  <sheets>
    <sheet name="DATA" sheetId="3" r:id="rId1"/>
    <sheet name="11-01-2021" sheetId="1" r:id="rId2"/>
    <sheet name="18-01-2021" sheetId="9" r:id="rId3"/>
  </sheets>
  <definedNames>
    <definedName name="_xlnm._FilterDatabase" localSheetId="1" hidden="1">'11-01-2021'!$A$2:$AN$2</definedName>
    <definedName name="_xlnm._FilterDatabase" localSheetId="2" hidden="1">'18-01-2021'!$A$2:$AN$2</definedName>
    <definedName name="Année">DATA!$G$2:$G$4</definedName>
    <definedName name="Chantier">DATA!$A$2:$A$100</definedName>
    <definedName name="Code_machine">DATA!$D$2:$D$100</definedName>
    <definedName name="Jour">DATA!$E$2:$E$32</definedName>
    <definedName name="Machine">DATA!$C$2:$C$100</definedName>
    <definedName name="Mois">DATA!$F$2:$F$13</definedName>
    <definedName name="Type">DATA!$B$2:$B$100</definedName>
  </definedNames>
  <calcPr calcId="162913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" i="9" l="1"/>
  <c r="AL3" i="9" s="1"/>
  <c r="BK3" i="9" s="1"/>
  <c r="W3" i="1"/>
  <c r="H3" i="1"/>
  <c r="F1" i="9"/>
  <c r="E1" i="9"/>
  <c r="BY5" i="9"/>
  <c r="BX5" i="9"/>
  <c r="BW5" i="9"/>
  <c r="BV5" i="9"/>
  <c r="BU5" i="9"/>
  <c r="BT5" i="9"/>
  <c r="BS5" i="9"/>
  <c r="BR5" i="9"/>
  <c r="BQ5" i="9"/>
  <c r="BP5" i="9"/>
  <c r="BO5" i="9"/>
  <c r="BN5" i="9"/>
  <c r="BM5" i="9"/>
  <c r="BL5" i="9"/>
  <c r="BJ5" i="9"/>
  <c r="BD5" i="9"/>
  <c r="BC5" i="9"/>
  <c r="BB5" i="9"/>
  <c r="BA5" i="9"/>
  <c r="AZ5" i="9"/>
  <c r="AY5" i="9"/>
  <c r="AX5" i="9"/>
  <c r="AW5" i="9"/>
  <c r="AV5" i="9"/>
  <c r="AU5" i="9"/>
  <c r="AT5" i="9"/>
  <c r="AS5" i="9"/>
  <c r="AR5" i="9"/>
  <c r="AQ5" i="9"/>
  <c r="AP5" i="9"/>
  <c r="AL5" i="9"/>
  <c r="BK5" i="9" s="1"/>
  <c r="AG5" i="9"/>
  <c r="AB5" i="9"/>
  <c r="BI5" i="9" s="1"/>
  <c r="W5" i="9"/>
  <c r="BH5" i="9" s="1"/>
  <c r="R5" i="9"/>
  <c r="BG5" i="9" s="1"/>
  <c r="M5" i="9"/>
  <c r="BF5" i="9" s="1"/>
  <c r="H5" i="9"/>
  <c r="BE5" i="9" s="1"/>
  <c r="BY4" i="9"/>
  <c r="BX4" i="9"/>
  <c r="BW4" i="9"/>
  <c r="BV4" i="9"/>
  <c r="BU4" i="9"/>
  <c r="BT4" i="9"/>
  <c r="BS4" i="9"/>
  <c r="BR4" i="9"/>
  <c r="BQ4" i="9"/>
  <c r="BP4" i="9"/>
  <c r="BO4" i="9"/>
  <c r="BN4" i="9"/>
  <c r="BM4" i="9"/>
  <c r="BL4" i="9"/>
  <c r="BE4" i="9"/>
  <c r="BD4" i="9"/>
  <c r="BC4" i="9"/>
  <c r="BB4" i="9"/>
  <c r="BA4" i="9"/>
  <c r="AZ4" i="9"/>
  <c r="AY4" i="9"/>
  <c r="AX4" i="9"/>
  <c r="AW4" i="9"/>
  <c r="AV4" i="9"/>
  <c r="AU4" i="9"/>
  <c r="AT4" i="9"/>
  <c r="AS4" i="9"/>
  <c r="AR4" i="9"/>
  <c r="AQ4" i="9"/>
  <c r="AP4" i="9"/>
  <c r="AL4" i="9"/>
  <c r="BK4" i="9" s="1"/>
  <c r="AG4" i="9"/>
  <c r="BJ4" i="9" s="1"/>
  <c r="AB4" i="9"/>
  <c r="BI4" i="9" s="1"/>
  <c r="W4" i="9"/>
  <c r="BH4" i="9" s="1"/>
  <c r="R4" i="9"/>
  <c r="BG4" i="9" s="1"/>
  <c r="M4" i="9"/>
  <c r="BF4" i="9" s="1"/>
  <c r="H4" i="9"/>
  <c r="BY3" i="9"/>
  <c r="BX3" i="9"/>
  <c r="BW3" i="9"/>
  <c r="BV3" i="9"/>
  <c r="BU3" i="9"/>
  <c r="BT3" i="9"/>
  <c r="BS3" i="9"/>
  <c r="BR3" i="9"/>
  <c r="BQ3" i="9"/>
  <c r="BP3" i="9"/>
  <c r="BO3" i="9"/>
  <c r="BN3" i="9"/>
  <c r="BM3" i="9"/>
  <c r="BL3" i="9"/>
  <c r="BD3" i="9"/>
  <c r="BC3" i="9"/>
  <c r="BB3" i="9"/>
  <c r="BA3" i="9"/>
  <c r="AZ3" i="9"/>
  <c r="AY3" i="9"/>
  <c r="AX3" i="9"/>
  <c r="AW3" i="9"/>
  <c r="AV3" i="9"/>
  <c r="AU3" i="9"/>
  <c r="AT3" i="9"/>
  <c r="AS3" i="9"/>
  <c r="AR3" i="9"/>
  <c r="AQ3" i="9"/>
  <c r="AP4" i="1"/>
  <c r="AP5" i="1"/>
  <c r="AP3" i="1"/>
  <c r="E1" i="1"/>
  <c r="F1" i="1" s="1"/>
  <c r="AQ2" i="1" s="1"/>
  <c r="M3" i="1"/>
  <c r="BS4" i="1"/>
  <c r="BT4" i="1"/>
  <c r="BU4" i="1"/>
  <c r="BV4" i="1"/>
  <c r="BW4" i="1"/>
  <c r="BX4" i="1"/>
  <c r="BY4" i="1"/>
  <c r="BS5" i="1"/>
  <c r="BT5" i="1"/>
  <c r="BU5" i="1"/>
  <c r="BV5" i="1"/>
  <c r="BW5" i="1"/>
  <c r="BX5" i="1"/>
  <c r="BY5" i="1"/>
  <c r="BY3" i="1"/>
  <c r="BX3" i="1"/>
  <c r="BW3" i="1"/>
  <c r="BV3" i="1"/>
  <c r="BU3" i="1"/>
  <c r="BT3" i="1"/>
  <c r="BS3" i="1"/>
  <c r="BL4" i="1"/>
  <c r="BM4" i="1"/>
  <c r="BN4" i="1"/>
  <c r="BO4" i="1"/>
  <c r="BP4" i="1"/>
  <c r="BQ4" i="1"/>
  <c r="BR4" i="1"/>
  <c r="BL5" i="1"/>
  <c r="BM5" i="1"/>
  <c r="BN5" i="1"/>
  <c r="BO5" i="1"/>
  <c r="BP5" i="1"/>
  <c r="BQ5" i="1"/>
  <c r="BR5" i="1"/>
  <c r="BR3" i="1"/>
  <c r="BQ3" i="1"/>
  <c r="BP3" i="1"/>
  <c r="BO3" i="1"/>
  <c r="BN3" i="1"/>
  <c r="BM3" i="1"/>
  <c r="BL3" i="1"/>
  <c r="BF3" i="1"/>
  <c r="AX4" i="1"/>
  <c r="AY4" i="1"/>
  <c r="AZ4" i="1"/>
  <c r="BA4" i="1"/>
  <c r="BB4" i="1"/>
  <c r="BC4" i="1"/>
  <c r="BD4" i="1"/>
  <c r="AX5" i="1"/>
  <c r="AY5" i="1"/>
  <c r="AZ5" i="1"/>
  <c r="BA5" i="1"/>
  <c r="BB5" i="1"/>
  <c r="BC5" i="1"/>
  <c r="BD5" i="1"/>
  <c r="BD3" i="1"/>
  <c r="BC3" i="1"/>
  <c r="BB3" i="1"/>
  <c r="BA3" i="1"/>
  <c r="AZ3" i="1"/>
  <c r="AY3" i="1"/>
  <c r="AX3" i="1"/>
  <c r="AQ4" i="1"/>
  <c r="AR4" i="1"/>
  <c r="AS4" i="1"/>
  <c r="AT4" i="1"/>
  <c r="AU4" i="1"/>
  <c r="AV4" i="1"/>
  <c r="AW4" i="1"/>
  <c r="AQ5" i="1"/>
  <c r="AR5" i="1"/>
  <c r="AS5" i="1"/>
  <c r="AT5" i="1"/>
  <c r="AU5" i="1"/>
  <c r="AV5" i="1"/>
  <c r="AW5" i="1"/>
  <c r="AW3" i="1"/>
  <c r="AV3" i="1"/>
  <c r="AU3" i="1"/>
  <c r="AT3" i="1"/>
  <c r="AS3" i="1"/>
  <c r="AR3" i="1"/>
  <c r="AQ3" i="1"/>
  <c r="AL3" i="1"/>
  <c r="BK3" i="1" s="1"/>
  <c r="M3" i="9" l="1"/>
  <c r="BF3" i="9" s="1"/>
  <c r="R3" i="9"/>
  <c r="BG3" i="9" s="1"/>
  <c r="AP3" i="9"/>
  <c r="AB3" i="9"/>
  <c r="BI3" i="9" s="1"/>
  <c r="W3" i="9"/>
  <c r="BH3" i="9" s="1"/>
  <c r="AG3" i="9"/>
  <c r="BJ3" i="9" s="1"/>
  <c r="H3" i="9"/>
  <c r="BE3" i="9" s="1"/>
  <c r="K1" i="9"/>
  <c r="AQ2" i="9"/>
  <c r="AL4" i="1"/>
  <c r="BK4" i="1" s="1"/>
  <c r="AL5" i="1"/>
  <c r="BK5" i="1" s="1"/>
  <c r="AG4" i="1"/>
  <c r="BJ4" i="1" s="1"/>
  <c r="AG5" i="1"/>
  <c r="BJ5" i="1" s="1"/>
  <c r="AG3" i="1"/>
  <c r="BJ3" i="1" s="1"/>
  <c r="AB4" i="1"/>
  <c r="BI4" i="1" s="1"/>
  <c r="AB5" i="1"/>
  <c r="BI5" i="1" s="1"/>
  <c r="W4" i="1"/>
  <c r="BH4" i="1" s="1"/>
  <c r="W5" i="1"/>
  <c r="BH5" i="1" s="1"/>
  <c r="R4" i="1"/>
  <c r="BG4" i="1" s="1"/>
  <c r="R5" i="1"/>
  <c r="BG5" i="1" s="1"/>
  <c r="M4" i="1"/>
  <c r="BF4" i="1" s="1"/>
  <c r="M5" i="1"/>
  <c r="BF5" i="1" s="1"/>
  <c r="H4" i="1"/>
  <c r="BE4" i="1" s="1"/>
  <c r="H5" i="1"/>
  <c r="BE5" i="1" s="1"/>
  <c r="AB3" i="1"/>
  <c r="BI3" i="1" s="1"/>
  <c r="BH3" i="1"/>
  <c r="R3" i="1"/>
  <c r="BG3" i="1" s="1"/>
  <c r="BE3" i="1"/>
  <c r="K1" i="1"/>
  <c r="P1" i="9" l="1"/>
  <c r="AR2" i="9"/>
  <c r="P1" i="1"/>
  <c r="AR2" i="1"/>
  <c r="U1" i="9" l="1"/>
  <c r="AS2" i="9"/>
  <c r="U1" i="1"/>
  <c r="AS2" i="1"/>
  <c r="Z1" i="9" l="1"/>
  <c r="AT2" i="9"/>
  <c r="Z1" i="1"/>
  <c r="AT2" i="1"/>
  <c r="AE1" i="9" l="1"/>
  <c r="AU2" i="9"/>
  <c r="AE1" i="1"/>
  <c r="AU2" i="1"/>
  <c r="AJ1" i="9" l="1"/>
  <c r="AW2" i="9" s="1"/>
  <c r="AV2" i="9"/>
  <c r="AJ1" i="1"/>
  <c r="AW2" i="1" s="1"/>
  <c r="AV2" i="1"/>
</calcChain>
</file>

<file path=xl/sharedStrings.xml><?xml version="1.0" encoding="utf-8"?>
<sst xmlns="http://schemas.openxmlformats.org/spreadsheetml/2006/main" count="250" uniqueCount="140">
  <si>
    <t>BB074</t>
  </si>
  <si>
    <t>BB116</t>
  </si>
  <si>
    <t>BB118</t>
  </si>
  <si>
    <t>BC026</t>
  </si>
  <si>
    <t>BC029</t>
  </si>
  <si>
    <t>Motopompe</t>
  </si>
  <si>
    <t>Camion Centaure</t>
  </si>
  <si>
    <t>CR-16</t>
  </si>
  <si>
    <t>CM005</t>
  </si>
  <si>
    <t>CONVERTISSEUR 060</t>
  </si>
  <si>
    <t>CONVERTISSEUR 061</t>
  </si>
  <si>
    <t>DB060</t>
  </si>
  <si>
    <t>DB063</t>
  </si>
  <si>
    <t>DB067</t>
  </si>
  <si>
    <t>DB071</t>
  </si>
  <si>
    <t>DB077</t>
  </si>
  <si>
    <t>DB081</t>
  </si>
  <si>
    <t>DB083</t>
  </si>
  <si>
    <t>DB085</t>
  </si>
  <si>
    <t>DB070</t>
  </si>
  <si>
    <t>DB086</t>
  </si>
  <si>
    <t>DE009</t>
  </si>
  <si>
    <t>DG014</t>
  </si>
  <si>
    <t>DG031</t>
  </si>
  <si>
    <t>DJ009</t>
  </si>
  <si>
    <t>4x4 Pick Up</t>
  </si>
  <si>
    <t>FA063</t>
  </si>
  <si>
    <t>FA068</t>
  </si>
  <si>
    <t>FA071</t>
  </si>
  <si>
    <t>GA029</t>
  </si>
  <si>
    <t>GA040 RAVITAILLEUR</t>
  </si>
  <si>
    <t>GA040 TOPO</t>
  </si>
  <si>
    <t>GA046</t>
  </si>
  <si>
    <t>GA047</t>
  </si>
  <si>
    <t>GA056</t>
  </si>
  <si>
    <t>GA057</t>
  </si>
  <si>
    <t>GB018</t>
  </si>
  <si>
    <t>GEOMINE 1</t>
  </si>
  <si>
    <t>Compresseur</t>
  </si>
  <si>
    <t>GEOMINE 2</t>
  </si>
  <si>
    <t>Camion</t>
  </si>
  <si>
    <t>LOC FORCE 4</t>
  </si>
  <si>
    <t>Chargeuse</t>
  </si>
  <si>
    <t>LOC IMCI</t>
  </si>
  <si>
    <t>Compacteur</t>
  </si>
  <si>
    <t>LOC KBM Liebherr 924</t>
  </si>
  <si>
    <t>LOC NGP 1792KB</t>
  </si>
  <si>
    <t>LOC NGP 1799KB</t>
  </si>
  <si>
    <t>Bus</t>
  </si>
  <si>
    <t>LOC NGP Liebherr 920 5</t>
  </si>
  <si>
    <t>LOC NGP Liebherr 924 6</t>
  </si>
  <si>
    <t>Pelle 20T</t>
  </si>
  <si>
    <t>LOC NGP Volvo 1</t>
  </si>
  <si>
    <t>LOC NGP Volvo 3</t>
  </si>
  <si>
    <t>Pelle 30T</t>
  </si>
  <si>
    <t>LOC NGP Volvo 4</t>
  </si>
  <si>
    <t>LOC ROEINTAL GROUPE 486</t>
  </si>
  <si>
    <t>LOC ROEINTAL GROUPE 935FA</t>
  </si>
  <si>
    <t>LOC ROEINTAL GROUPE 7482</t>
  </si>
  <si>
    <t>LOC ROEINTAL GROUPE 7495</t>
  </si>
  <si>
    <t>LOC ROEINTAL GROUPE 7496</t>
  </si>
  <si>
    <t>LOC ROEINTAL GROUPE 9501</t>
  </si>
  <si>
    <t>Mécaniciens</t>
  </si>
  <si>
    <t>VEHICULE CONSTANT F3</t>
  </si>
  <si>
    <t>VEHICULE GC 3</t>
  </si>
  <si>
    <t>DA049</t>
  </si>
  <si>
    <t>LOC ROEINTAL GROUPE RUJ 4503</t>
  </si>
  <si>
    <t>CA041 Volvo</t>
  </si>
  <si>
    <t>CA043 Volvo</t>
  </si>
  <si>
    <t>CA044 Liebherr</t>
  </si>
  <si>
    <t>CA045 Liebherr</t>
  </si>
  <si>
    <t>ST ARROSAGE</t>
  </si>
  <si>
    <t>Camion citerne</t>
  </si>
  <si>
    <t>CD007 JCB</t>
  </si>
  <si>
    <t>CD008 CAT</t>
  </si>
  <si>
    <t>Rouleau 1 bille</t>
  </si>
  <si>
    <t>CI018 BOMAG</t>
  </si>
  <si>
    <t>CI021 BOMAG</t>
  </si>
  <si>
    <t>CI022 BOMAG</t>
  </si>
  <si>
    <t>Rouleau 2 billes</t>
  </si>
  <si>
    <t>Tracto-Pelle</t>
  </si>
  <si>
    <t>CI023 BOMAG</t>
  </si>
  <si>
    <t>4x4 RAV 4</t>
  </si>
  <si>
    <t>Camion Ravitailleur</t>
  </si>
  <si>
    <t>Aiguille Vibrante</t>
  </si>
  <si>
    <t>Tracteur</t>
  </si>
  <si>
    <t>Grue 35T</t>
  </si>
  <si>
    <t>EA009 TEREX</t>
  </si>
  <si>
    <t>Camion Grue</t>
  </si>
  <si>
    <t>Bétonnière</t>
  </si>
  <si>
    <t>Groupe Electrogène</t>
  </si>
  <si>
    <t xml:space="preserve">Groupe Electrogène </t>
  </si>
  <si>
    <t>LOC CAMEQUIPEMENT BRH</t>
  </si>
  <si>
    <t>Pelle 34T</t>
  </si>
  <si>
    <t>LOC IMCI CAT</t>
  </si>
  <si>
    <t>Pelle 32T</t>
  </si>
  <si>
    <t>LOC IMCI DOOSAN</t>
  </si>
  <si>
    <t>Pelle 25T</t>
  </si>
  <si>
    <t>LOC NGP Liebherr 550</t>
  </si>
  <si>
    <t>Petites Motopompes</t>
  </si>
  <si>
    <t>Petit Materiel</t>
  </si>
  <si>
    <t>Pelles</t>
  </si>
  <si>
    <t>Camions</t>
  </si>
  <si>
    <t>Divers</t>
  </si>
  <si>
    <t>Plaques Vibrantes F1</t>
  </si>
  <si>
    <t>Plaques Vibrantes F2</t>
  </si>
  <si>
    <t>Plaques Vibrantes F3</t>
  </si>
  <si>
    <t>Plaque Vibrante</t>
  </si>
  <si>
    <t>Engin de production</t>
  </si>
  <si>
    <t>Véhicule Transport</t>
  </si>
  <si>
    <t>Code Machine</t>
  </si>
  <si>
    <t>Machine</t>
  </si>
  <si>
    <t>Type</t>
  </si>
  <si>
    <t>Chantier</t>
  </si>
  <si>
    <t>CH095</t>
  </si>
  <si>
    <t>Compteur</t>
  </si>
  <si>
    <t>Gazoil</t>
  </si>
  <si>
    <t>Huile moteur</t>
  </si>
  <si>
    <t>Huile hydrolique</t>
  </si>
  <si>
    <t>Conso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</si>
  <si>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</si>
  <si>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</si>
  <si>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</si>
  <si>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</si>
  <si>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</si>
  <si>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</si>
  <si>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</si>
  <si>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</si>
  <si>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</si>
  <si>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</si>
  <si>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</si>
  <si>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</si>
  <si>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</si>
  <si>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Semaine du</t>
  </si>
  <si>
    <t>Jour</t>
  </si>
  <si>
    <t>Année</t>
  </si>
  <si>
    <t>Compteur semaine préc.</t>
  </si>
  <si>
    <t>Gasoil</t>
  </si>
  <si>
    <t>Huile hydro</t>
  </si>
  <si>
    <t>Sem Préc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</si>
</sst>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5" formatCode="[$-F800]dddd\,\ mmmm\ dd\,\ yyyy"/>
    <numFmt numFmtId="173" formatCode="0.000"/>
    <numFmt numFmtId="175" formatCode="0.0"/>
    <numFmt numFmtId="176" formatCode="[$-F800]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horizontal="left" vertical="center"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165" fontId="0" fillId="0" borderId="0" xfId="0" applyNumberFormat="1"/>
    <xf numFmtId="0" fontId="0" fillId="0" borderId="0" xfId="0" applyBorder="1"/>
    <xf numFmtId="173" fontId="0" fillId="0" borderId="2" xfId="0" applyNumberFormat="1" applyBorder="1"/>
    <xf numFmtId="0" fontId="0" fillId="0" borderId="0" xfId="0" applyFont="1"/>
    <xf numFmtId="175" fontId="0" fillId="0" borderId="2" xfId="0" applyNumberFormat="1" applyBorder="1"/>
    <xf numFmtId="0" fontId="1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165" fontId="1" fillId="0" borderId="6" xfId="0" applyNumberFormat="1" applyFont="1" applyBorder="1" applyAlignment="1">
      <alignment horizontal="center"/>
    </xf>
    <xf numFmtId="165" fontId="1" fillId="0" borderId="7" xfId="0" applyNumberFormat="1" applyFont="1" applyBorder="1" applyAlignment="1">
      <alignment horizontal="center"/>
    </xf>
    <xf numFmtId="165" fontId="1" fillId="0" borderId="18" xfId="0" applyNumberFormat="1" applyFont="1" applyBorder="1" applyAlignment="1">
      <alignment horizontal="center"/>
    </xf>
    <xf numFmtId="0" fontId="1" fillId="0" borderId="0" xfId="0" applyFont="1" applyBorder="1" applyAlignment="1">
      <alignment vertical="center" wrapText="1"/>
    </xf>
    <xf numFmtId="165" fontId="2" fillId="2" borderId="15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0" fontId="2" fillId="2" borderId="17" xfId="0" applyNumberFormat="1" applyFont="1" applyFill="1" applyBorder="1" applyAlignment="1">
      <alignment horizontal="center" vertical="center"/>
    </xf>
    <xf numFmtId="165" fontId="3" fillId="0" borderId="10" xfId="0" applyNumberFormat="1" applyFont="1" applyBorder="1" applyAlignment="1"/>
    <xf numFmtId="165" fontId="1" fillId="0" borderId="22" xfId="0" applyNumberFormat="1" applyFont="1" applyBorder="1" applyAlignment="1">
      <alignment horizontal="center"/>
    </xf>
    <xf numFmtId="165" fontId="1" fillId="0" borderId="23" xfId="0" applyNumberFormat="1" applyFont="1" applyBorder="1" applyAlignment="1">
      <alignment horizontal="center"/>
    </xf>
    <xf numFmtId="165" fontId="1" fillId="0" borderId="24" xfId="0" applyNumberFormat="1" applyFont="1" applyBorder="1" applyAlignment="1">
      <alignment horizontal="center"/>
    </xf>
    <xf numFmtId="14" fontId="1" fillId="0" borderId="19" xfId="0" applyNumberFormat="1" applyFont="1" applyBorder="1" applyAlignment="1">
      <alignment horizontal="left" vertical="center" wrapText="1"/>
    </xf>
    <xf numFmtId="14" fontId="1" fillId="0" borderId="20" xfId="0" applyNumberFormat="1" applyFont="1" applyBorder="1" applyAlignment="1">
      <alignment horizontal="left" vertical="center" wrapText="1"/>
    </xf>
    <xf numFmtId="14" fontId="1" fillId="0" borderId="21" xfId="0" applyNumberFormat="1" applyFont="1" applyBorder="1" applyAlignment="1">
      <alignment horizontal="left" vertical="center" wrapText="1"/>
    </xf>
    <xf numFmtId="14" fontId="1" fillId="0" borderId="25" xfId="0" applyNumberFormat="1" applyFont="1" applyBorder="1" applyAlignment="1">
      <alignment horizontal="left" vertical="center" wrapText="1"/>
    </xf>
    <xf numFmtId="165" fontId="1" fillId="0" borderId="26" xfId="0" applyNumberFormat="1" applyFont="1" applyBorder="1" applyAlignment="1">
      <alignment horizontal="center"/>
    </xf>
    <xf numFmtId="14" fontId="1" fillId="0" borderId="27" xfId="0" applyNumberFormat="1" applyFont="1" applyBorder="1" applyAlignment="1">
      <alignment horizontal="left" vertical="center" wrapText="1"/>
    </xf>
    <xf numFmtId="165" fontId="1" fillId="0" borderId="8" xfId="0" applyNumberFormat="1" applyFont="1" applyBorder="1" applyAlignment="1">
      <alignment horizontal="center"/>
    </xf>
    <xf numFmtId="0" fontId="0" fillId="0" borderId="26" xfId="0" applyBorder="1"/>
    <xf numFmtId="1" fontId="0" fillId="0" borderId="7" xfId="0" applyNumberFormat="1" applyBorder="1"/>
    <xf numFmtId="0" fontId="0" fillId="0" borderId="7" xfId="0" applyBorder="1"/>
    <xf numFmtId="0" fontId="0" fillId="0" borderId="28" xfId="0" applyBorder="1"/>
    <xf numFmtId="1" fontId="0" fillId="0" borderId="0" xfId="0" applyNumberFormat="1" applyBorder="1"/>
    <xf numFmtId="0" fontId="0" fillId="0" borderId="8" xfId="0" applyBorder="1"/>
    <xf numFmtId="0" fontId="0" fillId="0" borderId="4" xfId="0" applyBorder="1"/>
    <xf numFmtId="175" fontId="0" fillId="0" borderId="26" xfId="0" applyNumberFormat="1" applyBorder="1"/>
    <xf numFmtId="175" fontId="0" fillId="0" borderId="7" xfId="0" applyNumberFormat="1" applyBorder="1"/>
    <xf numFmtId="175" fontId="0" fillId="0" borderId="28" xfId="0" applyNumberFormat="1" applyBorder="1"/>
    <xf numFmtId="175" fontId="0" fillId="0" borderId="0" xfId="0" applyNumberFormat="1" applyBorder="1"/>
    <xf numFmtId="175" fontId="0" fillId="0" borderId="8" xfId="0" applyNumberFormat="1" applyBorder="1"/>
    <xf numFmtId="175" fontId="0" fillId="0" borderId="4" xfId="0" applyNumberFormat="1" applyBorder="1"/>
    <xf numFmtId="176" fontId="1" fillId="0" borderId="9" xfId="0" applyNumberFormat="1" applyFont="1" applyBorder="1" applyAlignment="1">
      <alignment horizontal="center"/>
    </xf>
    <xf numFmtId="14" fontId="1" fillId="0" borderId="16" xfId="0" applyNumberFormat="1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14" fontId="1" fillId="0" borderId="5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2">
    <dxf>
      <font>
        <color theme="1"/>
      </font>
      <fill>
        <patternFill>
          <fgColor theme="1"/>
          <bgColor rgb="FFFFE1E1"/>
        </patternFill>
      </fill>
    </dxf>
    <dxf>
      <font>
        <color theme="1"/>
      </font>
      <fill>
        <patternFill>
          <fgColor theme="1"/>
          <bgColor rgb="FFFFE1E1"/>
        </patternFill>
      </fill>
    </dxf>
  </dxfs>
  <tableStyles count="0" defaultTableStyle="TableStyleMedium2" defaultPivotStyle="PivotStyleLight16"/>
  <colors>
    <mruColors>
      <color rgb="FFFFE1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"/>
  <sheetViews>
    <sheetView workbookViewId="0">
      <selection activeCell="I10" sqref="I10"/>
    </sheetView>
  </sheetViews>
  <sheetFormatPr baseColWidth="10" defaultRowHeight="14.4" x14ac:dyDescent="0.3"/>
  <cols>
    <col min="1" max="1" width="8.44140625" bestFit="1" customWidth="1"/>
    <col min="2" max="2" width="17.88671875" bestFit="1" customWidth="1"/>
    <col min="3" max="3" width="18.33203125" bestFit="1" customWidth="1"/>
    <col min="4" max="4" width="30.21875" bestFit="1" customWidth="1"/>
    <col min="5" max="5" width="6.5546875" customWidth="1"/>
  </cols>
  <sheetData>
    <row r="1" spans="1:7" x14ac:dyDescent="0.3">
      <c r="A1" s="13" t="s">
        <v>113</v>
      </c>
      <c r="B1" s="14" t="s">
        <v>112</v>
      </c>
      <c r="C1" s="14" t="s">
        <v>111</v>
      </c>
      <c r="D1" s="14" t="s">
        <v>110</v>
      </c>
      <c r="E1" s="23" t="s">
        <v>134</v>
      </c>
      <c r="F1" s="15" t="s">
        <v>120</v>
      </c>
      <c r="G1" s="15" t="s">
        <v>135</v>
      </c>
    </row>
    <row r="2" spans="1:7" x14ac:dyDescent="0.3">
      <c r="A2" s="8" t="s">
        <v>114</v>
      </c>
      <c r="B2" s="8" t="s">
        <v>102</v>
      </c>
      <c r="C2" s="8" t="s">
        <v>6</v>
      </c>
      <c r="D2" s="8" t="s">
        <v>7</v>
      </c>
      <c r="E2" s="8">
        <v>1</v>
      </c>
      <c r="F2" s="8" t="s">
        <v>121</v>
      </c>
      <c r="G2">
        <v>2020</v>
      </c>
    </row>
    <row r="3" spans="1:7" x14ac:dyDescent="0.3">
      <c r="B3" t="s">
        <v>103</v>
      </c>
      <c r="C3" t="s">
        <v>83</v>
      </c>
      <c r="D3" t="s">
        <v>21</v>
      </c>
      <c r="E3">
        <v>2</v>
      </c>
      <c r="F3" t="s">
        <v>122</v>
      </c>
      <c r="G3">
        <v>2021</v>
      </c>
    </row>
    <row r="4" spans="1:7" x14ac:dyDescent="0.3">
      <c r="B4" t="s">
        <v>108</v>
      </c>
      <c r="C4" t="s">
        <v>88</v>
      </c>
      <c r="D4" t="s">
        <v>22</v>
      </c>
      <c r="E4" s="8">
        <v>3</v>
      </c>
      <c r="F4" s="8" t="s">
        <v>123</v>
      </c>
      <c r="G4">
        <v>2022</v>
      </c>
    </row>
    <row r="5" spans="1:7" x14ac:dyDescent="0.3">
      <c r="B5" t="s">
        <v>101</v>
      </c>
      <c r="C5" t="s">
        <v>85</v>
      </c>
      <c r="D5" t="s">
        <v>23</v>
      </c>
      <c r="E5">
        <v>4</v>
      </c>
      <c r="F5" t="s">
        <v>124</v>
      </c>
    </row>
    <row r="6" spans="1:7" x14ac:dyDescent="0.3">
      <c r="B6" t="s">
        <v>100</v>
      </c>
      <c r="C6" t="s">
        <v>40</v>
      </c>
      <c r="D6" t="s">
        <v>24</v>
      </c>
      <c r="E6" s="8">
        <v>5</v>
      </c>
      <c r="F6" s="8" t="s">
        <v>125</v>
      </c>
    </row>
    <row r="7" spans="1:7" x14ac:dyDescent="0.3">
      <c r="B7" t="s">
        <v>109</v>
      </c>
      <c r="C7" t="s">
        <v>72</v>
      </c>
      <c r="D7" t="s">
        <v>56</v>
      </c>
      <c r="E7">
        <v>6</v>
      </c>
      <c r="F7" t="s">
        <v>126</v>
      </c>
    </row>
    <row r="8" spans="1:7" x14ac:dyDescent="0.3">
      <c r="C8" t="s">
        <v>42</v>
      </c>
      <c r="D8" t="s">
        <v>57</v>
      </c>
      <c r="E8" s="8">
        <v>7</v>
      </c>
      <c r="F8" s="8" t="s">
        <v>127</v>
      </c>
    </row>
    <row r="9" spans="1:7" x14ac:dyDescent="0.3">
      <c r="C9" t="s">
        <v>80</v>
      </c>
      <c r="D9" t="s">
        <v>58</v>
      </c>
      <c r="E9">
        <v>8</v>
      </c>
      <c r="F9" t="s">
        <v>128</v>
      </c>
    </row>
    <row r="10" spans="1:7" x14ac:dyDescent="0.3">
      <c r="C10" t="s">
        <v>89</v>
      </c>
      <c r="D10" t="s">
        <v>59</v>
      </c>
      <c r="E10" s="8">
        <v>9</v>
      </c>
      <c r="F10" s="8" t="s">
        <v>129</v>
      </c>
    </row>
    <row r="11" spans="1:7" x14ac:dyDescent="0.3">
      <c r="C11" t="s">
        <v>44</v>
      </c>
      <c r="D11" t="s">
        <v>60</v>
      </c>
      <c r="E11">
        <v>10</v>
      </c>
      <c r="F11" t="s">
        <v>130</v>
      </c>
    </row>
    <row r="12" spans="1:7" x14ac:dyDescent="0.3">
      <c r="C12" t="s">
        <v>51</v>
      </c>
      <c r="D12" t="s">
        <v>66</v>
      </c>
      <c r="E12" s="8">
        <v>11</v>
      </c>
      <c r="F12" s="8" t="s">
        <v>131</v>
      </c>
    </row>
    <row r="13" spans="1:7" x14ac:dyDescent="0.3">
      <c r="C13" t="s">
        <v>54</v>
      </c>
      <c r="D13" t="s">
        <v>61</v>
      </c>
      <c r="E13">
        <v>12</v>
      </c>
      <c r="F13" t="s">
        <v>132</v>
      </c>
    </row>
    <row r="14" spans="1:7" x14ac:dyDescent="0.3">
      <c r="C14" t="s">
        <v>86</v>
      </c>
      <c r="D14" t="s">
        <v>71</v>
      </c>
      <c r="E14" s="8">
        <v>13</v>
      </c>
    </row>
    <row r="15" spans="1:7" x14ac:dyDescent="0.3">
      <c r="C15" t="s">
        <v>93</v>
      </c>
      <c r="D15" t="s">
        <v>62</v>
      </c>
      <c r="E15">
        <v>14</v>
      </c>
    </row>
    <row r="16" spans="1:7" x14ac:dyDescent="0.3">
      <c r="C16" t="s">
        <v>95</v>
      </c>
      <c r="D16" t="s">
        <v>99</v>
      </c>
      <c r="E16" s="8">
        <v>15</v>
      </c>
    </row>
    <row r="17" spans="3:5" x14ac:dyDescent="0.3">
      <c r="C17" t="s">
        <v>97</v>
      </c>
      <c r="D17" t="s">
        <v>73</v>
      </c>
      <c r="E17">
        <v>16</v>
      </c>
    </row>
    <row r="18" spans="3:5" x14ac:dyDescent="0.3">
      <c r="C18" t="s">
        <v>5</v>
      </c>
      <c r="D18" t="s">
        <v>74</v>
      </c>
      <c r="E18" s="8">
        <v>17</v>
      </c>
    </row>
    <row r="19" spans="3:5" x14ac:dyDescent="0.3">
      <c r="C19" t="s">
        <v>38</v>
      </c>
      <c r="D19" t="s">
        <v>8</v>
      </c>
      <c r="E19">
        <v>18</v>
      </c>
    </row>
    <row r="20" spans="3:5" x14ac:dyDescent="0.3">
      <c r="C20" t="s">
        <v>75</v>
      </c>
      <c r="D20" t="s">
        <v>26</v>
      </c>
      <c r="E20" s="8">
        <v>19</v>
      </c>
    </row>
    <row r="21" spans="3:5" x14ac:dyDescent="0.3">
      <c r="C21" t="s">
        <v>79</v>
      </c>
      <c r="D21" t="s">
        <v>27</v>
      </c>
      <c r="E21">
        <v>20</v>
      </c>
    </row>
    <row r="22" spans="3:5" x14ac:dyDescent="0.3">
      <c r="C22" t="s">
        <v>84</v>
      </c>
      <c r="D22" t="s">
        <v>28</v>
      </c>
      <c r="E22" s="8">
        <v>21</v>
      </c>
    </row>
    <row r="23" spans="3:5" x14ac:dyDescent="0.3">
      <c r="C23" t="s">
        <v>91</v>
      </c>
      <c r="D23" t="s">
        <v>41</v>
      </c>
      <c r="E23">
        <v>22</v>
      </c>
    </row>
    <row r="24" spans="3:5" x14ac:dyDescent="0.3">
      <c r="C24" t="s">
        <v>90</v>
      </c>
      <c r="D24" t="s">
        <v>43</v>
      </c>
      <c r="E24" s="8">
        <v>23</v>
      </c>
    </row>
    <row r="25" spans="3:5" x14ac:dyDescent="0.3">
      <c r="C25" t="s">
        <v>107</v>
      </c>
      <c r="D25" t="s">
        <v>98</v>
      </c>
      <c r="E25">
        <v>24</v>
      </c>
    </row>
    <row r="26" spans="3:5" x14ac:dyDescent="0.3">
      <c r="C26" t="s">
        <v>82</v>
      </c>
      <c r="D26" t="s">
        <v>67</v>
      </c>
      <c r="E26" s="8">
        <v>25</v>
      </c>
    </row>
    <row r="27" spans="3:5" x14ac:dyDescent="0.3">
      <c r="C27" t="s">
        <v>25</v>
      </c>
      <c r="D27" t="s">
        <v>68</v>
      </c>
      <c r="E27">
        <v>26</v>
      </c>
    </row>
    <row r="28" spans="3:5" x14ac:dyDescent="0.3">
      <c r="C28" t="s">
        <v>48</v>
      </c>
      <c r="D28" t="s">
        <v>69</v>
      </c>
      <c r="E28" s="8">
        <v>27</v>
      </c>
    </row>
    <row r="29" spans="3:5" x14ac:dyDescent="0.3">
      <c r="D29" t="s">
        <v>70</v>
      </c>
      <c r="E29">
        <v>28</v>
      </c>
    </row>
    <row r="30" spans="3:5" x14ac:dyDescent="0.3">
      <c r="D30" t="s">
        <v>87</v>
      </c>
      <c r="E30" s="8">
        <v>29</v>
      </c>
    </row>
    <row r="31" spans="3:5" x14ac:dyDescent="0.3">
      <c r="D31" t="s">
        <v>92</v>
      </c>
      <c r="E31">
        <v>30</v>
      </c>
    </row>
    <row r="32" spans="3:5" x14ac:dyDescent="0.3">
      <c r="D32" t="s">
        <v>94</v>
      </c>
      <c r="E32" s="8">
        <v>31</v>
      </c>
    </row>
    <row r="33" spans="4:4" x14ac:dyDescent="0.3">
      <c r="D33" t="s">
        <v>96</v>
      </c>
    </row>
    <row r="34" spans="4:4" x14ac:dyDescent="0.3">
      <c r="D34" t="s">
        <v>45</v>
      </c>
    </row>
    <row r="35" spans="4:4" x14ac:dyDescent="0.3">
      <c r="D35" t="s">
        <v>49</v>
      </c>
    </row>
    <row r="36" spans="4:4" x14ac:dyDescent="0.3">
      <c r="D36" t="s">
        <v>50</v>
      </c>
    </row>
    <row r="37" spans="4:4" x14ac:dyDescent="0.3">
      <c r="D37" t="s">
        <v>52</v>
      </c>
    </row>
    <row r="38" spans="4:4" x14ac:dyDescent="0.3">
      <c r="D38" t="s">
        <v>53</v>
      </c>
    </row>
    <row r="39" spans="4:4" x14ac:dyDescent="0.3">
      <c r="D39" t="s">
        <v>55</v>
      </c>
    </row>
    <row r="40" spans="4:4" x14ac:dyDescent="0.3">
      <c r="D40" t="s">
        <v>0</v>
      </c>
    </row>
    <row r="41" spans="4:4" x14ac:dyDescent="0.3">
      <c r="D41" t="s">
        <v>1</v>
      </c>
    </row>
    <row r="42" spans="4:4" x14ac:dyDescent="0.3">
      <c r="D42" t="s">
        <v>2</v>
      </c>
    </row>
    <row r="43" spans="4:4" x14ac:dyDescent="0.3">
      <c r="D43" t="s">
        <v>3</v>
      </c>
    </row>
    <row r="44" spans="4:4" x14ac:dyDescent="0.3">
      <c r="D44" t="s">
        <v>4</v>
      </c>
    </row>
    <row r="45" spans="4:4" x14ac:dyDescent="0.3">
      <c r="D45" t="s">
        <v>76</v>
      </c>
    </row>
    <row r="46" spans="4:4" x14ac:dyDescent="0.3">
      <c r="D46" t="s">
        <v>77</v>
      </c>
    </row>
    <row r="47" spans="4:4" x14ac:dyDescent="0.3">
      <c r="D47" t="s">
        <v>78</v>
      </c>
    </row>
    <row r="48" spans="4:4" x14ac:dyDescent="0.3">
      <c r="D48" t="s">
        <v>81</v>
      </c>
    </row>
    <row r="49" spans="4:4" x14ac:dyDescent="0.3">
      <c r="D49" t="s">
        <v>9</v>
      </c>
    </row>
    <row r="50" spans="4:4" x14ac:dyDescent="0.3">
      <c r="D50" t="s">
        <v>10</v>
      </c>
    </row>
    <row r="51" spans="4:4" x14ac:dyDescent="0.3">
      <c r="D51" t="s">
        <v>29</v>
      </c>
    </row>
    <row r="52" spans="4:4" x14ac:dyDescent="0.3">
      <c r="D52" t="s">
        <v>30</v>
      </c>
    </row>
    <row r="53" spans="4:4" x14ac:dyDescent="0.3">
      <c r="D53" t="s">
        <v>31</v>
      </c>
    </row>
    <row r="54" spans="4:4" x14ac:dyDescent="0.3">
      <c r="D54" t="s">
        <v>32</v>
      </c>
    </row>
    <row r="55" spans="4:4" x14ac:dyDescent="0.3">
      <c r="D55" t="s">
        <v>33</v>
      </c>
    </row>
    <row r="56" spans="4:4" x14ac:dyDescent="0.3">
      <c r="D56" t="s">
        <v>34</v>
      </c>
    </row>
    <row r="57" spans="4:4" x14ac:dyDescent="0.3">
      <c r="D57" t="s">
        <v>35</v>
      </c>
    </row>
    <row r="58" spans="4:4" x14ac:dyDescent="0.3">
      <c r="D58" t="s">
        <v>36</v>
      </c>
    </row>
    <row r="59" spans="4:4" x14ac:dyDescent="0.3">
      <c r="D59" t="s">
        <v>37</v>
      </c>
    </row>
    <row r="60" spans="4:4" x14ac:dyDescent="0.3">
      <c r="D60" t="s">
        <v>104</v>
      </c>
    </row>
    <row r="61" spans="4:4" x14ac:dyDescent="0.3">
      <c r="D61" t="s">
        <v>105</v>
      </c>
    </row>
    <row r="62" spans="4:4" x14ac:dyDescent="0.3">
      <c r="D62" t="s">
        <v>106</v>
      </c>
    </row>
    <row r="63" spans="4:4" x14ac:dyDescent="0.3">
      <c r="D63" t="s">
        <v>65</v>
      </c>
    </row>
    <row r="64" spans="4:4" x14ac:dyDescent="0.3">
      <c r="D64" t="s">
        <v>11</v>
      </c>
    </row>
    <row r="65" spans="4:4" x14ac:dyDescent="0.3">
      <c r="D65" t="s">
        <v>12</v>
      </c>
    </row>
    <row r="66" spans="4:4" x14ac:dyDescent="0.3">
      <c r="D66" t="s">
        <v>13</v>
      </c>
    </row>
    <row r="67" spans="4:4" x14ac:dyDescent="0.3">
      <c r="D67" t="s">
        <v>19</v>
      </c>
    </row>
    <row r="68" spans="4:4" x14ac:dyDescent="0.3">
      <c r="D68" t="s">
        <v>14</v>
      </c>
    </row>
    <row r="69" spans="4:4" x14ac:dyDescent="0.3">
      <c r="D69" t="s">
        <v>15</v>
      </c>
    </row>
    <row r="70" spans="4:4" x14ac:dyDescent="0.3">
      <c r="D70" t="s">
        <v>16</v>
      </c>
    </row>
    <row r="71" spans="4:4" x14ac:dyDescent="0.3">
      <c r="D71" t="s">
        <v>17</v>
      </c>
    </row>
    <row r="72" spans="4:4" x14ac:dyDescent="0.3">
      <c r="D72" t="s">
        <v>18</v>
      </c>
    </row>
    <row r="73" spans="4:4" x14ac:dyDescent="0.3">
      <c r="D73" t="s">
        <v>20</v>
      </c>
    </row>
    <row r="74" spans="4:4" x14ac:dyDescent="0.3">
      <c r="D74" t="s">
        <v>39</v>
      </c>
    </row>
    <row r="75" spans="4:4" x14ac:dyDescent="0.3">
      <c r="D75" t="s">
        <v>46</v>
      </c>
    </row>
    <row r="76" spans="4:4" x14ac:dyDescent="0.3">
      <c r="D76" t="s">
        <v>47</v>
      </c>
    </row>
    <row r="77" spans="4:4" x14ac:dyDescent="0.3">
      <c r="D77" t="s">
        <v>63</v>
      </c>
    </row>
    <row r="78" spans="4:4" x14ac:dyDescent="0.3">
      <c r="D78" t="s">
        <v>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5"/>
  <sheetViews>
    <sheetView zoomScale="70" zoomScaleNormal="70" zoomScalePageLayoutView="15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E3" sqref="E3"/>
    </sheetView>
  </sheetViews>
  <sheetFormatPr baseColWidth="10" defaultRowHeight="18" customHeight="1" outlineLevelCol="1" x14ac:dyDescent="0.3"/>
  <cols>
    <col min="1" max="1" width="16" customWidth="1"/>
    <col min="2" max="2" width="17.88671875" bestFit="1" customWidth="1"/>
    <col min="3" max="3" width="18.33203125" bestFit="1" customWidth="1"/>
    <col min="4" max="4" width="30.21875" bestFit="1" customWidth="1"/>
    <col min="5" max="5" width="10.88671875" customWidth="1"/>
    <col min="6" max="40" width="10.44140625" customWidth="1"/>
    <col min="42" max="77" width="11.88671875" hidden="1" customWidth="1" outlineLevel="1"/>
    <col min="78" max="78" width="11.5546875" collapsed="1"/>
  </cols>
  <sheetData>
    <row r="1" spans="1:77" s="5" customFormat="1" ht="18.600000000000001" customHeight="1" thickBot="1" x14ac:dyDescent="0.4">
      <c r="A1" s="24" t="s">
        <v>133</v>
      </c>
      <c r="B1" s="25">
        <v>11</v>
      </c>
      <c r="C1" s="25" t="s">
        <v>121</v>
      </c>
      <c r="D1" s="26">
        <v>2021</v>
      </c>
      <c r="E1" s="27" t="str">
        <f>CONCATENATE(B1-1,"/",C1,"/",D1)</f>
        <v>10/Janvier/2021</v>
      </c>
      <c r="F1" s="51">
        <f>E1+1</f>
        <v>44207</v>
      </c>
      <c r="G1" s="51"/>
      <c r="H1" s="51"/>
      <c r="I1" s="51"/>
      <c r="J1" s="51"/>
      <c r="K1" s="51">
        <f>F1+1</f>
        <v>44208</v>
      </c>
      <c r="L1" s="51"/>
      <c r="M1" s="51"/>
      <c r="N1" s="51"/>
      <c r="O1" s="51"/>
      <c r="P1" s="51">
        <f t="shared" ref="P1" si="0">K1+1</f>
        <v>44209</v>
      </c>
      <c r="Q1" s="51"/>
      <c r="R1" s="51"/>
      <c r="S1" s="51"/>
      <c r="T1" s="51"/>
      <c r="U1" s="51">
        <f t="shared" ref="U1" si="1">P1+1</f>
        <v>44210</v>
      </c>
      <c r="V1" s="51"/>
      <c r="W1" s="51"/>
      <c r="X1" s="51"/>
      <c r="Y1" s="51"/>
      <c r="Z1" s="51">
        <f t="shared" ref="Z1" si="2">U1+1</f>
        <v>44211</v>
      </c>
      <c r="AA1" s="51"/>
      <c r="AB1" s="51"/>
      <c r="AC1" s="51"/>
      <c r="AD1" s="51"/>
      <c r="AE1" s="51">
        <f t="shared" ref="AE1" si="3">Z1+1</f>
        <v>44212</v>
      </c>
      <c r="AF1" s="51"/>
      <c r="AG1" s="51"/>
      <c r="AH1" s="51"/>
      <c r="AI1" s="51"/>
      <c r="AJ1" s="51">
        <f t="shared" ref="AJ1" si="4">AE1+1</f>
        <v>44213</v>
      </c>
      <c r="AK1" s="51"/>
      <c r="AL1" s="51"/>
      <c r="AM1" s="51"/>
      <c r="AN1" s="51"/>
      <c r="AP1" s="20" t="s">
        <v>115</v>
      </c>
      <c r="AQ1" s="21"/>
      <c r="AR1" s="21"/>
      <c r="AS1" s="21"/>
      <c r="AT1" s="21"/>
      <c r="AU1" s="21"/>
      <c r="AV1" s="21"/>
      <c r="AW1" s="22"/>
      <c r="AX1" s="37" t="s">
        <v>137</v>
      </c>
      <c r="AY1" s="29"/>
      <c r="AZ1" s="29"/>
      <c r="BA1" s="29"/>
      <c r="BB1" s="29"/>
      <c r="BC1" s="29"/>
      <c r="BD1" s="35"/>
      <c r="BE1" s="28" t="s">
        <v>119</v>
      </c>
      <c r="BF1" s="29"/>
      <c r="BG1" s="29"/>
      <c r="BH1" s="29"/>
      <c r="BI1" s="29"/>
      <c r="BJ1" s="29"/>
      <c r="BK1" s="30"/>
      <c r="BL1" s="28" t="s">
        <v>117</v>
      </c>
      <c r="BM1" s="29"/>
      <c r="BN1" s="29"/>
      <c r="BO1" s="29"/>
      <c r="BP1" s="29"/>
      <c r="BQ1" s="29"/>
      <c r="BR1" s="30"/>
      <c r="BS1" s="28" t="s">
        <v>138</v>
      </c>
      <c r="BT1" s="29"/>
      <c r="BU1" s="29"/>
      <c r="BV1" s="29"/>
      <c r="BW1" s="29"/>
      <c r="BX1" s="29"/>
      <c r="BY1" s="30"/>
    </row>
    <row r="2" spans="1:77" s="1" customFormat="1" ht="27.6" customHeight="1" thickBot="1" x14ac:dyDescent="0.35">
      <c r="A2" s="17" t="s">
        <v>113</v>
      </c>
      <c r="B2" s="18" t="s">
        <v>112</v>
      </c>
      <c r="C2" s="18" t="s">
        <v>111</v>
      </c>
      <c r="D2" s="18" t="s">
        <v>110</v>
      </c>
      <c r="E2" s="19" t="s">
        <v>136</v>
      </c>
      <c r="F2" s="16" t="s">
        <v>115</v>
      </c>
      <c r="G2" s="11" t="s">
        <v>116</v>
      </c>
      <c r="H2" s="11" t="s">
        <v>119</v>
      </c>
      <c r="I2" s="11" t="s">
        <v>117</v>
      </c>
      <c r="J2" s="12" t="s">
        <v>118</v>
      </c>
      <c r="K2" s="10" t="s">
        <v>115</v>
      </c>
      <c r="L2" s="11" t="s">
        <v>116</v>
      </c>
      <c r="M2" s="11" t="s">
        <v>119</v>
      </c>
      <c r="N2" s="11" t="s">
        <v>117</v>
      </c>
      <c r="O2" s="12" t="s">
        <v>118</v>
      </c>
      <c r="P2" s="10" t="s">
        <v>115</v>
      </c>
      <c r="Q2" s="11" t="s">
        <v>116</v>
      </c>
      <c r="R2" s="11" t="s">
        <v>119</v>
      </c>
      <c r="S2" s="11" t="s">
        <v>117</v>
      </c>
      <c r="T2" s="12" t="s">
        <v>118</v>
      </c>
      <c r="U2" s="10" t="s">
        <v>115</v>
      </c>
      <c r="V2" s="11" t="s">
        <v>116</v>
      </c>
      <c r="W2" s="11" t="s">
        <v>119</v>
      </c>
      <c r="X2" s="11" t="s">
        <v>117</v>
      </c>
      <c r="Y2" s="12" t="s">
        <v>118</v>
      </c>
      <c r="Z2" s="10" t="s">
        <v>115</v>
      </c>
      <c r="AA2" s="11" t="s">
        <v>116</v>
      </c>
      <c r="AB2" s="11" t="s">
        <v>119</v>
      </c>
      <c r="AC2" s="11" t="s">
        <v>117</v>
      </c>
      <c r="AD2" s="12" t="s">
        <v>118</v>
      </c>
      <c r="AE2" s="10" t="s">
        <v>115</v>
      </c>
      <c r="AF2" s="11" t="s">
        <v>116</v>
      </c>
      <c r="AG2" s="11" t="s">
        <v>119</v>
      </c>
      <c r="AH2" s="11" t="s">
        <v>117</v>
      </c>
      <c r="AI2" s="12" t="s">
        <v>118</v>
      </c>
      <c r="AJ2" s="10" t="s">
        <v>115</v>
      </c>
      <c r="AK2" s="11" t="s">
        <v>116</v>
      </c>
      <c r="AL2" s="11" t="s">
        <v>119</v>
      </c>
      <c r="AM2" s="11" t="s">
        <v>117</v>
      </c>
      <c r="AN2" s="12" t="s">
        <v>118</v>
      </c>
      <c r="AP2" s="53" t="s">
        <v>139</v>
      </c>
      <c r="AQ2" s="54">
        <f>F1</f>
        <v>44207</v>
      </c>
      <c r="AR2" s="54">
        <f>K1</f>
        <v>44208</v>
      </c>
      <c r="AS2" s="54">
        <f>P1</f>
        <v>44209</v>
      </c>
      <c r="AT2" s="52">
        <f>U1</f>
        <v>44210</v>
      </c>
      <c r="AU2" s="54">
        <f>Z1</f>
        <v>44211</v>
      </c>
      <c r="AV2" s="54">
        <f>AE1</f>
        <v>44212</v>
      </c>
      <c r="AW2" s="54">
        <f>AJ1</f>
        <v>44213</v>
      </c>
      <c r="AX2" s="34">
        <v>44207</v>
      </c>
      <c r="AY2" s="32">
        <v>44208</v>
      </c>
      <c r="AZ2" s="32">
        <v>44209</v>
      </c>
      <c r="BA2" s="32">
        <v>44210</v>
      </c>
      <c r="BB2" s="32">
        <v>44211</v>
      </c>
      <c r="BC2" s="32">
        <v>44212</v>
      </c>
      <c r="BD2" s="36">
        <v>44213</v>
      </c>
      <c r="BE2" s="31">
        <v>44207</v>
      </c>
      <c r="BF2" s="32">
        <v>44208</v>
      </c>
      <c r="BG2" s="32">
        <v>44209</v>
      </c>
      <c r="BH2" s="32">
        <v>44210</v>
      </c>
      <c r="BI2" s="32">
        <v>44211</v>
      </c>
      <c r="BJ2" s="32">
        <v>44212</v>
      </c>
      <c r="BK2" s="33">
        <v>44213</v>
      </c>
      <c r="BL2" s="31">
        <v>44207</v>
      </c>
      <c r="BM2" s="32">
        <v>44208</v>
      </c>
      <c r="BN2" s="32">
        <v>44209</v>
      </c>
      <c r="BO2" s="32">
        <v>44210</v>
      </c>
      <c r="BP2" s="32">
        <v>44211</v>
      </c>
      <c r="BQ2" s="32">
        <v>44212</v>
      </c>
      <c r="BR2" s="33">
        <v>44213</v>
      </c>
      <c r="BS2" s="31">
        <v>44207</v>
      </c>
      <c r="BT2" s="32">
        <v>44208</v>
      </c>
      <c r="BU2" s="32">
        <v>44209</v>
      </c>
      <c r="BV2" s="32">
        <v>44210</v>
      </c>
      <c r="BW2" s="32">
        <v>44211</v>
      </c>
      <c r="BX2" s="32">
        <v>44212</v>
      </c>
      <c r="BY2" s="33">
        <v>44213</v>
      </c>
    </row>
    <row r="3" spans="1:77" ht="18" customHeight="1" x14ac:dyDescent="0.3">
      <c r="A3" s="8" t="s">
        <v>114</v>
      </c>
      <c r="B3" s="8" t="s">
        <v>102</v>
      </c>
      <c r="C3" s="8" t="s">
        <v>6</v>
      </c>
      <c r="D3" s="8" t="s">
        <v>7</v>
      </c>
      <c r="F3" s="2">
        <v>0</v>
      </c>
      <c r="G3" s="3"/>
      <c r="H3" s="9">
        <f>IF(F3-E3=0,0,G3/(F3-E3))</f>
        <v>0</v>
      </c>
      <c r="I3" s="3"/>
      <c r="J3" s="4"/>
      <c r="K3" s="2">
        <v>10</v>
      </c>
      <c r="L3" s="3">
        <v>5</v>
      </c>
      <c r="M3" s="9">
        <f>IF(K3-MAX(F3,E3)=0,0,L3/(K3-MAX(F3,E3)))</f>
        <v>0.5</v>
      </c>
      <c r="N3" s="3"/>
      <c r="O3" s="4"/>
      <c r="P3" s="2">
        <v>20</v>
      </c>
      <c r="Q3" s="3">
        <v>5</v>
      </c>
      <c r="R3" s="9">
        <f>IF(P3-MAX(K3,F3,E3)=0,0,Q3/(P3-MAX(K3,F3,E3)))</f>
        <v>0.5</v>
      </c>
      <c r="S3" s="3"/>
      <c r="T3" s="4"/>
      <c r="U3" s="2">
        <v>30</v>
      </c>
      <c r="V3" s="3">
        <v>5</v>
      </c>
      <c r="W3" s="9">
        <f>IF(U3-MAX(P3,K3,F3,E3)=0,0,V3/(U3-MAX(P3,K3,F3,E3)))</f>
        <v>0.5</v>
      </c>
      <c r="X3" s="3"/>
      <c r="Y3" s="4"/>
      <c r="Z3" s="2">
        <v>40</v>
      </c>
      <c r="AA3" s="3">
        <v>5</v>
      </c>
      <c r="AB3" s="9">
        <f>IF(Z3-MAX(U3,P3,K3,F3,E3)=0,0,AA3/(Z3-MAX(U3,P3,K3,F3,E3)))</f>
        <v>0.5</v>
      </c>
      <c r="AC3" s="3"/>
      <c r="AD3" s="4"/>
      <c r="AE3" s="2">
        <v>50</v>
      </c>
      <c r="AF3" s="3">
        <v>5</v>
      </c>
      <c r="AG3" s="7">
        <f>IF(AE3-MAX(Z3,U3,P3,K3,F3,E3)=0,0,AF3/(AE3-MAX(Z3,U3,P3,K3,F3,E3)))</f>
        <v>0.5</v>
      </c>
      <c r="AH3" s="3"/>
      <c r="AI3" s="4"/>
      <c r="AJ3" s="2">
        <v>55</v>
      </c>
      <c r="AK3" s="3">
        <v>5</v>
      </c>
      <c r="AL3" s="7">
        <f>IF(AJ3-MAX(AE3,Z3,U3,P3,K3,F3,E3)=0,0,AK3/(AJ3-MAX(AE3,Z3,U3,P3,K3,F3,E3)))</f>
        <v>1</v>
      </c>
      <c r="AM3" s="3"/>
      <c r="AN3" s="4"/>
      <c r="AP3" s="41">
        <f>E3</f>
        <v>0</v>
      </c>
      <c r="AQ3" s="6">
        <f>F3</f>
        <v>0</v>
      </c>
      <c r="AR3" s="6">
        <f>K3</f>
        <v>10</v>
      </c>
      <c r="AS3" s="6">
        <f>P3</f>
        <v>20</v>
      </c>
      <c r="AT3" s="6">
        <f>U3</f>
        <v>30</v>
      </c>
      <c r="AU3" s="6">
        <f>Z3</f>
        <v>40</v>
      </c>
      <c r="AV3" s="6">
        <f>AE3</f>
        <v>50</v>
      </c>
      <c r="AW3" s="44">
        <f>AJ3</f>
        <v>55</v>
      </c>
      <c r="AX3" s="40">
        <f>G3</f>
        <v>0</v>
      </c>
      <c r="AY3" s="39">
        <f>L3</f>
        <v>5</v>
      </c>
      <c r="AZ3" s="39">
        <f>Q3</f>
        <v>5</v>
      </c>
      <c r="BA3" s="39">
        <f>V3</f>
        <v>5</v>
      </c>
      <c r="BB3" s="40">
        <f>AA3</f>
        <v>5</v>
      </c>
      <c r="BC3" s="39">
        <f>AF3</f>
        <v>5</v>
      </c>
      <c r="BD3" s="43">
        <f>AK3</f>
        <v>5</v>
      </c>
      <c r="BE3" s="45">
        <f>H3</f>
        <v>0</v>
      </c>
      <c r="BF3" s="46">
        <f>M3</f>
        <v>0.5</v>
      </c>
      <c r="BG3" s="46">
        <f>R3</f>
        <v>0.5</v>
      </c>
      <c r="BH3" s="46">
        <f>W3</f>
        <v>0.5</v>
      </c>
      <c r="BI3" s="46">
        <f>AB3</f>
        <v>0.5</v>
      </c>
      <c r="BJ3" s="46">
        <f>AG3</f>
        <v>0.5</v>
      </c>
      <c r="BK3" s="49">
        <f>AL3</f>
        <v>1</v>
      </c>
      <c r="BL3" s="38">
        <f>I3</f>
        <v>0</v>
      </c>
      <c r="BM3" s="40">
        <f>N3</f>
        <v>0</v>
      </c>
      <c r="BN3" s="40">
        <f>S3</f>
        <v>0</v>
      </c>
      <c r="BO3" s="40">
        <f>X3</f>
        <v>0</v>
      </c>
      <c r="BP3" s="40">
        <f>AC3</f>
        <v>0</v>
      </c>
      <c r="BQ3" s="40">
        <f>AH3</f>
        <v>0</v>
      </c>
      <c r="BR3" s="43">
        <f>AM3</f>
        <v>0</v>
      </c>
      <c r="BS3" s="38">
        <f>J3</f>
        <v>0</v>
      </c>
      <c r="BT3" s="40">
        <f>O3</f>
        <v>0</v>
      </c>
      <c r="BU3" s="40">
        <f>T3</f>
        <v>0</v>
      </c>
      <c r="BV3" s="40">
        <f>Y3</f>
        <v>0</v>
      </c>
      <c r="BW3" s="40">
        <f>AD3</f>
        <v>0</v>
      </c>
      <c r="BX3" s="40">
        <f>AI3</f>
        <v>0</v>
      </c>
      <c r="BY3" s="43">
        <f>AN3</f>
        <v>0</v>
      </c>
    </row>
    <row r="4" spans="1:77" ht="18" customHeight="1" x14ac:dyDescent="0.3">
      <c r="A4" t="s">
        <v>114</v>
      </c>
      <c r="B4" t="s">
        <v>102</v>
      </c>
      <c r="C4" t="s">
        <v>83</v>
      </c>
      <c r="D4" t="s">
        <v>21</v>
      </c>
      <c r="F4" s="2"/>
      <c r="G4" s="3"/>
      <c r="H4" s="9">
        <f>IF(F4-E4=0,0,G4/(F4-E4))</f>
        <v>0</v>
      </c>
      <c r="I4" s="3"/>
      <c r="J4" s="4"/>
      <c r="K4" s="2"/>
      <c r="L4" s="3"/>
      <c r="M4" s="9">
        <f>IF(K4-MAX(F4,E4)=0,0,L4/(K4-MAX(F4,E4)))</f>
        <v>0</v>
      </c>
      <c r="N4" s="3"/>
      <c r="O4" s="4"/>
      <c r="P4" s="2"/>
      <c r="Q4" s="3"/>
      <c r="R4" s="9">
        <f>IF(P4-MAX(K4,F4,E4)=0,0,Q4/(P4-MAX(K4,F4,E4)))</f>
        <v>0</v>
      </c>
      <c r="S4" s="3"/>
      <c r="T4" s="4"/>
      <c r="U4" s="2"/>
      <c r="V4" s="3"/>
      <c r="W4" s="9">
        <f>IF(U4-MAX(P4,K4,F4,E4)=0,0,V4/(U4-MAX(P4,K4,F4,E4)))</f>
        <v>0</v>
      </c>
      <c r="X4" s="3"/>
      <c r="Y4" s="4"/>
      <c r="Z4" s="2"/>
      <c r="AA4" s="3"/>
      <c r="AB4" s="9">
        <f>IF(Z4-MAX(U4,P4,K4,F4,E4)=0,0,AA4/(Z4-MAX(U4,P4,K4,F4,E4)))</f>
        <v>0</v>
      </c>
      <c r="AC4" s="3"/>
      <c r="AD4" s="4"/>
      <c r="AE4" s="2"/>
      <c r="AF4" s="3"/>
      <c r="AG4" s="7">
        <f>IF(AE4-MAX(Z4,U4,P4,K4,F4,E4)=0,0,AF4/(AE4-MAX(Z4,U4,P4,K4,F4,E4)))</f>
        <v>0</v>
      </c>
      <c r="AH4" s="3"/>
      <c r="AI4" s="4"/>
      <c r="AJ4" s="2"/>
      <c r="AK4" s="3"/>
      <c r="AL4" s="7">
        <f>IF(AJ4-MAX(AE4,Z4,U4,P4,K4,F4,E4)=0,0,AK4/(AJ4-MAX(AE4,Z4,U4,P4,K4,F4,E4)))</f>
        <v>0</v>
      </c>
      <c r="AM4" s="3"/>
      <c r="AN4" s="4"/>
      <c r="AP4" s="41">
        <f t="shared" ref="AP4:AP5" si="5">E4</f>
        <v>0</v>
      </c>
      <c r="AQ4" s="6">
        <f>F4</f>
        <v>0</v>
      </c>
      <c r="AR4" s="6">
        <f>K4</f>
        <v>0</v>
      </c>
      <c r="AS4" s="6">
        <f>P4</f>
        <v>0</v>
      </c>
      <c r="AT4" s="6">
        <f>U4</f>
        <v>0</v>
      </c>
      <c r="AU4" s="6">
        <f>Z4</f>
        <v>0</v>
      </c>
      <c r="AV4" s="6">
        <f>AE4</f>
        <v>0</v>
      </c>
      <c r="AW4" s="44">
        <f>AJ4</f>
        <v>0</v>
      </c>
      <c r="AX4" s="6">
        <f>G4</f>
        <v>0</v>
      </c>
      <c r="AY4" s="42">
        <f>L4</f>
        <v>0</v>
      </c>
      <c r="AZ4" s="42">
        <f>Q4</f>
        <v>0</v>
      </c>
      <c r="BA4" s="42">
        <f>V4</f>
        <v>0</v>
      </c>
      <c r="BB4" s="6">
        <f>AA4</f>
        <v>0</v>
      </c>
      <c r="BC4" s="42">
        <f>AF4</f>
        <v>0</v>
      </c>
      <c r="BD4" s="44">
        <f>AK4</f>
        <v>0</v>
      </c>
      <c r="BE4" s="47">
        <f>H4</f>
        <v>0</v>
      </c>
      <c r="BF4" s="48">
        <f>M4</f>
        <v>0</v>
      </c>
      <c r="BG4" s="48">
        <f>R4</f>
        <v>0</v>
      </c>
      <c r="BH4" s="48">
        <f>W4</f>
        <v>0</v>
      </c>
      <c r="BI4" s="48">
        <f>AB4</f>
        <v>0</v>
      </c>
      <c r="BJ4" s="48">
        <f>AG4</f>
        <v>0</v>
      </c>
      <c r="BK4" s="50">
        <f>AL4</f>
        <v>0</v>
      </c>
      <c r="BL4" s="41">
        <f>I4</f>
        <v>0</v>
      </c>
      <c r="BM4" s="6">
        <f>N4</f>
        <v>0</v>
      </c>
      <c r="BN4" s="6">
        <f>S4</f>
        <v>0</v>
      </c>
      <c r="BO4" s="6">
        <f>X4</f>
        <v>0</v>
      </c>
      <c r="BP4" s="6">
        <f>AC4</f>
        <v>0</v>
      </c>
      <c r="BQ4" s="6">
        <f>AH4</f>
        <v>0</v>
      </c>
      <c r="BR4" s="44">
        <f>AM4</f>
        <v>0</v>
      </c>
      <c r="BS4" s="41">
        <f>J4</f>
        <v>0</v>
      </c>
      <c r="BT4" s="6">
        <f>O4</f>
        <v>0</v>
      </c>
      <c r="BU4" s="6">
        <f>T4</f>
        <v>0</v>
      </c>
      <c r="BV4" s="6">
        <f>Y4</f>
        <v>0</v>
      </c>
      <c r="BW4" s="6">
        <f>AD4</f>
        <v>0</v>
      </c>
      <c r="BX4" s="6">
        <f>AI4</f>
        <v>0</v>
      </c>
      <c r="BY4" s="44">
        <f>AN4</f>
        <v>0</v>
      </c>
    </row>
    <row r="5" spans="1:77" ht="18" customHeight="1" x14ac:dyDescent="0.3">
      <c r="A5" t="s">
        <v>114</v>
      </c>
      <c r="B5" t="s">
        <v>102</v>
      </c>
      <c r="C5" t="s">
        <v>83</v>
      </c>
      <c r="D5" t="s">
        <v>22</v>
      </c>
      <c r="F5" s="2"/>
      <c r="G5" s="3"/>
      <c r="H5" s="9">
        <f>IF(F5-E5=0,0,G5/(F5-E5))</f>
        <v>0</v>
      </c>
      <c r="I5" s="3"/>
      <c r="J5" s="4"/>
      <c r="K5" s="2"/>
      <c r="L5" s="3"/>
      <c r="M5" s="9">
        <f>IF(K5-MAX(F5,E5)=0,0,L5/(K5-MAX(F5,E5)))</f>
        <v>0</v>
      </c>
      <c r="N5" s="3"/>
      <c r="O5" s="4"/>
      <c r="P5" s="2"/>
      <c r="Q5" s="3"/>
      <c r="R5" s="9">
        <f>IF(P5-MAX(K5,F5,E5)=0,0,Q5/(P5-MAX(K5,F5,E5)))</f>
        <v>0</v>
      </c>
      <c r="S5" s="3"/>
      <c r="T5" s="4"/>
      <c r="U5" s="2"/>
      <c r="V5" s="3"/>
      <c r="W5" s="9">
        <f>IF(U5-MAX(P5,K5,F5,E5)=0,0,V5/(U5-MAX(P5,K5,F5,E5)))</f>
        <v>0</v>
      </c>
      <c r="X5" s="3"/>
      <c r="Y5" s="4"/>
      <c r="Z5" s="2"/>
      <c r="AA5" s="3"/>
      <c r="AB5" s="9">
        <f>IF(Z5-MAX(U5,P5,K5,F5,E5)=0,0,AA5/(Z5-MAX(U5,P5,K5,F5,E5)))</f>
        <v>0</v>
      </c>
      <c r="AC5" s="3"/>
      <c r="AD5" s="4"/>
      <c r="AE5" s="2"/>
      <c r="AF5" s="3"/>
      <c r="AG5" s="7">
        <f>IF(AE5-MAX(Z5,U5,P5,K5,F5,E5)=0,0,AF5/(AE5-MAX(Z5,U5,P5,K5,F5,E5)))</f>
        <v>0</v>
      </c>
      <c r="AH5" s="3"/>
      <c r="AI5" s="4"/>
      <c r="AJ5" s="2"/>
      <c r="AK5" s="3"/>
      <c r="AL5" s="7">
        <f>IF(AJ5-MAX(AE5,Z5,U5,P5,K5,F5,E5)=0,0,AK5/(AJ5-MAX(AE5,Z5,U5,P5,K5,F5,E5)))</f>
        <v>0</v>
      </c>
      <c r="AM5" s="3"/>
      <c r="AN5" s="4"/>
      <c r="AP5" s="41">
        <f t="shared" si="5"/>
        <v>0</v>
      </c>
      <c r="AQ5" s="6">
        <f>F5</f>
        <v>0</v>
      </c>
      <c r="AR5" s="6">
        <f>K5</f>
        <v>0</v>
      </c>
      <c r="AS5" s="6">
        <f>P5</f>
        <v>0</v>
      </c>
      <c r="AT5" s="6">
        <f>U5</f>
        <v>0</v>
      </c>
      <c r="AU5" s="6">
        <f>Z5</f>
        <v>0</v>
      </c>
      <c r="AV5" s="6">
        <f>AE5</f>
        <v>0</v>
      </c>
      <c r="AW5" s="44">
        <f>AJ5</f>
        <v>0</v>
      </c>
      <c r="AX5" s="6">
        <f>G5</f>
        <v>0</v>
      </c>
      <c r="AY5" s="42">
        <f>L5</f>
        <v>0</v>
      </c>
      <c r="AZ5" s="42">
        <f>Q5</f>
        <v>0</v>
      </c>
      <c r="BA5" s="42">
        <f>V5</f>
        <v>0</v>
      </c>
      <c r="BB5" s="6">
        <f>AA5</f>
        <v>0</v>
      </c>
      <c r="BC5" s="42">
        <f>AF5</f>
        <v>0</v>
      </c>
      <c r="BD5" s="44">
        <f>AK5</f>
        <v>0</v>
      </c>
      <c r="BE5" s="47">
        <f>H5</f>
        <v>0</v>
      </c>
      <c r="BF5" s="48">
        <f>M5</f>
        <v>0</v>
      </c>
      <c r="BG5" s="48">
        <f>R5</f>
        <v>0</v>
      </c>
      <c r="BH5" s="48">
        <f>W5</f>
        <v>0</v>
      </c>
      <c r="BI5" s="48">
        <f>AB5</f>
        <v>0</v>
      </c>
      <c r="BJ5" s="48">
        <f>AG5</f>
        <v>0</v>
      </c>
      <c r="BK5" s="50">
        <f>AL5</f>
        <v>0</v>
      </c>
      <c r="BL5" s="41">
        <f>I5</f>
        <v>0</v>
      </c>
      <c r="BM5" s="6">
        <f>N5</f>
        <v>0</v>
      </c>
      <c r="BN5" s="6">
        <f>S5</f>
        <v>0</v>
      </c>
      <c r="BO5" s="6">
        <f>X5</f>
        <v>0</v>
      </c>
      <c r="BP5" s="6">
        <f>AC5</f>
        <v>0</v>
      </c>
      <c r="BQ5" s="6">
        <f>AH5</f>
        <v>0</v>
      </c>
      <c r="BR5" s="44">
        <f>AM5</f>
        <v>0</v>
      </c>
      <c r="BS5" s="41">
        <f>J5</f>
        <v>0</v>
      </c>
      <c r="BT5" s="6">
        <f>O5</f>
        <v>0</v>
      </c>
      <c r="BU5" s="6">
        <f>T5</f>
        <v>0</v>
      </c>
      <c r="BV5" s="6">
        <f>Y5</f>
        <v>0</v>
      </c>
      <c r="BW5" s="6">
        <f>AD5</f>
        <v>0</v>
      </c>
      <c r="BX5" s="6">
        <f>AI5</f>
        <v>0</v>
      </c>
      <c r="BY5" s="44">
        <f>AN5</f>
        <v>0</v>
      </c>
    </row>
  </sheetData>
  <autoFilter ref="A2:AN2">
    <sortState ref="A3:CL79">
      <sortCondition ref="B2"/>
    </sortState>
  </autoFilter>
  <mergeCells count="12">
    <mergeCell ref="BE1:BK1"/>
    <mergeCell ref="BL1:BR1"/>
    <mergeCell ref="BS1:BY1"/>
    <mergeCell ref="F1:J1"/>
    <mergeCell ref="K1:O1"/>
    <mergeCell ref="P1:T1"/>
    <mergeCell ref="U1:Y1"/>
    <mergeCell ref="Z1:AD1"/>
    <mergeCell ref="AE1:AI1"/>
    <mergeCell ref="AJ1:AN1"/>
    <mergeCell ref="AP1:AW1"/>
    <mergeCell ref="AX1:BD1"/>
  </mergeCells>
  <conditionalFormatting sqref="F1:AQ1 BZ1:XFD1 AX1 BE1 BL1 BS1">
    <cfRule type="timePeriod" dxfId="1" priority="1" timePeriod="today">
      <formula>FLOOR(F1,1)=TODAY()</formula>
    </cfRule>
  </conditionalFormatting>
  <dataValidations count="3">
    <dataValidation type="list" allowBlank="1" showInputMessage="1" showErrorMessage="1" sqref="C1">
      <formula1>INDIRECT("Mois")</formula1>
    </dataValidation>
    <dataValidation type="list" allowBlank="1" showInputMessage="1" showErrorMessage="1" sqref="B1">
      <formula1>INDIRECT("jour")</formula1>
    </dataValidation>
    <dataValidation type="list" allowBlank="1" showInputMessage="1" showErrorMessage="1" sqref="D1">
      <formula1>INDIRECT("année")</formula1>
    </dataValidation>
  </dataValidations>
  <pageMargins left="0.7" right="0.7" top="0.75" bottom="0.75" header="0.3" footer="0.3"/>
  <pageSetup paperSize="9" orientation="portrait" horizontalDpi="300" vertic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5"/>
  <sheetViews>
    <sheetView tabSelected="1" zoomScale="70" zoomScaleNormal="70" zoomScalePageLayoutView="15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E3" sqref="E3"/>
    </sheetView>
  </sheetViews>
  <sheetFormatPr baseColWidth="10" defaultRowHeight="18" customHeight="1" outlineLevelCol="1" x14ac:dyDescent="0.3"/>
  <cols>
    <col min="1" max="1" width="16" customWidth="1"/>
    <col min="2" max="2" width="17.88671875" bestFit="1" customWidth="1"/>
    <col min="3" max="3" width="18.33203125" bestFit="1" customWidth="1"/>
    <col min="4" max="4" width="30.21875" bestFit="1" customWidth="1"/>
    <col min="5" max="5" width="10.88671875" customWidth="1"/>
    <col min="6" max="40" width="10.44140625" customWidth="1"/>
    <col min="42" max="77" width="11.88671875" hidden="1" customWidth="1" outlineLevel="1"/>
    <col min="78" max="78" width="11.5546875" collapsed="1"/>
  </cols>
  <sheetData>
    <row r="1" spans="1:77" s="5" customFormat="1" ht="18.600000000000001" customHeight="1" thickBot="1" x14ac:dyDescent="0.4">
      <c r="A1" s="24" t="s">
        <v>133</v>
      </c>
      <c r="B1" s="25">
        <v>18</v>
      </c>
      <c r="C1" s="25" t="s">
        <v>121</v>
      </c>
      <c r="D1" s="26">
        <v>2021</v>
      </c>
      <c r="E1" s="27" t="str">
        <f>CONCATENATE(B1-1,"/",C1,"/",D1)</f>
        <v>17/Janvier/2021</v>
      </c>
      <c r="F1" s="51">
        <f>E1+1</f>
        <v>44214</v>
      </c>
      <c r="G1" s="51"/>
      <c r="H1" s="51"/>
      <c r="I1" s="51"/>
      <c r="J1" s="51"/>
      <c r="K1" s="51">
        <f>F1+1</f>
        <v>44215</v>
      </c>
      <c r="L1" s="51"/>
      <c r="M1" s="51"/>
      <c r="N1" s="51"/>
      <c r="O1" s="51"/>
      <c r="P1" s="51">
        <f t="shared" ref="P1" si="0">K1+1</f>
        <v>44216</v>
      </c>
      <c r="Q1" s="51"/>
      <c r="R1" s="51"/>
      <c r="S1" s="51"/>
      <c r="T1" s="51"/>
      <c r="U1" s="51">
        <f t="shared" ref="U1" si="1">P1+1</f>
        <v>44217</v>
      </c>
      <c r="V1" s="51"/>
      <c r="W1" s="51"/>
      <c r="X1" s="51"/>
      <c r="Y1" s="51"/>
      <c r="Z1" s="51">
        <f t="shared" ref="Z1" si="2">U1+1</f>
        <v>44218</v>
      </c>
      <c r="AA1" s="51"/>
      <c r="AB1" s="51"/>
      <c r="AC1" s="51"/>
      <c r="AD1" s="51"/>
      <c r="AE1" s="51">
        <f t="shared" ref="AE1" si="3">Z1+1</f>
        <v>44219</v>
      </c>
      <c r="AF1" s="51"/>
      <c r="AG1" s="51"/>
      <c r="AH1" s="51"/>
      <c r="AI1" s="51"/>
      <c r="AJ1" s="51">
        <f t="shared" ref="AJ1" si="4">AE1+1</f>
        <v>44220</v>
      </c>
      <c r="AK1" s="51"/>
      <c r="AL1" s="51"/>
      <c r="AM1" s="51"/>
      <c r="AN1" s="51"/>
      <c r="AP1" s="20" t="s">
        <v>115</v>
      </c>
      <c r="AQ1" s="21"/>
      <c r="AR1" s="21"/>
      <c r="AS1" s="21"/>
      <c r="AT1" s="21"/>
      <c r="AU1" s="21"/>
      <c r="AV1" s="21"/>
      <c r="AW1" s="22"/>
      <c r="AX1" s="37" t="s">
        <v>137</v>
      </c>
      <c r="AY1" s="29"/>
      <c r="AZ1" s="29"/>
      <c r="BA1" s="29"/>
      <c r="BB1" s="29"/>
      <c r="BC1" s="29"/>
      <c r="BD1" s="35"/>
      <c r="BE1" s="28" t="s">
        <v>119</v>
      </c>
      <c r="BF1" s="29"/>
      <c r="BG1" s="29"/>
      <c r="BH1" s="29"/>
      <c r="BI1" s="29"/>
      <c r="BJ1" s="29"/>
      <c r="BK1" s="30"/>
      <c r="BL1" s="28" t="s">
        <v>117</v>
      </c>
      <c r="BM1" s="29"/>
      <c r="BN1" s="29"/>
      <c r="BO1" s="29"/>
      <c r="BP1" s="29"/>
      <c r="BQ1" s="29"/>
      <c r="BR1" s="30"/>
      <c r="BS1" s="28" t="s">
        <v>138</v>
      </c>
      <c r="BT1" s="29"/>
      <c r="BU1" s="29"/>
      <c r="BV1" s="29"/>
      <c r="BW1" s="29"/>
      <c r="BX1" s="29"/>
      <c r="BY1" s="30"/>
    </row>
    <row r="2" spans="1:77" s="1" customFormat="1" ht="27.6" customHeight="1" thickBot="1" x14ac:dyDescent="0.35">
      <c r="A2" s="17" t="s">
        <v>113</v>
      </c>
      <c r="B2" s="18" t="s">
        <v>112</v>
      </c>
      <c r="C2" s="18" t="s">
        <v>111</v>
      </c>
      <c r="D2" s="18" t="s">
        <v>110</v>
      </c>
      <c r="E2" s="19" t="s">
        <v>136</v>
      </c>
      <c r="F2" s="16" t="s">
        <v>115</v>
      </c>
      <c r="G2" s="11" t="s">
        <v>116</v>
      </c>
      <c r="H2" s="11" t="s">
        <v>119</v>
      </c>
      <c r="I2" s="11" t="s">
        <v>117</v>
      </c>
      <c r="J2" s="12" t="s">
        <v>118</v>
      </c>
      <c r="K2" s="10" t="s">
        <v>115</v>
      </c>
      <c r="L2" s="11" t="s">
        <v>116</v>
      </c>
      <c r="M2" s="11" t="s">
        <v>119</v>
      </c>
      <c r="N2" s="11" t="s">
        <v>117</v>
      </c>
      <c r="O2" s="12" t="s">
        <v>118</v>
      </c>
      <c r="P2" s="10" t="s">
        <v>115</v>
      </c>
      <c r="Q2" s="11" t="s">
        <v>116</v>
      </c>
      <c r="R2" s="11" t="s">
        <v>119</v>
      </c>
      <c r="S2" s="11" t="s">
        <v>117</v>
      </c>
      <c r="T2" s="12" t="s">
        <v>118</v>
      </c>
      <c r="U2" s="10" t="s">
        <v>115</v>
      </c>
      <c r="V2" s="11" t="s">
        <v>116</v>
      </c>
      <c r="W2" s="11" t="s">
        <v>119</v>
      </c>
      <c r="X2" s="11" t="s">
        <v>117</v>
      </c>
      <c r="Y2" s="12" t="s">
        <v>118</v>
      </c>
      <c r="Z2" s="10" t="s">
        <v>115</v>
      </c>
      <c r="AA2" s="11" t="s">
        <v>116</v>
      </c>
      <c r="AB2" s="11" t="s">
        <v>119</v>
      </c>
      <c r="AC2" s="11" t="s">
        <v>117</v>
      </c>
      <c r="AD2" s="12" t="s">
        <v>118</v>
      </c>
      <c r="AE2" s="10" t="s">
        <v>115</v>
      </c>
      <c r="AF2" s="11" t="s">
        <v>116</v>
      </c>
      <c r="AG2" s="11" t="s">
        <v>119</v>
      </c>
      <c r="AH2" s="11" t="s">
        <v>117</v>
      </c>
      <c r="AI2" s="12" t="s">
        <v>118</v>
      </c>
      <c r="AJ2" s="10" t="s">
        <v>115</v>
      </c>
      <c r="AK2" s="11" t="s">
        <v>116</v>
      </c>
      <c r="AL2" s="11" t="s">
        <v>119</v>
      </c>
      <c r="AM2" s="11" t="s">
        <v>117</v>
      </c>
      <c r="AN2" s="12" t="s">
        <v>118</v>
      </c>
      <c r="AP2" s="53" t="s">
        <v>139</v>
      </c>
      <c r="AQ2" s="54">
        <f>F1</f>
        <v>44214</v>
      </c>
      <c r="AR2" s="54">
        <f>K1</f>
        <v>44215</v>
      </c>
      <c r="AS2" s="54">
        <f>P1</f>
        <v>44216</v>
      </c>
      <c r="AT2" s="52">
        <f>U1</f>
        <v>44217</v>
      </c>
      <c r="AU2" s="54">
        <f>Z1</f>
        <v>44218</v>
      </c>
      <c r="AV2" s="54">
        <f>AE1</f>
        <v>44219</v>
      </c>
      <c r="AW2" s="54">
        <f>AJ1</f>
        <v>44220</v>
      </c>
      <c r="AX2" s="34">
        <v>44207</v>
      </c>
      <c r="AY2" s="32">
        <v>44208</v>
      </c>
      <c r="AZ2" s="32">
        <v>44209</v>
      </c>
      <c r="BA2" s="32">
        <v>44210</v>
      </c>
      <c r="BB2" s="32">
        <v>44211</v>
      </c>
      <c r="BC2" s="32">
        <v>44212</v>
      </c>
      <c r="BD2" s="36">
        <v>44213</v>
      </c>
      <c r="BE2" s="31">
        <v>44207</v>
      </c>
      <c r="BF2" s="32">
        <v>44208</v>
      </c>
      <c r="BG2" s="32">
        <v>44209</v>
      </c>
      <c r="BH2" s="32">
        <v>44210</v>
      </c>
      <c r="BI2" s="32">
        <v>44211</v>
      </c>
      <c r="BJ2" s="32">
        <v>44212</v>
      </c>
      <c r="BK2" s="33">
        <v>44213</v>
      </c>
      <c r="BL2" s="31">
        <v>44207</v>
      </c>
      <c r="BM2" s="32">
        <v>44208</v>
      </c>
      <c r="BN2" s="32">
        <v>44209</v>
      </c>
      <c r="BO2" s="32">
        <v>44210</v>
      </c>
      <c r="BP2" s="32">
        <v>44211</v>
      </c>
      <c r="BQ2" s="32">
        <v>44212</v>
      </c>
      <c r="BR2" s="33">
        <v>44213</v>
      </c>
      <c r="BS2" s="31">
        <v>44207</v>
      </c>
      <c r="BT2" s="32">
        <v>44208</v>
      </c>
      <c r="BU2" s="32">
        <v>44209</v>
      </c>
      <c r="BV2" s="32">
        <v>44210</v>
      </c>
      <c r="BW2" s="32">
        <v>44211</v>
      </c>
      <c r="BX2" s="32">
        <v>44212</v>
      </c>
      <c r="BY2" s="33">
        <v>44213</v>
      </c>
    </row>
    <row r="3" spans="1:77" ht="18" customHeight="1" x14ac:dyDescent="0.3">
      <c r="A3" s="8" t="s">
        <v>114</v>
      </c>
      <c r="B3" s="8" t="s">
        <v>102</v>
      </c>
      <c r="C3" s="8" t="s">
        <v>6</v>
      </c>
      <c r="D3" s="8" t="s">
        <v>7</v>
      </c>
      <c r="E3">
        <f>MAX(VLOOKUP(D3,'11-01-2021'!D3:BY5,39,FALSE),VLOOKUP(D3,'11-01-2021'!D3:BY5,40,FALSE),VLOOKUP(D3,'11-01-2021'!D3:BY5,41,FALSE),VLOOKUP(D3,'11-01-2021'!D3:BY5,42,FALSE),VLOOKUP(D3,'11-01-2021'!D3:BY5,43,FALSE),VLOOKUP(D3,'11-01-2021'!D3:BY5,44,FALSE),VLOOKUP(D3,'11-01-2021'!D3:BY5,45,FALSE)*15/1/2021,VLOOKUP(D3,'11-01-2021'!D3:BY5,46,FALSE))</f>
        <v>55</v>
      </c>
      <c r="F3" s="2">
        <v>0</v>
      </c>
      <c r="G3" s="3"/>
      <c r="H3" s="9">
        <f>IF(F3-E3=0,0,G3/(F3-E3))</f>
        <v>0</v>
      </c>
      <c r="I3" s="3"/>
      <c r="J3" s="4"/>
      <c r="K3" s="2"/>
      <c r="L3" s="3"/>
      <c r="M3" s="9">
        <f>IF(K3-MAX(F3,E3)=0,0,L3/(K3-MAX(F3,E3)))</f>
        <v>0</v>
      </c>
      <c r="N3" s="3"/>
      <c r="O3" s="4"/>
      <c r="P3" s="2"/>
      <c r="Q3" s="3"/>
      <c r="R3" s="9">
        <f>IF(P3-MAX(K3,F3,E3)=0,0,Q3/(P3-MAX(K3,F3,E3)))</f>
        <v>0</v>
      </c>
      <c r="S3" s="3"/>
      <c r="T3" s="4"/>
      <c r="U3" s="2"/>
      <c r="V3" s="3"/>
      <c r="W3" s="9">
        <f>IF(U3-MAX(P3,K3,F3,E3)=0,0,V3/(U3-MAX(P3,K3,F3,E3)))</f>
        <v>0</v>
      </c>
      <c r="X3" s="3"/>
      <c r="Y3" s="4"/>
      <c r="Z3" s="2"/>
      <c r="AA3" s="3"/>
      <c r="AB3" s="9">
        <f>IF(Z3-MAX(U3,P3,K3,F3,E3)=0,0,AA3/(Z3-MAX(U3,P3,K3,F3,E3)))</f>
        <v>0</v>
      </c>
      <c r="AC3" s="3"/>
      <c r="AD3" s="4"/>
      <c r="AE3" s="2"/>
      <c r="AF3" s="3"/>
      <c r="AG3" s="7">
        <f>IF(AE3-MAX(Z3,U3,P3,K3,F3,E3)=0,0,AF3/(AE3-MAX(Z3,U3,P3,K3,F3,E3)))</f>
        <v>0</v>
      </c>
      <c r="AH3" s="3"/>
      <c r="AI3" s="4"/>
      <c r="AJ3" s="2"/>
      <c r="AK3" s="3"/>
      <c r="AL3" s="7">
        <f>IF(AJ3-MAX(AE3,Z3,U3,P3,K3,F3,E3)=0,0,AK3/(AJ3-MAX(AE3,Z3,U3,P3,K3,F3,E3)))</f>
        <v>0</v>
      </c>
      <c r="AM3" s="3"/>
      <c r="AN3" s="4"/>
      <c r="AP3" s="41">
        <f>E3</f>
        <v>55</v>
      </c>
      <c r="AQ3" s="6">
        <f>F3</f>
        <v>0</v>
      </c>
      <c r="AR3" s="6">
        <f>K3</f>
        <v>0</v>
      </c>
      <c r="AS3" s="6">
        <f>P3</f>
        <v>0</v>
      </c>
      <c r="AT3" s="6">
        <f>U3</f>
        <v>0</v>
      </c>
      <c r="AU3" s="6">
        <f>Z3</f>
        <v>0</v>
      </c>
      <c r="AV3" s="6">
        <f>AE3</f>
        <v>0</v>
      </c>
      <c r="AW3" s="44">
        <f>AJ3</f>
        <v>0</v>
      </c>
      <c r="AX3" s="40">
        <f>G3</f>
        <v>0</v>
      </c>
      <c r="AY3" s="39">
        <f>L3</f>
        <v>0</v>
      </c>
      <c r="AZ3" s="39">
        <f>Q3</f>
        <v>0</v>
      </c>
      <c r="BA3" s="39">
        <f>V3</f>
        <v>0</v>
      </c>
      <c r="BB3" s="40">
        <f>AA3</f>
        <v>0</v>
      </c>
      <c r="BC3" s="39">
        <f>AF3</f>
        <v>0</v>
      </c>
      <c r="BD3" s="43">
        <f>AK3</f>
        <v>0</v>
      </c>
      <c r="BE3" s="45">
        <f>H3</f>
        <v>0</v>
      </c>
      <c r="BF3" s="46">
        <f>M3</f>
        <v>0</v>
      </c>
      <c r="BG3" s="46">
        <f>R3</f>
        <v>0</v>
      </c>
      <c r="BH3" s="46">
        <f>W3</f>
        <v>0</v>
      </c>
      <c r="BI3" s="46">
        <f>AB3</f>
        <v>0</v>
      </c>
      <c r="BJ3" s="46">
        <f>AG3</f>
        <v>0</v>
      </c>
      <c r="BK3" s="49">
        <f>AL3</f>
        <v>0</v>
      </c>
      <c r="BL3" s="38">
        <f>I3</f>
        <v>0</v>
      </c>
      <c r="BM3" s="40">
        <f>N3</f>
        <v>0</v>
      </c>
      <c r="BN3" s="40">
        <f>S3</f>
        <v>0</v>
      </c>
      <c r="BO3" s="40">
        <f>X3</f>
        <v>0</v>
      </c>
      <c r="BP3" s="40">
        <f>AC3</f>
        <v>0</v>
      </c>
      <c r="BQ3" s="40">
        <f>AH3</f>
        <v>0</v>
      </c>
      <c r="BR3" s="43">
        <f>AM3</f>
        <v>0</v>
      </c>
      <c r="BS3" s="38">
        <f>J3</f>
        <v>0</v>
      </c>
      <c r="BT3" s="40">
        <f>O3</f>
        <v>0</v>
      </c>
      <c r="BU3" s="40">
        <f>T3</f>
        <v>0</v>
      </c>
      <c r="BV3" s="40">
        <f>Y3</f>
        <v>0</v>
      </c>
      <c r="BW3" s="40">
        <f>AD3</f>
        <v>0</v>
      </c>
      <c r="BX3" s="40">
        <f>AI3</f>
        <v>0</v>
      </c>
      <c r="BY3" s="43">
        <f>AN3</f>
        <v>0</v>
      </c>
    </row>
    <row r="4" spans="1:77" ht="18" customHeight="1" x14ac:dyDescent="0.3">
      <c r="A4" t="s">
        <v>114</v>
      </c>
      <c r="B4" t="s">
        <v>102</v>
      </c>
      <c r="C4" t="s">
        <v>83</v>
      </c>
      <c r="D4" t="s">
        <v>21</v>
      </c>
      <c r="F4" s="2"/>
      <c r="G4" s="3"/>
      <c r="H4" s="9">
        <f>IF(F4-E4=0,0,G4/(F4-E4))</f>
        <v>0</v>
      </c>
      <c r="I4" s="3"/>
      <c r="J4" s="4"/>
      <c r="K4" s="2"/>
      <c r="L4" s="3"/>
      <c r="M4" s="9">
        <f>IF(K4-MAX(F4,E4)=0,0,L4/(K4-MAX(F4,E4)))</f>
        <v>0</v>
      </c>
      <c r="N4" s="3"/>
      <c r="O4" s="4"/>
      <c r="P4" s="2"/>
      <c r="Q4" s="3"/>
      <c r="R4" s="9">
        <f>IF(P4-MAX(K4,F4,E4)=0,0,Q4/(P4-MAX(K4,F4,E4)))</f>
        <v>0</v>
      </c>
      <c r="S4" s="3"/>
      <c r="T4" s="4"/>
      <c r="U4" s="2"/>
      <c r="V4" s="3"/>
      <c r="W4" s="9">
        <f>IF(U4-MAX(P4,K4,F4,E4)=0,0,V4/(U4-MAX(P4,K4,F4,E4)))</f>
        <v>0</v>
      </c>
      <c r="X4" s="3"/>
      <c r="Y4" s="4"/>
      <c r="Z4" s="2"/>
      <c r="AA4" s="3"/>
      <c r="AB4" s="9">
        <f>IF(Z4-MAX(U4,P4,K4,F4,E4)=0,0,AA4/(Z4-MAX(U4,P4,K4,F4,E4)))</f>
        <v>0</v>
      </c>
      <c r="AC4" s="3"/>
      <c r="AD4" s="4"/>
      <c r="AE4" s="2"/>
      <c r="AF4" s="3"/>
      <c r="AG4" s="7">
        <f>IF(AE4-MAX(Z4,U4,P4,K4,F4,E4)=0,0,AF4/(AE4-MAX(Z4,U4,P4,K4,F4,E4)))</f>
        <v>0</v>
      </c>
      <c r="AH4" s="3"/>
      <c r="AI4" s="4"/>
      <c r="AJ4" s="2"/>
      <c r="AK4" s="3"/>
      <c r="AL4" s="7">
        <f>IF(AJ4-MAX(AE4,Z4,U4,P4,K4,F4,E4)=0,0,AK4/(AJ4-MAX(AE4,Z4,U4,P4,K4,F4,E4)))</f>
        <v>0</v>
      </c>
      <c r="AM4" s="3"/>
      <c r="AN4" s="4"/>
      <c r="AP4" s="41">
        <f t="shared" ref="AP4:AP5" si="5">E4</f>
        <v>0</v>
      </c>
      <c r="AQ4" s="6">
        <f>F4</f>
        <v>0</v>
      </c>
      <c r="AR4" s="6">
        <f>K4</f>
        <v>0</v>
      </c>
      <c r="AS4" s="6">
        <f>P4</f>
        <v>0</v>
      </c>
      <c r="AT4" s="6">
        <f>U4</f>
        <v>0</v>
      </c>
      <c r="AU4" s="6">
        <f>Z4</f>
        <v>0</v>
      </c>
      <c r="AV4" s="6">
        <f>AE4</f>
        <v>0</v>
      </c>
      <c r="AW4" s="44">
        <f>AJ4</f>
        <v>0</v>
      </c>
      <c r="AX4" s="6">
        <f>G4</f>
        <v>0</v>
      </c>
      <c r="AY4" s="42">
        <f>L4</f>
        <v>0</v>
      </c>
      <c r="AZ4" s="42">
        <f>Q4</f>
        <v>0</v>
      </c>
      <c r="BA4" s="42">
        <f>V4</f>
        <v>0</v>
      </c>
      <c r="BB4" s="6">
        <f>AA4</f>
        <v>0</v>
      </c>
      <c r="BC4" s="42">
        <f>AF4</f>
        <v>0</v>
      </c>
      <c r="BD4" s="44">
        <f>AK4</f>
        <v>0</v>
      </c>
      <c r="BE4" s="47">
        <f>H4</f>
        <v>0</v>
      </c>
      <c r="BF4" s="48">
        <f>M4</f>
        <v>0</v>
      </c>
      <c r="BG4" s="48">
        <f>R4</f>
        <v>0</v>
      </c>
      <c r="BH4" s="48">
        <f>W4</f>
        <v>0</v>
      </c>
      <c r="BI4" s="48">
        <f>AB4</f>
        <v>0</v>
      </c>
      <c r="BJ4" s="48">
        <f>AG4</f>
        <v>0</v>
      </c>
      <c r="BK4" s="50">
        <f>AL4</f>
        <v>0</v>
      </c>
      <c r="BL4" s="41">
        <f>I4</f>
        <v>0</v>
      </c>
      <c r="BM4" s="6">
        <f>N4</f>
        <v>0</v>
      </c>
      <c r="BN4" s="6">
        <f>S4</f>
        <v>0</v>
      </c>
      <c r="BO4" s="6">
        <f>X4</f>
        <v>0</v>
      </c>
      <c r="BP4" s="6">
        <f>AC4</f>
        <v>0</v>
      </c>
      <c r="BQ4" s="6">
        <f>AH4</f>
        <v>0</v>
      </c>
      <c r="BR4" s="44">
        <f>AM4</f>
        <v>0</v>
      </c>
      <c r="BS4" s="41">
        <f>J4</f>
        <v>0</v>
      </c>
      <c r="BT4" s="6">
        <f>O4</f>
        <v>0</v>
      </c>
      <c r="BU4" s="6">
        <f>T4</f>
        <v>0</v>
      </c>
      <c r="BV4" s="6">
        <f>Y4</f>
        <v>0</v>
      </c>
      <c r="BW4" s="6">
        <f>AD4</f>
        <v>0</v>
      </c>
      <c r="BX4" s="6">
        <f>AI4</f>
        <v>0</v>
      </c>
      <c r="BY4" s="44">
        <f>AN4</f>
        <v>0</v>
      </c>
    </row>
    <row r="5" spans="1:77" ht="18" customHeight="1" x14ac:dyDescent="0.3">
      <c r="A5" t="s">
        <v>114</v>
      </c>
      <c r="B5" t="s">
        <v>102</v>
      </c>
      <c r="C5" t="s">
        <v>83</v>
      </c>
      <c r="D5" t="s">
        <v>22</v>
      </c>
      <c r="F5" s="2"/>
      <c r="G5" s="3"/>
      <c r="H5" s="9">
        <f>IF(F5-E5=0,0,G5/(F5-E5))</f>
        <v>0</v>
      </c>
      <c r="I5" s="3"/>
      <c r="J5" s="4"/>
      <c r="K5" s="2"/>
      <c r="L5" s="3"/>
      <c r="M5" s="9">
        <f>IF(K5-MAX(F5,E5)=0,0,L5/(K5-MAX(F5,E5)))</f>
        <v>0</v>
      </c>
      <c r="N5" s="3"/>
      <c r="O5" s="4"/>
      <c r="P5" s="2"/>
      <c r="Q5" s="3"/>
      <c r="R5" s="9">
        <f>IF(P5-MAX(K5,F5,E5)=0,0,Q5/(P5-MAX(K5,F5,E5)))</f>
        <v>0</v>
      </c>
      <c r="S5" s="3"/>
      <c r="T5" s="4"/>
      <c r="U5" s="2"/>
      <c r="V5" s="3"/>
      <c r="W5" s="9">
        <f>IF(U5-MAX(P5,K5,F5,E5)=0,0,V5/(U5-MAX(P5,K5,F5,E5)))</f>
        <v>0</v>
      </c>
      <c r="X5" s="3"/>
      <c r="Y5" s="4"/>
      <c r="Z5" s="2"/>
      <c r="AA5" s="3"/>
      <c r="AB5" s="9">
        <f>IF(Z5-MAX(U5,P5,K5,F5,E5)=0,0,AA5/(Z5-MAX(U5,P5,K5,F5,E5)))</f>
        <v>0</v>
      </c>
      <c r="AC5" s="3"/>
      <c r="AD5" s="4"/>
      <c r="AE5" s="2"/>
      <c r="AF5" s="3"/>
      <c r="AG5" s="7">
        <f>IF(AE5-MAX(Z5,U5,P5,K5,F5,E5)=0,0,AF5/(AE5-MAX(Z5,U5,P5,K5,F5,E5)))</f>
        <v>0</v>
      </c>
      <c r="AH5" s="3"/>
      <c r="AI5" s="4"/>
      <c r="AJ5" s="2"/>
      <c r="AK5" s="3"/>
      <c r="AL5" s="7">
        <f>IF(AJ5-MAX(AE5,Z5,U5,P5,K5,F5,E5)=0,0,AK5/(AJ5-MAX(AE5,Z5,U5,P5,K5,F5,E5)))</f>
        <v>0</v>
      </c>
      <c r="AM5" s="3"/>
      <c r="AN5" s="4"/>
      <c r="AP5" s="41">
        <f t="shared" si="5"/>
        <v>0</v>
      </c>
      <c r="AQ5" s="6">
        <f>F5</f>
        <v>0</v>
      </c>
      <c r="AR5" s="6">
        <f>K5</f>
        <v>0</v>
      </c>
      <c r="AS5" s="6">
        <f>P5</f>
        <v>0</v>
      </c>
      <c r="AT5" s="6">
        <f>U5</f>
        <v>0</v>
      </c>
      <c r="AU5" s="6">
        <f>Z5</f>
        <v>0</v>
      </c>
      <c r="AV5" s="6">
        <f>AE5</f>
        <v>0</v>
      </c>
      <c r="AW5" s="44">
        <f>AJ5</f>
        <v>0</v>
      </c>
      <c r="AX5" s="6">
        <f>G5</f>
        <v>0</v>
      </c>
      <c r="AY5" s="42">
        <f>L5</f>
        <v>0</v>
      </c>
      <c r="AZ5" s="42">
        <f>Q5</f>
        <v>0</v>
      </c>
      <c r="BA5" s="42">
        <f>V5</f>
        <v>0</v>
      </c>
      <c r="BB5" s="6">
        <f>AA5</f>
        <v>0</v>
      </c>
      <c r="BC5" s="42">
        <f>AF5</f>
        <v>0</v>
      </c>
      <c r="BD5" s="44">
        <f>AK5</f>
        <v>0</v>
      </c>
      <c r="BE5" s="47">
        <f>H5</f>
        <v>0</v>
      </c>
      <c r="BF5" s="48">
        <f>M5</f>
        <v>0</v>
      </c>
      <c r="BG5" s="48">
        <f>R5</f>
        <v>0</v>
      </c>
      <c r="BH5" s="48">
        <f>W5</f>
        <v>0</v>
      </c>
      <c r="BI5" s="48">
        <f>AB5</f>
        <v>0</v>
      </c>
      <c r="BJ5" s="48">
        <f>AG5</f>
        <v>0</v>
      </c>
      <c r="BK5" s="50">
        <f>AL5</f>
        <v>0</v>
      </c>
      <c r="BL5" s="41">
        <f>I5</f>
        <v>0</v>
      </c>
      <c r="BM5" s="6">
        <f>N5</f>
        <v>0</v>
      </c>
      <c r="BN5" s="6">
        <f>S5</f>
        <v>0</v>
      </c>
      <c r="BO5" s="6">
        <f>X5</f>
        <v>0</v>
      </c>
      <c r="BP5" s="6">
        <f>AC5</f>
        <v>0</v>
      </c>
      <c r="BQ5" s="6">
        <f>AH5</f>
        <v>0</v>
      </c>
      <c r="BR5" s="44">
        <f>AM5</f>
        <v>0</v>
      </c>
      <c r="BS5" s="41">
        <f>J5</f>
        <v>0</v>
      </c>
      <c r="BT5" s="6">
        <f>O5</f>
        <v>0</v>
      </c>
      <c r="BU5" s="6">
        <f>T5</f>
        <v>0</v>
      </c>
      <c r="BV5" s="6">
        <f>Y5</f>
        <v>0</v>
      </c>
      <c r="BW5" s="6">
        <f>AD5</f>
        <v>0</v>
      </c>
      <c r="BX5" s="6">
        <f>AI5</f>
        <v>0</v>
      </c>
      <c r="BY5" s="44">
        <f>AN5</f>
        <v>0</v>
      </c>
    </row>
  </sheetData>
  <autoFilter ref="A2:AN2">
    <sortState ref="A3:CL79">
      <sortCondition ref="B2"/>
    </sortState>
  </autoFilter>
  <mergeCells count="12">
    <mergeCell ref="AJ1:AN1"/>
    <mergeCell ref="AP1:AW1"/>
    <mergeCell ref="AX1:BD1"/>
    <mergeCell ref="BE1:BK1"/>
    <mergeCell ref="BL1:BR1"/>
    <mergeCell ref="BS1:BY1"/>
    <mergeCell ref="F1:J1"/>
    <mergeCell ref="K1:O1"/>
    <mergeCell ref="P1:T1"/>
    <mergeCell ref="U1:Y1"/>
    <mergeCell ref="Z1:AD1"/>
    <mergeCell ref="AE1:AI1"/>
  </mergeCells>
  <conditionalFormatting sqref="F1:AQ1 BZ1:XFD1 AX1 BE1 BL1 BS1">
    <cfRule type="timePeriod" dxfId="0" priority="1" timePeriod="today">
      <formula>FLOOR(F1,1)=TODAY()</formula>
    </cfRule>
  </conditionalFormatting>
  <dataValidations count="3">
    <dataValidation type="list" allowBlank="1" showInputMessage="1" showErrorMessage="1" sqref="D1">
      <formula1>INDIRECT("année")</formula1>
    </dataValidation>
    <dataValidation type="list" allowBlank="1" showInputMessage="1" showErrorMessage="1" sqref="B1">
      <formula1>INDIRECT("jour")</formula1>
    </dataValidation>
    <dataValidation type="list" allowBlank="1" showInputMessage="1" showErrorMessage="1" sqref="C1">
      <formula1>INDIRECT("Mois")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DATA</vt:lpstr>
      <vt:lpstr>11-01-2021</vt:lpstr>
      <vt:lpstr>18-01-2021</vt:lpstr>
      <vt:lpstr>Année</vt:lpstr>
      <vt:lpstr>Chantier</vt:lpstr>
      <vt:lpstr>Code_machine</vt:lpstr>
      <vt:lpstr>Jour</vt:lpstr>
      <vt:lpstr>Machine</vt:lpstr>
      <vt:lpstr>Mois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Franz</dc:creator>
  <cp:lastModifiedBy>JEREMY Wigt</cp:lastModifiedBy>
  <dcterms:created xsi:type="dcterms:W3CDTF">2021-01-13T10:34:15Z</dcterms:created>
  <dcterms:modified xsi:type="dcterms:W3CDTF">2021-01-15T17:43:36Z</dcterms:modified>
</cp:coreProperties>
</file>