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evis facture\"/>
    </mc:Choice>
  </mc:AlternateContent>
  <xr:revisionPtr revIDLastSave="0" documentId="13_ncr:1_{8D2C0C8C-EFC1-4544-9681-23428B250C69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ACCEUIL" sheetId="1" r:id="rId1"/>
    <sheet name="PROGRAMME" sheetId="2" r:id="rId2"/>
    <sheet name="CLIENT" sheetId="3" r:id="rId3"/>
    <sheet name="ARTICLE" sheetId="4" r:id="rId4"/>
    <sheet name="STAT CLIENT" sheetId="5" r:id="rId5"/>
  </sheets>
  <definedNames>
    <definedName name="_xlnm._FilterDatabase" localSheetId="3" hidden="1">ARTICLE!$B$5:$E$13</definedName>
    <definedName name="CIVILITE">PROGRAMME!$C$14:$C$15</definedName>
    <definedName name="_xlnm.Criteria" localSheetId="3">ARTICLE!$L$3:$L$4</definedName>
    <definedName name="Ext">OFFSET(ARTICLE!$M$6:$P$6,0,0,COUNTA(ARTICLE!$M:$P)-1)</definedName>
    <definedName name="_xlnm.Extract" localSheetId="3">ARTICLE!$M$5:$P$5</definedName>
    <definedName name="TVA">PROGRAMME!$A$14:$A$15</definedName>
    <definedName name="UNITE">PROGRAMME!$B$14:$B$22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2" l="1"/>
  <c r="D3" i="2"/>
  <c r="J3" i="2"/>
  <c r="J5" i="2" s="1"/>
  <c r="I4" i="2" l="1"/>
  <c r="B5" i="2"/>
  <c r="D5" i="2" s="1"/>
  <c r="B6" i="2"/>
  <c r="D6" i="2" s="1"/>
  <c r="J4" i="2"/>
  <c r="A31" i="2" l="1"/>
  <c r="A33" i="2"/>
  <c r="A29" i="2"/>
</calcChain>
</file>

<file path=xl/sharedStrings.xml><?xml version="1.0" encoding="utf-8"?>
<sst xmlns="http://schemas.openxmlformats.org/spreadsheetml/2006/main" count="128" uniqueCount="70">
  <si>
    <t>TVA</t>
  </si>
  <si>
    <t xml:space="preserve">Sufixe </t>
  </si>
  <si>
    <t>CLIENT</t>
  </si>
  <si>
    <t>ARTICLE</t>
  </si>
  <si>
    <t>DEVIS</t>
  </si>
  <si>
    <t>FACTURE</t>
  </si>
  <si>
    <t>CONTRÔLE DATE</t>
  </si>
  <si>
    <t>N° ARTICLE</t>
  </si>
  <si>
    <t>DESIGNATION</t>
  </si>
  <si>
    <t>UNITE</t>
  </si>
  <si>
    <t>PRIX HT</t>
  </si>
  <si>
    <t>Unité</t>
  </si>
  <si>
    <t>Pièce</t>
  </si>
  <si>
    <t>Mètre²</t>
  </si>
  <si>
    <t>Mètre³</t>
  </si>
  <si>
    <t>M. Linéaire</t>
  </si>
  <si>
    <t>Longueur</t>
  </si>
  <si>
    <t>Kg</t>
  </si>
  <si>
    <t>Heure</t>
  </si>
  <si>
    <t>Forfait</t>
  </si>
  <si>
    <t>CODE COULEUR</t>
  </si>
  <si>
    <t>USF</t>
  </si>
  <si>
    <t>BOUTON</t>
  </si>
  <si>
    <t>R</t>
  </si>
  <si>
    <t>G</t>
  </si>
  <si>
    <t>B</t>
  </si>
  <si>
    <t>N° CLIENT</t>
  </si>
  <si>
    <t>TYPE</t>
  </si>
  <si>
    <t>CIVILITE</t>
  </si>
  <si>
    <t>NOM</t>
  </si>
  <si>
    <t>PRENOM</t>
  </si>
  <si>
    <t>ENTREPRISE</t>
  </si>
  <si>
    <t>ADRESSE</t>
  </si>
  <si>
    <t>CP</t>
  </si>
  <si>
    <t>VILLE</t>
  </si>
  <si>
    <t>TELEPHONE</t>
  </si>
  <si>
    <t>E-MAIL</t>
  </si>
  <si>
    <t>Mr</t>
  </si>
  <si>
    <t>Mme</t>
  </si>
  <si>
    <t>chemin enregistrement</t>
  </si>
  <si>
    <t>E:\devis facture</t>
  </si>
  <si>
    <t>N°CLIENT</t>
  </si>
  <si>
    <t>TOTAL</t>
  </si>
  <si>
    <t>CLI-0001</t>
  </si>
  <si>
    <t>Privé</t>
  </si>
  <si>
    <t/>
  </si>
  <si>
    <t>ART-0001</t>
  </si>
  <si>
    <t>Installation d'une cloison avec laine de verre</t>
  </si>
  <si>
    <t>40,00 €</t>
  </si>
  <si>
    <t>ART-0002</t>
  </si>
  <si>
    <t>Installation d'un plafond avec laine de verre</t>
  </si>
  <si>
    <t>ART-0003</t>
  </si>
  <si>
    <t>Pose d'un placo hydrofuge en rénovation</t>
  </si>
  <si>
    <t>50,00 €</t>
  </si>
  <si>
    <t>ART-0004</t>
  </si>
  <si>
    <t>Installationd'une cloison avec polystyrène expansé</t>
  </si>
  <si>
    <t>35,00 €</t>
  </si>
  <si>
    <t>ART-0005</t>
  </si>
  <si>
    <t>Jointage plat de qualité</t>
  </si>
  <si>
    <t>5,00 €</t>
  </si>
  <si>
    <t>ART-0006</t>
  </si>
  <si>
    <t>Jointage d'angle saillant de qualité</t>
  </si>
  <si>
    <t>9,00 €</t>
  </si>
  <si>
    <t>ART-0007</t>
  </si>
  <si>
    <t>Ponçage du placo et sous-couche</t>
  </si>
  <si>
    <t>ART-0008</t>
  </si>
  <si>
    <t>Doublage d'un placo collé</t>
  </si>
  <si>
    <t>13,00 €</t>
  </si>
  <si>
    <t>CRITERE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</si>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</sst>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5" x14ac:knownFonts="1">
    <font>
      <sz val="11"/>
      <color theme="1"/>
      <name val="Calibri"/>
      <family val="2"/>
      <scheme val="minor"/>
    </font>
    <font>
      <b/>
      <sz val="48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1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9" fontId="0" fillId="0" borderId="3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0" xfId="0" applyFont="1"/>
    <xf numFmtId="164" fontId="0" fillId="0" borderId="0" xfId="0" applyNumberFormat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0</xdr:row>
          <xdr:rowOff>180975</xdr:rowOff>
        </xdr:from>
        <xdr:to>
          <xdr:col>1</xdr:col>
          <xdr:colOff>438150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161925</xdr:rowOff>
        </xdr:from>
        <xdr:to>
          <xdr:col>1</xdr:col>
          <xdr:colOff>733425</xdr:colOff>
          <xdr:row>2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0</xdr:row>
          <xdr:rowOff>161925</xdr:rowOff>
        </xdr:from>
        <xdr:to>
          <xdr:col>1</xdr:col>
          <xdr:colOff>609600</xdr:colOff>
          <xdr:row>2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_CLIENT" displayName="TB_CLIENT" ref="B5:L6" totalsRowShown="0" dataDxfId="12">
  <autoFilter ref="B5:L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00000000-0010-0000-0000-000001000000}" name="N° CLIENT" dataDxfId="11"/>
    <tableColumn id="2" xr3:uid="{00000000-0010-0000-0000-000002000000}" name="TYPE" dataDxfId="10"/>
    <tableColumn id="3" xr3:uid="{00000000-0010-0000-0000-000003000000}" name="CIVILITE" dataDxfId="9"/>
    <tableColumn id="4" xr3:uid="{00000000-0010-0000-0000-000004000000}" name="NOM" dataDxfId="8"/>
    <tableColumn id="5" xr3:uid="{00000000-0010-0000-0000-000005000000}" name="PRENOM" dataDxfId="7"/>
    <tableColumn id="6" xr3:uid="{00000000-0010-0000-0000-000006000000}" name="ENTREPRISE" dataDxfId="6"/>
    <tableColumn id="7" xr3:uid="{00000000-0010-0000-0000-000007000000}" name="ADRESSE" dataDxfId="5"/>
    <tableColumn id="8" xr3:uid="{00000000-0010-0000-0000-000008000000}" name="CP" dataDxfId="4"/>
    <tableColumn id="9" xr3:uid="{00000000-0010-0000-0000-000009000000}" name="VILLE" dataDxfId="3"/>
    <tableColumn id="10" xr3:uid="{00000000-0010-0000-0000-00000A000000}" name="TELEPHONE" dataDxfId="2"/>
    <tableColumn id="11" xr3:uid="{00000000-0010-0000-0000-00000B000000}" name="E-MAIL" dataDxfId="1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_ARTICLE" displayName="TB_ARTICLE" ref="B5:E13" totalsRowShown="0" headerRowDxfId="0">
  <tableColumns count="4">
    <tableColumn id="1" xr3:uid="{00000000-0010-0000-0100-000001000000}" name="N° ARTICLE"/>
    <tableColumn id="2" xr3:uid="{00000000-0010-0000-0100-000002000000}" name="DESIGNATION"/>
    <tableColumn id="3" xr3:uid="{00000000-0010-0000-0100-000003000000}" name="UNITE"/>
    <tableColumn id="4" xr3:uid="{00000000-0010-0000-0100-000004000000}" name="PRIX HT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C6DDE6-A4D0-47B9-835A-9D8A5101CDAD}" name="TB_STAT_CLIENT" displayName="TB_STAT_CLIENT" ref="B5:C6" totalsRowShown="0">
  <autoFilter ref="B5:C6" xr:uid="{99C6DDE6-A4D0-47B9-835A-9D8A5101CDAD}">
    <filterColumn colId="0" hiddenButton="1"/>
    <filterColumn colId="1" hiddenButton="1"/>
  </autoFilter>
  <tableColumns count="2">
    <tableColumn id="1" xr3:uid="{0832B710-376D-4240-ADDA-8F4669D81165}" name="N°CLIENT"/>
    <tableColumn id="2" xr3:uid="{0E0649CF-12C6-44CA-B1BC-5D1EA0E42F9E}" name="TOTAL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_menu_Cliquer">
                <anchor moveWithCells="1" sizeWithCells="1">
                  <from>
                    <xdr:col>0</xdr:col>
                    <xdr:colOff>485775</xdr:colOff>
                    <xdr:row>0</xdr:row>
                    <xdr:rowOff>180975</xdr:rowOff>
                  </from>
                  <to>
                    <xdr:col>1</xdr:col>
                    <xdr:colOff>438150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J33"/>
  <sheetViews>
    <sheetView workbookViewId="0">
      <selection activeCell="H30" sqref="H30"/>
    </sheetView>
  </sheetViews>
  <sheetFormatPr baseColWidth="10" defaultRowHeight="15" x14ac:dyDescent="0.25"/>
  <cols>
    <col min="1" max="17" width="15.5703125" customWidth="1"/>
  </cols>
  <sheetData>
    <row r="2" spans="1:10" x14ac:dyDescent="0.25">
      <c r="A2" s="18" t="s">
        <v>1</v>
      </c>
      <c r="B2" s="18"/>
      <c r="C2" s="18"/>
      <c r="D2" s="18"/>
      <c r="G2" s="18" t="s">
        <v>6</v>
      </c>
      <c r="H2" s="18"/>
      <c r="I2" s="18"/>
      <c r="J2" s="18"/>
    </row>
    <row r="3" spans="1:10" x14ac:dyDescent="0.25">
      <c r="A3" s="3" t="s">
        <v>2</v>
      </c>
      <c r="B3" s="3"/>
      <c r="C3" s="3">
        <v>2</v>
      </c>
      <c r="D3" t="str">
        <f>LEFT(A3,3)&amp;"-"&amp;TEXT(C3,"0000")</f>
        <v>CLI-0002</v>
      </c>
      <c r="G3" s="2"/>
      <c r="I3" s="3"/>
      <c r="J3" s="4">
        <f ca="1">TODAY()</f>
        <v>44727</v>
      </c>
    </row>
    <row r="4" spans="1:10" x14ac:dyDescent="0.25">
      <c r="A4" s="3" t="s">
        <v>3</v>
      </c>
      <c r="B4" s="3"/>
      <c r="C4" s="3">
        <v>9</v>
      </c>
      <c r="D4" t="str">
        <f>LEFT(A4,3)&amp;"-"&amp;TEXT(C4,"0000")</f>
        <v>ART-0009</v>
      </c>
      <c r="G4" s="2"/>
      <c r="I4" s="3">
        <f ca="1">YEAR(J3)</f>
        <v>2022</v>
      </c>
      <c r="J4" s="3" t="str">
        <f ca="1">TEXT(MONTH(J3),"00")</f>
        <v>06</v>
      </c>
    </row>
    <row r="5" spans="1:10" x14ac:dyDescent="0.25">
      <c r="A5" s="3" t="s">
        <v>4</v>
      </c>
      <c r="B5" s="3">
        <f ca="1">I4</f>
        <v>2022</v>
      </c>
      <c r="C5" s="3">
        <v>1</v>
      </c>
      <c r="D5" t="str">
        <f ca="1">LEFT(A5,3)&amp;"-"&amp;RIGHT(B5,2)&amp;"-"&amp;TEXT(C5,"0000")</f>
        <v>DEV-22-0001</v>
      </c>
      <c r="G5" s="2"/>
      <c r="I5" s="3"/>
      <c r="J5" s="14" t="str">
        <f ca="1">UPPER(TEXT(J3,"mmmm"))</f>
        <v>JUIN</v>
      </c>
    </row>
    <row r="6" spans="1:10" x14ac:dyDescent="0.25">
      <c r="A6" s="3" t="s">
        <v>5</v>
      </c>
      <c r="B6" s="3">
        <f ca="1">I4</f>
        <v>2022</v>
      </c>
      <c r="C6" s="3">
        <v>1</v>
      </c>
      <c r="D6" t="str">
        <f ca="1">LEFT(A6,3)&amp;"-"&amp;RIGHT(B6,2)&amp;"-"&amp;TEXT(C6,"0000")</f>
        <v>FAC-22-0001</v>
      </c>
      <c r="G6" s="2"/>
    </row>
    <row r="7" spans="1:10" x14ac:dyDescent="0.25">
      <c r="A7" s="3"/>
      <c r="B7" s="3"/>
      <c r="C7" s="3"/>
    </row>
    <row r="8" spans="1:10" x14ac:dyDescent="0.25">
      <c r="A8" s="1" t="s">
        <v>20</v>
      </c>
      <c r="B8" s="1" t="s">
        <v>21</v>
      </c>
      <c r="C8" s="1" t="s">
        <v>22</v>
      </c>
    </row>
    <row r="9" spans="1:10" x14ac:dyDescent="0.25">
      <c r="A9" s="9" t="s">
        <v>23</v>
      </c>
      <c r="B9" s="10"/>
      <c r="C9" s="10"/>
    </row>
    <row r="10" spans="1:10" x14ac:dyDescent="0.25">
      <c r="A10" s="9" t="s">
        <v>24</v>
      </c>
      <c r="B10" s="10"/>
      <c r="C10" s="10"/>
    </row>
    <row r="11" spans="1:10" x14ac:dyDescent="0.25">
      <c r="A11" s="9" t="s">
        <v>25</v>
      </c>
      <c r="B11" s="10"/>
      <c r="C11" s="10"/>
    </row>
    <row r="13" spans="1:10" x14ac:dyDescent="0.25">
      <c r="A13" s="1" t="s">
        <v>0</v>
      </c>
      <c r="B13" s="1" t="s">
        <v>9</v>
      </c>
      <c r="C13" s="1" t="s">
        <v>28</v>
      </c>
      <c r="D13" s="1"/>
      <c r="E13" s="1"/>
      <c r="F13" s="1"/>
    </row>
    <row r="14" spans="1:10" x14ac:dyDescent="0.25">
      <c r="A14" s="5">
        <v>0.2</v>
      </c>
      <c r="B14" s="11" t="s">
        <v>11</v>
      </c>
      <c r="C14" s="3" t="s">
        <v>37</v>
      </c>
      <c r="D14" s="7"/>
    </row>
    <row r="15" spans="1:10" x14ac:dyDescent="0.25">
      <c r="A15" s="6">
        <v>0.1</v>
      </c>
      <c r="B15" s="12" t="s">
        <v>12</v>
      </c>
      <c r="C15" s="3" t="s">
        <v>38</v>
      </c>
      <c r="D15" s="8"/>
    </row>
    <row r="16" spans="1:10" x14ac:dyDescent="0.25">
      <c r="B16" s="12" t="s">
        <v>13</v>
      </c>
      <c r="D16" s="8"/>
    </row>
    <row r="17" spans="1:6" x14ac:dyDescent="0.25">
      <c r="B17" s="12" t="s">
        <v>14</v>
      </c>
      <c r="D17" s="8"/>
    </row>
    <row r="18" spans="1:6" x14ac:dyDescent="0.25">
      <c r="B18" s="12" t="s">
        <v>15</v>
      </c>
      <c r="D18" s="8"/>
    </row>
    <row r="19" spans="1:6" x14ac:dyDescent="0.25">
      <c r="B19" s="12" t="s">
        <v>16</v>
      </c>
      <c r="D19" s="8"/>
    </row>
    <row r="20" spans="1:6" x14ac:dyDescent="0.25">
      <c r="B20" s="12" t="s">
        <v>17</v>
      </c>
      <c r="D20" s="8"/>
    </row>
    <row r="21" spans="1:6" x14ac:dyDescent="0.25">
      <c r="B21" s="12" t="s">
        <v>18</v>
      </c>
      <c r="D21" s="8"/>
    </row>
    <row r="22" spans="1:6" x14ac:dyDescent="0.25">
      <c r="B22" s="12" t="s">
        <v>19</v>
      </c>
      <c r="D22" s="8"/>
    </row>
    <row r="26" spans="1:6" x14ac:dyDescent="0.25">
      <c r="A26" s="18" t="s">
        <v>39</v>
      </c>
      <c r="B26" s="18"/>
      <c r="C26" s="18"/>
      <c r="D26" s="18"/>
      <c r="E26" s="18"/>
      <c r="F26" s="18"/>
    </row>
    <row r="27" spans="1:6" x14ac:dyDescent="0.25">
      <c r="A27" s="19" t="s">
        <v>40</v>
      </c>
      <c r="B27" s="19"/>
      <c r="C27" s="19"/>
      <c r="D27" s="19"/>
      <c r="E27" s="19"/>
      <c r="F27" s="19"/>
    </row>
    <row r="28" spans="1:6" x14ac:dyDescent="0.25">
      <c r="A28" s="18"/>
      <c r="B28" s="18"/>
      <c r="C28" s="18"/>
      <c r="D28" s="18"/>
      <c r="E28" s="18"/>
      <c r="F28" s="18"/>
    </row>
    <row r="29" spans="1:6" x14ac:dyDescent="0.25">
      <c r="A29" s="19" t="str">
        <f ca="1">A27&amp;"\ENREGISTREMENT\ANNEE "&amp;I4&amp;"\DEVIS\EXCEL\"&amp;J4&amp;"-"&amp;J5&amp;"\SVG DEVIS.xlsx"</f>
        <v>E:\devis facture\ENREGISTREMENT\ANNEE 2022\DEVIS\EXCEL\06-JUIN\SVG DEVIS.xlsx</v>
      </c>
      <c r="B29" s="19"/>
      <c r="C29" s="19"/>
      <c r="D29" s="19"/>
      <c r="E29" s="19"/>
      <c r="F29" s="19"/>
    </row>
    <row r="30" spans="1:6" x14ac:dyDescent="0.25">
      <c r="A30" s="18"/>
      <c r="B30" s="18"/>
      <c r="C30" s="18"/>
      <c r="D30" s="18"/>
      <c r="E30" s="18"/>
      <c r="F30" s="18"/>
    </row>
    <row r="31" spans="1:6" x14ac:dyDescent="0.25">
      <c r="A31" s="19" t="str">
        <f ca="1">A27&amp;"\ENREGISTREMENT\ANNEE "&amp;I4&amp;"\DEVIS\PDF\"&amp;J4&amp;"-"&amp;J5&amp;"\"</f>
        <v>E:\devis facture\ENREGISTREMENT\ANNEE 2022\DEVIS\PDF\06-JUIN\</v>
      </c>
      <c r="B31" s="19"/>
      <c r="C31" s="19"/>
      <c r="D31" s="19"/>
      <c r="E31" s="19"/>
      <c r="F31" s="19"/>
    </row>
    <row r="32" spans="1:6" x14ac:dyDescent="0.25">
      <c r="A32" s="18"/>
      <c r="B32" s="18"/>
      <c r="C32" s="18"/>
      <c r="D32" s="18"/>
      <c r="E32" s="18"/>
      <c r="F32" s="18"/>
    </row>
    <row r="33" spans="1:6" x14ac:dyDescent="0.25">
      <c r="A33" s="19" t="str">
        <f ca="1">A27&amp;"\ENREGISTREMENT\ANNEE "&amp;I4&amp;"\FACTURE\PDF\"&amp;J4&amp;"-"&amp;J5&amp;"\"</f>
        <v>E:\devis facture\ENREGISTREMENT\ANNEE 2022\FACTURE\PDF\06-JUIN\</v>
      </c>
      <c r="B33" s="19"/>
      <c r="C33" s="19"/>
      <c r="D33" s="19"/>
      <c r="E33" s="19"/>
      <c r="F33" s="19"/>
    </row>
  </sheetData>
  <mergeCells count="10">
    <mergeCell ref="A31:F31"/>
    <mergeCell ref="A33:F33"/>
    <mergeCell ref="A32:F32"/>
    <mergeCell ref="A30:F30"/>
    <mergeCell ref="A28:F28"/>
    <mergeCell ref="A2:D2"/>
    <mergeCell ref="G2:J2"/>
    <mergeCell ref="A26:F26"/>
    <mergeCell ref="A27:F27"/>
    <mergeCell ref="A29:F2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5:L6"/>
  <sheetViews>
    <sheetView tabSelected="1" workbookViewId="0">
      <pane ySplit="5" topLeftCell="A6" activePane="bottomLeft" state="frozen"/>
      <selection pane="bottomLeft" activeCell="G11" sqref="G11"/>
    </sheetView>
  </sheetViews>
  <sheetFormatPr baseColWidth="10" defaultRowHeight="15" x14ac:dyDescent="0.25"/>
  <cols>
    <col min="1" max="1" width="2.7109375" customWidth="1"/>
    <col min="3" max="3" width="7.5703125" customWidth="1"/>
    <col min="4" max="4" width="8" customWidth="1"/>
    <col min="5" max="5" width="17.7109375" customWidth="1"/>
    <col min="6" max="6" width="20.140625" customWidth="1"/>
    <col min="7" max="7" width="26.5703125" customWidth="1"/>
    <col min="8" max="8" width="25.42578125" customWidth="1"/>
    <col min="10" max="10" width="18.140625" customWidth="1"/>
    <col min="11" max="11" width="13.42578125" customWidth="1"/>
    <col min="12" max="12" width="23.28515625" customWidth="1"/>
  </cols>
  <sheetData>
    <row r="5" spans="2:12" x14ac:dyDescent="0.25">
      <c r="B5" t="s">
        <v>26</v>
      </c>
      <c r="C5" t="s">
        <v>27</v>
      </c>
      <c r="D5" t="s">
        <v>28</v>
      </c>
      <c r="E5" t="s">
        <v>29</v>
      </c>
      <c r="F5" t="s">
        <v>30</v>
      </c>
      <c r="G5" t="s">
        <v>31</v>
      </c>
      <c r="H5" t="s">
        <v>32</v>
      </c>
      <c r="I5" t="s">
        <v>33</v>
      </c>
      <c r="J5" t="s">
        <v>34</v>
      </c>
      <c r="K5" t="s">
        <v>35</v>
      </c>
      <c r="L5" t="s">
        <v>36</v>
      </c>
    </row>
    <row r="6" spans="2:12" x14ac:dyDescent="0.25">
      <c r="B6" s="13" t="s">
        <v>43</v>
      </c>
      <c r="C6" s="13" t="s">
        <v>44</v>
      </c>
      <c r="D6" s="13" t="s">
        <v>37</v>
      </c>
      <c r="E6" s="13" t="s">
        <v>69</v>
      </c>
      <c r="F6" s="13" t="s">
        <v>69</v>
      </c>
      <c r="G6" s="13" t="s">
        <v>45</v>
      </c>
      <c r="H6" s="13" t="s">
        <v>69</v>
      </c>
      <c r="I6" s="13" t="s">
        <v>69</v>
      </c>
      <c r="J6" s="13" t="s">
        <v>69</v>
      </c>
      <c r="K6" s="13" t="s">
        <v>69</v>
      </c>
      <c r="L6" s="13" t="s">
        <v>69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_menu_Cliquer">
                <anchor moveWithCells="1" sizeWithCells="1">
                  <from>
                    <xdr:col>1</xdr:col>
                    <xdr:colOff>19050</xdr:colOff>
                    <xdr:row>0</xdr:row>
                    <xdr:rowOff>161925</xdr:rowOff>
                  </from>
                  <to>
                    <xdr:col>1</xdr:col>
                    <xdr:colOff>733425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P13"/>
  <sheetViews>
    <sheetView workbookViewId="0">
      <pane ySplit="5" topLeftCell="A6" activePane="bottomLeft" state="frozen"/>
      <selection pane="bottomLeft" activeCell="K16" sqref="K16"/>
    </sheetView>
  </sheetViews>
  <sheetFormatPr baseColWidth="10" defaultRowHeight="15" x14ac:dyDescent="0.25"/>
  <cols>
    <col min="1" max="1" width="4.5703125" customWidth="1"/>
    <col min="2" max="2" width="11.85546875" customWidth="1"/>
    <col min="3" max="3" width="77.28515625" customWidth="1"/>
    <col min="4" max="4" width="20.140625" customWidth="1"/>
    <col min="5" max="5" width="17.140625" customWidth="1"/>
    <col min="12" max="16" width="0" hidden="1" customWidth="1"/>
  </cols>
  <sheetData>
    <row r="1" spans="1:16" ht="15" customHeight="1" x14ac:dyDescent="0.25">
      <c r="A1" s="20" t="s">
        <v>3</v>
      </c>
      <c r="B1" s="20"/>
      <c r="C1" s="20"/>
      <c r="D1" s="20"/>
      <c r="E1" s="20"/>
      <c r="F1" s="20"/>
      <c r="G1" s="20"/>
      <c r="H1" s="20"/>
      <c r="I1" s="20"/>
      <c r="J1" s="20"/>
    </row>
    <row r="2" spans="1:16" ht="15" customHeight="1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L2" t="s">
        <v>68</v>
      </c>
    </row>
    <row r="3" spans="1:16" ht="15" customHeight="1" x14ac:dyDescent="0.25">
      <c r="A3" s="20"/>
      <c r="B3" s="20"/>
      <c r="C3" s="20"/>
      <c r="D3" s="20"/>
      <c r="E3" s="20"/>
      <c r="F3" s="20"/>
      <c r="G3" s="20"/>
      <c r="H3" s="20"/>
      <c r="I3" s="20"/>
      <c r="J3" s="20"/>
      <c r="L3" t="s">
        <v>9</v>
      </c>
    </row>
    <row r="4" spans="1:16" ht="15" customHeight="1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</row>
    <row r="5" spans="1:16" ht="15.75" thickBot="1" x14ac:dyDescent="0.3">
      <c r="B5" s="3" t="s">
        <v>7</v>
      </c>
      <c r="C5" s="3" t="s">
        <v>8</v>
      </c>
      <c r="D5" s="3" t="s">
        <v>9</v>
      </c>
      <c r="E5" s="3" t="s">
        <v>10</v>
      </c>
      <c r="M5" s="15" t="s">
        <v>7</v>
      </c>
      <c r="N5" s="16" t="s">
        <v>8</v>
      </c>
      <c r="O5" s="16" t="s">
        <v>9</v>
      </c>
      <c r="P5" s="17" t="s">
        <v>10</v>
      </c>
    </row>
    <row r="6" spans="1:16" ht="15.75" thickTop="1" x14ac:dyDescent="0.25">
      <c r="B6" t="s">
        <v>46</v>
      </c>
      <c r="C6" t="s">
        <v>47</v>
      </c>
      <c r="D6" t="s">
        <v>13</v>
      </c>
      <c r="E6" t="s">
        <v>48</v>
      </c>
      <c r="M6" t="s">
        <v>46</v>
      </c>
      <c r="N6" t="s">
        <v>47</v>
      </c>
      <c r="O6" t="s">
        <v>13</v>
      </c>
      <c r="P6" t="s">
        <v>48</v>
      </c>
    </row>
    <row r="7" spans="1:16" x14ac:dyDescent="0.25">
      <c r="B7" t="s">
        <v>49</v>
      </c>
      <c r="C7" t="s">
        <v>50</v>
      </c>
      <c r="D7" t="s">
        <v>13</v>
      </c>
      <c r="E7" t="s">
        <v>48</v>
      </c>
      <c r="M7" t="s">
        <v>49</v>
      </c>
      <c r="N7" t="s">
        <v>50</v>
      </c>
      <c r="O7" t="s">
        <v>13</v>
      </c>
      <c r="P7" t="s">
        <v>48</v>
      </c>
    </row>
    <row r="8" spans="1:16" x14ac:dyDescent="0.25">
      <c r="B8" t="s">
        <v>51</v>
      </c>
      <c r="C8" t="s">
        <v>52</v>
      </c>
      <c r="D8" t="s">
        <v>13</v>
      </c>
      <c r="E8" t="s">
        <v>53</v>
      </c>
      <c r="M8" t="s">
        <v>51</v>
      </c>
      <c r="N8" t="s">
        <v>52</v>
      </c>
      <c r="O8" t="s">
        <v>13</v>
      </c>
      <c r="P8" t="s">
        <v>53</v>
      </c>
    </row>
    <row r="9" spans="1:16" x14ac:dyDescent="0.25">
      <c r="B9" t="s">
        <v>54</v>
      </c>
      <c r="C9" t="s">
        <v>55</v>
      </c>
      <c r="D9" t="s">
        <v>13</v>
      </c>
      <c r="E9" t="s">
        <v>56</v>
      </c>
      <c r="M9" t="s">
        <v>54</v>
      </c>
      <c r="N9" t="s">
        <v>55</v>
      </c>
      <c r="O9" t="s">
        <v>13</v>
      </c>
      <c r="P9" t="s">
        <v>56</v>
      </c>
    </row>
    <row r="10" spans="1:16" x14ac:dyDescent="0.25">
      <c r="B10" t="s">
        <v>57</v>
      </c>
      <c r="C10" t="s">
        <v>58</v>
      </c>
      <c r="D10" t="s">
        <v>13</v>
      </c>
      <c r="E10" t="s">
        <v>59</v>
      </c>
      <c r="M10" t="s">
        <v>57</v>
      </c>
      <c r="N10" t="s">
        <v>58</v>
      </c>
      <c r="O10" t="s">
        <v>13</v>
      </c>
      <c r="P10" t="s">
        <v>59</v>
      </c>
    </row>
    <row r="11" spans="1:16" x14ac:dyDescent="0.25">
      <c r="B11" t="s">
        <v>60</v>
      </c>
      <c r="C11" t="s">
        <v>61</v>
      </c>
      <c r="D11" t="s">
        <v>15</v>
      </c>
      <c r="E11" t="s">
        <v>62</v>
      </c>
      <c r="M11" t="s">
        <v>60</v>
      </c>
      <c r="N11" t="s">
        <v>61</v>
      </c>
      <c r="O11" t="s">
        <v>15</v>
      </c>
      <c r="P11" t="s">
        <v>62</v>
      </c>
    </row>
    <row r="12" spans="1:16" x14ac:dyDescent="0.25">
      <c r="B12" t="s">
        <v>63</v>
      </c>
      <c r="C12" t="s">
        <v>64</v>
      </c>
      <c r="D12" t="s">
        <v>13</v>
      </c>
      <c r="E12" t="s">
        <v>59</v>
      </c>
      <c r="M12" t="s">
        <v>63</v>
      </c>
      <c r="N12" t="s">
        <v>64</v>
      </c>
      <c r="O12" t="s">
        <v>13</v>
      </c>
      <c r="P12" t="s">
        <v>59</v>
      </c>
    </row>
    <row r="13" spans="1:16" x14ac:dyDescent="0.25">
      <c r="B13" t="s">
        <v>65</v>
      </c>
      <c r="C13" t="s">
        <v>66</v>
      </c>
      <c r="D13" t="s">
        <v>13</v>
      </c>
      <c r="E13" t="s">
        <v>67</v>
      </c>
      <c r="M13" t="s">
        <v>65</v>
      </c>
      <c r="N13" t="s">
        <v>66</v>
      </c>
      <c r="O13" t="s">
        <v>13</v>
      </c>
      <c r="P13" t="s">
        <v>67</v>
      </c>
    </row>
  </sheetData>
  <mergeCells count="1">
    <mergeCell ref="A1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Bouton_menu_Cliquer">
                <anchor moveWithCells="1" sizeWithCells="1">
                  <from>
                    <xdr:col>0</xdr:col>
                    <xdr:colOff>200025</xdr:colOff>
                    <xdr:row>0</xdr:row>
                    <xdr:rowOff>161925</xdr:rowOff>
                  </from>
                  <to>
                    <xdr:col>1</xdr:col>
                    <xdr:colOff>609600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160EF-B91F-4D1E-AF0F-380FA02471F6}">
  <sheetPr codeName="Feuil5"/>
  <dimension ref="B5:C6"/>
  <sheetViews>
    <sheetView workbookViewId="0">
      <pane ySplit="5" topLeftCell="A6" activePane="bottomLeft" state="frozen"/>
      <selection pane="bottomLeft" activeCell="C12" sqref="C12"/>
    </sheetView>
  </sheetViews>
  <sheetFormatPr baseColWidth="10" defaultRowHeight="15" x14ac:dyDescent="0.25"/>
  <sheetData>
    <row r="5" spans="2:3" x14ac:dyDescent="0.25">
      <c r="B5" t="s">
        <v>41</v>
      </c>
      <c r="C5" t="s">
        <v>42</v>
      </c>
    </row>
    <row r="6" spans="2:3" x14ac:dyDescent="0.25">
      <c r="B6" t="s">
        <v>43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ACCEUIL</vt:lpstr>
      <vt:lpstr>PROGRAMME</vt:lpstr>
      <vt:lpstr>CLIENT</vt:lpstr>
      <vt:lpstr>ARTICLE</vt:lpstr>
      <vt:lpstr>STAT CLIENT</vt:lpstr>
      <vt:lpstr>CIVILITE</vt:lpstr>
      <vt:lpstr>ARTICLE!Criteres</vt:lpstr>
      <vt:lpstr>ARTICLE!Extraire</vt:lpstr>
      <vt:lpstr>TVA</vt:lpstr>
      <vt:lpstr>UNITE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Alexandre Wirth</cp:lastModifiedBy>
  <dcterms:created xsi:type="dcterms:W3CDTF">2006-09-12T15:06:44Z</dcterms:created>
  <dcterms:modified xsi:type="dcterms:W3CDTF">2022-06-15T18:52:13Z</dcterms:modified>
</cp:coreProperties>
</file>