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filterPrivacy="1" codeName="BuÇalışmaKitabı"/>
  <xr:revisionPtr revIDLastSave="0" documentId="13_ncr:1_{C42FA42E-99D3-419F-8679-D08566619EFF}" xr6:coauthVersionLast="45" xr6:coauthVersionMax="45" xr10:uidLastSave="{00000000-0000-0000-0000-000000000000}"/>
  <bookViews>
    <workbookView xWindow="-120" yWindow="-120" windowWidth="29040" windowHeight="15840" activeTab="5" xr2:uid="{00000000-000D-0000-FFFF-FFFF00000000}"/>
  </bookViews>
  <sheets>
    <sheet name="8A" sheetId="2" r:id="rId1"/>
    <sheet name="8B" sheetId="32" r:id="rId2"/>
    <sheet name="8C" sheetId="43" r:id="rId3"/>
    <sheet name="8D" sheetId="44" r:id="rId4"/>
    <sheet name="8E" sheetId="45" r:id="rId5"/>
    <sheet name="Tüm" sheetId="31" r:id="rId6"/>
    <sheet name="Liste" sheetId="38" r:id="rId7"/>
    <sheet name="Veri" sheetId="37" r:id="rId8"/>
    <sheet name="Ortalama" sheetId="46" r:id="rId9"/>
  </sheets>
  <definedNames>
    <definedName name="Liste" localSheetId="1">OFFSET(#REF!,,,,COUNTA(#REF!))</definedName>
    <definedName name="Liste" localSheetId="2">OFFSET(#REF!,,,,COUNTA(#REF!))</definedName>
    <definedName name="Liste" localSheetId="3">OFFSET(#REF!,,,,COUNTA(#REF!))</definedName>
    <definedName name="Liste" localSheetId="4">OFFSET(#REF!,,,,COUNTA(#REF!))</definedName>
    <definedName name="Liste" localSheetId="6">OFFSET(#REF!,,,,COUNTA(#REF!))</definedName>
    <definedName name="Liste" localSheetId="5">OFFSET(#REF!,,,,COUNTA(#REF!))</definedName>
    <definedName name="Liste">OFFSET(#REF!,,,,COUNTA(#REF!))</definedName>
    <definedName name="_xlnm.Print_Area" localSheetId="0">'8A'!$A$1:$AA$37</definedName>
    <definedName name="_xlnm.Print_Area" localSheetId="1">'8B'!$A$1:$AA$37</definedName>
    <definedName name="_xlnm.Print_Area" localSheetId="2">'8C'!$A$1:$AA$37</definedName>
    <definedName name="_xlnm.Print_Area" localSheetId="3">'8D'!$A$1:$AA$37</definedName>
    <definedName name="_xlnm.Print_Area" localSheetId="4">'8E'!$A$1:$AA$37</definedName>
    <definedName name="_xlnm.Print_Area" localSheetId="6">Liste!$A$1:$AB$68</definedName>
    <definedName name="_xlnm.Print_Area" localSheetId="5">Tüm!$A$1:$AB$77</definedName>
    <definedName name="_xlnm.Print_Titles" localSheetId="6">Liste!$1:$8</definedName>
    <definedName name="_xlnm.Print_Titles" localSheetId="5">Tüm!$1:$8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38" l="1"/>
  <c r="A1" i="31" l="1"/>
  <c r="A1" i="45"/>
  <c r="A1" i="44"/>
  <c r="A1" i="43"/>
  <c r="A1" i="32"/>
  <c r="A1" i="2"/>
  <c r="W4" i="45" l="1"/>
  <c r="W29" i="45" s="1"/>
  <c r="V4" i="45"/>
  <c r="U4" i="45"/>
  <c r="U29" i="45" s="1"/>
  <c r="T4" i="45"/>
  <c r="T29" i="45" s="1"/>
  <c r="S4" i="45"/>
  <c r="R4" i="45"/>
  <c r="Q4" i="45"/>
  <c r="Q29" i="45" s="1"/>
  <c r="P4" i="45"/>
  <c r="O4" i="45"/>
  <c r="O29" i="45" s="1"/>
  <c r="N4" i="45"/>
  <c r="M4" i="45"/>
  <c r="L4" i="45"/>
  <c r="L29" i="45" s="1"/>
  <c r="K4" i="45"/>
  <c r="K29" i="45" s="1"/>
  <c r="J4" i="45"/>
  <c r="I4" i="45"/>
  <c r="I29" i="45" s="1"/>
  <c r="H4" i="45"/>
  <c r="H29" i="45" s="1"/>
  <c r="G4" i="45"/>
  <c r="F4" i="45"/>
  <c r="E4" i="45"/>
  <c r="E29" i="45" s="1"/>
  <c r="D4" i="45"/>
  <c r="W2" i="45"/>
  <c r="V2" i="45"/>
  <c r="U2" i="45"/>
  <c r="T2" i="45"/>
  <c r="S2" i="45"/>
  <c r="R2" i="45"/>
  <c r="Q2" i="45"/>
  <c r="P2" i="45"/>
  <c r="O2" i="45"/>
  <c r="N2" i="45"/>
  <c r="M2" i="45"/>
  <c r="L2" i="45"/>
  <c r="K2" i="45"/>
  <c r="J2" i="45"/>
  <c r="I2" i="45"/>
  <c r="H2" i="45"/>
  <c r="G2" i="45"/>
  <c r="F2" i="45"/>
  <c r="E2" i="45"/>
  <c r="D2" i="45"/>
  <c r="W4" i="44"/>
  <c r="W29" i="44" s="1"/>
  <c r="V4" i="44"/>
  <c r="U4" i="44"/>
  <c r="U29" i="44" s="1"/>
  <c r="T4" i="44"/>
  <c r="T29" i="44" s="1"/>
  <c r="S4" i="44"/>
  <c r="S29" i="44" s="1"/>
  <c r="R4" i="44"/>
  <c r="Q4" i="44"/>
  <c r="Q29" i="44" s="1"/>
  <c r="P4" i="44"/>
  <c r="O4" i="44"/>
  <c r="N4" i="44"/>
  <c r="M4" i="44"/>
  <c r="L4" i="44"/>
  <c r="L29" i="44" s="1"/>
  <c r="K4" i="44"/>
  <c r="K29" i="44" s="1"/>
  <c r="J4" i="44"/>
  <c r="I4" i="44"/>
  <c r="I29" i="44" s="1"/>
  <c r="H4" i="44"/>
  <c r="H29" i="44" s="1"/>
  <c r="G4" i="44"/>
  <c r="G29" i="44" s="1"/>
  <c r="F4" i="44"/>
  <c r="E4" i="44"/>
  <c r="E29" i="44" s="1"/>
  <c r="D4" i="44"/>
  <c r="W2" i="44"/>
  <c r="V2" i="44"/>
  <c r="U2" i="44"/>
  <c r="T2" i="44"/>
  <c r="S2" i="44"/>
  <c r="R2" i="44"/>
  <c r="Q2" i="44"/>
  <c r="P2" i="44"/>
  <c r="O2" i="44"/>
  <c r="N2" i="44"/>
  <c r="M2" i="44"/>
  <c r="L2" i="44"/>
  <c r="K2" i="44"/>
  <c r="J2" i="44"/>
  <c r="I2" i="44"/>
  <c r="H2" i="44"/>
  <c r="G2" i="44"/>
  <c r="F2" i="44"/>
  <c r="E2" i="44"/>
  <c r="D2" i="44"/>
  <c r="W4" i="43"/>
  <c r="W29" i="43" s="1"/>
  <c r="V4" i="43"/>
  <c r="U4" i="43"/>
  <c r="U29" i="43" s="1"/>
  <c r="T4" i="43"/>
  <c r="T29" i="43" s="1"/>
  <c r="S4" i="43"/>
  <c r="R4" i="43"/>
  <c r="Q4" i="43"/>
  <c r="Q29" i="43" s="1"/>
  <c r="P4" i="43"/>
  <c r="O4" i="43"/>
  <c r="O29" i="43" s="1"/>
  <c r="N4" i="43"/>
  <c r="M4" i="43"/>
  <c r="L4" i="43"/>
  <c r="L29" i="43" s="1"/>
  <c r="K4" i="43"/>
  <c r="K29" i="43" s="1"/>
  <c r="J4" i="43"/>
  <c r="I4" i="43"/>
  <c r="I29" i="43" s="1"/>
  <c r="H4" i="43"/>
  <c r="H29" i="43" s="1"/>
  <c r="G4" i="43"/>
  <c r="F4" i="43"/>
  <c r="E4" i="43"/>
  <c r="E29" i="43" s="1"/>
  <c r="D4" i="43"/>
  <c r="W2" i="43"/>
  <c r="V2" i="43"/>
  <c r="U2" i="43"/>
  <c r="T2" i="43"/>
  <c r="S2" i="43"/>
  <c r="R2" i="43"/>
  <c r="Q2" i="43"/>
  <c r="P2" i="43"/>
  <c r="O2" i="43"/>
  <c r="N2" i="43"/>
  <c r="M2" i="43"/>
  <c r="L2" i="43"/>
  <c r="K2" i="43"/>
  <c r="J2" i="43"/>
  <c r="I2" i="43"/>
  <c r="H2" i="43"/>
  <c r="G2" i="43"/>
  <c r="F2" i="43"/>
  <c r="E2" i="43"/>
  <c r="D2" i="43"/>
  <c r="AA68" i="38"/>
  <c r="AA67" i="38"/>
  <c r="AA66" i="38"/>
  <c r="AA65" i="38"/>
  <c r="AA64" i="38"/>
  <c r="AA63" i="38"/>
  <c r="AA62" i="38"/>
  <c r="AA61" i="38"/>
  <c r="AA60" i="38"/>
  <c r="AA59" i="38"/>
  <c r="AA58" i="38"/>
  <c r="AA57" i="38"/>
  <c r="AA56" i="38"/>
  <c r="AA55" i="38"/>
  <c r="AA54" i="38"/>
  <c r="AA53" i="38"/>
  <c r="AA52" i="38"/>
  <c r="AA51" i="38"/>
  <c r="AA50" i="38"/>
  <c r="AA49" i="38"/>
  <c r="AA48" i="38"/>
  <c r="AA47" i="38"/>
  <c r="AA46" i="38"/>
  <c r="AA45" i="38"/>
  <c r="AA44" i="38"/>
  <c r="AA43" i="38"/>
  <c r="AA42" i="38"/>
  <c r="AA41" i="38"/>
  <c r="AA40" i="38"/>
  <c r="AA39" i="38"/>
  <c r="AA38" i="38"/>
  <c r="AA37" i="38"/>
  <c r="AA36" i="38"/>
  <c r="AA35" i="38"/>
  <c r="AA34" i="38"/>
  <c r="AA33" i="38"/>
  <c r="AA32" i="38"/>
  <c r="AA31" i="38"/>
  <c r="AA30" i="38"/>
  <c r="AA29" i="38"/>
  <c r="AA28" i="38"/>
  <c r="AA27" i="38"/>
  <c r="AA26" i="38"/>
  <c r="AA25" i="38"/>
  <c r="AA24" i="38"/>
  <c r="AA23" i="38"/>
  <c r="AA22" i="38"/>
  <c r="AA21" i="38"/>
  <c r="AA20" i="38"/>
  <c r="AA19" i="38"/>
  <c r="AA18" i="38"/>
  <c r="AA17" i="38"/>
  <c r="AA16" i="38"/>
  <c r="AA15" i="38"/>
  <c r="AA14" i="38"/>
  <c r="Z14" i="38"/>
  <c r="Y14" i="38"/>
  <c r="AB14" i="38" s="1"/>
  <c r="AA13" i="38"/>
  <c r="AA12" i="38"/>
  <c r="AA11" i="38"/>
  <c r="AA10" i="38"/>
  <c r="N29" i="45" l="1"/>
  <c r="M29" i="45"/>
  <c r="F29" i="45"/>
  <c r="R29" i="45"/>
  <c r="J29" i="45"/>
  <c r="V29" i="45"/>
  <c r="D29" i="45"/>
  <c r="P29" i="45"/>
  <c r="G29" i="45"/>
  <c r="S29" i="45"/>
  <c r="F29" i="44"/>
  <c r="R29" i="44"/>
  <c r="J29" i="44"/>
  <c r="V29" i="44"/>
  <c r="O29" i="44"/>
  <c r="N29" i="44"/>
  <c r="M29" i="44"/>
  <c r="D29" i="44"/>
  <c r="P29" i="44"/>
  <c r="N29" i="43"/>
  <c r="M29" i="43"/>
  <c r="D29" i="43"/>
  <c r="F29" i="43"/>
  <c r="R29" i="43"/>
  <c r="P29" i="43"/>
  <c r="J29" i="43"/>
  <c r="V29" i="43"/>
  <c r="G29" i="43"/>
  <c r="S29" i="43"/>
  <c r="AA9" i="38" l="1"/>
  <c r="AA2" i="38" s="1"/>
  <c r="X4" i="38" l="1"/>
  <c r="W4" i="38"/>
  <c r="V4" i="38"/>
  <c r="V5" i="38" s="1"/>
  <c r="U4" i="38"/>
  <c r="T4" i="38"/>
  <c r="T7" i="38" s="1" a="1"/>
  <c r="T7" i="38" s="1"/>
  <c r="S4" i="38"/>
  <c r="R4" i="38"/>
  <c r="R7" i="38" s="1" a="1"/>
  <c r="R7" i="38" s="1"/>
  <c r="Q4" i="38"/>
  <c r="Q5" i="38" s="1"/>
  <c r="P4" i="38"/>
  <c r="O4" i="38"/>
  <c r="N4" i="38"/>
  <c r="M4" i="38"/>
  <c r="L4" i="38"/>
  <c r="L7" i="38" s="1" a="1"/>
  <c r="L7" i="38" s="1"/>
  <c r="K4" i="38"/>
  <c r="J4" i="38"/>
  <c r="J5" i="38" s="1"/>
  <c r="I4" i="38"/>
  <c r="I6" i="38" s="1"/>
  <c r="H4" i="38"/>
  <c r="G4" i="38"/>
  <c r="F4" i="38"/>
  <c r="E4" i="38"/>
  <c r="X2" i="38"/>
  <c r="W2" i="38"/>
  <c r="V2" i="38"/>
  <c r="U2" i="38"/>
  <c r="T2" i="38"/>
  <c r="S2" i="38"/>
  <c r="R2" i="38"/>
  <c r="Q2" i="38"/>
  <c r="P2" i="38"/>
  <c r="O2" i="38"/>
  <c r="N2" i="38"/>
  <c r="M2" i="38"/>
  <c r="L2" i="38"/>
  <c r="K2" i="38"/>
  <c r="J2" i="38"/>
  <c r="I2" i="38"/>
  <c r="H2" i="38"/>
  <c r="G2" i="38"/>
  <c r="F2" i="38"/>
  <c r="E2" i="38"/>
  <c r="Z64" i="38" l="1"/>
  <c r="Z60" i="38"/>
  <c r="Z56" i="38"/>
  <c r="Z52" i="38"/>
  <c r="Z48" i="38"/>
  <c r="Z44" i="38"/>
  <c r="Z40" i="38"/>
  <c r="Z36" i="38"/>
  <c r="Z32" i="38"/>
  <c r="Z24" i="38"/>
  <c r="Z20" i="38"/>
  <c r="Z12" i="38"/>
  <c r="Y12" i="38"/>
  <c r="Z55" i="38"/>
  <c r="Z35" i="38"/>
  <c r="Z23" i="38"/>
  <c r="Y25" i="38"/>
  <c r="Z68" i="38"/>
  <c r="Z28" i="38"/>
  <c r="Z16" i="38"/>
  <c r="Y20" i="38"/>
  <c r="Z59" i="38"/>
  <c r="Z39" i="38"/>
  <c r="Z27" i="38"/>
  <c r="Y21" i="38"/>
  <c r="Y68" i="38"/>
  <c r="Y64" i="38"/>
  <c r="Y60" i="38"/>
  <c r="Y56" i="38"/>
  <c r="Y52" i="38"/>
  <c r="Y48" i="38"/>
  <c r="Y44" i="38"/>
  <c r="Y40" i="38"/>
  <c r="Y36" i="38"/>
  <c r="Y32" i="38"/>
  <c r="Y28" i="38"/>
  <c r="Y24" i="38"/>
  <c r="Y16" i="38"/>
  <c r="Z51" i="38"/>
  <c r="Z31" i="38"/>
  <c r="Z19" i="38"/>
  <c r="Z10" i="38"/>
  <c r="Z63" i="38"/>
  <c r="Z47" i="38"/>
  <c r="Z15" i="38"/>
  <c r="Z67" i="38"/>
  <c r="Z43" i="38"/>
  <c r="Z11" i="38"/>
  <c r="Y67" i="38"/>
  <c r="Y63" i="38"/>
  <c r="Y59" i="38"/>
  <c r="Y55" i="38"/>
  <c r="Y51" i="38"/>
  <c r="Y47" i="38"/>
  <c r="Y43" i="38"/>
  <c r="Y39" i="38"/>
  <c r="Y35" i="38"/>
  <c r="Y31" i="38"/>
  <c r="Y27" i="38"/>
  <c r="Y23" i="38"/>
  <c r="Y19" i="38"/>
  <c r="Y15" i="38"/>
  <c r="Y11" i="38"/>
  <c r="Z30" i="38"/>
  <c r="Z18" i="38"/>
  <c r="Y13" i="38"/>
  <c r="Z62" i="38"/>
  <c r="Z58" i="38"/>
  <c r="Z54" i="38"/>
  <c r="Z50" i="38"/>
  <c r="Z46" i="38"/>
  <c r="Z38" i="38"/>
  <c r="Z34" i="38"/>
  <c r="Z22" i="38"/>
  <c r="Y17" i="38"/>
  <c r="Z66" i="38"/>
  <c r="Z42" i="38"/>
  <c r="Z26" i="38"/>
  <c r="Y66" i="38"/>
  <c r="Y62" i="38"/>
  <c r="Y58" i="38"/>
  <c r="Y54" i="38"/>
  <c r="Y50" i="38"/>
  <c r="Y46" i="38"/>
  <c r="Y42" i="38"/>
  <c r="Y38" i="38"/>
  <c r="Y34" i="38"/>
  <c r="Y30" i="38"/>
  <c r="Y26" i="38"/>
  <c r="Y22" i="38"/>
  <c r="Y18" i="38"/>
  <c r="Y10" i="38"/>
  <c r="Y33" i="38"/>
  <c r="Z61" i="38"/>
  <c r="Y57" i="38"/>
  <c r="Y45" i="38"/>
  <c r="Y37" i="38"/>
  <c r="Z65" i="38"/>
  <c r="Z57" i="38"/>
  <c r="Z53" i="38"/>
  <c r="Z49" i="38"/>
  <c r="Z45" i="38"/>
  <c r="Z41" i="38"/>
  <c r="Z37" i="38"/>
  <c r="Z33" i="38"/>
  <c r="Z29" i="38"/>
  <c r="Z25" i="38"/>
  <c r="Z21" i="38"/>
  <c r="Z17" i="38"/>
  <c r="Z13" i="38"/>
  <c r="Y61" i="38"/>
  <c r="Y53" i="38"/>
  <c r="Y49" i="38"/>
  <c r="Y41" i="38"/>
  <c r="Y29" i="38"/>
  <c r="Y65" i="38"/>
  <c r="Z9" i="38"/>
  <c r="Y9" i="38"/>
  <c r="E7" i="38" a="1"/>
  <c r="E7" i="38" s="1"/>
  <c r="V7" i="38" a="1"/>
  <c r="V7" i="38" s="1"/>
  <c r="Q6" i="38"/>
  <c r="R5" i="38"/>
  <c r="R6" i="38"/>
  <c r="I7" i="38" a="1"/>
  <c r="I7" i="38" s="1"/>
  <c r="F6" i="38"/>
  <c r="F7" i="38" a="1"/>
  <c r="F7" i="38" s="1"/>
  <c r="K7" i="38" a="1"/>
  <c r="K7" i="38" s="1"/>
  <c r="O6" i="38"/>
  <c r="S7" i="38" a="1"/>
  <c r="S7" i="38" s="1"/>
  <c r="S5" i="38"/>
  <c r="G5" i="38"/>
  <c r="O5" i="38"/>
  <c r="W6" i="38"/>
  <c r="O7" i="38" a="1"/>
  <c r="O7" i="38" s="1"/>
  <c r="W5" i="38"/>
  <c r="K6" i="38"/>
  <c r="W7" i="38" a="1"/>
  <c r="W7" i="38" s="1"/>
  <c r="E6" i="38"/>
  <c r="I5" i="38"/>
  <c r="U6" i="38"/>
  <c r="E5" i="38"/>
  <c r="K5" i="38"/>
  <c r="M6" i="38"/>
  <c r="S6" i="38"/>
  <c r="M7" i="38" a="1"/>
  <c r="M7" i="38" s="1"/>
  <c r="Q7" i="38" a="1"/>
  <c r="Q7" i="38" s="1"/>
  <c r="J6" i="38"/>
  <c r="N5" i="38"/>
  <c r="F5" i="38"/>
  <c r="M5" i="38"/>
  <c r="U5" i="38"/>
  <c r="G6" i="38"/>
  <c r="N6" i="38"/>
  <c r="V6" i="38"/>
  <c r="G7" i="38" a="1"/>
  <c r="G7" i="38" s="1"/>
  <c r="J7" i="38" a="1"/>
  <c r="J7" i="38" s="1"/>
  <c r="N7" i="38" a="1"/>
  <c r="N7" i="38" s="1"/>
  <c r="U7" i="38" a="1"/>
  <c r="U7" i="38" s="1"/>
  <c r="H6" i="38"/>
  <c r="H5" i="38"/>
  <c r="L6" i="38"/>
  <c r="L5" i="38"/>
  <c r="P6" i="38"/>
  <c r="P5" i="38"/>
  <c r="T6" i="38"/>
  <c r="T5" i="38"/>
  <c r="X6" i="38"/>
  <c r="X5" i="38"/>
  <c r="H7" i="38" a="1"/>
  <c r="H7" i="38" s="1"/>
  <c r="P7" i="38" a="1"/>
  <c r="P7" i="38" s="1"/>
  <c r="X7" i="38" a="1"/>
  <c r="X7" i="38" s="1"/>
  <c r="Y2" i="38" l="1"/>
  <c r="Z2" i="38"/>
  <c r="AB30" i="38"/>
  <c r="AB50" i="38"/>
  <c r="AB64" i="38"/>
  <c r="AB23" i="38"/>
  <c r="AB35" i="38"/>
  <c r="AB51" i="38"/>
  <c r="AB56" i="38"/>
  <c r="AB49" i="38"/>
  <c r="AB16" i="38"/>
  <c r="AB36" i="38"/>
  <c r="AB18" i="38"/>
  <c r="AB48" i="38"/>
  <c r="AB19" i="38"/>
  <c r="AB52" i="38"/>
  <c r="AB31" i="38"/>
  <c r="AB10" i="38"/>
  <c r="AB44" i="38"/>
  <c r="AB26" i="38"/>
  <c r="AB53" i="38"/>
  <c r="AB68" i="38"/>
  <c r="AB58" i="38"/>
  <c r="AB66" i="38"/>
  <c r="AB47" i="38"/>
  <c r="AB55" i="38"/>
  <c r="AB60" i="38"/>
  <c r="AB34" i="38"/>
  <c r="AB61" i="38"/>
  <c r="AB45" i="38"/>
  <c r="AB46" i="38"/>
  <c r="AB40" i="38"/>
  <c r="AB20" i="38"/>
  <c r="AB39" i="38"/>
  <c r="AB29" i="38"/>
  <c r="AB43" i="38"/>
  <c r="AB59" i="38"/>
  <c r="AB24" i="38"/>
  <c r="AB28" i="38"/>
  <c r="AB57" i="38"/>
  <c r="AB27" i="38"/>
  <c r="AB32" i="38"/>
  <c r="AB54" i="38"/>
  <c r="AB65" i="38"/>
  <c r="AB62" i="38"/>
  <c r="AB41" i="38"/>
  <c r="AB22" i="38"/>
  <c r="AB13" i="38"/>
  <c r="AB25" i="38"/>
  <c r="AB33" i="38"/>
  <c r="AB17" i="38"/>
  <c r="AB11" i="38"/>
  <c r="AB38" i="38"/>
  <c r="AB15" i="38"/>
  <c r="AB63" i="38"/>
  <c r="AB37" i="38"/>
  <c r="AB42" i="38"/>
  <c r="AB67" i="38"/>
  <c r="AB21" i="38"/>
  <c r="AB12" i="38"/>
  <c r="V8" i="38"/>
  <c r="AB9" i="38"/>
  <c r="F8" i="38"/>
  <c r="E8" i="38"/>
  <c r="T8" i="38"/>
  <c r="R8" i="38"/>
  <c r="L8" i="38"/>
  <c r="I8" i="38"/>
  <c r="U8" i="38"/>
  <c r="S8" i="38"/>
  <c r="K8" i="38"/>
  <c r="P8" i="38"/>
  <c r="Q8" i="38"/>
  <c r="N8" i="38"/>
  <c r="O8" i="38"/>
  <c r="J8" i="38"/>
  <c r="X8" i="38"/>
  <c r="H8" i="38"/>
  <c r="M8" i="38"/>
  <c r="W8" i="38"/>
  <c r="G8" i="38"/>
  <c r="AB2" i="38" l="1"/>
  <c r="AD44" i="31" a="1"/>
  <c r="AD44" i="31" s="1"/>
  <c r="AD32" i="31" a="1"/>
  <c r="AD32" i="31" s="1"/>
  <c r="AD20" i="31" a="1"/>
  <c r="AD20" i="31" s="1"/>
  <c r="AD10" i="31" a="1"/>
  <c r="AD10" i="31" s="1"/>
  <c r="AD68" i="31" a="1"/>
  <c r="AD68" i="31" s="1"/>
  <c r="AD62" i="31" a="1"/>
  <c r="AD62" i="31" s="1"/>
  <c r="AD56" i="31" a="1"/>
  <c r="AD56" i="31" s="1"/>
  <c r="AD50" i="31" a="1"/>
  <c r="AD50" i="31" s="1"/>
  <c r="AD38" i="31" a="1"/>
  <c r="AD38" i="31" s="1"/>
  <c r="AD26" i="31" a="1"/>
  <c r="AD26" i="31" s="1"/>
  <c r="AD14" i="31" a="1"/>
  <c r="AD14" i="31" s="1"/>
  <c r="AD61" i="31" a="1"/>
  <c r="AD61" i="31" s="1"/>
  <c r="AD49" i="31" a="1"/>
  <c r="AD49" i="31" s="1"/>
  <c r="AD37" i="31" a="1"/>
  <c r="AD37" i="31" s="1"/>
  <c r="AD25" i="31" a="1"/>
  <c r="AD25" i="31" s="1"/>
  <c r="AD13" i="31" a="1"/>
  <c r="AD13" i="31" s="1"/>
  <c r="AD67" i="31" a="1"/>
  <c r="AD67" i="31" s="1"/>
  <c r="AD55" i="31" a="1"/>
  <c r="AD55" i="31" s="1"/>
  <c r="AD43" i="31" a="1"/>
  <c r="AD43" i="31" s="1"/>
  <c r="AD31" i="31" a="1"/>
  <c r="AD31" i="31" s="1"/>
  <c r="AD19" i="31" a="1"/>
  <c r="AD19" i="31" s="1"/>
  <c r="AD42" i="31" a="1"/>
  <c r="AD42" i="31" s="1"/>
  <c r="AD30" i="31" a="1"/>
  <c r="AD30" i="31" s="1"/>
  <c r="AD18" i="31" a="1"/>
  <c r="AD18" i="31" s="1"/>
  <c r="AD28" i="31" a="1"/>
  <c r="AD28" i="31" s="1"/>
  <c r="AD66" i="31" a="1"/>
  <c r="AD66" i="31" s="1"/>
  <c r="AD60" i="31" a="1"/>
  <c r="AD60" i="31" s="1"/>
  <c r="AD54" i="31" a="1"/>
  <c r="AD54" i="31" s="1"/>
  <c r="AD48" i="31" a="1"/>
  <c r="AD48" i="31" s="1"/>
  <c r="AD36" i="31" a="1"/>
  <c r="AD36" i="31" s="1"/>
  <c r="AD24" i="31" a="1"/>
  <c r="AD24" i="31" s="1"/>
  <c r="AD12" i="31" a="1"/>
  <c r="AD12" i="31" s="1"/>
  <c r="AD22" i="31" a="1"/>
  <c r="AD22" i="31" s="1"/>
  <c r="AD47" i="31" a="1"/>
  <c r="AD47" i="31" s="1"/>
  <c r="AD35" i="31" a="1"/>
  <c r="AD35" i="31" s="1"/>
  <c r="AD29" i="31" a="1"/>
  <c r="AD29" i="31" s="1"/>
  <c r="AD17" i="31" a="1"/>
  <c r="AD17" i="31" s="1"/>
  <c r="AD34" i="31" a="1"/>
  <c r="AD34" i="31" s="1"/>
  <c r="AD65" i="31" a="1"/>
  <c r="AD65" i="31" s="1"/>
  <c r="AD59" i="31" a="1"/>
  <c r="AD59" i="31" s="1"/>
  <c r="AD53" i="31" a="1"/>
  <c r="AD53" i="31" s="1"/>
  <c r="AD41" i="31" a="1"/>
  <c r="AD41" i="31" s="1"/>
  <c r="AD23" i="31" a="1"/>
  <c r="AD23" i="31" s="1"/>
  <c r="AD11" i="31" a="1"/>
  <c r="AD11" i="31" s="1"/>
  <c r="AD16" i="31" a="1"/>
  <c r="AD16" i="31" s="1"/>
  <c r="AD64" i="31" a="1"/>
  <c r="AD64" i="31" s="1"/>
  <c r="AD58" i="31" a="1"/>
  <c r="AD58" i="31" s="1"/>
  <c r="AD52" i="31" a="1"/>
  <c r="AD52" i="31" s="1"/>
  <c r="AD46" i="31" a="1"/>
  <c r="AD46" i="31" s="1"/>
  <c r="AD40" i="31" a="1"/>
  <c r="AD40" i="31" s="1"/>
  <c r="AD63" i="31" a="1"/>
  <c r="AD63" i="31" s="1"/>
  <c r="AD57" i="31" a="1"/>
  <c r="AD57" i="31" s="1"/>
  <c r="AD51" i="31" a="1"/>
  <c r="AD51" i="31" s="1"/>
  <c r="AD45" i="31" a="1"/>
  <c r="AD45" i="31" s="1"/>
  <c r="AD39" i="31" a="1"/>
  <c r="AD39" i="31" s="1"/>
  <c r="AD33" i="31" a="1"/>
  <c r="AD33" i="31" s="1"/>
  <c r="AD27" i="31" a="1"/>
  <c r="AD27" i="31" s="1"/>
  <c r="AD21" i="31" a="1"/>
  <c r="AD21" i="31" s="1"/>
  <c r="AD15" i="31" a="1"/>
  <c r="AD15" i="31" s="1"/>
  <c r="AC25" i="45" a="1"/>
  <c r="AC25" i="45" s="1"/>
  <c r="AC28" i="45" a="1"/>
  <c r="AC28" i="45" s="1"/>
  <c r="AC22" i="45" a="1"/>
  <c r="AC22" i="45" s="1"/>
  <c r="AC21" i="45" a="1"/>
  <c r="AC21" i="45" s="1"/>
  <c r="AC27" i="45" a="1"/>
  <c r="AC27" i="45" s="1"/>
  <c r="AC24" i="45" a="1"/>
  <c r="AC24" i="45" s="1"/>
  <c r="AC16" i="45" a="1"/>
  <c r="AC16" i="45" s="1"/>
  <c r="AC26" i="45" a="1"/>
  <c r="AC26" i="45" s="1"/>
  <c r="AC17" i="45" a="1"/>
  <c r="AC17" i="45" s="1"/>
  <c r="AC23" i="45" a="1"/>
  <c r="AC23" i="45" s="1"/>
  <c r="AC13" i="45" a="1"/>
  <c r="AC13" i="45" s="1"/>
  <c r="AC18" i="45" a="1"/>
  <c r="AC18" i="45" s="1"/>
  <c r="AC9" i="45" a="1"/>
  <c r="AC9" i="45" s="1"/>
  <c r="AC14" i="45" a="1"/>
  <c r="AC14" i="45" s="1"/>
  <c r="AC11" i="45" a="1"/>
  <c r="AC11" i="45" s="1"/>
  <c r="AC19" i="45" a="1"/>
  <c r="AC19" i="45" s="1"/>
  <c r="AC10" i="45" a="1"/>
  <c r="AC10" i="45" s="1"/>
  <c r="AC15" i="45" a="1"/>
  <c r="AC15" i="45" s="1"/>
  <c r="AC20" i="45" a="1"/>
  <c r="AC20" i="45" s="1"/>
  <c r="AC12" i="45" a="1"/>
  <c r="AC12" i="45" s="1"/>
  <c r="AC25" i="44" a="1"/>
  <c r="AC25" i="44" s="1"/>
  <c r="AC28" i="44" a="1"/>
  <c r="AC28" i="44" s="1"/>
  <c r="AC24" i="44" a="1"/>
  <c r="AC24" i="44" s="1"/>
  <c r="AC21" i="44" a="1"/>
  <c r="AC21" i="44" s="1"/>
  <c r="AC27" i="44" a="1"/>
  <c r="AC27" i="44" s="1"/>
  <c r="AC26" i="44" a="1"/>
  <c r="AC26" i="44" s="1"/>
  <c r="AC23" i="44" a="1"/>
  <c r="AC23" i="44" s="1"/>
  <c r="AC15" i="44" a="1"/>
  <c r="AC15" i="44" s="1"/>
  <c r="AC14" i="44" a="1"/>
  <c r="AC14" i="44" s="1"/>
  <c r="AC18" i="44" a="1"/>
  <c r="AC18" i="44" s="1"/>
  <c r="AC17" i="44" a="1"/>
  <c r="AC17" i="44" s="1"/>
  <c r="AC19" i="44" a="1"/>
  <c r="AC19" i="44" s="1"/>
  <c r="AC16" i="44" a="1"/>
  <c r="AC16" i="44" s="1"/>
  <c r="AC20" i="44" a="1"/>
  <c r="AC20" i="44" s="1"/>
  <c r="AC11" i="44" a="1"/>
  <c r="AC11" i="44" s="1"/>
  <c r="AC13" i="44" a="1"/>
  <c r="AC13" i="44" s="1"/>
  <c r="AC10" i="44" a="1"/>
  <c r="AC10" i="44" s="1"/>
  <c r="AC9" i="44" a="1"/>
  <c r="AC9" i="44" s="1"/>
  <c r="AC22" i="44" a="1"/>
  <c r="AC22" i="44" s="1"/>
  <c r="AC12" i="44" a="1"/>
  <c r="AC12" i="44" s="1"/>
  <c r="AC28" i="43" a="1"/>
  <c r="AC28" i="43" s="1"/>
  <c r="AC21" i="43" a="1"/>
  <c r="AC21" i="43" s="1"/>
  <c r="AC27" i="43" a="1"/>
  <c r="AC27" i="43" s="1"/>
  <c r="AC24" i="43" a="1"/>
  <c r="AC24" i="43" s="1"/>
  <c r="AC26" i="43" a="1"/>
  <c r="AC26" i="43" s="1"/>
  <c r="AC19" i="43" a="1"/>
  <c r="AC19" i="43" s="1"/>
  <c r="AC14" i="43" a="1"/>
  <c r="AC14" i="43" s="1"/>
  <c r="AC20" i="43" a="1"/>
  <c r="AC20" i="43" s="1"/>
  <c r="AC13" i="43" a="1"/>
  <c r="AC13" i="43" s="1"/>
  <c r="AC25" i="43" a="1"/>
  <c r="AC25" i="43" s="1"/>
  <c r="AC16" i="43" a="1"/>
  <c r="AC16" i="43" s="1"/>
  <c r="AC10" i="43" a="1"/>
  <c r="AC10" i="43" s="1"/>
  <c r="AC9" i="43" a="1"/>
  <c r="AC9" i="43" s="1"/>
  <c r="AC12" i="43" a="1"/>
  <c r="AC12" i="43" s="1"/>
  <c r="AC11" i="43" a="1"/>
  <c r="AC11" i="43" s="1"/>
  <c r="AC22" i="43" a="1"/>
  <c r="AC22" i="43" s="1"/>
  <c r="AC15" i="43" a="1"/>
  <c r="AC15" i="43" s="1"/>
  <c r="AC18" i="43" a="1"/>
  <c r="AC18" i="43" s="1"/>
  <c r="AC17" i="43" a="1"/>
  <c r="AC17" i="43" s="1"/>
  <c r="AC23" i="43" a="1"/>
  <c r="AC23" i="43" s="1"/>
  <c r="AC12" i="32" a="1"/>
  <c r="AC12" i="32" s="1"/>
  <c r="AC10" i="2" a="1"/>
  <c r="AC10" i="2" s="1"/>
  <c r="AC28" i="32" a="1"/>
  <c r="AC28" i="32" s="1"/>
  <c r="AC27" i="2" a="1"/>
  <c r="AC27" i="2" s="1"/>
  <c r="AC12" i="2" a="1"/>
  <c r="AC12" i="2" s="1"/>
  <c r="AC15" i="2" a="1"/>
  <c r="AC15" i="2" s="1"/>
  <c r="AC26" i="32" a="1"/>
  <c r="AC26" i="32" s="1"/>
  <c r="AC13" i="32" a="1"/>
  <c r="AC13" i="32" s="1"/>
  <c r="AC20" i="32" a="1"/>
  <c r="AC20" i="32" s="1"/>
  <c r="AC18" i="2" a="1"/>
  <c r="AC18" i="2" s="1"/>
  <c r="AC18" i="32" a="1"/>
  <c r="AC18" i="32" s="1"/>
  <c r="AC20" i="2" a="1"/>
  <c r="AC20" i="2" s="1"/>
  <c r="AC24" i="32" a="1"/>
  <c r="AC24" i="32" s="1"/>
  <c r="AC14" i="2" a="1"/>
  <c r="AC14" i="2" s="1"/>
  <c r="AC23" i="2" a="1"/>
  <c r="AC23" i="2" s="1"/>
  <c r="AC26" i="2" a="1"/>
  <c r="AC26" i="2" s="1"/>
  <c r="AC21" i="2" a="1"/>
  <c r="AC21" i="2" s="1"/>
  <c r="AC21" i="32" a="1"/>
  <c r="AC21" i="32" s="1"/>
  <c r="AC22" i="32" a="1"/>
  <c r="AC22" i="32" s="1"/>
  <c r="AC14" i="32" a="1"/>
  <c r="AC14" i="32" s="1"/>
  <c r="AC23" i="32" a="1"/>
  <c r="AC23" i="32" s="1"/>
  <c r="AC11" i="32" a="1"/>
  <c r="AC11" i="32" s="1"/>
  <c r="AC16" i="2" a="1"/>
  <c r="AC16" i="2" s="1"/>
  <c r="AC24" i="2" a="1"/>
  <c r="AC24" i="2" s="1"/>
  <c r="AC17" i="2" a="1"/>
  <c r="AC17" i="2" s="1"/>
  <c r="AC25" i="2" a="1"/>
  <c r="AC25" i="2" s="1"/>
  <c r="AC10" i="32" a="1"/>
  <c r="AC10" i="32" s="1"/>
  <c r="AC28" i="2" a="1"/>
  <c r="AC28" i="2" s="1"/>
  <c r="AD9" i="31" a="1"/>
  <c r="AD9" i="31" s="1"/>
  <c r="AC16" i="32" a="1"/>
  <c r="AC16" i="32" s="1"/>
  <c r="AC22" i="2" a="1"/>
  <c r="AC22" i="2" s="1"/>
  <c r="AC19" i="2" a="1"/>
  <c r="AC19" i="2" s="1"/>
  <c r="AC15" i="32" a="1"/>
  <c r="AC15" i="32" s="1"/>
  <c r="AC19" i="32" a="1"/>
  <c r="AC19" i="32" s="1"/>
  <c r="AC11" i="2" a="1"/>
  <c r="AC11" i="2" s="1"/>
  <c r="AC9" i="32" a="1"/>
  <c r="AC9" i="32" s="1"/>
  <c r="AC17" i="32" a="1"/>
  <c r="AC17" i="32" s="1"/>
  <c r="AC13" i="2" a="1"/>
  <c r="AC13" i="2" s="1"/>
  <c r="AC25" i="32" a="1"/>
  <c r="AC25" i="32" s="1"/>
  <c r="AC27" i="32" a="1"/>
  <c r="AC27" i="32" s="1"/>
  <c r="AC9" i="2" a="1"/>
  <c r="AC9" i="2" s="1"/>
  <c r="F20" i="44" l="1"/>
  <c r="R20" i="44"/>
  <c r="G20" i="44"/>
  <c r="S20" i="44"/>
  <c r="H20" i="44"/>
  <c r="T20" i="44"/>
  <c r="I20" i="44"/>
  <c r="U20" i="44"/>
  <c r="J20" i="44"/>
  <c r="V20" i="44"/>
  <c r="N20" i="44"/>
  <c r="P20" i="44"/>
  <c r="Q20" i="44"/>
  <c r="K20" i="44"/>
  <c r="W20" i="44"/>
  <c r="L20" i="44"/>
  <c r="M20" i="44"/>
  <c r="O20" i="44"/>
  <c r="E20" i="44"/>
  <c r="D20" i="44"/>
  <c r="R35" i="31"/>
  <c r="F35" i="31"/>
  <c r="Q35" i="31"/>
  <c r="E35" i="31"/>
  <c r="U35" i="31"/>
  <c r="H35" i="31"/>
  <c r="P35" i="31"/>
  <c r="D35" i="31"/>
  <c r="O35" i="31"/>
  <c r="C35" i="31"/>
  <c r="N35" i="31"/>
  <c r="B35" i="31"/>
  <c r="M35" i="31"/>
  <c r="X35" i="31"/>
  <c r="L35" i="31"/>
  <c r="W35" i="31"/>
  <c r="K35" i="31"/>
  <c r="V35" i="31"/>
  <c r="J35" i="31"/>
  <c r="I35" i="31"/>
  <c r="T35" i="31"/>
  <c r="S35" i="31"/>
  <c r="G35" i="31"/>
  <c r="M47" i="31"/>
  <c r="X47" i="31"/>
  <c r="L47" i="31"/>
  <c r="W47" i="31"/>
  <c r="K47" i="31"/>
  <c r="V47" i="31"/>
  <c r="J47" i="31"/>
  <c r="C47" i="31"/>
  <c r="U47" i="31"/>
  <c r="I47" i="31"/>
  <c r="T47" i="31"/>
  <c r="H47" i="31"/>
  <c r="S47" i="31"/>
  <c r="G47" i="31"/>
  <c r="R47" i="31"/>
  <c r="F47" i="31"/>
  <c r="Q47" i="31"/>
  <c r="E47" i="31"/>
  <c r="P47" i="31"/>
  <c r="D47" i="31"/>
  <c r="O47" i="31"/>
  <c r="N47" i="31"/>
  <c r="B47" i="31"/>
  <c r="P42" i="31"/>
  <c r="D42" i="31"/>
  <c r="O42" i="31"/>
  <c r="C42" i="31"/>
  <c r="S42" i="31"/>
  <c r="N42" i="31"/>
  <c r="B42" i="31"/>
  <c r="F42" i="31"/>
  <c r="M42" i="31"/>
  <c r="R42" i="31"/>
  <c r="X42" i="31"/>
  <c r="L42" i="31"/>
  <c r="W42" i="31"/>
  <c r="K42" i="31"/>
  <c r="V42" i="31"/>
  <c r="J42" i="31"/>
  <c r="U42" i="31"/>
  <c r="I42" i="31"/>
  <c r="T42" i="31"/>
  <c r="H42" i="31"/>
  <c r="G42" i="31"/>
  <c r="Q42" i="31"/>
  <c r="E42" i="31"/>
  <c r="Q38" i="31"/>
  <c r="E38" i="31"/>
  <c r="P38" i="31"/>
  <c r="D38" i="31"/>
  <c r="S38" i="31"/>
  <c r="O38" i="31"/>
  <c r="C38" i="31"/>
  <c r="N38" i="31"/>
  <c r="B38" i="31"/>
  <c r="T38" i="31"/>
  <c r="M38" i="31"/>
  <c r="X38" i="31"/>
  <c r="L38" i="31"/>
  <c r="W38" i="31"/>
  <c r="K38" i="31"/>
  <c r="V38" i="31"/>
  <c r="J38" i="31"/>
  <c r="U38" i="31"/>
  <c r="I38" i="31"/>
  <c r="G38" i="31"/>
  <c r="R38" i="31"/>
  <c r="F38" i="31"/>
  <c r="H38" i="31"/>
  <c r="Q39" i="31"/>
  <c r="E39" i="31"/>
  <c r="P39" i="31"/>
  <c r="D39" i="31"/>
  <c r="O39" i="31"/>
  <c r="C39" i="31"/>
  <c r="N39" i="31"/>
  <c r="B39" i="31"/>
  <c r="G39" i="31"/>
  <c r="M39" i="31"/>
  <c r="X39" i="31"/>
  <c r="L39" i="31"/>
  <c r="W39" i="31"/>
  <c r="K39" i="31"/>
  <c r="V39" i="31"/>
  <c r="J39" i="31"/>
  <c r="U39" i="31"/>
  <c r="I39" i="31"/>
  <c r="T39" i="31"/>
  <c r="H39" i="31"/>
  <c r="S39" i="31"/>
  <c r="R39" i="31"/>
  <c r="F39" i="31"/>
  <c r="O43" i="31"/>
  <c r="C43" i="31"/>
  <c r="N43" i="31"/>
  <c r="B43" i="31"/>
  <c r="E43" i="31"/>
  <c r="M43" i="31"/>
  <c r="X43" i="31"/>
  <c r="L43" i="31"/>
  <c r="W43" i="31"/>
  <c r="K43" i="31"/>
  <c r="V43" i="31"/>
  <c r="J43" i="31"/>
  <c r="U43" i="31"/>
  <c r="I43" i="31"/>
  <c r="T43" i="31"/>
  <c r="H43" i="31"/>
  <c r="S43" i="31"/>
  <c r="G43" i="31"/>
  <c r="R43" i="31"/>
  <c r="F43" i="31"/>
  <c r="Q43" i="31"/>
  <c r="P43" i="31"/>
  <c r="D43" i="31"/>
  <c r="M45" i="31"/>
  <c r="X45" i="31"/>
  <c r="L45" i="31"/>
  <c r="O45" i="31"/>
  <c r="W45" i="31"/>
  <c r="K45" i="31"/>
  <c r="V45" i="31"/>
  <c r="J45" i="31"/>
  <c r="D45" i="31"/>
  <c r="U45" i="31"/>
  <c r="I45" i="31"/>
  <c r="T45" i="31"/>
  <c r="H45" i="31"/>
  <c r="S45" i="31"/>
  <c r="G45" i="31"/>
  <c r="R45" i="31"/>
  <c r="F45" i="31"/>
  <c r="Q45" i="31"/>
  <c r="E45" i="31"/>
  <c r="P45" i="31"/>
  <c r="N45" i="31"/>
  <c r="B45" i="31"/>
  <c r="C45" i="31"/>
  <c r="O41" i="31"/>
  <c r="C41" i="31"/>
  <c r="N41" i="31"/>
  <c r="B41" i="31"/>
  <c r="M41" i="31"/>
  <c r="R41" i="31"/>
  <c r="X41" i="31"/>
  <c r="L41" i="31"/>
  <c r="W41" i="31"/>
  <c r="K41" i="31"/>
  <c r="V41" i="31"/>
  <c r="J41" i="31"/>
  <c r="U41" i="31"/>
  <c r="I41" i="31"/>
  <c r="T41" i="31"/>
  <c r="H41" i="31"/>
  <c r="S41" i="31"/>
  <c r="G41" i="31"/>
  <c r="F41" i="31"/>
  <c r="Q41" i="31"/>
  <c r="P41" i="31"/>
  <c r="D41" i="31"/>
  <c r="E41" i="31"/>
  <c r="R36" i="31"/>
  <c r="F36" i="31"/>
  <c r="Q36" i="31"/>
  <c r="E36" i="31"/>
  <c r="P36" i="31"/>
  <c r="D36" i="31"/>
  <c r="U36" i="31"/>
  <c r="H36" i="31"/>
  <c r="O36" i="31"/>
  <c r="C36" i="31"/>
  <c r="T36" i="31"/>
  <c r="N36" i="31"/>
  <c r="B36" i="31"/>
  <c r="M36" i="31"/>
  <c r="X36" i="31"/>
  <c r="L36" i="31"/>
  <c r="W36" i="31"/>
  <c r="K36" i="31"/>
  <c r="V36" i="31"/>
  <c r="J36" i="31"/>
  <c r="I36" i="31"/>
  <c r="S36" i="31"/>
  <c r="G36" i="31"/>
  <c r="M48" i="31"/>
  <c r="X48" i="31"/>
  <c r="L48" i="31"/>
  <c r="D48" i="31"/>
  <c r="C48" i="31"/>
  <c r="W48" i="31"/>
  <c r="K48" i="31"/>
  <c r="V48" i="31"/>
  <c r="J48" i="31"/>
  <c r="U48" i="31"/>
  <c r="I48" i="31"/>
  <c r="T48" i="31"/>
  <c r="H48" i="31"/>
  <c r="S48" i="31"/>
  <c r="G48" i="31"/>
  <c r="R48" i="31"/>
  <c r="F48" i="31"/>
  <c r="Q48" i="31"/>
  <c r="E48" i="31"/>
  <c r="P48" i="31"/>
  <c r="N48" i="31"/>
  <c r="B48" i="31"/>
  <c r="O48" i="31"/>
  <c r="Q40" i="31"/>
  <c r="E40" i="31"/>
  <c r="P40" i="31"/>
  <c r="D40" i="31"/>
  <c r="H40" i="31"/>
  <c r="O40" i="31"/>
  <c r="C40" i="31"/>
  <c r="G40" i="31"/>
  <c r="N40" i="31"/>
  <c r="B40" i="31"/>
  <c r="M40" i="31"/>
  <c r="X40" i="31"/>
  <c r="L40" i="31"/>
  <c r="W40" i="31"/>
  <c r="K40" i="31"/>
  <c r="V40" i="31"/>
  <c r="J40" i="31"/>
  <c r="S40" i="31"/>
  <c r="U40" i="31"/>
  <c r="I40" i="31"/>
  <c r="T40" i="31"/>
  <c r="R40" i="31"/>
  <c r="F40" i="31"/>
  <c r="R34" i="31"/>
  <c r="F34" i="31"/>
  <c r="Q34" i="31"/>
  <c r="E34" i="31"/>
  <c r="P34" i="31"/>
  <c r="D34" i="31"/>
  <c r="U34" i="31"/>
  <c r="H34" i="31"/>
  <c r="O34" i="31"/>
  <c r="C34" i="31"/>
  <c r="I34" i="31"/>
  <c r="N34" i="31"/>
  <c r="B34" i="31"/>
  <c r="M34" i="31"/>
  <c r="X34" i="31"/>
  <c r="L34" i="31"/>
  <c r="W34" i="31"/>
  <c r="K34" i="31"/>
  <c r="T34" i="31"/>
  <c r="V34" i="31"/>
  <c r="J34" i="31"/>
  <c r="S34" i="31"/>
  <c r="G34" i="31"/>
  <c r="P37" i="31"/>
  <c r="D37" i="31"/>
  <c r="O37" i="31"/>
  <c r="C37" i="31"/>
  <c r="S37" i="31"/>
  <c r="N37" i="31"/>
  <c r="B37" i="31"/>
  <c r="R37" i="31"/>
  <c r="M37" i="31"/>
  <c r="X37" i="31"/>
  <c r="L37" i="31"/>
  <c r="W37" i="31"/>
  <c r="K37" i="31"/>
  <c r="V37" i="31"/>
  <c r="J37" i="31"/>
  <c r="U37" i="31"/>
  <c r="I37" i="31"/>
  <c r="T37" i="31"/>
  <c r="H37" i="31"/>
  <c r="G37" i="31"/>
  <c r="Q37" i="31"/>
  <c r="E37" i="31"/>
  <c r="F37" i="31"/>
  <c r="N46" i="31"/>
  <c r="B46" i="31"/>
  <c r="M46" i="31"/>
  <c r="X46" i="31"/>
  <c r="L46" i="31"/>
  <c r="P46" i="31"/>
  <c r="W46" i="31"/>
  <c r="K46" i="31"/>
  <c r="V46" i="31"/>
  <c r="J46" i="31"/>
  <c r="U46" i="31"/>
  <c r="I46" i="31"/>
  <c r="T46" i="31"/>
  <c r="H46" i="31"/>
  <c r="S46" i="31"/>
  <c r="G46" i="31"/>
  <c r="R46" i="31"/>
  <c r="F46" i="31"/>
  <c r="Q46" i="31"/>
  <c r="E46" i="31"/>
  <c r="D46" i="31"/>
  <c r="O46" i="31"/>
  <c r="C46" i="31"/>
  <c r="O44" i="31"/>
  <c r="C44" i="31"/>
  <c r="N44" i="31"/>
  <c r="B44" i="31"/>
  <c r="M44" i="31"/>
  <c r="E44" i="31"/>
  <c r="X44" i="31"/>
  <c r="L44" i="31"/>
  <c r="Q44" i="31"/>
  <c r="W44" i="31"/>
  <c r="K44" i="31"/>
  <c r="V44" i="31"/>
  <c r="J44" i="31"/>
  <c r="U44" i="31"/>
  <c r="I44" i="31"/>
  <c r="T44" i="31"/>
  <c r="H44" i="31"/>
  <c r="S44" i="31"/>
  <c r="G44" i="31"/>
  <c r="F44" i="31"/>
  <c r="P44" i="31"/>
  <c r="D44" i="31"/>
  <c r="R44" i="31"/>
  <c r="P56" i="31"/>
  <c r="D56" i="31"/>
  <c r="O56" i="31"/>
  <c r="C56" i="31"/>
  <c r="N56" i="31"/>
  <c r="B56" i="31"/>
  <c r="M56" i="31"/>
  <c r="X56" i="31"/>
  <c r="L56" i="31"/>
  <c r="W56" i="31"/>
  <c r="K56" i="31"/>
  <c r="V56" i="31"/>
  <c r="J56" i="31"/>
  <c r="F56" i="31"/>
  <c r="U56" i="31"/>
  <c r="I56" i="31"/>
  <c r="R56" i="31"/>
  <c r="T56" i="31"/>
  <c r="H56" i="31"/>
  <c r="S56" i="31"/>
  <c r="G56" i="31"/>
  <c r="Q56" i="31"/>
  <c r="E56" i="31"/>
  <c r="M61" i="31"/>
  <c r="X61" i="31"/>
  <c r="L61" i="31"/>
  <c r="W61" i="31"/>
  <c r="K61" i="31"/>
  <c r="V61" i="31"/>
  <c r="J61" i="31"/>
  <c r="U61" i="31"/>
  <c r="I61" i="31"/>
  <c r="T61" i="31"/>
  <c r="H61" i="31"/>
  <c r="S61" i="31"/>
  <c r="G61" i="31"/>
  <c r="C61" i="31"/>
  <c r="R61" i="31"/>
  <c r="F61" i="31"/>
  <c r="Q61" i="31"/>
  <c r="E61" i="31"/>
  <c r="P61" i="31"/>
  <c r="D61" i="31"/>
  <c r="O61" i="31"/>
  <c r="N61" i="31"/>
  <c r="B61" i="31"/>
  <c r="V62" i="31"/>
  <c r="J62" i="31"/>
  <c r="U62" i="31"/>
  <c r="I62" i="31"/>
  <c r="T62" i="31"/>
  <c r="H62" i="31"/>
  <c r="S62" i="31"/>
  <c r="G62" i="31"/>
  <c r="R62" i="31"/>
  <c r="F62" i="31"/>
  <c r="Q62" i="31"/>
  <c r="E62" i="31"/>
  <c r="P62" i="31"/>
  <c r="D62" i="31"/>
  <c r="X62" i="31"/>
  <c r="O62" i="31"/>
  <c r="C62" i="31"/>
  <c r="L62" i="31"/>
  <c r="N62" i="31"/>
  <c r="B62" i="31"/>
  <c r="M62" i="31"/>
  <c r="W62" i="31"/>
  <c r="K62" i="31"/>
  <c r="S67" i="31"/>
  <c r="G67" i="31"/>
  <c r="R67" i="31"/>
  <c r="F67" i="31"/>
  <c r="Q67" i="31"/>
  <c r="E67" i="31"/>
  <c r="P67" i="31"/>
  <c r="D67" i="31"/>
  <c r="O67" i="31"/>
  <c r="C67" i="31"/>
  <c r="N67" i="31"/>
  <c r="B67" i="31"/>
  <c r="U67" i="31"/>
  <c r="M67" i="31"/>
  <c r="I67" i="31"/>
  <c r="X67" i="31"/>
  <c r="L67" i="31"/>
  <c r="W67" i="31"/>
  <c r="K67" i="31"/>
  <c r="V67" i="31"/>
  <c r="J67" i="31"/>
  <c r="T67" i="31"/>
  <c r="H67" i="31"/>
  <c r="S55" i="31"/>
  <c r="G55" i="31"/>
  <c r="R55" i="31"/>
  <c r="F55" i="31"/>
  <c r="Q55" i="31"/>
  <c r="E55" i="31"/>
  <c r="P55" i="31"/>
  <c r="D55" i="31"/>
  <c r="O55" i="31"/>
  <c r="C55" i="31"/>
  <c r="N55" i="31"/>
  <c r="B55" i="31"/>
  <c r="M55" i="31"/>
  <c r="X55" i="31"/>
  <c r="L55" i="31"/>
  <c r="I55" i="31"/>
  <c r="W55" i="31"/>
  <c r="K55" i="31"/>
  <c r="U55" i="31"/>
  <c r="V55" i="31"/>
  <c r="J55" i="31"/>
  <c r="T55" i="31"/>
  <c r="H55" i="31"/>
  <c r="S59" i="31"/>
  <c r="G59" i="31"/>
  <c r="R59" i="31"/>
  <c r="F59" i="31"/>
  <c r="Q59" i="31"/>
  <c r="E59" i="31"/>
  <c r="P59" i="31"/>
  <c r="D59" i="31"/>
  <c r="O59" i="31"/>
  <c r="C59" i="31"/>
  <c r="N59" i="31"/>
  <c r="B59" i="31"/>
  <c r="M59" i="31"/>
  <c r="U59" i="31"/>
  <c r="X59" i="31"/>
  <c r="L59" i="31"/>
  <c r="I59" i="31"/>
  <c r="W59" i="31"/>
  <c r="K59" i="31"/>
  <c r="V59" i="31"/>
  <c r="J59" i="31"/>
  <c r="T59" i="31"/>
  <c r="H59" i="31"/>
  <c r="V54" i="31"/>
  <c r="J54" i="31"/>
  <c r="U54" i="31"/>
  <c r="I54" i="31"/>
  <c r="T54" i="31"/>
  <c r="H54" i="31"/>
  <c r="S54" i="31"/>
  <c r="G54" i="31"/>
  <c r="R54" i="31"/>
  <c r="F54" i="31"/>
  <c r="Q54" i="31"/>
  <c r="E54" i="31"/>
  <c r="L54" i="31"/>
  <c r="P54" i="31"/>
  <c r="D54" i="31"/>
  <c r="X54" i="31"/>
  <c r="O54" i="31"/>
  <c r="C54" i="31"/>
  <c r="N54" i="31"/>
  <c r="B54" i="31"/>
  <c r="M54" i="31"/>
  <c r="W54" i="31"/>
  <c r="K54" i="31"/>
  <c r="S51" i="31"/>
  <c r="G51" i="31"/>
  <c r="R51" i="31"/>
  <c r="F51" i="31"/>
  <c r="Q51" i="31"/>
  <c r="E51" i="31"/>
  <c r="P51" i="31"/>
  <c r="D51" i="31"/>
  <c r="O51" i="31"/>
  <c r="C51" i="31"/>
  <c r="N51" i="31"/>
  <c r="B51" i="31"/>
  <c r="M51" i="31"/>
  <c r="U51" i="31"/>
  <c r="X51" i="31"/>
  <c r="L51" i="31"/>
  <c r="W51" i="31"/>
  <c r="K51" i="31"/>
  <c r="I51" i="31"/>
  <c r="V51" i="31"/>
  <c r="J51" i="31"/>
  <c r="T51" i="31"/>
  <c r="H51" i="31"/>
  <c r="M53" i="31"/>
  <c r="X53" i="31"/>
  <c r="L53" i="31"/>
  <c r="W53" i="31"/>
  <c r="K53" i="31"/>
  <c r="V53" i="31"/>
  <c r="J53" i="31"/>
  <c r="U53" i="31"/>
  <c r="I53" i="31"/>
  <c r="T53" i="31"/>
  <c r="H53" i="31"/>
  <c r="S53" i="31"/>
  <c r="G53" i="31"/>
  <c r="R53" i="31"/>
  <c r="F53" i="31"/>
  <c r="Q53" i="31"/>
  <c r="E53" i="31"/>
  <c r="C53" i="31"/>
  <c r="P53" i="31"/>
  <c r="D53" i="31"/>
  <c r="O53" i="31"/>
  <c r="N53" i="31"/>
  <c r="B53" i="31"/>
  <c r="P60" i="31"/>
  <c r="D60" i="31"/>
  <c r="O60" i="31"/>
  <c r="C60" i="31"/>
  <c r="N60" i="31"/>
  <c r="B60" i="31"/>
  <c r="M60" i="31"/>
  <c r="X60" i="31"/>
  <c r="L60" i="31"/>
  <c r="W60" i="31"/>
  <c r="K60" i="31"/>
  <c r="F60" i="31"/>
  <c r="V60" i="31"/>
  <c r="J60" i="31"/>
  <c r="U60" i="31"/>
  <c r="I60" i="31"/>
  <c r="R60" i="31"/>
  <c r="T60" i="31"/>
  <c r="H60" i="31"/>
  <c r="S60" i="31"/>
  <c r="G60" i="31"/>
  <c r="Q60" i="31"/>
  <c r="E60" i="31"/>
  <c r="M57" i="31"/>
  <c r="X57" i="31"/>
  <c r="L57" i="31"/>
  <c r="W57" i="31"/>
  <c r="K57" i="31"/>
  <c r="V57" i="31"/>
  <c r="J57" i="31"/>
  <c r="U57" i="31"/>
  <c r="I57" i="31"/>
  <c r="T57" i="31"/>
  <c r="H57" i="31"/>
  <c r="O57" i="31"/>
  <c r="S57" i="31"/>
  <c r="G57" i="31"/>
  <c r="R57" i="31"/>
  <c r="F57" i="31"/>
  <c r="Q57" i="31"/>
  <c r="E57" i="31"/>
  <c r="P57" i="31"/>
  <c r="D57" i="31"/>
  <c r="C57" i="31"/>
  <c r="N57" i="31"/>
  <c r="B57" i="31"/>
  <c r="V58" i="31"/>
  <c r="J58" i="31"/>
  <c r="U58" i="31"/>
  <c r="I58" i="31"/>
  <c r="T58" i="31"/>
  <c r="H58" i="31"/>
  <c r="S58" i="31"/>
  <c r="G58" i="31"/>
  <c r="R58" i="31"/>
  <c r="F58" i="31"/>
  <c r="Q58" i="31"/>
  <c r="E58" i="31"/>
  <c r="P58" i="31"/>
  <c r="D58" i="31"/>
  <c r="L58" i="31"/>
  <c r="O58" i="31"/>
  <c r="C58" i="31"/>
  <c r="N58" i="31"/>
  <c r="B58" i="31"/>
  <c r="X58" i="31"/>
  <c r="M58" i="31"/>
  <c r="W58" i="31"/>
  <c r="K58" i="31"/>
  <c r="V50" i="31"/>
  <c r="J50" i="31"/>
  <c r="U50" i="31"/>
  <c r="I50" i="31"/>
  <c r="T50" i="31"/>
  <c r="H50" i="31"/>
  <c r="S50" i="31"/>
  <c r="G50" i="31"/>
  <c r="R50" i="31"/>
  <c r="F50" i="31"/>
  <c r="Q50" i="31"/>
  <c r="E50" i="31"/>
  <c r="X50" i="31"/>
  <c r="P50" i="31"/>
  <c r="D50" i="31"/>
  <c r="L50" i="31"/>
  <c r="O50" i="31"/>
  <c r="C50" i="31"/>
  <c r="N50" i="31"/>
  <c r="B50" i="31"/>
  <c r="M50" i="31"/>
  <c r="W50" i="31"/>
  <c r="K50" i="31"/>
  <c r="P52" i="31"/>
  <c r="D52" i="31"/>
  <c r="O52" i="31"/>
  <c r="C52" i="31"/>
  <c r="N52" i="31"/>
  <c r="B52" i="31"/>
  <c r="M52" i="31"/>
  <c r="X52" i="31"/>
  <c r="L52" i="31"/>
  <c r="W52" i="31"/>
  <c r="K52" i="31"/>
  <c r="V52" i="31"/>
  <c r="J52" i="31"/>
  <c r="R52" i="31"/>
  <c r="U52" i="31"/>
  <c r="I52" i="31"/>
  <c r="F52" i="31"/>
  <c r="T52" i="31"/>
  <c r="H52" i="31"/>
  <c r="S52" i="31"/>
  <c r="G52" i="31"/>
  <c r="Q52" i="31"/>
  <c r="E52" i="31"/>
  <c r="P68" i="31"/>
  <c r="D68" i="31"/>
  <c r="O68" i="31"/>
  <c r="C68" i="31"/>
  <c r="N68" i="31"/>
  <c r="B68" i="31"/>
  <c r="M68" i="31"/>
  <c r="X68" i="31"/>
  <c r="L68" i="31"/>
  <c r="W68" i="31"/>
  <c r="K68" i="31"/>
  <c r="V68" i="31"/>
  <c r="J68" i="31"/>
  <c r="U68" i="31"/>
  <c r="I68" i="31"/>
  <c r="R68" i="31"/>
  <c r="T68" i="31"/>
  <c r="H68" i="31"/>
  <c r="F68" i="31"/>
  <c r="S68" i="31"/>
  <c r="G68" i="31"/>
  <c r="Q68" i="31"/>
  <c r="E68" i="31"/>
  <c r="V66" i="31"/>
  <c r="J66" i="31"/>
  <c r="U66" i="31"/>
  <c r="I66" i="31"/>
  <c r="T66" i="31"/>
  <c r="H66" i="31"/>
  <c r="S66" i="31"/>
  <c r="G66" i="31"/>
  <c r="R66" i="31"/>
  <c r="F66" i="31"/>
  <c r="Q66" i="31"/>
  <c r="E66" i="31"/>
  <c r="P66" i="31"/>
  <c r="D66" i="31"/>
  <c r="O66" i="31"/>
  <c r="C66" i="31"/>
  <c r="L66" i="31"/>
  <c r="N66" i="31"/>
  <c r="B66" i="31"/>
  <c r="M66" i="31"/>
  <c r="X66" i="31"/>
  <c r="W66" i="31"/>
  <c r="K66" i="31"/>
  <c r="S63" i="31"/>
  <c r="G63" i="31"/>
  <c r="R63" i="31"/>
  <c r="F63" i="31"/>
  <c r="Q63" i="31"/>
  <c r="E63" i="31"/>
  <c r="P63" i="31"/>
  <c r="D63" i="31"/>
  <c r="O63" i="31"/>
  <c r="C63" i="31"/>
  <c r="N63" i="31"/>
  <c r="B63" i="31"/>
  <c r="I63" i="31"/>
  <c r="M63" i="31"/>
  <c r="X63" i="31"/>
  <c r="L63" i="31"/>
  <c r="U63" i="31"/>
  <c r="W63" i="31"/>
  <c r="K63" i="31"/>
  <c r="V63" i="31"/>
  <c r="J63" i="31"/>
  <c r="T63" i="31"/>
  <c r="H63" i="31"/>
  <c r="M49" i="31"/>
  <c r="X49" i="31"/>
  <c r="L49" i="31"/>
  <c r="W49" i="31"/>
  <c r="K49" i="31"/>
  <c r="V49" i="31"/>
  <c r="J49" i="31"/>
  <c r="U49" i="31"/>
  <c r="I49" i="31"/>
  <c r="T49" i="31"/>
  <c r="H49" i="31"/>
  <c r="S49" i="31"/>
  <c r="G49" i="31"/>
  <c r="R49" i="31"/>
  <c r="F49" i="31"/>
  <c r="Q49" i="31"/>
  <c r="E49" i="31"/>
  <c r="O49" i="31"/>
  <c r="P49" i="31"/>
  <c r="D49" i="31"/>
  <c r="C49" i="31"/>
  <c r="N49" i="31"/>
  <c r="B49" i="31"/>
  <c r="P64" i="31"/>
  <c r="D64" i="31"/>
  <c r="O64" i="31"/>
  <c r="C64" i="31"/>
  <c r="N64" i="31"/>
  <c r="B64" i="31"/>
  <c r="M64" i="31"/>
  <c r="X64" i="31"/>
  <c r="L64" i="31"/>
  <c r="W64" i="31"/>
  <c r="K64" i="31"/>
  <c r="V64" i="31"/>
  <c r="J64" i="31"/>
  <c r="F64" i="31"/>
  <c r="U64" i="31"/>
  <c r="I64" i="31"/>
  <c r="T64" i="31"/>
  <c r="H64" i="31"/>
  <c r="R64" i="31"/>
  <c r="S64" i="31"/>
  <c r="G64" i="31"/>
  <c r="Q64" i="31"/>
  <c r="E64" i="31"/>
  <c r="M65" i="31"/>
  <c r="X65" i="31"/>
  <c r="L65" i="31"/>
  <c r="W65" i="31"/>
  <c r="K65" i="31"/>
  <c r="V65" i="31"/>
  <c r="J65" i="31"/>
  <c r="U65" i="31"/>
  <c r="I65" i="31"/>
  <c r="T65" i="31"/>
  <c r="H65" i="31"/>
  <c r="S65" i="31"/>
  <c r="G65" i="31"/>
  <c r="O65" i="31"/>
  <c r="R65" i="31"/>
  <c r="F65" i="31"/>
  <c r="C65" i="31"/>
  <c r="Q65" i="31"/>
  <c r="E65" i="31"/>
  <c r="P65" i="31"/>
  <c r="D65" i="31"/>
  <c r="N65" i="31"/>
  <c r="B65" i="31"/>
  <c r="Q25" i="45"/>
  <c r="E25" i="45"/>
  <c r="P25" i="45"/>
  <c r="D25" i="45"/>
  <c r="O25" i="45"/>
  <c r="C25" i="45"/>
  <c r="N25" i="45"/>
  <c r="B25" i="45"/>
  <c r="M25" i="45"/>
  <c r="L25" i="45"/>
  <c r="W25" i="45"/>
  <c r="K25" i="45"/>
  <c r="V25" i="45"/>
  <c r="J25" i="45"/>
  <c r="U25" i="45"/>
  <c r="I25" i="45"/>
  <c r="R25" i="45"/>
  <c r="F25" i="45"/>
  <c r="T25" i="45"/>
  <c r="S25" i="45"/>
  <c r="H25" i="45"/>
  <c r="G25" i="45"/>
  <c r="U18" i="45"/>
  <c r="I18" i="45"/>
  <c r="S18" i="45"/>
  <c r="G18" i="45"/>
  <c r="R18" i="45"/>
  <c r="F18" i="45"/>
  <c r="Q18" i="45"/>
  <c r="E18" i="45"/>
  <c r="O18" i="45"/>
  <c r="C18" i="45"/>
  <c r="N18" i="45"/>
  <c r="B18" i="45"/>
  <c r="M18" i="45"/>
  <c r="V18" i="45"/>
  <c r="J18" i="45"/>
  <c r="H18" i="45"/>
  <c r="D18" i="45"/>
  <c r="W18" i="45"/>
  <c r="T18" i="45"/>
  <c r="L18" i="45"/>
  <c r="P18" i="45"/>
  <c r="K18" i="45"/>
  <c r="U9" i="45"/>
  <c r="I9" i="45"/>
  <c r="S9" i="45"/>
  <c r="G9" i="45"/>
  <c r="R9" i="45"/>
  <c r="F9" i="45"/>
  <c r="Q9" i="45"/>
  <c r="E9" i="45"/>
  <c r="O9" i="45"/>
  <c r="C9" i="45"/>
  <c r="N9" i="45"/>
  <c r="B9" i="45"/>
  <c r="M9" i="45"/>
  <c r="V9" i="45"/>
  <c r="J9" i="45"/>
  <c r="H9" i="45"/>
  <c r="D9" i="45"/>
  <c r="L9" i="45"/>
  <c r="W9" i="45"/>
  <c r="T9" i="45"/>
  <c r="P9" i="45"/>
  <c r="K9" i="45"/>
  <c r="Q13" i="45"/>
  <c r="E13" i="45"/>
  <c r="O13" i="45"/>
  <c r="C13" i="45"/>
  <c r="N13" i="45"/>
  <c r="B13" i="45"/>
  <c r="M13" i="45"/>
  <c r="W13" i="45"/>
  <c r="K13" i="45"/>
  <c r="V13" i="45"/>
  <c r="J13" i="45"/>
  <c r="U13" i="45"/>
  <c r="I13" i="45"/>
  <c r="R13" i="45"/>
  <c r="F13" i="45"/>
  <c r="D13" i="45"/>
  <c r="T13" i="45"/>
  <c r="H13" i="45"/>
  <c r="S13" i="45"/>
  <c r="P13" i="45"/>
  <c r="L13" i="45"/>
  <c r="G13" i="45"/>
  <c r="M23" i="45"/>
  <c r="L23" i="45"/>
  <c r="W23" i="45"/>
  <c r="K23" i="45"/>
  <c r="V23" i="45"/>
  <c r="J23" i="45"/>
  <c r="U23" i="45"/>
  <c r="I23" i="45"/>
  <c r="T23" i="45"/>
  <c r="H23" i="45"/>
  <c r="S23" i="45"/>
  <c r="G23" i="45"/>
  <c r="R23" i="45"/>
  <c r="F23" i="45"/>
  <c r="Q23" i="45"/>
  <c r="E23" i="45"/>
  <c r="N23" i="45"/>
  <c r="B23" i="45"/>
  <c r="P23" i="45"/>
  <c r="O23" i="45"/>
  <c r="D23" i="45"/>
  <c r="C23" i="45"/>
  <c r="M17" i="45"/>
  <c r="W17" i="45"/>
  <c r="K17" i="45"/>
  <c r="V17" i="45"/>
  <c r="J17" i="45"/>
  <c r="U17" i="45"/>
  <c r="I17" i="45"/>
  <c r="S17" i="45"/>
  <c r="G17" i="45"/>
  <c r="R17" i="45"/>
  <c r="F17" i="45"/>
  <c r="Q17" i="45"/>
  <c r="E17" i="45"/>
  <c r="N17" i="45"/>
  <c r="B17" i="45"/>
  <c r="T17" i="45"/>
  <c r="P17" i="45"/>
  <c r="D17" i="45"/>
  <c r="O17" i="45"/>
  <c r="L17" i="45"/>
  <c r="H17" i="45"/>
  <c r="C17" i="45"/>
  <c r="U12" i="45"/>
  <c r="I12" i="45"/>
  <c r="S12" i="45"/>
  <c r="G12" i="45"/>
  <c r="R12" i="45"/>
  <c r="F12" i="45"/>
  <c r="Q12" i="45"/>
  <c r="E12" i="45"/>
  <c r="O12" i="45"/>
  <c r="C12" i="45"/>
  <c r="N12" i="45"/>
  <c r="B12" i="45"/>
  <c r="M12" i="45"/>
  <c r="V12" i="45"/>
  <c r="J12" i="45"/>
  <c r="W12" i="45"/>
  <c r="T12" i="45"/>
  <c r="P12" i="45"/>
  <c r="L12" i="45"/>
  <c r="K12" i="45"/>
  <c r="H12" i="45"/>
  <c r="D12" i="45"/>
  <c r="M26" i="45"/>
  <c r="L26" i="45"/>
  <c r="W26" i="45"/>
  <c r="K26" i="45"/>
  <c r="V26" i="45"/>
  <c r="J26" i="45"/>
  <c r="U26" i="45"/>
  <c r="I26" i="45"/>
  <c r="T26" i="45"/>
  <c r="H26" i="45"/>
  <c r="S26" i="45"/>
  <c r="G26" i="45"/>
  <c r="R26" i="45"/>
  <c r="F26" i="45"/>
  <c r="Q26" i="45"/>
  <c r="E26" i="45"/>
  <c r="N26" i="45"/>
  <c r="B26" i="45"/>
  <c r="P26" i="45"/>
  <c r="O26" i="45"/>
  <c r="D26" i="45"/>
  <c r="C26" i="45"/>
  <c r="M20" i="45"/>
  <c r="W20" i="45"/>
  <c r="K20" i="45"/>
  <c r="V20" i="45"/>
  <c r="J20" i="45"/>
  <c r="U20" i="45"/>
  <c r="I20" i="45"/>
  <c r="S20" i="45"/>
  <c r="G20" i="45"/>
  <c r="R20" i="45"/>
  <c r="F20" i="45"/>
  <c r="Q20" i="45"/>
  <c r="E20" i="45"/>
  <c r="N20" i="45"/>
  <c r="B20" i="45"/>
  <c r="T20" i="45"/>
  <c r="O20" i="45"/>
  <c r="P20" i="45"/>
  <c r="L20" i="45"/>
  <c r="H20" i="45"/>
  <c r="D20" i="45"/>
  <c r="C20" i="45"/>
  <c r="Q16" i="45"/>
  <c r="E16" i="45"/>
  <c r="O16" i="45"/>
  <c r="C16" i="45"/>
  <c r="N16" i="45"/>
  <c r="B16" i="45"/>
  <c r="M16" i="45"/>
  <c r="W16" i="45"/>
  <c r="K16" i="45"/>
  <c r="V16" i="45"/>
  <c r="J16" i="45"/>
  <c r="U16" i="45"/>
  <c r="I16" i="45"/>
  <c r="R16" i="45"/>
  <c r="F16" i="45"/>
  <c r="T16" i="45"/>
  <c r="S16" i="45"/>
  <c r="P16" i="45"/>
  <c r="L16" i="45"/>
  <c r="H16" i="45"/>
  <c r="G16" i="45"/>
  <c r="D16" i="45"/>
  <c r="U15" i="45"/>
  <c r="I15" i="45"/>
  <c r="S15" i="45"/>
  <c r="G15" i="45"/>
  <c r="R15" i="45"/>
  <c r="F15" i="45"/>
  <c r="Q15" i="45"/>
  <c r="E15" i="45"/>
  <c r="O15" i="45"/>
  <c r="C15" i="45"/>
  <c r="N15" i="45"/>
  <c r="B15" i="45"/>
  <c r="M15" i="45"/>
  <c r="V15" i="45"/>
  <c r="J15" i="45"/>
  <c r="T15" i="45"/>
  <c r="P15" i="45"/>
  <c r="L15" i="45"/>
  <c r="K15" i="45"/>
  <c r="H15" i="45"/>
  <c r="D15" i="45"/>
  <c r="W15" i="45"/>
  <c r="U24" i="45"/>
  <c r="I24" i="45"/>
  <c r="T24" i="45"/>
  <c r="H24" i="45"/>
  <c r="S24" i="45"/>
  <c r="G24" i="45"/>
  <c r="D24" i="45"/>
  <c r="R24" i="45"/>
  <c r="F24" i="45"/>
  <c r="Q24" i="45"/>
  <c r="E24" i="45"/>
  <c r="P24" i="45"/>
  <c r="O24" i="45"/>
  <c r="C24" i="45"/>
  <c r="N24" i="45"/>
  <c r="B24" i="45"/>
  <c r="M24" i="45"/>
  <c r="V24" i="45"/>
  <c r="J24" i="45"/>
  <c r="W24" i="45"/>
  <c r="K24" i="45"/>
  <c r="L24" i="45"/>
  <c r="Q10" i="45"/>
  <c r="E10" i="45"/>
  <c r="O10" i="45"/>
  <c r="C10" i="45"/>
  <c r="N10" i="45"/>
  <c r="B10" i="45"/>
  <c r="M10" i="45"/>
  <c r="W10" i="45"/>
  <c r="K10" i="45"/>
  <c r="V10" i="45"/>
  <c r="J10" i="45"/>
  <c r="U10" i="45"/>
  <c r="I10" i="45"/>
  <c r="R10" i="45"/>
  <c r="F10" i="45"/>
  <c r="P10" i="45"/>
  <c r="L10" i="45"/>
  <c r="H10" i="45"/>
  <c r="G10" i="45"/>
  <c r="D10" i="45"/>
  <c r="T10" i="45"/>
  <c r="S10" i="45"/>
  <c r="U27" i="45"/>
  <c r="I27" i="45"/>
  <c r="T27" i="45"/>
  <c r="H27" i="45"/>
  <c r="S27" i="45"/>
  <c r="G27" i="45"/>
  <c r="R27" i="45"/>
  <c r="F27" i="45"/>
  <c r="Q27" i="45"/>
  <c r="E27" i="45"/>
  <c r="P27" i="45"/>
  <c r="D27" i="45"/>
  <c r="O27" i="45"/>
  <c r="C27" i="45"/>
  <c r="N27" i="45"/>
  <c r="B27" i="45"/>
  <c r="M27" i="45"/>
  <c r="V27" i="45"/>
  <c r="J27" i="45"/>
  <c r="K27" i="45"/>
  <c r="W27" i="45"/>
  <c r="L27" i="45"/>
  <c r="Q19" i="45"/>
  <c r="E19" i="45"/>
  <c r="O19" i="45"/>
  <c r="C19" i="45"/>
  <c r="N19" i="45"/>
  <c r="B19" i="45"/>
  <c r="M19" i="45"/>
  <c r="W19" i="45"/>
  <c r="K19" i="45"/>
  <c r="V19" i="45"/>
  <c r="J19" i="45"/>
  <c r="U19" i="45"/>
  <c r="I19" i="45"/>
  <c r="R19" i="45"/>
  <c r="F19" i="45"/>
  <c r="P19" i="45"/>
  <c r="G19" i="45"/>
  <c r="H19" i="45"/>
  <c r="D19" i="45"/>
  <c r="T19" i="45"/>
  <c r="S19" i="45"/>
  <c r="L19" i="45"/>
  <c r="U21" i="45"/>
  <c r="I21" i="45"/>
  <c r="S21" i="45"/>
  <c r="G21" i="45"/>
  <c r="D21" i="45"/>
  <c r="R21" i="45"/>
  <c r="F21" i="45"/>
  <c r="Q21" i="45"/>
  <c r="E21" i="45"/>
  <c r="O21" i="45"/>
  <c r="C21" i="45"/>
  <c r="N21" i="45"/>
  <c r="B21" i="45"/>
  <c r="M21" i="45"/>
  <c r="V21" i="45"/>
  <c r="J21" i="45"/>
  <c r="W21" i="45"/>
  <c r="T21" i="45"/>
  <c r="P21" i="45"/>
  <c r="L21" i="45"/>
  <c r="K21" i="45"/>
  <c r="H21" i="45"/>
  <c r="M11" i="45"/>
  <c r="W11" i="45"/>
  <c r="K11" i="45"/>
  <c r="V11" i="45"/>
  <c r="J11" i="45"/>
  <c r="U11" i="45"/>
  <c r="I11" i="45"/>
  <c r="S11" i="45"/>
  <c r="G11" i="45"/>
  <c r="R11" i="45"/>
  <c r="F11" i="45"/>
  <c r="Q11" i="45"/>
  <c r="E11" i="45"/>
  <c r="N11" i="45"/>
  <c r="B11" i="45"/>
  <c r="T11" i="45"/>
  <c r="P11" i="45"/>
  <c r="O11" i="45"/>
  <c r="L11" i="45"/>
  <c r="H11" i="45"/>
  <c r="D11" i="45"/>
  <c r="C11" i="45"/>
  <c r="Q22" i="45"/>
  <c r="E22" i="45"/>
  <c r="O22" i="45"/>
  <c r="C22" i="45"/>
  <c r="N22" i="45"/>
  <c r="B22" i="45"/>
  <c r="M22" i="45"/>
  <c r="L22" i="45"/>
  <c r="W22" i="45"/>
  <c r="K22" i="45"/>
  <c r="V22" i="45"/>
  <c r="J22" i="45"/>
  <c r="U22" i="45"/>
  <c r="I22" i="45"/>
  <c r="R22" i="45"/>
  <c r="F22" i="45"/>
  <c r="H22" i="45"/>
  <c r="G22" i="45"/>
  <c r="D22" i="45"/>
  <c r="T22" i="45"/>
  <c r="S22" i="45"/>
  <c r="P22" i="45"/>
  <c r="M14" i="45"/>
  <c r="W14" i="45"/>
  <c r="K14" i="45"/>
  <c r="V14" i="45"/>
  <c r="J14" i="45"/>
  <c r="U14" i="45"/>
  <c r="I14" i="45"/>
  <c r="S14" i="45"/>
  <c r="G14" i="45"/>
  <c r="R14" i="45"/>
  <c r="F14" i="45"/>
  <c r="Q14" i="45"/>
  <c r="E14" i="45"/>
  <c r="N14" i="45"/>
  <c r="B14" i="45"/>
  <c r="L14" i="45"/>
  <c r="H14" i="45"/>
  <c r="D14" i="45"/>
  <c r="C14" i="45"/>
  <c r="P14" i="45"/>
  <c r="T14" i="45"/>
  <c r="O14" i="45"/>
  <c r="Q28" i="45"/>
  <c r="E28" i="45"/>
  <c r="P28" i="45"/>
  <c r="D28" i="45"/>
  <c r="O28" i="45"/>
  <c r="C28" i="45"/>
  <c r="N28" i="45"/>
  <c r="B28" i="45"/>
  <c r="M28" i="45"/>
  <c r="L28" i="45"/>
  <c r="W28" i="45"/>
  <c r="K28" i="45"/>
  <c r="V28" i="45"/>
  <c r="J28" i="45"/>
  <c r="T28" i="45"/>
  <c r="U28" i="45"/>
  <c r="I28" i="45"/>
  <c r="H28" i="45"/>
  <c r="R28" i="45"/>
  <c r="F28" i="45"/>
  <c r="S28" i="45"/>
  <c r="G28" i="45"/>
  <c r="Q19" i="44"/>
  <c r="E19" i="44"/>
  <c r="O19" i="44"/>
  <c r="C19" i="44"/>
  <c r="N19" i="44"/>
  <c r="B19" i="44"/>
  <c r="M19" i="44"/>
  <c r="W19" i="44"/>
  <c r="K19" i="44"/>
  <c r="V19" i="44"/>
  <c r="J19" i="44"/>
  <c r="R19" i="44"/>
  <c r="F19" i="44"/>
  <c r="D19" i="44"/>
  <c r="U19" i="44"/>
  <c r="T19" i="44"/>
  <c r="S19" i="44"/>
  <c r="P19" i="44"/>
  <c r="L19" i="44"/>
  <c r="I19" i="44"/>
  <c r="H19" i="44"/>
  <c r="G19" i="44"/>
  <c r="M17" i="44"/>
  <c r="W17" i="44"/>
  <c r="K17" i="44"/>
  <c r="V17" i="44"/>
  <c r="J17" i="44"/>
  <c r="U17" i="44"/>
  <c r="I17" i="44"/>
  <c r="S17" i="44"/>
  <c r="G17" i="44"/>
  <c r="R17" i="44"/>
  <c r="F17" i="44"/>
  <c r="N17" i="44"/>
  <c r="B17" i="44"/>
  <c r="C17" i="44"/>
  <c r="T17" i="44"/>
  <c r="Q17" i="44"/>
  <c r="P17" i="44"/>
  <c r="O17" i="44"/>
  <c r="D17" i="44"/>
  <c r="L17" i="44"/>
  <c r="H17" i="44"/>
  <c r="E17" i="44"/>
  <c r="U18" i="44"/>
  <c r="I18" i="44"/>
  <c r="S18" i="44"/>
  <c r="G18" i="44"/>
  <c r="R18" i="44"/>
  <c r="F18" i="44"/>
  <c r="Q18" i="44"/>
  <c r="E18" i="44"/>
  <c r="O18" i="44"/>
  <c r="C18" i="44"/>
  <c r="N18" i="44"/>
  <c r="B18" i="44"/>
  <c r="V18" i="44"/>
  <c r="J18" i="44"/>
  <c r="W18" i="44"/>
  <c r="T18" i="44"/>
  <c r="P18" i="44"/>
  <c r="M18" i="44"/>
  <c r="L18" i="44"/>
  <c r="K18" i="44"/>
  <c r="H18" i="44"/>
  <c r="D18" i="44"/>
  <c r="U12" i="44"/>
  <c r="I12" i="44"/>
  <c r="S12" i="44"/>
  <c r="G12" i="44"/>
  <c r="R12" i="44"/>
  <c r="F12" i="44"/>
  <c r="Q12" i="44"/>
  <c r="E12" i="44"/>
  <c r="O12" i="44"/>
  <c r="C12" i="44"/>
  <c r="N12" i="44"/>
  <c r="B12" i="44"/>
  <c r="V12" i="44"/>
  <c r="J12" i="44"/>
  <c r="W12" i="44"/>
  <c r="T12" i="44"/>
  <c r="P12" i="44"/>
  <c r="M12" i="44"/>
  <c r="L12" i="44"/>
  <c r="K12" i="44"/>
  <c r="H12" i="44"/>
  <c r="D12" i="44"/>
  <c r="U15" i="44"/>
  <c r="I15" i="44"/>
  <c r="S15" i="44"/>
  <c r="G15" i="44"/>
  <c r="R15" i="44"/>
  <c r="F15" i="44"/>
  <c r="Q15" i="44"/>
  <c r="E15" i="44"/>
  <c r="O15" i="44"/>
  <c r="C15" i="44"/>
  <c r="N15" i="44"/>
  <c r="B15" i="44"/>
  <c r="V15" i="44"/>
  <c r="J15" i="44"/>
  <c r="W15" i="44"/>
  <c r="T15" i="44"/>
  <c r="P15" i="44"/>
  <c r="M15" i="44"/>
  <c r="L15" i="44"/>
  <c r="K15" i="44"/>
  <c r="H15" i="44"/>
  <c r="D15" i="44"/>
  <c r="M14" i="44"/>
  <c r="W14" i="44"/>
  <c r="K14" i="44"/>
  <c r="V14" i="44"/>
  <c r="J14" i="44"/>
  <c r="U14" i="44"/>
  <c r="I14" i="44"/>
  <c r="S14" i="44"/>
  <c r="G14" i="44"/>
  <c r="R14" i="44"/>
  <c r="F14" i="44"/>
  <c r="N14" i="44"/>
  <c r="B14" i="44"/>
  <c r="T14" i="44"/>
  <c r="Q14" i="44"/>
  <c r="P14" i="44"/>
  <c r="O14" i="44"/>
  <c r="L14" i="44"/>
  <c r="C14" i="44"/>
  <c r="H14" i="44"/>
  <c r="E14" i="44"/>
  <c r="D14" i="44"/>
  <c r="Q22" i="44"/>
  <c r="E22" i="44"/>
  <c r="O22" i="44"/>
  <c r="C22" i="44"/>
  <c r="L22" i="44"/>
  <c r="N22" i="44"/>
  <c r="B22" i="44"/>
  <c r="M22" i="44"/>
  <c r="W22" i="44"/>
  <c r="K22" i="44"/>
  <c r="V22" i="44"/>
  <c r="J22" i="44"/>
  <c r="R22" i="44"/>
  <c r="F22" i="44"/>
  <c r="U22" i="44"/>
  <c r="T22" i="44"/>
  <c r="S22" i="44"/>
  <c r="P22" i="44"/>
  <c r="I22" i="44"/>
  <c r="H22" i="44"/>
  <c r="G22" i="44"/>
  <c r="D22" i="44"/>
  <c r="M23" i="44"/>
  <c r="W23" i="44"/>
  <c r="K23" i="44"/>
  <c r="T23" i="44"/>
  <c r="V23" i="44"/>
  <c r="J23" i="44"/>
  <c r="U23" i="44"/>
  <c r="I23" i="44"/>
  <c r="H23" i="44"/>
  <c r="S23" i="44"/>
  <c r="G23" i="44"/>
  <c r="R23" i="44"/>
  <c r="F23" i="44"/>
  <c r="N23" i="44"/>
  <c r="B23" i="44"/>
  <c r="Q23" i="44"/>
  <c r="P23" i="44"/>
  <c r="O23" i="44"/>
  <c r="L23" i="44"/>
  <c r="E23" i="44"/>
  <c r="D23" i="44"/>
  <c r="C23" i="44"/>
  <c r="U9" i="44"/>
  <c r="I9" i="44"/>
  <c r="S9" i="44"/>
  <c r="G9" i="44"/>
  <c r="R9" i="44"/>
  <c r="F9" i="44"/>
  <c r="Q9" i="44"/>
  <c r="E9" i="44"/>
  <c r="O9" i="44"/>
  <c r="C9" i="44"/>
  <c r="N9" i="44"/>
  <c r="B9" i="44"/>
  <c r="V9" i="44"/>
  <c r="J9" i="44"/>
  <c r="T9" i="44"/>
  <c r="P9" i="44"/>
  <c r="W9" i="44"/>
  <c r="M9" i="44"/>
  <c r="L9" i="44"/>
  <c r="K9" i="44"/>
  <c r="H9" i="44"/>
  <c r="D9" i="44"/>
  <c r="M26" i="44"/>
  <c r="L26" i="44"/>
  <c r="W26" i="44"/>
  <c r="K26" i="44"/>
  <c r="V26" i="44"/>
  <c r="J26" i="44"/>
  <c r="U26" i="44"/>
  <c r="I26" i="44"/>
  <c r="T26" i="44"/>
  <c r="H26" i="44"/>
  <c r="S26" i="44"/>
  <c r="G26" i="44"/>
  <c r="R26" i="44"/>
  <c r="F26" i="44"/>
  <c r="P26" i="44"/>
  <c r="D26" i="44"/>
  <c r="N26" i="44"/>
  <c r="B26" i="44"/>
  <c r="C26" i="44"/>
  <c r="Q26" i="44"/>
  <c r="O26" i="44"/>
  <c r="E26" i="44"/>
  <c r="Q10" i="44"/>
  <c r="E10" i="44"/>
  <c r="O10" i="44"/>
  <c r="C10" i="44"/>
  <c r="N10" i="44"/>
  <c r="B10" i="44"/>
  <c r="M10" i="44"/>
  <c r="W10" i="44"/>
  <c r="K10" i="44"/>
  <c r="V10" i="44"/>
  <c r="J10" i="44"/>
  <c r="R10" i="44"/>
  <c r="F10" i="44"/>
  <c r="T10" i="44"/>
  <c r="S10" i="44"/>
  <c r="U10" i="44"/>
  <c r="P10" i="44"/>
  <c r="L10" i="44"/>
  <c r="I10" i="44"/>
  <c r="H10" i="44"/>
  <c r="G10" i="44"/>
  <c r="D10" i="44"/>
  <c r="U27" i="44"/>
  <c r="I27" i="44"/>
  <c r="T27" i="44"/>
  <c r="H27" i="44"/>
  <c r="S27" i="44"/>
  <c r="G27" i="44"/>
  <c r="P27" i="44"/>
  <c r="R27" i="44"/>
  <c r="F27" i="44"/>
  <c r="D27" i="44"/>
  <c r="Q27" i="44"/>
  <c r="E27" i="44"/>
  <c r="O27" i="44"/>
  <c r="C27" i="44"/>
  <c r="N27" i="44"/>
  <c r="B27" i="44"/>
  <c r="L27" i="44"/>
  <c r="V27" i="44"/>
  <c r="J27" i="44"/>
  <c r="W27" i="44"/>
  <c r="M27" i="44"/>
  <c r="K27" i="44"/>
  <c r="Q13" i="44"/>
  <c r="E13" i="44"/>
  <c r="O13" i="44"/>
  <c r="C13" i="44"/>
  <c r="N13" i="44"/>
  <c r="B13" i="44"/>
  <c r="M13" i="44"/>
  <c r="W13" i="44"/>
  <c r="K13" i="44"/>
  <c r="V13" i="44"/>
  <c r="J13" i="44"/>
  <c r="R13" i="44"/>
  <c r="F13" i="44"/>
  <c r="U13" i="44"/>
  <c r="T13" i="44"/>
  <c r="S13" i="44"/>
  <c r="P13" i="44"/>
  <c r="L13" i="44"/>
  <c r="I13" i="44"/>
  <c r="H13" i="44"/>
  <c r="G13" i="44"/>
  <c r="D13" i="44"/>
  <c r="U21" i="44"/>
  <c r="I21" i="44"/>
  <c r="S21" i="44"/>
  <c r="G21" i="44"/>
  <c r="P21" i="44"/>
  <c r="D21" i="44"/>
  <c r="R21" i="44"/>
  <c r="F21" i="44"/>
  <c r="Q21" i="44"/>
  <c r="E21" i="44"/>
  <c r="O21" i="44"/>
  <c r="C21" i="44"/>
  <c r="N21" i="44"/>
  <c r="B21" i="44"/>
  <c r="V21" i="44"/>
  <c r="J21" i="44"/>
  <c r="M21" i="44"/>
  <c r="L21" i="44"/>
  <c r="K21" i="44"/>
  <c r="H21" i="44"/>
  <c r="T21" i="44"/>
  <c r="W21" i="44"/>
  <c r="M11" i="44"/>
  <c r="W11" i="44"/>
  <c r="K11" i="44"/>
  <c r="V11" i="44"/>
  <c r="J11" i="44"/>
  <c r="U11" i="44"/>
  <c r="I11" i="44"/>
  <c r="S11" i="44"/>
  <c r="G11" i="44"/>
  <c r="R11" i="44"/>
  <c r="F11" i="44"/>
  <c r="N11" i="44"/>
  <c r="B11" i="44"/>
  <c r="T11" i="44"/>
  <c r="Q11" i="44"/>
  <c r="P11" i="44"/>
  <c r="O11" i="44"/>
  <c r="L11" i="44"/>
  <c r="H11" i="44"/>
  <c r="E11" i="44"/>
  <c r="D11" i="44"/>
  <c r="C11" i="44"/>
  <c r="U24" i="44"/>
  <c r="I24" i="44"/>
  <c r="S24" i="44"/>
  <c r="G24" i="44"/>
  <c r="P24" i="44"/>
  <c r="R24" i="44"/>
  <c r="F24" i="44"/>
  <c r="Q24" i="44"/>
  <c r="E24" i="44"/>
  <c r="D24" i="44"/>
  <c r="O24" i="44"/>
  <c r="C24" i="44"/>
  <c r="N24" i="44"/>
  <c r="B24" i="44"/>
  <c r="L24" i="44"/>
  <c r="V24" i="44"/>
  <c r="J24" i="44"/>
  <c r="H24" i="44"/>
  <c r="W24" i="44"/>
  <c r="T24" i="44"/>
  <c r="M24" i="44"/>
  <c r="K24" i="44"/>
  <c r="B20" i="44"/>
  <c r="C20" i="44"/>
  <c r="Q28" i="44"/>
  <c r="E28" i="44"/>
  <c r="P28" i="44"/>
  <c r="O28" i="44"/>
  <c r="C28" i="44"/>
  <c r="N28" i="44"/>
  <c r="B28" i="44"/>
  <c r="M28" i="44"/>
  <c r="L28" i="44"/>
  <c r="W28" i="44"/>
  <c r="K28" i="44"/>
  <c r="V28" i="44"/>
  <c r="J28" i="44"/>
  <c r="T28" i="44"/>
  <c r="H28" i="44"/>
  <c r="R28" i="44"/>
  <c r="F28" i="44"/>
  <c r="D28" i="44"/>
  <c r="S28" i="44"/>
  <c r="I28" i="44"/>
  <c r="G28" i="44"/>
  <c r="U28" i="44"/>
  <c r="Q16" i="44"/>
  <c r="E16" i="44"/>
  <c r="O16" i="44"/>
  <c r="C16" i="44"/>
  <c r="N16" i="44"/>
  <c r="B16" i="44"/>
  <c r="M16" i="44"/>
  <c r="W16" i="44"/>
  <c r="K16" i="44"/>
  <c r="V16" i="44"/>
  <c r="J16" i="44"/>
  <c r="R16" i="44"/>
  <c r="F16" i="44"/>
  <c r="U16" i="44"/>
  <c r="T16" i="44"/>
  <c r="S16" i="44"/>
  <c r="P16" i="44"/>
  <c r="L16" i="44"/>
  <c r="I16" i="44"/>
  <c r="H16" i="44"/>
  <c r="G16" i="44"/>
  <c r="D16" i="44"/>
  <c r="Q25" i="44"/>
  <c r="E25" i="44"/>
  <c r="O25" i="44"/>
  <c r="C25" i="44"/>
  <c r="N25" i="44"/>
  <c r="B25" i="44"/>
  <c r="M25" i="44"/>
  <c r="L25" i="44"/>
  <c r="W25" i="44"/>
  <c r="K25" i="44"/>
  <c r="V25" i="44"/>
  <c r="J25" i="44"/>
  <c r="T25" i="44"/>
  <c r="H25" i="44"/>
  <c r="R25" i="44"/>
  <c r="F25" i="44"/>
  <c r="U25" i="44"/>
  <c r="S25" i="44"/>
  <c r="P25" i="44"/>
  <c r="I25" i="44"/>
  <c r="G25" i="44"/>
  <c r="D25" i="44"/>
  <c r="Q28" i="43"/>
  <c r="E28" i="43"/>
  <c r="O28" i="43"/>
  <c r="C28" i="43"/>
  <c r="N28" i="43"/>
  <c r="B28" i="43"/>
  <c r="M28" i="43"/>
  <c r="L28" i="43"/>
  <c r="W28" i="43"/>
  <c r="K28" i="43"/>
  <c r="U28" i="43"/>
  <c r="I28" i="43"/>
  <c r="T28" i="43"/>
  <c r="H28" i="43"/>
  <c r="R28" i="43"/>
  <c r="F28" i="43"/>
  <c r="V28" i="43"/>
  <c r="S28" i="43"/>
  <c r="P28" i="43"/>
  <c r="J28" i="43"/>
  <c r="G28" i="43"/>
  <c r="D28" i="43"/>
  <c r="Q10" i="43"/>
  <c r="E10" i="43"/>
  <c r="O10" i="43"/>
  <c r="C10" i="43"/>
  <c r="N10" i="43"/>
  <c r="B10" i="43"/>
  <c r="M10" i="43"/>
  <c r="W10" i="43"/>
  <c r="K10" i="43"/>
  <c r="U10" i="43"/>
  <c r="I10" i="43"/>
  <c r="R10" i="43"/>
  <c r="F10" i="43"/>
  <c r="L10" i="43"/>
  <c r="J10" i="43"/>
  <c r="H10" i="43"/>
  <c r="G10" i="43"/>
  <c r="D10" i="43"/>
  <c r="T10" i="43"/>
  <c r="S10" i="43"/>
  <c r="P10" i="43"/>
  <c r="V10" i="43"/>
  <c r="U9" i="43"/>
  <c r="I9" i="43"/>
  <c r="S9" i="43"/>
  <c r="G9" i="43"/>
  <c r="R9" i="43"/>
  <c r="F9" i="43"/>
  <c r="Q9" i="43"/>
  <c r="E9" i="43"/>
  <c r="O9" i="43"/>
  <c r="C9" i="43"/>
  <c r="M9" i="43"/>
  <c r="V9" i="43"/>
  <c r="J9" i="43"/>
  <c r="L9" i="43"/>
  <c r="K9" i="43"/>
  <c r="H9" i="43"/>
  <c r="D9" i="43"/>
  <c r="B9" i="43"/>
  <c r="T9" i="43"/>
  <c r="W9" i="43"/>
  <c r="P9" i="43"/>
  <c r="N9" i="43"/>
  <c r="Q16" i="43"/>
  <c r="E16" i="43"/>
  <c r="O16" i="43"/>
  <c r="C16" i="43"/>
  <c r="N16" i="43"/>
  <c r="B16" i="43"/>
  <c r="M16" i="43"/>
  <c r="W16" i="43"/>
  <c r="K16" i="43"/>
  <c r="U16" i="43"/>
  <c r="I16" i="43"/>
  <c r="R16" i="43"/>
  <c r="F16" i="43"/>
  <c r="S16" i="43"/>
  <c r="P16" i="43"/>
  <c r="L16" i="43"/>
  <c r="J16" i="43"/>
  <c r="H16" i="43"/>
  <c r="G16" i="43"/>
  <c r="D16" i="43"/>
  <c r="V16" i="43"/>
  <c r="T16" i="43"/>
  <c r="Q25" i="43"/>
  <c r="E25" i="43"/>
  <c r="O25" i="43"/>
  <c r="C25" i="43"/>
  <c r="N25" i="43"/>
  <c r="B25" i="43"/>
  <c r="M25" i="43"/>
  <c r="L25" i="43"/>
  <c r="W25" i="43"/>
  <c r="K25" i="43"/>
  <c r="U25" i="43"/>
  <c r="I25" i="43"/>
  <c r="R25" i="43"/>
  <c r="F25" i="43"/>
  <c r="D25" i="43"/>
  <c r="V25" i="43"/>
  <c r="T25" i="43"/>
  <c r="S25" i="43"/>
  <c r="P25" i="43"/>
  <c r="J25" i="43"/>
  <c r="H25" i="43"/>
  <c r="G25" i="43"/>
  <c r="Q13" i="43"/>
  <c r="E13" i="43"/>
  <c r="O13" i="43"/>
  <c r="C13" i="43"/>
  <c r="N13" i="43"/>
  <c r="B13" i="43"/>
  <c r="M13" i="43"/>
  <c r="W13" i="43"/>
  <c r="K13" i="43"/>
  <c r="U13" i="43"/>
  <c r="I13" i="43"/>
  <c r="R13" i="43"/>
  <c r="F13" i="43"/>
  <c r="P13" i="43"/>
  <c r="L13" i="43"/>
  <c r="J13" i="43"/>
  <c r="H13" i="43"/>
  <c r="G13" i="43"/>
  <c r="D13" i="43"/>
  <c r="V13" i="43"/>
  <c r="T13" i="43"/>
  <c r="S13" i="43"/>
  <c r="M23" i="43"/>
  <c r="W23" i="43"/>
  <c r="K23" i="43"/>
  <c r="V23" i="43"/>
  <c r="J23" i="43"/>
  <c r="T23" i="43"/>
  <c r="H23" i="43"/>
  <c r="U23" i="43"/>
  <c r="I23" i="43"/>
  <c r="S23" i="43"/>
  <c r="G23" i="43"/>
  <c r="Q23" i="43"/>
  <c r="E23" i="43"/>
  <c r="N23" i="43"/>
  <c r="B23" i="43"/>
  <c r="R23" i="43"/>
  <c r="O23" i="43"/>
  <c r="P23" i="43"/>
  <c r="L23" i="43"/>
  <c r="F23" i="43"/>
  <c r="D23" i="43"/>
  <c r="C23" i="43"/>
  <c r="M20" i="43"/>
  <c r="W20" i="43"/>
  <c r="K20" i="43"/>
  <c r="V20" i="43"/>
  <c r="J20" i="43"/>
  <c r="T20" i="43"/>
  <c r="H20" i="43"/>
  <c r="U20" i="43"/>
  <c r="I20" i="43"/>
  <c r="S20" i="43"/>
  <c r="G20" i="43"/>
  <c r="Q20" i="43"/>
  <c r="E20" i="43"/>
  <c r="N20" i="43"/>
  <c r="B20" i="43"/>
  <c r="R20" i="43"/>
  <c r="P20" i="43"/>
  <c r="O20" i="43"/>
  <c r="L20" i="43"/>
  <c r="F20" i="43"/>
  <c r="D20" i="43"/>
  <c r="C20" i="43"/>
  <c r="M17" i="43"/>
  <c r="W17" i="43"/>
  <c r="K17" i="43"/>
  <c r="V17" i="43"/>
  <c r="J17" i="43"/>
  <c r="U17" i="43"/>
  <c r="I17" i="43"/>
  <c r="S17" i="43"/>
  <c r="G17" i="43"/>
  <c r="Q17" i="43"/>
  <c r="E17" i="43"/>
  <c r="N17" i="43"/>
  <c r="B17" i="43"/>
  <c r="R17" i="43"/>
  <c r="P17" i="43"/>
  <c r="O17" i="43"/>
  <c r="L17" i="43"/>
  <c r="H17" i="43"/>
  <c r="F17" i="43"/>
  <c r="D17" i="43"/>
  <c r="C17" i="43"/>
  <c r="T17" i="43"/>
  <c r="M14" i="43"/>
  <c r="W14" i="43"/>
  <c r="K14" i="43"/>
  <c r="V14" i="43"/>
  <c r="J14" i="43"/>
  <c r="U14" i="43"/>
  <c r="I14" i="43"/>
  <c r="S14" i="43"/>
  <c r="G14" i="43"/>
  <c r="Q14" i="43"/>
  <c r="E14" i="43"/>
  <c r="N14" i="43"/>
  <c r="B14" i="43"/>
  <c r="P14" i="43"/>
  <c r="O14" i="43"/>
  <c r="L14" i="43"/>
  <c r="H14" i="43"/>
  <c r="F14" i="43"/>
  <c r="D14" i="43"/>
  <c r="C14" i="43"/>
  <c r="T14" i="43"/>
  <c r="R14" i="43"/>
  <c r="U18" i="43"/>
  <c r="I18" i="43"/>
  <c r="S18" i="43"/>
  <c r="G18" i="43"/>
  <c r="R18" i="43"/>
  <c r="F18" i="43"/>
  <c r="Q18" i="43"/>
  <c r="E18" i="43"/>
  <c r="O18" i="43"/>
  <c r="C18" i="43"/>
  <c r="M18" i="43"/>
  <c r="V18" i="43"/>
  <c r="J18" i="43"/>
  <c r="T18" i="43"/>
  <c r="P18" i="43"/>
  <c r="N18" i="43"/>
  <c r="L18" i="43"/>
  <c r="K18" i="43"/>
  <c r="H18" i="43"/>
  <c r="D18" i="43"/>
  <c r="B18" i="43"/>
  <c r="W18" i="43"/>
  <c r="Q19" i="43"/>
  <c r="E19" i="43"/>
  <c r="O19" i="43"/>
  <c r="C19" i="43"/>
  <c r="N19" i="43"/>
  <c r="B19" i="43"/>
  <c r="L19" i="43"/>
  <c r="M19" i="43"/>
  <c r="W19" i="43"/>
  <c r="K19" i="43"/>
  <c r="U19" i="43"/>
  <c r="I19" i="43"/>
  <c r="R19" i="43"/>
  <c r="F19" i="43"/>
  <c r="V19" i="43"/>
  <c r="T19" i="43"/>
  <c r="S19" i="43"/>
  <c r="P19" i="43"/>
  <c r="J19" i="43"/>
  <c r="H19" i="43"/>
  <c r="G19" i="43"/>
  <c r="D19" i="43"/>
  <c r="U15" i="43"/>
  <c r="I15" i="43"/>
  <c r="S15" i="43"/>
  <c r="G15" i="43"/>
  <c r="R15" i="43"/>
  <c r="F15" i="43"/>
  <c r="Q15" i="43"/>
  <c r="E15" i="43"/>
  <c r="O15" i="43"/>
  <c r="C15" i="43"/>
  <c r="M15" i="43"/>
  <c r="V15" i="43"/>
  <c r="J15" i="43"/>
  <c r="P15" i="43"/>
  <c r="N15" i="43"/>
  <c r="L15" i="43"/>
  <c r="K15" i="43"/>
  <c r="H15" i="43"/>
  <c r="D15" i="43"/>
  <c r="B15" i="43"/>
  <c r="W15" i="43"/>
  <c r="T15" i="43"/>
  <c r="M26" i="43"/>
  <c r="W26" i="43"/>
  <c r="K26" i="43"/>
  <c r="V26" i="43"/>
  <c r="J26" i="43"/>
  <c r="U26" i="43"/>
  <c r="I26" i="43"/>
  <c r="T26" i="43"/>
  <c r="H26" i="43"/>
  <c r="S26" i="43"/>
  <c r="G26" i="43"/>
  <c r="Q26" i="43"/>
  <c r="E26" i="43"/>
  <c r="N26" i="43"/>
  <c r="B26" i="43"/>
  <c r="L26" i="43"/>
  <c r="F26" i="43"/>
  <c r="D26" i="43"/>
  <c r="C26" i="43"/>
  <c r="R26" i="43"/>
  <c r="P26" i="43"/>
  <c r="O26" i="43"/>
  <c r="Q22" i="43"/>
  <c r="E22" i="43"/>
  <c r="O22" i="43"/>
  <c r="C22" i="43"/>
  <c r="N22" i="43"/>
  <c r="B22" i="43"/>
  <c r="L22" i="43"/>
  <c r="M22" i="43"/>
  <c r="W22" i="43"/>
  <c r="K22" i="43"/>
  <c r="U22" i="43"/>
  <c r="I22" i="43"/>
  <c r="R22" i="43"/>
  <c r="F22" i="43"/>
  <c r="P22" i="43"/>
  <c r="J22" i="43"/>
  <c r="H22" i="43"/>
  <c r="G22" i="43"/>
  <c r="D22" i="43"/>
  <c r="V22" i="43"/>
  <c r="T22" i="43"/>
  <c r="S22" i="43"/>
  <c r="U24" i="43"/>
  <c r="I24" i="43"/>
  <c r="S24" i="43"/>
  <c r="G24" i="43"/>
  <c r="R24" i="43"/>
  <c r="F24" i="43"/>
  <c r="P24" i="43"/>
  <c r="Q24" i="43"/>
  <c r="E24" i="43"/>
  <c r="D24" i="43"/>
  <c r="O24" i="43"/>
  <c r="C24" i="43"/>
  <c r="M24" i="43"/>
  <c r="V24" i="43"/>
  <c r="J24" i="43"/>
  <c r="W24" i="43"/>
  <c r="T24" i="43"/>
  <c r="N24" i="43"/>
  <c r="L24" i="43"/>
  <c r="K24" i="43"/>
  <c r="H24" i="43"/>
  <c r="B24" i="43"/>
  <c r="M11" i="43"/>
  <c r="W11" i="43"/>
  <c r="K11" i="43"/>
  <c r="V11" i="43"/>
  <c r="J11" i="43"/>
  <c r="U11" i="43"/>
  <c r="I11" i="43"/>
  <c r="S11" i="43"/>
  <c r="G11" i="43"/>
  <c r="Q11" i="43"/>
  <c r="E11" i="43"/>
  <c r="N11" i="43"/>
  <c r="B11" i="43"/>
  <c r="O11" i="43"/>
  <c r="L11" i="43"/>
  <c r="H11" i="43"/>
  <c r="F11" i="43"/>
  <c r="D11" i="43"/>
  <c r="C11" i="43"/>
  <c r="T11" i="43"/>
  <c r="R11" i="43"/>
  <c r="P11" i="43"/>
  <c r="U27" i="43"/>
  <c r="I27" i="43"/>
  <c r="S27" i="43"/>
  <c r="G27" i="43"/>
  <c r="R27" i="43"/>
  <c r="F27" i="43"/>
  <c r="Q27" i="43"/>
  <c r="E27" i="43"/>
  <c r="P27" i="43"/>
  <c r="D27" i="43"/>
  <c r="O27" i="43"/>
  <c r="C27" i="43"/>
  <c r="M27" i="43"/>
  <c r="L27" i="43"/>
  <c r="V27" i="43"/>
  <c r="J27" i="43"/>
  <c r="W27" i="43"/>
  <c r="N27" i="43"/>
  <c r="T27" i="43"/>
  <c r="K27" i="43"/>
  <c r="H27" i="43"/>
  <c r="B27" i="43"/>
  <c r="U12" i="43"/>
  <c r="I12" i="43"/>
  <c r="S12" i="43"/>
  <c r="G12" i="43"/>
  <c r="R12" i="43"/>
  <c r="F12" i="43"/>
  <c r="Q12" i="43"/>
  <c r="E12" i="43"/>
  <c r="O12" i="43"/>
  <c r="C12" i="43"/>
  <c r="M12" i="43"/>
  <c r="V12" i="43"/>
  <c r="J12" i="43"/>
  <c r="N12" i="43"/>
  <c r="L12" i="43"/>
  <c r="K12" i="43"/>
  <c r="H12" i="43"/>
  <c r="D12" i="43"/>
  <c r="B12" i="43"/>
  <c r="W12" i="43"/>
  <c r="T12" i="43"/>
  <c r="P12" i="43"/>
  <c r="U21" i="43"/>
  <c r="I21" i="43"/>
  <c r="S21" i="43"/>
  <c r="G21" i="43"/>
  <c r="R21" i="43"/>
  <c r="F21" i="43"/>
  <c r="P21" i="43"/>
  <c r="D21" i="43"/>
  <c r="Q21" i="43"/>
  <c r="E21" i="43"/>
  <c r="O21" i="43"/>
  <c r="C21" i="43"/>
  <c r="M21" i="43"/>
  <c r="V21" i="43"/>
  <c r="J21" i="43"/>
  <c r="H21" i="43"/>
  <c r="B21" i="43"/>
  <c r="W21" i="43"/>
  <c r="T21" i="43"/>
  <c r="N21" i="43"/>
  <c r="L21" i="43"/>
  <c r="K21" i="43"/>
  <c r="B11" i="2"/>
  <c r="C11" i="2"/>
  <c r="B20" i="2"/>
  <c r="C20" i="2"/>
  <c r="C13" i="2"/>
  <c r="B13" i="2"/>
  <c r="B17" i="2"/>
  <c r="C17" i="2"/>
  <c r="C21" i="2"/>
  <c r="B21" i="2"/>
  <c r="C15" i="2"/>
  <c r="B15" i="2"/>
  <c r="B9" i="2"/>
  <c r="C9" i="2"/>
  <c r="B19" i="2"/>
  <c r="C19" i="2"/>
  <c r="B18" i="2"/>
  <c r="C18" i="2"/>
  <c r="B10" i="2"/>
  <c r="C10" i="2"/>
  <c r="B16" i="2"/>
  <c r="C16" i="2"/>
  <c r="B14" i="2"/>
  <c r="C14" i="2"/>
  <c r="B12" i="2"/>
  <c r="C12" i="2"/>
  <c r="B19" i="31"/>
  <c r="B11" i="31"/>
  <c r="B23" i="31"/>
  <c r="B25" i="31"/>
  <c r="B15" i="31"/>
  <c r="B13" i="31"/>
  <c r="B20" i="31"/>
  <c r="B32" i="31"/>
  <c r="B18" i="31"/>
  <c r="B27" i="31"/>
  <c r="B16" i="31"/>
  <c r="B33" i="31"/>
  <c r="B12" i="31"/>
  <c r="B30" i="31"/>
  <c r="B24" i="31"/>
  <c r="B22" i="31"/>
  <c r="B14" i="31"/>
  <c r="B31" i="31"/>
  <c r="B29" i="31"/>
  <c r="B17" i="31"/>
  <c r="B28" i="31"/>
  <c r="B26" i="31"/>
  <c r="B21" i="31"/>
  <c r="B10" i="31"/>
  <c r="B9" i="31"/>
  <c r="D17" i="32"/>
  <c r="H17" i="32"/>
  <c r="L17" i="32"/>
  <c r="P17" i="32"/>
  <c r="T17" i="32"/>
  <c r="C17" i="32"/>
  <c r="I17" i="32"/>
  <c r="N17" i="32"/>
  <c r="S17" i="32"/>
  <c r="E17" i="32"/>
  <c r="J17" i="32"/>
  <c r="O17" i="32"/>
  <c r="U17" i="32"/>
  <c r="B17" i="32"/>
  <c r="M17" i="32"/>
  <c r="W17" i="32"/>
  <c r="F17" i="32"/>
  <c r="Q17" i="32"/>
  <c r="G17" i="32"/>
  <c r="R17" i="32"/>
  <c r="K17" i="32"/>
  <c r="V17" i="32"/>
  <c r="C25" i="2"/>
  <c r="G25" i="2"/>
  <c r="K25" i="2"/>
  <c r="O25" i="2"/>
  <c r="S25" i="2"/>
  <c r="W25" i="2"/>
  <c r="F25" i="2"/>
  <c r="L25" i="2"/>
  <c r="Q25" i="2"/>
  <c r="V25" i="2"/>
  <c r="B25" i="2"/>
  <c r="H25" i="2"/>
  <c r="M25" i="2"/>
  <c r="R25" i="2"/>
  <c r="D25" i="2"/>
  <c r="I25" i="2"/>
  <c r="N25" i="2"/>
  <c r="T25" i="2"/>
  <c r="E25" i="2"/>
  <c r="J25" i="2"/>
  <c r="P25" i="2"/>
  <c r="U25" i="2"/>
  <c r="V23" i="31"/>
  <c r="R23" i="31"/>
  <c r="N23" i="31"/>
  <c r="J23" i="31"/>
  <c r="F23" i="31"/>
  <c r="U23" i="31"/>
  <c r="P23" i="31"/>
  <c r="K23" i="31"/>
  <c r="E23" i="31"/>
  <c r="T23" i="31"/>
  <c r="M23" i="31"/>
  <c r="G23" i="31"/>
  <c r="S23" i="31"/>
  <c r="L23" i="31"/>
  <c r="D23" i="31"/>
  <c r="W23" i="31"/>
  <c r="H23" i="31"/>
  <c r="Q23" i="31"/>
  <c r="C23" i="31"/>
  <c r="O23" i="31"/>
  <c r="X23" i="31"/>
  <c r="I23" i="31"/>
  <c r="D19" i="32"/>
  <c r="H19" i="32"/>
  <c r="L19" i="32"/>
  <c r="P19" i="32"/>
  <c r="T19" i="32"/>
  <c r="B19" i="32"/>
  <c r="G19" i="32"/>
  <c r="M19" i="32"/>
  <c r="R19" i="32"/>
  <c r="W19" i="32"/>
  <c r="C19" i="32"/>
  <c r="I19" i="32"/>
  <c r="N19" i="32"/>
  <c r="S19" i="32"/>
  <c r="K19" i="32"/>
  <c r="V19" i="32"/>
  <c r="E19" i="32"/>
  <c r="O19" i="32"/>
  <c r="F19" i="32"/>
  <c r="Q19" i="32"/>
  <c r="J19" i="32"/>
  <c r="U19" i="32"/>
  <c r="G17" i="2"/>
  <c r="K17" i="2"/>
  <c r="O17" i="2"/>
  <c r="S17" i="2"/>
  <c r="W17" i="2"/>
  <c r="F17" i="2"/>
  <c r="L17" i="2"/>
  <c r="Q17" i="2"/>
  <c r="V17" i="2"/>
  <c r="H17" i="2"/>
  <c r="M17" i="2"/>
  <c r="R17" i="2"/>
  <c r="D17" i="2"/>
  <c r="I17" i="2"/>
  <c r="N17" i="2"/>
  <c r="T17" i="2"/>
  <c r="E17" i="2"/>
  <c r="J17" i="2"/>
  <c r="P17" i="2"/>
  <c r="U17" i="2"/>
  <c r="V33" i="31"/>
  <c r="R33" i="31"/>
  <c r="N33" i="31"/>
  <c r="J33" i="31"/>
  <c r="F33" i="31"/>
  <c r="T33" i="31"/>
  <c r="O33" i="31"/>
  <c r="I33" i="31"/>
  <c r="D33" i="31"/>
  <c r="U33" i="31"/>
  <c r="M33" i="31"/>
  <c r="G33" i="31"/>
  <c r="S33" i="31"/>
  <c r="L33" i="31"/>
  <c r="E33" i="31"/>
  <c r="P33" i="31"/>
  <c r="X33" i="31"/>
  <c r="K33" i="31"/>
  <c r="W33" i="31"/>
  <c r="H33" i="31"/>
  <c r="Q33" i="31"/>
  <c r="C33" i="31"/>
  <c r="X17" i="31"/>
  <c r="T17" i="31"/>
  <c r="P17" i="31"/>
  <c r="L17" i="31"/>
  <c r="H17" i="31"/>
  <c r="D17" i="31"/>
  <c r="U17" i="31"/>
  <c r="O17" i="31"/>
  <c r="J17" i="31"/>
  <c r="E17" i="31"/>
  <c r="S17" i="31"/>
  <c r="N17" i="31"/>
  <c r="I17" i="31"/>
  <c r="C17" i="31"/>
  <c r="V17" i="31"/>
  <c r="K17" i="31"/>
  <c r="R17" i="31"/>
  <c r="G17" i="31"/>
  <c r="Q17" i="31"/>
  <c r="F17" i="31"/>
  <c r="W17" i="31"/>
  <c r="M17" i="31"/>
  <c r="W9" i="32"/>
  <c r="S9" i="32"/>
  <c r="O9" i="32"/>
  <c r="K9" i="32"/>
  <c r="G9" i="32"/>
  <c r="C9" i="32"/>
  <c r="V9" i="32"/>
  <c r="Q9" i="32"/>
  <c r="L9" i="32"/>
  <c r="F9" i="32"/>
  <c r="U9" i="32"/>
  <c r="P9" i="32"/>
  <c r="J9" i="32"/>
  <c r="E9" i="32"/>
  <c r="M9" i="32"/>
  <c r="B9" i="32"/>
  <c r="T9" i="32"/>
  <c r="I9" i="32"/>
  <c r="R9" i="32"/>
  <c r="H9" i="32"/>
  <c r="N9" i="32"/>
  <c r="D9" i="32"/>
  <c r="B18" i="32"/>
  <c r="F18" i="32"/>
  <c r="J18" i="32"/>
  <c r="N18" i="32"/>
  <c r="R18" i="32"/>
  <c r="V18" i="32"/>
  <c r="C18" i="32"/>
  <c r="H18" i="32"/>
  <c r="M18" i="32"/>
  <c r="S18" i="32"/>
  <c r="D18" i="32"/>
  <c r="I18" i="32"/>
  <c r="O18" i="32"/>
  <c r="T18" i="32"/>
  <c r="L18" i="32"/>
  <c r="W18" i="32"/>
  <c r="E18" i="32"/>
  <c r="P18" i="32"/>
  <c r="G18" i="32"/>
  <c r="Q18" i="32"/>
  <c r="K18" i="32"/>
  <c r="U18" i="32"/>
  <c r="E18" i="2"/>
  <c r="I18" i="2"/>
  <c r="M18" i="2"/>
  <c r="Q18" i="2"/>
  <c r="U18" i="2"/>
  <c r="F18" i="2"/>
  <c r="K18" i="2"/>
  <c r="P18" i="2"/>
  <c r="V18" i="2"/>
  <c r="G18" i="2"/>
  <c r="L18" i="2"/>
  <c r="R18" i="2"/>
  <c r="W18" i="2"/>
  <c r="H18" i="2"/>
  <c r="N18" i="2"/>
  <c r="S18" i="2"/>
  <c r="D18" i="2"/>
  <c r="J18" i="2"/>
  <c r="O18" i="2"/>
  <c r="T18" i="2"/>
  <c r="X32" i="31"/>
  <c r="T32" i="31"/>
  <c r="P32" i="31"/>
  <c r="L32" i="31"/>
  <c r="H32" i="31"/>
  <c r="D32" i="31"/>
  <c r="U32" i="31"/>
  <c r="O32" i="31"/>
  <c r="J32" i="31"/>
  <c r="E32" i="31"/>
  <c r="V32" i="31"/>
  <c r="N32" i="31"/>
  <c r="G32" i="31"/>
  <c r="S32" i="31"/>
  <c r="M32" i="31"/>
  <c r="F32" i="31"/>
  <c r="W32" i="31"/>
  <c r="I32" i="31"/>
  <c r="R32" i="31"/>
  <c r="C32" i="31"/>
  <c r="Q32" i="31"/>
  <c r="K32" i="31"/>
  <c r="W16" i="31"/>
  <c r="S16" i="31"/>
  <c r="O16" i="31"/>
  <c r="K16" i="31"/>
  <c r="G16" i="31"/>
  <c r="C16" i="31"/>
  <c r="V16" i="31"/>
  <c r="Q16" i="31"/>
  <c r="L16" i="31"/>
  <c r="F16" i="31"/>
  <c r="U16" i="31"/>
  <c r="P16" i="31"/>
  <c r="J16" i="31"/>
  <c r="E16" i="31"/>
  <c r="X16" i="31"/>
  <c r="M16" i="31"/>
  <c r="T16" i="31"/>
  <c r="I16" i="31"/>
  <c r="R16" i="31"/>
  <c r="H16" i="31"/>
  <c r="N16" i="31"/>
  <c r="D16" i="31"/>
  <c r="B28" i="32"/>
  <c r="F28" i="32"/>
  <c r="J28" i="32"/>
  <c r="N28" i="32"/>
  <c r="R28" i="32"/>
  <c r="V28" i="32"/>
  <c r="G28" i="32"/>
  <c r="L28" i="32"/>
  <c r="Q28" i="32"/>
  <c r="W28" i="32"/>
  <c r="C28" i="32"/>
  <c r="H28" i="32"/>
  <c r="M28" i="32"/>
  <c r="S28" i="32"/>
  <c r="E28" i="32"/>
  <c r="P28" i="32"/>
  <c r="I28" i="32"/>
  <c r="T28" i="32"/>
  <c r="K28" i="32"/>
  <c r="U28" i="32"/>
  <c r="D28" i="32"/>
  <c r="O28" i="32"/>
  <c r="B12" i="32"/>
  <c r="F12" i="32"/>
  <c r="J12" i="32"/>
  <c r="N12" i="32"/>
  <c r="R12" i="32"/>
  <c r="V12" i="32"/>
  <c r="G12" i="32"/>
  <c r="L12" i="32"/>
  <c r="Q12" i="32"/>
  <c r="W12" i="32"/>
  <c r="C12" i="32"/>
  <c r="H12" i="32"/>
  <c r="M12" i="32"/>
  <c r="S12" i="32"/>
  <c r="E12" i="32"/>
  <c r="P12" i="32"/>
  <c r="I12" i="32"/>
  <c r="T12" i="32"/>
  <c r="K12" i="32"/>
  <c r="U12" i="32"/>
  <c r="D12" i="32"/>
  <c r="O12" i="32"/>
  <c r="E24" i="2"/>
  <c r="I24" i="2"/>
  <c r="M24" i="2"/>
  <c r="Q24" i="2"/>
  <c r="U24" i="2"/>
  <c r="B24" i="2"/>
  <c r="G24" i="2"/>
  <c r="L24" i="2"/>
  <c r="R24" i="2"/>
  <c r="W24" i="2"/>
  <c r="C24" i="2"/>
  <c r="H24" i="2"/>
  <c r="N24" i="2"/>
  <c r="S24" i="2"/>
  <c r="D24" i="2"/>
  <c r="J24" i="2"/>
  <c r="O24" i="2"/>
  <c r="T24" i="2"/>
  <c r="F24" i="2"/>
  <c r="K24" i="2"/>
  <c r="P24" i="2"/>
  <c r="V24" i="2"/>
  <c r="V21" i="31"/>
  <c r="R21" i="31"/>
  <c r="N21" i="31"/>
  <c r="J21" i="31"/>
  <c r="F21" i="31"/>
  <c r="W21" i="31"/>
  <c r="Q21" i="31"/>
  <c r="L21" i="31"/>
  <c r="G21" i="31"/>
  <c r="U21" i="31"/>
  <c r="O21" i="31"/>
  <c r="H21" i="31"/>
  <c r="T21" i="31"/>
  <c r="M21" i="31"/>
  <c r="E21" i="31"/>
  <c r="X21" i="31"/>
  <c r="I21" i="31"/>
  <c r="S21" i="31"/>
  <c r="D21" i="31"/>
  <c r="P21" i="31"/>
  <c r="C21" i="31"/>
  <c r="K21" i="31"/>
  <c r="F11" i="2"/>
  <c r="J11" i="2"/>
  <c r="N11" i="2"/>
  <c r="R11" i="2"/>
  <c r="V11" i="2"/>
  <c r="G11" i="2"/>
  <c r="L11" i="2"/>
  <c r="Q11" i="2"/>
  <c r="W11" i="2"/>
  <c r="H11" i="2"/>
  <c r="M11" i="2"/>
  <c r="S11" i="2"/>
  <c r="K11" i="2"/>
  <c r="U11" i="2"/>
  <c r="D11" i="2"/>
  <c r="O11" i="2"/>
  <c r="E11" i="2"/>
  <c r="P11" i="2"/>
  <c r="I11" i="2"/>
  <c r="T11" i="2"/>
  <c r="E26" i="2"/>
  <c r="I26" i="2"/>
  <c r="M26" i="2"/>
  <c r="Q26" i="2"/>
  <c r="U26" i="2"/>
  <c r="F26" i="2"/>
  <c r="K26" i="2"/>
  <c r="P26" i="2"/>
  <c r="V26" i="2"/>
  <c r="B26" i="2"/>
  <c r="G26" i="2"/>
  <c r="L26" i="2"/>
  <c r="R26" i="2"/>
  <c r="W26" i="2"/>
  <c r="C26" i="2"/>
  <c r="H26" i="2"/>
  <c r="N26" i="2"/>
  <c r="S26" i="2"/>
  <c r="D26" i="2"/>
  <c r="J26" i="2"/>
  <c r="O26" i="2"/>
  <c r="T26" i="2"/>
  <c r="B14" i="32"/>
  <c r="F14" i="32"/>
  <c r="J14" i="32"/>
  <c r="N14" i="32"/>
  <c r="R14" i="32"/>
  <c r="V14" i="32"/>
  <c r="E14" i="32"/>
  <c r="K14" i="32"/>
  <c r="P14" i="32"/>
  <c r="U14" i="32"/>
  <c r="G14" i="32"/>
  <c r="L14" i="32"/>
  <c r="Q14" i="32"/>
  <c r="W14" i="32"/>
  <c r="D14" i="32"/>
  <c r="O14" i="32"/>
  <c r="H14" i="32"/>
  <c r="S14" i="32"/>
  <c r="I14" i="32"/>
  <c r="T14" i="32"/>
  <c r="C14" i="32"/>
  <c r="M14" i="32"/>
  <c r="X20" i="31"/>
  <c r="T20" i="31"/>
  <c r="P20" i="31"/>
  <c r="L20" i="31"/>
  <c r="H20" i="31"/>
  <c r="D20" i="31"/>
  <c r="W20" i="31"/>
  <c r="R20" i="31"/>
  <c r="M20" i="31"/>
  <c r="G20" i="31"/>
  <c r="V20" i="31"/>
  <c r="O20" i="31"/>
  <c r="I20" i="31"/>
  <c r="U20" i="31"/>
  <c r="N20" i="31"/>
  <c r="F20" i="31"/>
  <c r="Q20" i="31"/>
  <c r="C20" i="31"/>
  <c r="K20" i="31"/>
  <c r="J20" i="31"/>
  <c r="S20" i="31"/>
  <c r="E20" i="31"/>
  <c r="B16" i="32"/>
  <c r="F16" i="32"/>
  <c r="J16" i="32"/>
  <c r="N16" i="32"/>
  <c r="R16" i="32"/>
  <c r="V16" i="32"/>
  <c r="D16" i="32"/>
  <c r="I16" i="32"/>
  <c r="O16" i="32"/>
  <c r="T16" i="32"/>
  <c r="E16" i="32"/>
  <c r="K16" i="32"/>
  <c r="P16" i="32"/>
  <c r="U16" i="32"/>
  <c r="C16" i="32"/>
  <c r="M16" i="32"/>
  <c r="G16" i="32"/>
  <c r="Q16" i="32"/>
  <c r="H16" i="32"/>
  <c r="S16" i="32"/>
  <c r="L16" i="32"/>
  <c r="W16" i="32"/>
  <c r="G21" i="2"/>
  <c r="K21" i="2"/>
  <c r="O21" i="2"/>
  <c r="S21" i="2"/>
  <c r="W21" i="2"/>
  <c r="D21" i="2"/>
  <c r="I21" i="2"/>
  <c r="N21" i="2"/>
  <c r="T21" i="2"/>
  <c r="E21" i="2"/>
  <c r="J21" i="2"/>
  <c r="P21" i="2"/>
  <c r="U21" i="2"/>
  <c r="F21" i="2"/>
  <c r="L21" i="2"/>
  <c r="Q21" i="2"/>
  <c r="V21" i="2"/>
  <c r="H21" i="2"/>
  <c r="M21" i="2"/>
  <c r="R21" i="2"/>
  <c r="X30" i="31"/>
  <c r="T30" i="31"/>
  <c r="P30" i="31"/>
  <c r="L30" i="31"/>
  <c r="H30" i="31"/>
  <c r="D30" i="31"/>
  <c r="V30" i="31"/>
  <c r="Q30" i="31"/>
  <c r="K30" i="31"/>
  <c r="F30" i="31"/>
  <c r="W30" i="31"/>
  <c r="O30" i="31"/>
  <c r="I30" i="31"/>
  <c r="U30" i="31"/>
  <c r="N30" i="31"/>
  <c r="G30" i="31"/>
  <c r="J30" i="31"/>
  <c r="S30" i="31"/>
  <c r="E30" i="31"/>
  <c r="R30" i="31"/>
  <c r="C30" i="31"/>
  <c r="M30" i="31"/>
  <c r="W14" i="31"/>
  <c r="S14" i="31"/>
  <c r="O14" i="31"/>
  <c r="K14" i="31"/>
  <c r="G14" i="31"/>
  <c r="C14" i="31"/>
  <c r="X14" i="31"/>
  <c r="R14" i="31"/>
  <c r="M14" i="31"/>
  <c r="H14" i="31"/>
  <c r="V14" i="31"/>
  <c r="Q14" i="31"/>
  <c r="L14" i="31"/>
  <c r="F14" i="31"/>
  <c r="N14" i="31"/>
  <c r="D14" i="31"/>
  <c r="U14" i="31"/>
  <c r="J14" i="31"/>
  <c r="T14" i="31"/>
  <c r="I14" i="31"/>
  <c r="P14" i="31"/>
  <c r="E14" i="31"/>
  <c r="D13" i="32"/>
  <c r="H13" i="32"/>
  <c r="L13" i="32"/>
  <c r="P13" i="32"/>
  <c r="T13" i="32"/>
  <c r="F13" i="32"/>
  <c r="K13" i="32"/>
  <c r="Q13" i="32"/>
  <c r="V13" i="32"/>
  <c r="B13" i="32"/>
  <c r="G13" i="32"/>
  <c r="M13" i="32"/>
  <c r="R13" i="32"/>
  <c r="W13" i="32"/>
  <c r="E13" i="32"/>
  <c r="O13" i="32"/>
  <c r="I13" i="32"/>
  <c r="S13" i="32"/>
  <c r="J13" i="32"/>
  <c r="U13" i="32"/>
  <c r="C13" i="32"/>
  <c r="N13" i="32"/>
  <c r="C23" i="2"/>
  <c r="G23" i="2"/>
  <c r="K23" i="2"/>
  <c r="O23" i="2"/>
  <c r="S23" i="2"/>
  <c r="W23" i="2"/>
  <c r="B23" i="2"/>
  <c r="H23" i="2"/>
  <c r="M23" i="2"/>
  <c r="R23" i="2"/>
  <c r="D23" i="2"/>
  <c r="I23" i="2"/>
  <c r="N23" i="2"/>
  <c r="T23" i="2"/>
  <c r="E23" i="2"/>
  <c r="J23" i="2"/>
  <c r="P23" i="2"/>
  <c r="U23" i="2"/>
  <c r="F23" i="2"/>
  <c r="L23" i="2"/>
  <c r="Q23" i="2"/>
  <c r="V23" i="2"/>
  <c r="V27" i="31"/>
  <c r="R27" i="31"/>
  <c r="N27" i="31"/>
  <c r="J27" i="31"/>
  <c r="F27" i="31"/>
  <c r="X27" i="31"/>
  <c r="S27" i="31"/>
  <c r="M27" i="31"/>
  <c r="H27" i="31"/>
  <c r="C27" i="31"/>
  <c r="Q27" i="31"/>
  <c r="K27" i="31"/>
  <c r="D27" i="31"/>
  <c r="W27" i="31"/>
  <c r="P27" i="31"/>
  <c r="I27" i="31"/>
  <c r="T27" i="31"/>
  <c r="E27" i="31"/>
  <c r="O27" i="31"/>
  <c r="L27" i="31"/>
  <c r="U27" i="31"/>
  <c r="G27" i="31"/>
  <c r="V11" i="31"/>
  <c r="R11" i="31"/>
  <c r="N11" i="31"/>
  <c r="J11" i="31"/>
  <c r="F11" i="31"/>
  <c r="U11" i="31"/>
  <c r="P11" i="31"/>
  <c r="K11" i="31"/>
  <c r="E11" i="31"/>
  <c r="T11" i="31"/>
  <c r="O11" i="31"/>
  <c r="I11" i="31"/>
  <c r="D11" i="31"/>
  <c r="Q11" i="31"/>
  <c r="G11" i="31"/>
  <c r="X11" i="31"/>
  <c r="M11" i="31"/>
  <c r="C11" i="31"/>
  <c r="W11" i="31"/>
  <c r="L11" i="31"/>
  <c r="S11" i="31"/>
  <c r="H11" i="31"/>
  <c r="D23" i="32"/>
  <c r="H23" i="32"/>
  <c r="L23" i="32"/>
  <c r="P23" i="32"/>
  <c r="T23" i="32"/>
  <c r="E23" i="32"/>
  <c r="J23" i="32"/>
  <c r="O23" i="32"/>
  <c r="U23" i="32"/>
  <c r="F23" i="32"/>
  <c r="K23" i="32"/>
  <c r="Q23" i="32"/>
  <c r="V23" i="32"/>
  <c r="I23" i="32"/>
  <c r="S23" i="32"/>
  <c r="B23" i="32"/>
  <c r="M23" i="32"/>
  <c r="W23" i="32"/>
  <c r="C23" i="32"/>
  <c r="N23" i="32"/>
  <c r="G23" i="32"/>
  <c r="R23" i="32"/>
  <c r="V9" i="2"/>
  <c r="R9" i="2"/>
  <c r="N9" i="2"/>
  <c r="J9" i="2"/>
  <c r="F9" i="2"/>
  <c r="U9" i="2"/>
  <c r="P9" i="2"/>
  <c r="K9" i="2"/>
  <c r="E9" i="2"/>
  <c r="T9" i="2"/>
  <c r="O9" i="2"/>
  <c r="I9" i="2"/>
  <c r="D9" i="2"/>
  <c r="S9" i="2"/>
  <c r="M9" i="2"/>
  <c r="H9" i="2"/>
  <c r="W9" i="2"/>
  <c r="Q9" i="2"/>
  <c r="L9" i="2"/>
  <c r="G9" i="2"/>
  <c r="V9" i="31"/>
  <c r="R9" i="31"/>
  <c r="N9" i="31"/>
  <c r="J9" i="31"/>
  <c r="F9" i="31"/>
  <c r="W9" i="31"/>
  <c r="Q9" i="31"/>
  <c r="L9" i="31"/>
  <c r="G9" i="31"/>
  <c r="U9" i="31"/>
  <c r="P9" i="31"/>
  <c r="K9" i="31"/>
  <c r="E9" i="31"/>
  <c r="S9" i="31"/>
  <c r="H9" i="31"/>
  <c r="O9" i="31"/>
  <c r="D9" i="31"/>
  <c r="X9" i="31"/>
  <c r="M9" i="31"/>
  <c r="C9" i="31"/>
  <c r="T9" i="31"/>
  <c r="I9" i="31"/>
  <c r="V18" i="31"/>
  <c r="R18" i="31"/>
  <c r="N18" i="31"/>
  <c r="J18" i="31"/>
  <c r="F18" i="31"/>
  <c r="T18" i="31"/>
  <c r="O18" i="31"/>
  <c r="I18" i="31"/>
  <c r="D18" i="31"/>
  <c r="X18" i="31"/>
  <c r="S18" i="31"/>
  <c r="M18" i="31"/>
  <c r="H18" i="31"/>
  <c r="C18" i="31"/>
  <c r="U18" i="31"/>
  <c r="K18" i="31"/>
  <c r="Q18" i="31"/>
  <c r="G18" i="31"/>
  <c r="P18" i="31"/>
  <c r="E18" i="31"/>
  <c r="W18" i="31"/>
  <c r="L18" i="31"/>
  <c r="G15" i="2"/>
  <c r="K15" i="2"/>
  <c r="O15" i="2"/>
  <c r="S15" i="2"/>
  <c r="W15" i="2"/>
  <c r="D15" i="2"/>
  <c r="H15" i="2"/>
  <c r="F15" i="2"/>
  <c r="M15" i="2"/>
  <c r="R15" i="2"/>
  <c r="I15" i="2"/>
  <c r="N15" i="2"/>
  <c r="T15" i="2"/>
  <c r="J15" i="2"/>
  <c r="P15" i="2"/>
  <c r="U15" i="2"/>
  <c r="E15" i="2"/>
  <c r="L15" i="2"/>
  <c r="Q15" i="2"/>
  <c r="V15" i="2"/>
  <c r="D25" i="32"/>
  <c r="H25" i="32"/>
  <c r="L25" i="32"/>
  <c r="P25" i="32"/>
  <c r="T25" i="32"/>
  <c r="C25" i="32"/>
  <c r="I25" i="32"/>
  <c r="N25" i="32"/>
  <c r="S25" i="32"/>
  <c r="E25" i="32"/>
  <c r="J25" i="32"/>
  <c r="O25" i="32"/>
  <c r="U25" i="32"/>
  <c r="G25" i="32"/>
  <c r="R25" i="32"/>
  <c r="K25" i="32"/>
  <c r="V25" i="32"/>
  <c r="B25" i="32"/>
  <c r="M25" i="32"/>
  <c r="W25" i="32"/>
  <c r="F25" i="32"/>
  <c r="Q25" i="32"/>
  <c r="D10" i="2"/>
  <c r="H10" i="2"/>
  <c r="L10" i="2"/>
  <c r="P10" i="2"/>
  <c r="T10" i="2"/>
  <c r="G10" i="2"/>
  <c r="M10" i="2"/>
  <c r="R10" i="2"/>
  <c r="W10" i="2"/>
  <c r="I10" i="2"/>
  <c r="N10" i="2"/>
  <c r="S10" i="2"/>
  <c r="K10" i="2"/>
  <c r="V10" i="2"/>
  <c r="E10" i="2"/>
  <c r="O10" i="2"/>
  <c r="F10" i="2"/>
  <c r="Q10" i="2"/>
  <c r="J10" i="2"/>
  <c r="U10" i="2"/>
  <c r="V31" i="31"/>
  <c r="R31" i="31"/>
  <c r="N31" i="31"/>
  <c r="J31" i="31"/>
  <c r="F31" i="31"/>
  <c r="U31" i="31"/>
  <c r="P31" i="31"/>
  <c r="K31" i="31"/>
  <c r="E31" i="31"/>
  <c r="W31" i="31"/>
  <c r="O31" i="31"/>
  <c r="H31" i="31"/>
  <c r="T31" i="31"/>
  <c r="M31" i="31"/>
  <c r="G31" i="31"/>
  <c r="Q31" i="31"/>
  <c r="C31" i="31"/>
  <c r="L31" i="31"/>
  <c r="X31" i="31"/>
  <c r="I31" i="31"/>
  <c r="S31" i="31"/>
  <c r="D31" i="31"/>
  <c r="U15" i="31"/>
  <c r="Q15" i="31"/>
  <c r="M15" i="31"/>
  <c r="I15" i="31"/>
  <c r="E15" i="31"/>
  <c r="W15" i="31"/>
  <c r="R15" i="31"/>
  <c r="L15" i="31"/>
  <c r="G15" i="31"/>
  <c r="V15" i="31"/>
  <c r="P15" i="31"/>
  <c r="K15" i="31"/>
  <c r="F15" i="31"/>
  <c r="X15" i="31"/>
  <c r="N15" i="31"/>
  <c r="C15" i="31"/>
  <c r="T15" i="31"/>
  <c r="J15" i="31"/>
  <c r="S15" i="31"/>
  <c r="H15" i="31"/>
  <c r="O15" i="31"/>
  <c r="D15" i="31"/>
  <c r="D27" i="32"/>
  <c r="H27" i="32"/>
  <c r="L27" i="32"/>
  <c r="P27" i="32"/>
  <c r="T27" i="32"/>
  <c r="B27" i="32"/>
  <c r="G27" i="32"/>
  <c r="M27" i="32"/>
  <c r="R27" i="32"/>
  <c r="W27" i="32"/>
  <c r="C27" i="32"/>
  <c r="I27" i="32"/>
  <c r="N27" i="32"/>
  <c r="S27" i="32"/>
  <c r="F27" i="32"/>
  <c r="Q27" i="32"/>
  <c r="J27" i="32"/>
  <c r="U27" i="32"/>
  <c r="K27" i="32"/>
  <c r="V27" i="32"/>
  <c r="E27" i="32"/>
  <c r="O27" i="32"/>
  <c r="D11" i="32"/>
  <c r="H11" i="32"/>
  <c r="L11" i="32"/>
  <c r="P11" i="32"/>
  <c r="T11" i="32"/>
  <c r="B11" i="32"/>
  <c r="G11" i="32"/>
  <c r="M11" i="32"/>
  <c r="R11" i="32"/>
  <c r="W11" i="32"/>
  <c r="C11" i="32"/>
  <c r="I11" i="32"/>
  <c r="N11" i="32"/>
  <c r="S11" i="32"/>
  <c r="F11" i="32"/>
  <c r="Q11" i="32"/>
  <c r="J11" i="32"/>
  <c r="U11" i="32"/>
  <c r="K11" i="32"/>
  <c r="V11" i="32"/>
  <c r="E11" i="32"/>
  <c r="O11" i="32"/>
  <c r="C27" i="2"/>
  <c r="G27" i="2"/>
  <c r="K27" i="2"/>
  <c r="O27" i="2"/>
  <c r="S27" i="2"/>
  <c r="W27" i="2"/>
  <c r="E27" i="2"/>
  <c r="J27" i="2"/>
  <c r="P27" i="2"/>
  <c r="U27" i="2"/>
  <c r="F27" i="2"/>
  <c r="L27" i="2"/>
  <c r="Q27" i="2"/>
  <c r="V27" i="2"/>
  <c r="B27" i="2"/>
  <c r="H27" i="2"/>
  <c r="M27" i="2"/>
  <c r="R27" i="2"/>
  <c r="D27" i="2"/>
  <c r="I27" i="2"/>
  <c r="N27" i="2"/>
  <c r="T27" i="2"/>
  <c r="V25" i="31"/>
  <c r="R25" i="31"/>
  <c r="N25" i="31"/>
  <c r="J25" i="31"/>
  <c r="F25" i="31"/>
  <c r="T25" i="31"/>
  <c r="O25" i="31"/>
  <c r="I25" i="31"/>
  <c r="D25" i="31"/>
  <c r="S25" i="31"/>
  <c r="L25" i="31"/>
  <c r="E25" i="31"/>
  <c r="X25" i="31"/>
  <c r="Q25" i="31"/>
  <c r="K25" i="31"/>
  <c r="C25" i="31"/>
  <c r="U25" i="31"/>
  <c r="G25" i="31"/>
  <c r="P25" i="31"/>
  <c r="M25" i="31"/>
  <c r="W25" i="31"/>
  <c r="H25" i="31"/>
  <c r="B26" i="32"/>
  <c r="F26" i="32"/>
  <c r="J26" i="32"/>
  <c r="N26" i="32"/>
  <c r="R26" i="32"/>
  <c r="V26" i="32"/>
  <c r="C26" i="32"/>
  <c r="H26" i="32"/>
  <c r="M26" i="32"/>
  <c r="S26" i="32"/>
  <c r="D26" i="32"/>
  <c r="I26" i="32"/>
  <c r="O26" i="32"/>
  <c r="T26" i="32"/>
  <c r="G26" i="32"/>
  <c r="Q26" i="32"/>
  <c r="K26" i="32"/>
  <c r="U26" i="32"/>
  <c r="L26" i="32"/>
  <c r="W26" i="32"/>
  <c r="E26" i="32"/>
  <c r="P26" i="32"/>
  <c r="B10" i="32"/>
  <c r="F10" i="32"/>
  <c r="J10" i="32"/>
  <c r="N10" i="32"/>
  <c r="R10" i="32"/>
  <c r="V10" i="32"/>
  <c r="C10" i="32"/>
  <c r="H10" i="32"/>
  <c r="M10" i="32"/>
  <c r="S10" i="32"/>
  <c r="D10" i="32"/>
  <c r="I10" i="32"/>
  <c r="O10" i="32"/>
  <c r="T10" i="32"/>
  <c r="G10" i="32"/>
  <c r="Q10" i="32"/>
  <c r="K10" i="32"/>
  <c r="U10" i="32"/>
  <c r="L10" i="32"/>
  <c r="W10" i="32"/>
  <c r="E10" i="32"/>
  <c r="P10" i="32"/>
  <c r="E28" i="2"/>
  <c r="I28" i="2"/>
  <c r="M28" i="2"/>
  <c r="Q28" i="2"/>
  <c r="U28" i="2"/>
  <c r="D28" i="2"/>
  <c r="J28" i="2"/>
  <c r="O28" i="2"/>
  <c r="T28" i="2"/>
  <c r="F28" i="2"/>
  <c r="K28" i="2"/>
  <c r="P28" i="2"/>
  <c r="V28" i="2"/>
  <c r="B28" i="2"/>
  <c r="G28" i="2"/>
  <c r="L28" i="2"/>
  <c r="R28" i="2"/>
  <c r="W28" i="2"/>
  <c r="C28" i="2"/>
  <c r="H28" i="2"/>
  <c r="N28" i="2"/>
  <c r="S28" i="2"/>
  <c r="X24" i="31"/>
  <c r="T24" i="31"/>
  <c r="P24" i="31"/>
  <c r="L24" i="31"/>
  <c r="H24" i="31"/>
  <c r="D24" i="31"/>
  <c r="U24" i="31"/>
  <c r="O24" i="31"/>
  <c r="J24" i="31"/>
  <c r="E24" i="31"/>
  <c r="S24" i="31"/>
  <c r="M24" i="31"/>
  <c r="F24" i="31"/>
  <c r="R24" i="31"/>
  <c r="K24" i="31"/>
  <c r="C24" i="31"/>
  <c r="N24" i="31"/>
  <c r="W24" i="31"/>
  <c r="I24" i="31"/>
  <c r="V24" i="31"/>
  <c r="G24" i="31"/>
  <c r="Q24" i="31"/>
  <c r="B20" i="32"/>
  <c r="F20" i="32"/>
  <c r="J20" i="32"/>
  <c r="N20" i="32"/>
  <c r="R20" i="32"/>
  <c r="V20" i="32"/>
  <c r="G20" i="32"/>
  <c r="L20" i="32"/>
  <c r="Q20" i="32"/>
  <c r="W20" i="32"/>
  <c r="C20" i="32"/>
  <c r="H20" i="32"/>
  <c r="M20" i="32"/>
  <c r="S20" i="32"/>
  <c r="K20" i="32"/>
  <c r="U20" i="32"/>
  <c r="D20" i="32"/>
  <c r="O20" i="32"/>
  <c r="E20" i="32"/>
  <c r="P20" i="32"/>
  <c r="I20" i="32"/>
  <c r="T20" i="32"/>
  <c r="E14" i="2"/>
  <c r="I14" i="2"/>
  <c r="M14" i="2"/>
  <c r="Q14" i="2"/>
  <c r="U14" i="2"/>
  <c r="F14" i="2"/>
  <c r="J14" i="2"/>
  <c r="N14" i="2"/>
  <c r="R14" i="2"/>
  <c r="V14" i="2"/>
  <c r="D14" i="2"/>
  <c r="L14" i="2"/>
  <c r="T14" i="2"/>
  <c r="G14" i="2"/>
  <c r="O14" i="2"/>
  <c r="W14" i="2"/>
  <c r="H14" i="2"/>
  <c r="P14" i="2"/>
  <c r="K14" i="2"/>
  <c r="S14" i="2"/>
  <c r="V29" i="31"/>
  <c r="R29" i="31"/>
  <c r="N29" i="31"/>
  <c r="J29" i="31"/>
  <c r="F29" i="31"/>
  <c r="W29" i="31"/>
  <c r="Q29" i="31"/>
  <c r="L29" i="31"/>
  <c r="G29" i="31"/>
  <c r="X29" i="31"/>
  <c r="P29" i="31"/>
  <c r="I29" i="31"/>
  <c r="C29" i="31"/>
  <c r="U29" i="31"/>
  <c r="O29" i="31"/>
  <c r="H29" i="31"/>
  <c r="S29" i="31"/>
  <c r="D29" i="31"/>
  <c r="M29" i="31"/>
  <c r="K29" i="31"/>
  <c r="T29" i="31"/>
  <c r="E29" i="31"/>
  <c r="U13" i="31"/>
  <c r="Q13" i="31"/>
  <c r="M13" i="31"/>
  <c r="I13" i="31"/>
  <c r="E13" i="31"/>
  <c r="X13" i="31"/>
  <c r="S13" i="31"/>
  <c r="N13" i="31"/>
  <c r="H13" i="31"/>
  <c r="C13" i="31"/>
  <c r="W13" i="31"/>
  <c r="R13" i="31"/>
  <c r="L13" i="31"/>
  <c r="G13" i="31"/>
  <c r="O13" i="31"/>
  <c r="D13" i="31"/>
  <c r="V13" i="31"/>
  <c r="K13" i="31"/>
  <c r="T13" i="31"/>
  <c r="J13" i="31"/>
  <c r="P13" i="31"/>
  <c r="F13" i="31"/>
  <c r="G19" i="2"/>
  <c r="K19" i="2"/>
  <c r="O19" i="2"/>
  <c r="S19" i="2"/>
  <c r="W19" i="2"/>
  <c r="E19" i="2"/>
  <c r="J19" i="2"/>
  <c r="P19" i="2"/>
  <c r="U19" i="2"/>
  <c r="F19" i="2"/>
  <c r="L19" i="2"/>
  <c r="Q19" i="2"/>
  <c r="V19" i="2"/>
  <c r="H19" i="2"/>
  <c r="M19" i="2"/>
  <c r="R19" i="2"/>
  <c r="D19" i="2"/>
  <c r="I19" i="2"/>
  <c r="N19" i="2"/>
  <c r="T19" i="2"/>
  <c r="B22" i="32"/>
  <c r="F22" i="32"/>
  <c r="J22" i="32"/>
  <c r="N22" i="32"/>
  <c r="R22" i="32"/>
  <c r="V22" i="32"/>
  <c r="E22" i="32"/>
  <c r="K22" i="32"/>
  <c r="P22" i="32"/>
  <c r="U22" i="32"/>
  <c r="G22" i="32"/>
  <c r="L22" i="32"/>
  <c r="Q22" i="32"/>
  <c r="W22" i="32"/>
  <c r="I22" i="32"/>
  <c r="T22" i="32"/>
  <c r="C22" i="32"/>
  <c r="M22" i="32"/>
  <c r="D22" i="32"/>
  <c r="O22" i="32"/>
  <c r="H22" i="32"/>
  <c r="S22" i="32"/>
  <c r="E16" i="2"/>
  <c r="I16" i="2"/>
  <c r="M16" i="2"/>
  <c r="Q16" i="2"/>
  <c r="U16" i="2"/>
  <c r="G16" i="2"/>
  <c r="L16" i="2"/>
  <c r="R16" i="2"/>
  <c r="W16" i="2"/>
  <c r="H16" i="2"/>
  <c r="N16" i="2"/>
  <c r="S16" i="2"/>
  <c r="D16" i="2"/>
  <c r="J16" i="2"/>
  <c r="O16" i="2"/>
  <c r="T16" i="2"/>
  <c r="F16" i="2"/>
  <c r="K16" i="2"/>
  <c r="P16" i="2"/>
  <c r="V16" i="2"/>
  <c r="X28" i="31"/>
  <c r="T28" i="31"/>
  <c r="P28" i="31"/>
  <c r="L28" i="31"/>
  <c r="H28" i="31"/>
  <c r="D28" i="31"/>
  <c r="W28" i="31"/>
  <c r="R28" i="31"/>
  <c r="M28" i="31"/>
  <c r="G28" i="31"/>
  <c r="Q28" i="31"/>
  <c r="J28" i="31"/>
  <c r="C28" i="31"/>
  <c r="V28" i="31"/>
  <c r="O28" i="31"/>
  <c r="I28" i="31"/>
  <c r="K28" i="31"/>
  <c r="U28" i="31"/>
  <c r="F28" i="31"/>
  <c r="S28" i="31"/>
  <c r="E28" i="31"/>
  <c r="N28" i="31"/>
  <c r="X12" i="31"/>
  <c r="T12" i="31"/>
  <c r="P12" i="31"/>
  <c r="L12" i="31"/>
  <c r="H12" i="31"/>
  <c r="D12" i="31"/>
  <c r="U12" i="31"/>
  <c r="O12" i="31"/>
  <c r="J12" i="31"/>
  <c r="E12" i="31"/>
  <c r="S12" i="31"/>
  <c r="N12" i="31"/>
  <c r="I12" i="31"/>
  <c r="C12" i="31"/>
  <c r="Q12" i="31"/>
  <c r="F12" i="31"/>
  <c r="W12" i="31"/>
  <c r="M12" i="31"/>
  <c r="V12" i="31"/>
  <c r="K12" i="31"/>
  <c r="R12" i="31"/>
  <c r="G12" i="31"/>
  <c r="B24" i="32"/>
  <c r="F24" i="32"/>
  <c r="J24" i="32"/>
  <c r="N24" i="32"/>
  <c r="R24" i="32"/>
  <c r="V24" i="32"/>
  <c r="D24" i="32"/>
  <c r="I24" i="32"/>
  <c r="O24" i="32"/>
  <c r="T24" i="32"/>
  <c r="E24" i="32"/>
  <c r="K24" i="32"/>
  <c r="P24" i="32"/>
  <c r="U24" i="32"/>
  <c r="H24" i="32"/>
  <c r="S24" i="32"/>
  <c r="L24" i="32"/>
  <c r="W24" i="32"/>
  <c r="C24" i="32"/>
  <c r="M24" i="32"/>
  <c r="G24" i="32"/>
  <c r="Q24" i="32"/>
  <c r="D12" i="2"/>
  <c r="H12" i="2"/>
  <c r="L12" i="2"/>
  <c r="P12" i="2"/>
  <c r="T12" i="2"/>
  <c r="F12" i="2"/>
  <c r="K12" i="2"/>
  <c r="Q12" i="2"/>
  <c r="V12" i="2"/>
  <c r="G12" i="2"/>
  <c r="M12" i="2"/>
  <c r="R12" i="2"/>
  <c r="W12" i="2"/>
  <c r="J12" i="2"/>
  <c r="U12" i="2"/>
  <c r="N12" i="2"/>
  <c r="E12" i="2"/>
  <c r="O12" i="2"/>
  <c r="I12" i="2"/>
  <c r="S12" i="2"/>
  <c r="X22" i="31"/>
  <c r="T22" i="31"/>
  <c r="P22" i="31"/>
  <c r="L22" i="31"/>
  <c r="H22" i="31"/>
  <c r="D22" i="31"/>
  <c r="V22" i="31"/>
  <c r="Q22" i="31"/>
  <c r="K22" i="31"/>
  <c r="F22" i="31"/>
  <c r="U22" i="31"/>
  <c r="N22" i="31"/>
  <c r="G22" i="31"/>
  <c r="S22" i="31"/>
  <c r="M22" i="31"/>
  <c r="E22" i="31"/>
  <c r="O22" i="31"/>
  <c r="J22" i="31"/>
  <c r="W22" i="31"/>
  <c r="I22" i="31"/>
  <c r="R22" i="31"/>
  <c r="C22" i="31"/>
  <c r="D21" i="32"/>
  <c r="H21" i="32"/>
  <c r="L21" i="32"/>
  <c r="P21" i="32"/>
  <c r="T21" i="32"/>
  <c r="F21" i="32"/>
  <c r="K21" i="32"/>
  <c r="Q21" i="32"/>
  <c r="V21" i="32"/>
  <c r="B21" i="32"/>
  <c r="G21" i="32"/>
  <c r="M21" i="32"/>
  <c r="R21" i="32"/>
  <c r="W21" i="32"/>
  <c r="J21" i="32"/>
  <c r="U21" i="32"/>
  <c r="C21" i="32"/>
  <c r="N21" i="32"/>
  <c r="E21" i="32"/>
  <c r="O21" i="32"/>
  <c r="I21" i="32"/>
  <c r="S21" i="32"/>
  <c r="F13" i="2"/>
  <c r="J13" i="2"/>
  <c r="E13" i="2"/>
  <c r="K13" i="2"/>
  <c r="O13" i="2"/>
  <c r="S13" i="2"/>
  <c r="W13" i="2"/>
  <c r="G13" i="2"/>
  <c r="L13" i="2"/>
  <c r="P13" i="2"/>
  <c r="T13" i="2"/>
  <c r="I13" i="2"/>
  <c r="R13" i="2"/>
  <c r="M13" i="2"/>
  <c r="U13" i="2"/>
  <c r="D13" i="2"/>
  <c r="N13" i="2"/>
  <c r="V13" i="2"/>
  <c r="H13" i="2"/>
  <c r="Q13" i="2"/>
  <c r="V19" i="31"/>
  <c r="R19" i="31"/>
  <c r="N19" i="31"/>
  <c r="J19" i="31"/>
  <c r="X19" i="31"/>
  <c r="S19" i="31"/>
  <c r="M19" i="31"/>
  <c r="H19" i="31"/>
  <c r="D19" i="31"/>
  <c r="W19" i="31"/>
  <c r="P19" i="31"/>
  <c r="I19" i="31"/>
  <c r="C19" i="31"/>
  <c r="U19" i="31"/>
  <c r="O19" i="31"/>
  <c r="G19" i="31"/>
  <c r="K19" i="31"/>
  <c r="T19" i="31"/>
  <c r="F19" i="31"/>
  <c r="Q19" i="31"/>
  <c r="E19" i="31"/>
  <c r="L19" i="31"/>
  <c r="D15" i="32"/>
  <c r="H15" i="32"/>
  <c r="L15" i="32"/>
  <c r="P15" i="32"/>
  <c r="T15" i="32"/>
  <c r="E15" i="32"/>
  <c r="J15" i="32"/>
  <c r="O15" i="32"/>
  <c r="U15" i="32"/>
  <c r="F15" i="32"/>
  <c r="K15" i="32"/>
  <c r="Q15" i="32"/>
  <c r="V15" i="32"/>
  <c r="C15" i="32"/>
  <c r="N15" i="32"/>
  <c r="G15" i="32"/>
  <c r="R15" i="32"/>
  <c r="I15" i="32"/>
  <c r="S15" i="32"/>
  <c r="B15" i="32"/>
  <c r="M15" i="32"/>
  <c r="W15" i="32"/>
  <c r="E20" i="2"/>
  <c r="I20" i="2"/>
  <c r="M20" i="2"/>
  <c r="Q20" i="2"/>
  <c r="U20" i="2"/>
  <c r="D20" i="2"/>
  <c r="J20" i="2"/>
  <c r="O20" i="2"/>
  <c r="T20" i="2"/>
  <c r="F20" i="2"/>
  <c r="K20" i="2"/>
  <c r="P20" i="2"/>
  <c r="V20" i="2"/>
  <c r="G20" i="2"/>
  <c r="L20" i="2"/>
  <c r="R20" i="2"/>
  <c r="W20" i="2"/>
  <c r="H20" i="2"/>
  <c r="N20" i="2"/>
  <c r="S20" i="2"/>
  <c r="X26" i="31"/>
  <c r="T26" i="31"/>
  <c r="P26" i="31"/>
  <c r="L26" i="31"/>
  <c r="H26" i="31"/>
  <c r="D26" i="31"/>
  <c r="S26" i="31"/>
  <c r="N26" i="31"/>
  <c r="I26" i="31"/>
  <c r="C26" i="31"/>
  <c r="R26" i="31"/>
  <c r="K26" i="31"/>
  <c r="E26" i="31"/>
  <c r="W26" i="31"/>
  <c r="Q26" i="31"/>
  <c r="J26" i="31"/>
  <c r="M26" i="31"/>
  <c r="V26" i="31"/>
  <c r="G26" i="31"/>
  <c r="U26" i="31"/>
  <c r="F26" i="31"/>
  <c r="O26" i="31"/>
  <c r="X10" i="31"/>
  <c r="T10" i="31"/>
  <c r="P10" i="31"/>
  <c r="L10" i="31"/>
  <c r="H10" i="31"/>
  <c r="D10" i="31"/>
  <c r="V10" i="31"/>
  <c r="Q10" i="31"/>
  <c r="K10" i="31"/>
  <c r="F10" i="31"/>
  <c r="U10" i="31"/>
  <c r="O10" i="31"/>
  <c r="J10" i="31"/>
  <c r="E10" i="31"/>
  <c r="R10" i="31"/>
  <c r="G10" i="31"/>
  <c r="N10" i="31"/>
  <c r="C10" i="31"/>
  <c r="W10" i="31"/>
  <c r="M10" i="31"/>
  <c r="S10" i="31"/>
  <c r="I10" i="31"/>
  <c r="E22" i="2"/>
  <c r="I22" i="2"/>
  <c r="M22" i="2"/>
  <c r="Q22" i="2"/>
  <c r="U22" i="2"/>
  <c r="C22" i="2"/>
  <c r="H22" i="2"/>
  <c r="N22" i="2"/>
  <c r="S22" i="2"/>
  <c r="D22" i="2"/>
  <c r="J22" i="2"/>
  <c r="O22" i="2"/>
  <c r="T22" i="2"/>
  <c r="F22" i="2"/>
  <c r="K22" i="2"/>
  <c r="P22" i="2"/>
  <c r="V22" i="2"/>
  <c r="B22" i="2"/>
  <c r="G22" i="2"/>
  <c r="L22" i="2"/>
  <c r="R22" i="2"/>
  <c r="W22" i="2"/>
  <c r="Z20" i="44" l="1"/>
  <c r="X20" i="44"/>
  <c r="Y20" i="44"/>
  <c r="AA44" i="31"/>
  <c r="AA34" i="31"/>
  <c r="AA46" i="31"/>
  <c r="AA35" i="31"/>
  <c r="AA40" i="31"/>
  <c r="AA43" i="31"/>
  <c r="AA48" i="31"/>
  <c r="AA41" i="31"/>
  <c r="AA47" i="31"/>
  <c r="AA45" i="31"/>
  <c r="AA37" i="31"/>
  <c r="AA38" i="31"/>
  <c r="AA36" i="31"/>
  <c r="AA39" i="31"/>
  <c r="AA42" i="31"/>
  <c r="AA54" i="31"/>
  <c r="AA65" i="31"/>
  <c r="AA64" i="31"/>
  <c r="AA53" i="31"/>
  <c r="AA60" i="31"/>
  <c r="AA67" i="31"/>
  <c r="AA63" i="31"/>
  <c r="AA50" i="31"/>
  <c r="AA58" i="31"/>
  <c r="AA55" i="31"/>
  <c r="AA57" i="31"/>
  <c r="AA59" i="31"/>
  <c r="AA49" i="31"/>
  <c r="AA56" i="31"/>
  <c r="AA52" i="31"/>
  <c r="AA51" i="31"/>
  <c r="AA62" i="31"/>
  <c r="AB68" i="31"/>
  <c r="AA68" i="31"/>
  <c r="Z68" i="31"/>
  <c r="Y68" i="31"/>
  <c r="AA66" i="31"/>
  <c r="AA61" i="31"/>
  <c r="Z16" i="45"/>
  <c r="Y16" i="45"/>
  <c r="X16" i="45"/>
  <c r="Z12" i="45"/>
  <c r="Y12" i="45"/>
  <c r="X12" i="45"/>
  <c r="Z13" i="45"/>
  <c r="Y13" i="45"/>
  <c r="X13" i="45"/>
  <c r="H32" i="45" a="1"/>
  <c r="H32" i="45" s="1"/>
  <c r="H33" i="45" s="1"/>
  <c r="H30" i="45"/>
  <c r="G32" i="45" a="1"/>
  <c r="G32" i="45" s="1"/>
  <c r="G33" i="45" s="1"/>
  <c r="G30" i="45"/>
  <c r="Y20" i="45"/>
  <c r="Z20" i="45"/>
  <c r="X20" i="45"/>
  <c r="AA20" i="45"/>
  <c r="S32" i="45" a="1"/>
  <c r="S32" i="45" s="1"/>
  <c r="S33" i="45" s="1"/>
  <c r="S30" i="45"/>
  <c r="Y23" i="45"/>
  <c r="X23" i="45"/>
  <c r="Z23" i="45"/>
  <c r="AA23" i="45"/>
  <c r="V32" i="45" a="1"/>
  <c r="V32" i="45" s="1"/>
  <c r="V33" i="45" s="1"/>
  <c r="V30" i="45"/>
  <c r="I32" i="45" a="1"/>
  <c r="I32" i="45" s="1"/>
  <c r="I33" i="45" s="1"/>
  <c r="I30" i="45"/>
  <c r="Z18" i="45"/>
  <c r="Y18" i="45"/>
  <c r="X18" i="45"/>
  <c r="J32" i="45" a="1"/>
  <c r="J32" i="45" s="1"/>
  <c r="J33" i="45" s="1"/>
  <c r="J30" i="45"/>
  <c r="M32" i="45" a="1"/>
  <c r="M32" i="45" s="1"/>
  <c r="M33" i="45" s="1"/>
  <c r="M30" i="45"/>
  <c r="U32" i="45" a="1"/>
  <c r="U32" i="45" s="1"/>
  <c r="U33" i="45" s="1"/>
  <c r="U30" i="45"/>
  <c r="AA22" i="45"/>
  <c r="Z22" i="45"/>
  <c r="Y22" i="45"/>
  <c r="X22" i="45"/>
  <c r="Z9" i="45"/>
  <c r="Y9" i="45"/>
  <c r="X9" i="45"/>
  <c r="AA25" i="45"/>
  <c r="Z25" i="45"/>
  <c r="Y25" i="45"/>
  <c r="X25" i="45"/>
  <c r="Y11" i="45"/>
  <c r="Z11" i="45"/>
  <c r="X11" i="45"/>
  <c r="AA21" i="45"/>
  <c r="Z21" i="45"/>
  <c r="Y21" i="45"/>
  <c r="X21" i="45"/>
  <c r="N32" i="45" a="1"/>
  <c r="N32" i="45" s="1"/>
  <c r="N33" i="45" s="1"/>
  <c r="N30" i="45"/>
  <c r="AA28" i="45"/>
  <c r="Z28" i="45"/>
  <c r="Y28" i="45"/>
  <c r="X28" i="45"/>
  <c r="Z10" i="45"/>
  <c r="Y10" i="45"/>
  <c r="X10" i="45"/>
  <c r="AA24" i="45"/>
  <c r="Z24" i="45"/>
  <c r="Y24" i="45"/>
  <c r="X24" i="45"/>
  <c r="K32" i="45" a="1"/>
  <c r="K32" i="45" s="1"/>
  <c r="K33" i="45" s="1"/>
  <c r="K30" i="45"/>
  <c r="Q6" i="45"/>
  <c r="E6" i="45"/>
  <c r="P6" i="45"/>
  <c r="D6" i="45"/>
  <c r="L5" i="45"/>
  <c r="W5" i="45"/>
  <c r="K5" i="45"/>
  <c r="W6" i="45"/>
  <c r="K6" i="45"/>
  <c r="P5" i="45"/>
  <c r="D5" i="45"/>
  <c r="S7" i="45" a="1"/>
  <c r="S7" i="45" s="1"/>
  <c r="S31" i="45" s="1"/>
  <c r="Q7" i="45" a="1"/>
  <c r="Q7" i="45" s="1"/>
  <c r="Q31" i="45" s="1"/>
  <c r="N6" i="45"/>
  <c r="O7" i="45" a="1"/>
  <c r="O7" i="45" s="1"/>
  <c r="O31" i="45" s="1"/>
  <c r="J6" i="45"/>
  <c r="I6" i="45"/>
  <c r="V5" i="45"/>
  <c r="M7" i="45" a="1"/>
  <c r="M7" i="45" s="1"/>
  <c r="M31" i="45" s="1"/>
  <c r="K7" i="45" a="1"/>
  <c r="K7" i="45" s="1"/>
  <c r="K31" i="45" s="1"/>
  <c r="I7" i="45" a="1"/>
  <c r="I7" i="45" s="1"/>
  <c r="I31" i="45" s="1"/>
  <c r="U7" i="45" a="1"/>
  <c r="U7" i="45" s="1"/>
  <c r="U31" i="45" s="1"/>
  <c r="V6" i="45"/>
  <c r="Q5" i="45"/>
  <c r="G7" i="45" a="1"/>
  <c r="G7" i="45" s="1"/>
  <c r="G31" i="45" s="1"/>
  <c r="W7" i="45" a="1"/>
  <c r="W7" i="45" s="1"/>
  <c r="W31" i="45" s="1"/>
  <c r="E7" i="45" a="1"/>
  <c r="E7" i="45" s="1"/>
  <c r="E31" i="45" s="1"/>
  <c r="U6" i="45"/>
  <c r="E5" i="45"/>
  <c r="J5" i="45"/>
  <c r="J7" i="45" a="1"/>
  <c r="J7" i="45" s="1"/>
  <c r="J31" i="45" s="1"/>
  <c r="G5" i="45"/>
  <c r="I5" i="45"/>
  <c r="T5" i="45"/>
  <c r="S5" i="45"/>
  <c r="U5" i="45"/>
  <c r="O6" i="45"/>
  <c r="H6" i="45"/>
  <c r="L7" i="45" a="1"/>
  <c r="L7" i="45" s="1"/>
  <c r="L31" i="45" s="1"/>
  <c r="H7" i="45" a="1"/>
  <c r="H7" i="45" s="1"/>
  <c r="H31" i="45" s="1"/>
  <c r="S6" i="45"/>
  <c r="P7" i="45" a="1"/>
  <c r="P7" i="45" s="1"/>
  <c r="P31" i="45" s="1"/>
  <c r="N7" i="45" a="1"/>
  <c r="N7" i="45" s="1"/>
  <c r="N31" i="45" s="1"/>
  <c r="V7" i="45" a="1"/>
  <c r="V7" i="45" s="1"/>
  <c r="V31" i="45" s="1"/>
  <c r="G6" i="45"/>
  <c r="N5" i="45"/>
  <c r="F7" i="45" a="1"/>
  <c r="F7" i="45" s="1"/>
  <c r="F31" i="45" s="1"/>
  <c r="R6" i="45"/>
  <c r="R7" i="45" a="1"/>
  <c r="R7" i="45" s="1"/>
  <c r="R31" i="45" s="1"/>
  <c r="T7" i="45" a="1"/>
  <c r="T7" i="45" s="1"/>
  <c r="T31" i="45" s="1"/>
  <c r="T6" i="45"/>
  <c r="O5" i="45"/>
  <c r="H5" i="45"/>
  <c r="R5" i="45"/>
  <c r="M5" i="45"/>
  <c r="F6" i="45"/>
  <c r="L6" i="45"/>
  <c r="F5" i="45"/>
  <c r="D7" i="45" a="1"/>
  <c r="D7" i="45" s="1"/>
  <c r="D31" i="45" s="1"/>
  <c r="M6" i="45"/>
  <c r="Y17" i="45"/>
  <c r="Z17" i="45"/>
  <c r="X17" i="45"/>
  <c r="P32" i="45" a="1"/>
  <c r="P32" i="45" s="1"/>
  <c r="P33" i="45" s="1"/>
  <c r="P30" i="45"/>
  <c r="O32" i="45" a="1"/>
  <c r="O32" i="45" s="1"/>
  <c r="O33" i="45" s="1"/>
  <c r="O30" i="45"/>
  <c r="Z15" i="45"/>
  <c r="Y15" i="45"/>
  <c r="X15" i="45"/>
  <c r="Y26" i="45"/>
  <c r="X26" i="45"/>
  <c r="Z26" i="45"/>
  <c r="AA26" i="45"/>
  <c r="T32" i="45" a="1"/>
  <c r="T32" i="45" s="1"/>
  <c r="T33" i="45" s="1"/>
  <c r="T30" i="45"/>
  <c r="E32" i="45" a="1"/>
  <c r="E32" i="45" s="1"/>
  <c r="E33" i="45" s="1"/>
  <c r="E30" i="45"/>
  <c r="Y14" i="45"/>
  <c r="Z14" i="45"/>
  <c r="X14" i="45"/>
  <c r="W32" i="45" a="1"/>
  <c r="W32" i="45" s="1"/>
  <c r="W33" i="45" s="1"/>
  <c r="W30" i="45"/>
  <c r="Q32" i="45" a="1"/>
  <c r="Q32" i="45" s="1"/>
  <c r="Q33" i="45" s="1"/>
  <c r="Q30" i="45"/>
  <c r="Z19" i="45"/>
  <c r="Y19" i="45"/>
  <c r="X19" i="45"/>
  <c r="AA19" i="45" s="1"/>
  <c r="AA27" i="45"/>
  <c r="X27" i="45"/>
  <c r="Z27" i="45"/>
  <c r="Y27" i="45"/>
  <c r="L32" i="45" a="1"/>
  <c r="L32" i="45" s="1"/>
  <c r="L33" i="45" s="1"/>
  <c r="L30" i="45"/>
  <c r="F32" i="45" a="1"/>
  <c r="F32" i="45" s="1"/>
  <c r="F33" i="45" s="1"/>
  <c r="F30" i="45"/>
  <c r="D32" i="45" a="1"/>
  <c r="D32" i="45" s="1"/>
  <c r="D33" i="45" s="1"/>
  <c r="D30" i="45"/>
  <c r="R32" i="45" a="1"/>
  <c r="R32" i="45" s="1"/>
  <c r="R33" i="45" s="1"/>
  <c r="R30" i="45"/>
  <c r="G32" i="44" a="1"/>
  <c r="G32" i="44" s="1"/>
  <c r="G33" i="44" s="1"/>
  <c r="G30" i="44"/>
  <c r="T32" i="44" a="1"/>
  <c r="T32" i="44" s="1"/>
  <c r="T33" i="44" s="1"/>
  <c r="T30" i="44"/>
  <c r="S32" i="44" a="1"/>
  <c r="S32" i="44" s="1"/>
  <c r="S33" i="44" s="1"/>
  <c r="S30" i="44"/>
  <c r="Y17" i="44"/>
  <c r="Z17" i="44"/>
  <c r="X17" i="44"/>
  <c r="Z10" i="44"/>
  <c r="Y10" i="44"/>
  <c r="X10" i="44"/>
  <c r="J32" i="44" a="1"/>
  <c r="J32" i="44" s="1"/>
  <c r="J33" i="44" s="1"/>
  <c r="J30" i="44"/>
  <c r="I32" i="44" a="1"/>
  <c r="I32" i="44" s="1"/>
  <c r="I33" i="44" s="1"/>
  <c r="I30" i="44"/>
  <c r="AA28" i="44"/>
  <c r="Z28" i="44"/>
  <c r="Y28" i="44"/>
  <c r="X28" i="44"/>
  <c r="Y11" i="44"/>
  <c r="Z11" i="44"/>
  <c r="X11" i="44"/>
  <c r="V32" i="44" a="1"/>
  <c r="V32" i="44" s="1"/>
  <c r="V33" i="44" s="1"/>
  <c r="V30" i="44"/>
  <c r="U32" i="44" a="1"/>
  <c r="U32" i="44" s="1"/>
  <c r="U33" i="44" s="1"/>
  <c r="U30" i="44"/>
  <c r="AA24" i="44"/>
  <c r="Z24" i="44"/>
  <c r="X24" i="44"/>
  <c r="Y24" i="44"/>
  <c r="Z9" i="44"/>
  <c r="X9" i="44"/>
  <c r="Y9" i="44"/>
  <c r="Z18" i="44"/>
  <c r="Y18" i="44"/>
  <c r="X18" i="44"/>
  <c r="AA21" i="44"/>
  <c r="Z21" i="44"/>
  <c r="Y21" i="44"/>
  <c r="X21" i="44"/>
  <c r="N32" i="44" a="1"/>
  <c r="N32" i="44" s="1"/>
  <c r="N33" i="44" s="1"/>
  <c r="N30" i="44"/>
  <c r="AA22" i="44"/>
  <c r="Z22" i="44"/>
  <c r="Y22" i="44"/>
  <c r="X22" i="44"/>
  <c r="Z16" i="44"/>
  <c r="Y16" i="44"/>
  <c r="X16" i="44"/>
  <c r="Z13" i="44"/>
  <c r="Y13" i="44"/>
  <c r="X13" i="44"/>
  <c r="AA27" i="44"/>
  <c r="Z27" i="44"/>
  <c r="X27" i="44"/>
  <c r="Y27" i="44"/>
  <c r="D32" i="44" a="1"/>
  <c r="D32" i="44" s="1"/>
  <c r="D33" i="44" s="1"/>
  <c r="D30" i="44"/>
  <c r="U5" i="44"/>
  <c r="I5" i="44"/>
  <c r="T5" i="44"/>
  <c r="H5" i="44"/>
  <c r="F5" i="44"/>
  <c r="M7" i="44" a="1"/>
  <c r="M7" i="44" s="1"/>
  <c r="M31" i="44" s="1"/>
  <c r="K6" i="44"/>
  <c r="E5" i="44"/>
  <c r="U6" i="44"/>
  <c r="O7" i="44" a="1"/>
  <c r="O7" i="44" s="1"/>
  <c r="O31" i="44" s="1"/>
  <c r="G5" i="44"/>
  <c r="R6" i="44"/>
  <c r="K7" i="44" a="1"/>
  <c r="K7" i="44" s="1"/>
  <c r="K31" i="44" s="1"/>
  <c r="I6" i="44"/>
  <c r="W7" i="44" a="1"/>
  <c r="W7" i="44" s="1"/>
  <c r="W31" i="44" s="1"/>
  <c r="I7" i="44" a="1"/>
  <c r="I7" i="44" s="1"/>
  <c r="I31" i="44" s="1"/>
  <c r="F6" i="44"/>
  <c r="S7" i="44" a="1"/>
  <c r="S7" i="44" s="1"/>
  <c r="S31" i="44" s="1"/>
  <c r="Q5" i="44"/>
  <c r="Q7" i="44" a="1"/>
  <c r="Q7" i="44" s="1"/>
  <c r="Q31" i="44" s="1"/>
  <c r="U7" i="44" a="1"/>
  <c r="U7" i="44" s="1"/>
  <c r="U31" i="44" s="1"/>
  <c r="G7" i="44" a="1"/>
  <c r="G7" i="44" s="1"/>
  <c r="G31" i="44" s="1"/>
  <c r="S5" i="44"/>
  <c r="W6" i="44"/>
  <c r="E7" i="44" a="1"/>
  <c r="E7" i="44" s="1"/>
  <c r="E31" i="44" s="1"/>
  <c r="J5" i="44"/>
  <c r="H6" i="44"/>
  <c r="F7" i="44" a="1"/>
  <c r="F7" i="44" s="1"/>
  <c r="F31" i="44" s="1"/>
  <c r="H7" i="44" a="1"/>
  <c r="H7" i="44" s="1"/>
  <c r="H31" i="44" s="1"/>
  <c r="L5" i="44"/>
  <c r="T7" i="44" a="1"/>
  <c r="T7" i="44" s="1"/>
  <c r="T31" i="44" s="1"/>
  <c r="D6" i="44"/>
  <c r="J7" i="44" a="1"/>
  <c r="J7" i="44" s="1"/>
  <c r="J31" i="44" s="1"/>
  <c r="N7" i="44" a="1"/>
  <c r="N7" i="44" s="1"/>
  <c r="N31" i="44" s="1"/>
  <c r="Q6" i="44"/>
  <c r="J6" i="44"/>
  <c r="K5" i="44"/>
  <c r="P6" i="44"/>
  <c r="W5" i="44"/>
  <c r="R7" i="44" a="1"/>
  <c r="R7" i="44" s="1"/>
  <c r="R31" i="44" s="1"/>
  <c r="L7" i="44" a="1"/>
  <c r="L7" i="44" s="1"/>
  <c r="L31" i="44" s="1"/>
  <c r="M5" i="44"/>
  <c r="E6" i="44"/>
  <c r="R5" i="44"/>
  <c r="V7" i="44" a="1"/>
  <c r="V7" i="44" s="1"/>
  <c r="V31" i="44" s="1"/>
  <c r="S6" i="44"/>
  <c r="T6" i="44"/>
  <c r="M6" i="44"/>
  <c r="L6" i="44"/>
  <c r="G6" i="44"/>
  <c r="N6" i="44"/>
  <c r="D7" i="44" a="1"/>
  <c r="D7" i="44" s="1"/>
  <c r="D31" i="44" s="1"/>
  <c r="O5" i="44"/>
  <c r="D5" i="44"/>
  <c r="P7" i="44" a="1"/>
  <c r="P7" i="44" s="1"/>
  <c r="P31" i="44" s="1"/>
  <c r="N5" i="44"/>
  <c r="P5" i="44"/>
  <c r="V5" i="44"/>
  <c r="V6" i="44"/>
  <c r="O6" i="44"/>
  <c r="Z12" i="44"/>
  <c r="X12" i="44"/>
  <c r="Y12" i="44"/>
  <c r="X19" i="44"/>
  <c r="Z19" i="44"/>
  <c r="Y19" i="44"/>
  <c r="H32" i="44" a="1"/>
  <c r="H32" i="44" s="1"/>
  <c r="H33" i="44" s="1"/>
  <c r="H30" i="44"/>
  <c r="O32" i="44" a="1"/>
  <c r="O32" i="44" s="1"/>
  <c r="O33" i="44" s="1"/>
  <c r="O30" i="44"/>
  <c r="P32" i="44" a="1"/>
  <c r="P32" i="44" s="1"/>
  <c r="P33" i="44" s="1"/>
  <c r="P30" i="44"/>
  <c r="AA25" i="44"/>
  <c r="X25" i="44"/>
  <c r="Z25" i="44"/>
  <c r="Y25" i="44"/>
  <c r="K32" i="44" a="1"/>
  <c r="K32" i="44" s="1"/>
  <c r="K33" i="44" s="1"/>
  <c r="K30" i="44"/>
  <c r="E32" i="44" a="1"/>
  <c r="E32" i="44" s="1"/>
  <c r="E33" i="44" s="1"/>
  <c r="E30" i="44"/>
  <c r="Z15" i="44"/>
  <c r="X15" i="44"/>
  <c r="Y15" i="44"/>
  <c r="L32" i="44" a="1"/>
  <c r="L32" i="44" s="1"/>
  <c r="L33" i="44" s="1"/>
  <c r="L30" i="44"/>
  <c r="Q32" i="44" a="1"/>
  <c r="Q32" i="44" s="1"/>
  <c r="Q33" i="44" s="1"/>
  <c r="Q30" i="44"/>
  <c r="Y14" i="44"/>
  <c r="Z14" i="44"/>
  <c r="X14" i="44"/>
  <c r="Y26" i="44"/>
  <c r="X26" i="44"/>
  <c r="Z26" i="44"/>
  <c r="AA26" i="44"/>
  <c r="M32" i="44" a="1"/>
  <c r="M32" i="44" s="1"/>
  <c r="M33" i="44" s="1"/>
  <c r="M30" i="44"/>
  <c r="F32" i="44" a="1"/>
  <c r="F32" i="44" s="1"/>
  <c r="F33" i="44" s="1"/>
  <c r="F30" i="44"/>
  <c r="W30" i="44"/>
  <c r="W32" i="44" a="1"/>
  <c r="W32" i="44" s="1"/>
  <c r="W33" i="44" s="1"/>
  <c r="R32" i="44" a="1"/>
  <c r="R32" i="44" s="1"/>
  <c r="R33" i="44" s="1"/>
  <c r="R30" i="44"/>
  <c r="Y23" i="44"/>
  <c r="Z23" i="44"/>
  <c r="AA23" i="44"/>
  <c r="X23" i="44"/>
  <c r="K32" i="43" a="1"/>
  <c r="K32" i="43" s="1"/>
  <c r="K33" i="43" s="1"/>
  <c r="K30" i="43"/>
  <c r="S32" i="43" a="1"/>
  <c r="S32" i="43" s="1"/>
  <c r="S33" i="43" s="1"/>
  <c r="S30" i="43"/>
  <c r="Z16" i="43"/>
  <c r="Y16" i="43"/>
  <c r="X16" i="43"/>
  <c r="Z25" i="43"/>
  <c r="Y25" i="43"/>
  <c r="X25" i="43"/>
  <c r="L32" i="43" a="1"/>
  <c r="L32" i="43" s="1"/>
  <c r="L33" i="43" s="1"/>
  <c r="L30" i="43"/>
  <c r="I32" i="43" a="1"/>
  <c r="I32" i="43" s="1"/>
  <c r="I33" i="43" s="1"/>
  <c r="I30" i="43"/>
  <c r="Y17" i="43"/>
  <c r="Z17" i="43"/>
  <c r="X17" i="43"/>
  <c r="J32" i="43" a="1"/>
  <c r="J32" i="43" s="1"/>
  <c r="J33" i="43" s="1"/>
  <c r="J30" i="43"/>
  <c r="U32" i="43" a="1"/>
  <c r="U32" i="43" s="1"/>
  <c r="U33" i="43" s="1"/>
  <c r="U30" i="43"/>
  <c r="Y15" i="43"/>
  <c r="X15" i="43"/>
  <c r="Z15" i="43"/>
  <c r="Z19" i="43"/>
  <c r="X19" i="43"/>
  <c r="Y19" i="43"/>
  <c r="Z13" i="43"/>
  <c r="Y13" i="43"/>
  <c r="X13" i="43"/>
  <c r="V32" i="43" a="1"/>
  <c r="V32" i="43" s="1"/>
  <c r="V33" i="43" s="1"/>
  <c r="V30" i="43"/>
  <c r="Y12" i="43"/>
  <c r="Z12" i="43"/>
  <c r="X12" i="43"/>
  <c r="Y14" i="43"/>
  <c r="Z14" i="43"/>
  <c r="X14" i="43"/>
  <c r="M32" i="43" a="1"/>
  <c r="M32" i="43" s="1"/>
  <c r="M33" i="43" s="1"/>
  <c r="M30" i="43"/>
  <c r="G32" i="43" a="1"/>
  <c r="G32" i="43" s="1"/>
  <c r="G33" i="43" s="1"/>
  <c r="G30" i="43"/>
  <c r="N32" i="43" a="1"/>
  <c r="N32" i="43" s="1"/>
  <c r="N33" i="43" s="1"/>
  <c r="N30" i="43"/>
  <c r="S6" i="43"/>
  <c r="G6" i="43"/>
  <c r="O5" i="43"/>
  <c r="Q6" i="43"/>
  <c r="E6" i="43"/>
  <c r="T7" i="43" a="1"/>
  <c r="T7" i="43" s="1"/>
  <c r="T31" i="43" s="1"/>
  <c r="H7" i="43" a="1"/>
  <c r="H7" i="43" s="1"/>
  <c r="H31" i="43" s="1"/>
  <c r="T6" i="43"/>
  <c r="H6" i="43"/>
  <c r="I6" i="43"/>
  <c r="W7" i="43" a="1"/>
  <c r="W7" i="43" s="1"/>
  <c r="W31" i="43" s="1"/>
  <c r="I7" i="43" a="1"/>
  <c r="I7" i="43" s="1"/>
  <c r="I31" i="43" s="1"/>
  <c r="F6" i="43"/>
  <c r="V5" i="43"/>
  <c r="T5" i="43"/>
  <c r="V6" i="43"/>
  <c r="G7" i="43" a="1"/>
  <c r="G7" i="43" s="1"/>
  <c r="G31" i="43" s="1"/>
  <c r="Q7" i="43" a="1"/>
  <c r="Q7" i="43" s="1"/>
  <c r="Q31" i="43" s="1"/>
  <c r="U6" i="43"/>
  <c r="O7" i="43" a="1"/>
  <c r="O7" i="43" s="1"/>
  <c r="O31" i="43" s="1"/>
  <c r="V7" i="43" a="1"/>
  <c r="V7" i="43" s="1"/>
  <c r="V31" i="43" s="1"/>
  <c r="U7" i="43" a="1"/>
  <c r="U7" i="43" s="1"/>
  <c r="U31" i="43" s="1"/>
  <c r="J5" i="43"/>
  <c r="E7" i="43" a="1"/>
  <c r="E7" i="43" s="1"/>
  <c r="E31" i="43" s="1"/>
  <c r="S7" i="43" a="1"/>
  <c r="S7" i="43" s="1"/>
  <c r="S31" i="43" s="1"/>
  <c r="Q5" i="43"/>
  <c r="P7" i="43" a="1"/>
  <c r="P7" i="43" s="1"/>
  <c r="P31" i="43" s="1"/>
  <c r="R6" i="43"/>
  <c r="F5" i="43"/>
  <c r="L6" i="43"/>
  <c r="E5" i="43"/>
  <c r="K7" i="43" a="1"/>
  <c r="K7" i="43" s="1"/>
  <c r="K31" i="43" s="1"/>
  <c r="J6" i="43"/>
  <c r="H5" i="43"/>
  <c r="O6" i="43"/>
  <c r="L5" i="43"/>
  <c r="W6" i="43"/>
  <c r="N7" i="43" a="1"/>
  <c r="N7" i="43" s="1"/>
  <c r="N31" i="43" s="1"/>
  <c r="P5" i="43"/>
  <c r="M5" i="43"/>
  <c r="F7" i="43" a="1"/>
  <c r="F7" i="43" s="1"/>
  <c r="F31" i="43" s="1"/>
  <c r="M6" i="43"/>
  <c r="N6" i="43"/>
  <c r="R7" i="43" a="1"/>
  <c r="R7" i="43" s="1"/>
  <c r="R31" i="43" s="1"/>
  <c r="D6" i="43"/>
  <c r="L7" i="43" a="1"/>
  <c r="L7" i="43" s="1"/>
  <c r="L31" i="43" s="1"/>
  <c r="I5" i="43"/>
  <c r="R5" i="43"/>
  <c r="S5" i="43"/>
  <c r="D7" i="43" a="1"/>
  <c r="D7" i="43" s="1"/>
  <c r="D31" i="43" s="1"/>
  <c r="U5" i="43"/>
  <c r="K5" i="43"/>
  <c r="M7" i="43" a="1"/>
  <c r="M7" i="43" s="1"/>
  <c r="M31" i="43" s="1"/>
  <c r="D5" i="43"/>
  <c r="P6" i="43"/>
  <c r="J7" i="43" a="1"/>
  <c r="J7" i="43" s="1"/>
  <c r="J31" i="43" s="1"/>
  <c r="W5" i="43"/>
  <c r="G5" i="43"/>
  <c r="K6" i="43"/>
  <c r="N5" i="43"/>
  <c r="AA28" i="43"/>
  <c r="Z28" i="43"/>
  <c r="Y28" i="43"/>
  <c r="X28" i="43"/>
  <c r="Y11" i="43"/>
  <c r="Z11" i="43"/>
  <c r="X11" i="43"/>
  <c r="P32" i="43" a="1"/>
  <c r="P32" i="43" s="1"/>
  <c r="P33" i="43" s="1"/>
  <c r="P30" i="43"/>
  <c r="O32" i="43" a="1"/>
  <c r="O32" i="43" s="1"/>
  <c r="O33" i="43" s="1"/>
  <c r="O30" i="43"/>
  <c r="AA27" i="43"/>
  <c r="Y27" i="43"/>
  <c r="X27" i="43"/>
  <c r="Z27" i="43"/>
  <c r="Y24" i="43"/>
  <c r="Z24" i="43"/>
  <c r="X24" i="43"/>
  <c r="W32" i="43" a="1"/>
  <c r="W32" i="43" s="1"/>
  <c r="W33" i="43" s="1"/>
  <c r="W30" i="43"/>
  <c r="E32" i="43" a="1"/>
  <c r="E32" i="43" s="1"/>
  <c r="E33" i="43" s="1"/>
  <c r="E30" i="43"/>
  <c r="Z10" i="43"/>
  <c r="Y10" i="43"/>
  <c r="X10" i="43"/>
  <c r="H32" i="43" a="1"/>
  <c r="H32" i="43" s="1"/>
  <c r="H33" i="43" s="1"/>
  <c r="H30" i="43"/>
  <c r="Y21" i="43"/>
  <c r="Z21" i="43"/>
  <c r="X21" i="43"/>
  <c r="Y23" i="43"/>
  <c r="Z23" i="43"/>
  <c r="X23" i="43"/>
  <c r="T32" i="43" a="1"/>
  <c r="T32" i="43" s="1"/>
  <c r="T33" i="43" s="1"/>
  <c r="T30" i="43"/>
  <c r="Q32" i="43" a="1"/>
  <c r="Q32" i="43" s="1"/>
  <c r="Q33" i="43" s="1"/>
  <c r="Q30" i="43"/>
  <c r="Z22" i="43"/>
  <c r="Y22" i="43"/>
  <c r="X22" i="43"/>
  <c r="Y9" i="43"/>
  <c r="Z9" i="43"/>
  <c r="X9" i="43"/>
  <c r="F32" i="43" a="1"/>
  <c r="F32" i="43" s="1"/>
  <c r="F33" i="43" s="1"/>
  <c r="F30" i="43"/>
  <c r="Y26" i="43"/>
  <c r="Z26" i="43"/>
  <c r="AA26" i="43"/>
  <c r="X26" i="43"/>
  <c r="Y18" i="43"/>
  <c r="Z18" i="43"/>
  <c r="X18" i="43"/>
  <c r="Y20" i="43"/>
  <c r="Z20" i="43"/>
  <c r="X20" i="43"/>
  <c r="AA20" i="43" s="1"/>
  <c r="D32" i="43" a="1"/>
  <c r="D32" i="43" s="1"/>
  <c r="D33" i="43" s="1"/>
  <c r="D30" i="43"/>
  <c r="R32" i="43" a="1"/>
  <c r="R32" i="43" s="1"/>
  <c r="R33" i="43" s="1"/>
  <c r="R30" i="43"/>
  <c r="AA10" i="31"/>
  <c r="AA22" i="31"/>
  <c r="AA15" i="31"/>
  <c r="AA18" i="31"/>
  <c r="AA27" i="31"/>
  <c r="AA33" i="31"/>
  <c r="AA19" i="31"/>
  <c r="AA26" i="31"/>
  <c r="AA12" i="31"/>
  <c r="AA24" i="31"/>
  <c r="AA25" i="31"/>
  <c r="AA11" i="31"/>
  <c r="AA14" i="31"/>
  <c r="AA20" i="31"/>
  <c r="AA16" i="31"/>
  <c r="AA32" i="31"/>
  <c r="AA17" i="31"/>
  <c r="AA29" i="31"/>
  <c r="AA13" i="31"/>
  <c r="AA28" i="31"/>
  <c r="AA31" i="31"/>
  <c r="AA30" i="31"/>
  <c r="AA21" i="31"/>
  <c r="AA23" i="31"/>
  <c r="Z20" i="32"/>
  <c r="Y26" i="32"/>
  <c r="X26" i="32"/>
  <c r="AA26" i="32" s="1"/>
  <c r="Z26" i="32"/>
  <c r="AA28" i="32"/>
  <c r="Y28" i="32"/>
  <c r="X28" i="32"/>
  <c r="Z28" i="32"/>
  <c r="Z11" i="32"/>
  <c r="Z25" i="32"/>
  <c r="Z23" i="32"/>
  <c r="Z13" i="32"/>
  <c r="Z19" i="32"/>
  <c r="Z22" i="32"/>
  <c r="Z21" i="32"/>
  <c r="AA27" i="32"/>
  <c r="Z27" i="32"/>
  <c r="Y27" i="32"/>
  <c r="X27" i="32"/>
  <c r="Z17" i="32"/>
  <c r="Z24" i="32"/>
  <c r="Z14" i="32"/>
  <c r="Z15" i="32"/>
  <c r="Z10" i="32"/>
  <c r="Z16" i="32"/>
  <c r="Z12" i="32"/>
  <c r="Z18" i="32"/>
  <c r="Z9" i="32"/>
  <c r="AA9" i="31"/>
  <c r="Z16" i="2"/>
  <c r="Z28" i="2"/>
  <c r="Z10" i="2"/>
  <c r="Z26" i="2"/>
  <c r="Z24" i="2"/>
  <c r="Z18" i="2"/>
  <c r="Z19" i="2"/>
  <c r="Z15" i="2"/>
  <c r="Z25" i="2"/>
  <c r="Z22" i="2"/>
  <c r="Z20" i="2"/>
  <c r="Z12" i="2"/>
  <c r="Z14" i="2"/>
  <c r="Z13" i="2"/>
  <c r="Z27" i="2"/>
  <c r="Z23" i="2"/>
  <c r="Z21" i="2"/>
  <c r="Z11" i="2"/>
  <c r="Z17" i="2"/>
  <c r="Z9" i="2"/>
  <c r="X4" i="31"/>
  <c r="W4" i="31"/>
  <c r="V4" i="31"/>
  <c r="U4" i="31"/>
  <c r="T4" i="31"/>
  <c r="S4" i="31"/>
  <c r="R4" i="31"/>
  <c r="Q4" i="31"/>
  <c r="P4" i="31"/>
  <c r="O4" i="31"/>
  <c r="N4" i="31"/>
  <c r="M4" i="31"/>
  <c r="L4" i="31"/>
  <c r="K4" i="31"/>
  <c r="J4" i="31"/>
  <c r="I4" i="31"/>
  <c r="H4" i="31"/>
  <c r="G4" i="31"/>
  <c r="F4" i="31"/>
  <c r="E4" i="31"/>
  <c r="X2" i="31"/>
  <c r="W2" i="31"/>
  <c r="V2" i="31"/>
  <c r="U2" i="31"/>
  <c r="T2" i="31"/>
  <c r="S2" i="31"/>
  <c r="R2" i="31"/>
  <c r="Q2" i="31"/>
  <c r="P2" i="31"/>
  <c r="O2" i="31"/>
  <c r="N2" i="31"/>
  <c r="M2" i="31"/>
  <c r="L2" i="31"/>
  <c r="K2" i="31"/>
  <c r="J2" i="31"/>
  <c r="I2" i="31"/>
  <c r="H2" i="31"/>
  <c r="G2" i="31"/>
  <c r="F2" i="31"/>
  <c r="E2" i="31"/>
  <c r="W4" i="32"/>
  <c r="V4" i="32"/>
  <c r="U4" i="32"/>
  <c r="T4" i="32"/>
  <c r="S4" i="32"/>
  <c r="R4" i="32"/>
  <c r="Q4" i="32"/>
  <c r="P4" i="32"/>
  <c r="O4" i="32"/>
  <c r="N4" i="32"/>
  <c r="M4" i="32"/>
  <c r="L4" i="32"/>
  <c r="K4" i="32"/>
  <c r="J4" i="32"/>
  <c r="I4" i="32"/>
  <c r="H4" i="32"/>
  <c r="G4" i="32"/>
  <c r="F4" i="32"/>
  <c r="E4" i="32"/>
  <c r="D4" i="32"/>
  <c r="W2" i="32"/>
  <c r="V2" i="32"/>
  <c r="U2" i="32"/>
  <c r="T2" i="32"/>
  <c r="S2" i="32"/>
  <c r="R2" i="32"/>
  <c r="Q2" i="32"/>
  <c r="P2" i="32"/>
  <c r="O2" i="32"/>
  <c r="N2" i="32"/>
  <c r="M2" i="32"/>
  <c r="L2" i="32"/>
  <c r="K2" i="32"/>
  <c r="J2" i="32"/>
  <c r="I2" i="32"/>
  <c r="H2" i="32"/>
  <c r="G2" i="32"/>
  <c r="F2" i="32"/>
  <c r="E2" i="32"/>
  <c r="D2" i="3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  <c r="D2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4" i="2"/>
  <c r="E4" i="46" l="1"/>
  <c r="E7" i="46"/>
  <c r="E6" i="46"/>
  <c r="E3" i="46"/>
  <c r="E5" i="46"/>
  <c r="E2" i="46"/>
  <c r="AA2" i="31"/>
  <c r="X2" i="45"/>
  <c r="Y2" i="45"/>
  <c r="Z2" i="45"/>
  <c r="Y2" i="43"/>
  <c r="Y2" i="44"/>
  <c r="X2" i="44"/>
  <c r="Z2" i="44"/>
  <c r="Z2" i="43"/>
  <c r="X2" i="43"/>
  <c r="Z2" i="32"/>
  <c r="Z2" i="2"/>
  <c r="AA20" i="44"/>
  <c r="Y65" i="31"/>
  <c r="Y62" i="31"/>
  <c r="Z49" i="31"/>
  <c r="Y58" i="31"/>
  <c r="Y60" i="31"/>
  <c r="Y54" i="31"/>
  <c r="Z41" i="31"/>
  <c r="Y35" i="31"/>
  <c r="Z62" i="31"/>
  <c r="Z58" i="31"/>
  <c r="Z60" i="31"/>
  <c r="Z54" i="31"/>
  <c r="Z38" i="31"/>
  <c r="Z35" i="31"/>
  <c r="Z61" i="31"/>
  <c r="Y49" i="31"/>
  <c r="Y38" i="31"/>
  <c r="Y41" i="31"/>
  <c r="Y51" i="31"/>
  <c r="Y59" i="31"/>
  <c r="Y50" i="31"/>
  <c r="Z53" i="31"/>
  <c r="Z37" i="31"/>
  <c r="Z48" i="31"/>
  <c r="Y61" i="31"/>
  <c r="Z51" i="31"/>
  <c r="Z59" i="31"/>
  <c r="Z50" i="31"/>
  <c r="Y42" i="31"/>
  <c r="Y48" i="31"/>
  <c r="Y46" i="31"/>
  <c r="Y66" i="31"/>
  <c r="Y53" i="31"/>
  <c r="Z42" i="31"/>
  <c r="Y37" i="31"/>
  <c r="Z46" i="31"/>
  <c r="Z66" i="31"/>
  <c r="Y52" i="31"/>
  <c r="Z57" i="31"/>
  <c r="Y63" i="31"/>
  <c r="Y64" i="31"/>
  <c r="Z39" i="31"/>
  <c r="Z45" i="31"/>
  <c r="Z43" i="31"/>
  <c r="Z34" i="31"/>
  <c r="Z52" i="31"/>
  <c r="Z63" i="31"/>
  <c r="Z64" i="31"/>
  <c r="Y39" i="31"/>
  <c r="Y43" i="31"/>
  <c r="Y57" i="31"/>
  <c r="Y45" i="31"/>
  <c r="Y34" i="31"/>
  <c r="Y56" i="31"/>
  <c r="Y55" i="31"/>
  <c r="Y67" i="31"/>
  <c r="Z65" i="31"/>
  <c r="Y36" i="31"/>
  <c r="Z47" i="31"/>
  <c r="Y40" i="31"/>
  <c r="Y44" i="31"/>
  <c r="Z56" i="31"/>
  <c r="Z55" i="31"/>
  <c r="Z67" i="31"/>
  <c r="Z36" i="31"/>
  <c r="Y47" i="31"/>
  <c r="Z40" i="31"/>
  <c r="Z44" i="31"/>
  <c r="W8" i="44"/>
  <c r="AA17" i="45"/>
  <c r="E34" i="45" a="1"/>
  <c r="E34" i="45" s="1"/>
  <c r="E35" i="45" s="1"/>
  <c r="I8" i="45"/>
  <c r="AA14" i="45"/>
  <c r="AA12" i="45"/>
  <c r="AA13" i="45"/>
  <c r="AA11" i="45"/>
  <c r="U8" i="45"/>
  <c r="Q8" i="45"/>
  <c r="AA15" i="45"/>
  <c r="AA18" i="44"/>
  <c r="K8" i="45"/>
  <c r="AA18" i="45"/>
  <c r="AA10" i="45"/>
  <c r="AA19" i="44"/>
  <c r="Q34" i="45" a="1"/>
  <c r="Q34" i="45" s="1"/>
  <c r="Q35" i="45" s="1"/>
  <c r="AA16" i="45"/>
  <c r="S8" i="45"/>
  <c r="D8" i="45"/>
  <c r="D34" i="45" a="1"/>
  <c r="D34" i="45" s="1"/>
  <c r="D35" i="45" s="1"/>
  <c r="W34" i="45" a="1"/>
  <c r="W34" i="45" s="1"/>
  <c r="W35" i="45" s="1"/>
  <c r="T34" i="45" a="1"/>
  <c r="T34" i="45" s="1"/>
  <c r="T35" i="45" s="1"/>
  <c r="O34" i="45" a="1"/>
  <c r="O34" i="45" s="1"/>
  <c r="O35" i="45" s="1"/>
  <c r="F8" i="45"/>
  <c r="N8" i="45"/>
  <c r="T8" i="45"/>
  <c r="P8" i="45"/>
  <c r="K34" i="45" a="1"/>
  <c r="K34" i="45" s="1"/>
  <c r="K35" i="45" s="1"/>
  <c r="J34" i="45" a="1"/>
  <c r="J34" i="45" s="1"/>
  <c r="J35" i="45" s="1"/>
  <c r="V34" i="45" a="1"/>
  <c r="V34" i="45" s="1"/>
  <c r="V35" i="45" s="1"/>
  <c r="M8" i="44"/>
  <c r="G8" i="45"/>
  <c r="M8" i="45"/>
  <c r="F34" i="45" a="1"/>
  <c r="F34" i="45" s="1"/>
  <c r="F35" i="45" s="1"/>
  <c r="P34" i="45" a="1"/>
  <c r="P34" i="45" s="1"/>
  <c r="P35" i="45" s="1"/>
  <c r="R8" i="45"/>
  <c r="J8" i="45"/>
  <c r="V8" i="45"/>
  <c r="W8" i="45"/>
  <c r="N34" i="45" a="1"/>
  <c r="N34" i="45" s="1"/>
  <c r="N35" i="45" s="1"/>
  <c r="U34" i="45" a="1"/>
  <c r="U34" i="45" s="1"/>
  <c r="U35" i="45" s="1"/>
  <c r="G34" i="45" a="1"/>
  <c r="G34" i="45" s="1"/>
  <c r="G35" i="45" s="1"/>
  <c r="H8" i="45"/>
  <c r="E8" i="45"/>
  <c r="L8" i="45"/>
  <c r="O8" i="45"/>
  <c r="R34" i="45" a="1"/>
  <c r="R34" i="45" s="1"/>
  <c r="R35" i="45" s="1"/>
  <c r="L34" i="45" a="1"/>
  <c r="L34" i="45" s="1"/>
  <c r="L35" i="45" s="1"/>
  <c r="M34" i="45" a="1"/>
  <c r="M34" i="45" s="1"/>
  <c r="M35" i="45" s="1"/>
  <c r="I34" i="45" a="1"/>
  <c r="I34" i="45" s="1"/>
  <c r="I35" i="45" s="1"/>
  <c r="S34" i="45" a="1"/>
  <c r="S34" i="45" s="1"/>
  <c r="S35" i="45" s="1"/>
  <c r="H34" i="45" a="1"/>
  <c r="H34" i="45" s="1"/>
  <c r="H35" i="45" s="1"/>
  <c r="AA9" i="45"/>
  <c r="AA10" i="44"/>
  <c r="G8" i="43"/>
  <c r="AA15" i="44"/>
  <c r="V8" i="44"/>
  <c r="AA11" i="44"/>
  <c r="AA17" i="44"/>
  <c r="F34" i="44" a="1"/>
  <c r="F34" i="44" s="1"/>
  <c r="F35" i="44" s="1"/>
  <c r="AA11" i="43"/>
  <c r="AA13" i="44"/>
  <c r="O8" i="44"/>
  <c r="AA16" i="44"/>
  <c r="AA12" i="44"/>
  <c r="R8" i="43"/>
  <c r="AA14" i="44"/>
  <c r="W34" i="44" a="1"/>
  <c r="W34" i="44" s="1"/>
  <c r="W35" i="44" s="1"/>
  <c r="H34" i="44" a="1"/>
  <c r="H34" i="44" s="1"/>
  <c r="H35" i="44" s="1"/>
  <c r="N8" i="44"/>
  <c r="R8" i="44"/>
  <c r="E8" i="44"/>
  <c r="AA13" i="43"/>
  <c r="R34" i="44" a="1"/>
  <c r="R34" i="44" s="1"/>
  <c r="R35" i="44" s="1"/>
  <c r="M34" i="44" a="1"/>
  <c r="M34" i="44" s="1"/>
  <c r="M35" i="44" s="1"/>
  <c r="Q34" i="44" a="1"/>
  <c r="Q34" i="44" s="1"/>
  <c r="Q35" i="44" s="1"/>
  <c r="E34" i="44" a="1"/>
  <c r="E34" i="44" s="1"/>
  <c r="E35" i="44" s="1"/>
  <c r="P34" i="44" a="1"/>
  <c r="P34" i="44" s="1"/>
  <c r="P35" i="44" s="1"/>
  <c r="D8" i="44"/>
  <c r="L8" i="44"/>
  <c r="J34" i="44" a="1"/>
  <c r="J34" i="44" s="1"/>
  <c r="J35" i="44" s="1"/>
  <c r="S34" i="44" a="1"/>
  <c r="S34" i="44" s="1"/>
  <c r="S35" i="44" s="1"/>
  <c r="F8" i="44"/>
  <c r="H8" i="44"/>
  <c r="T8" i="44"/>
  <c r="L34" i="44" a="1"/>
  <c r="L34" i="44" s="1"/>
  <c r="L35" i="44" s="1"/>
  <c r="K34" i="44" a="1"/>
  <c r="K34" i="44" s="1"/>
  <c r="K35" i="44" s="1"/>
  <c r="O34" i="44" a="1"/>
  <c r="O34" i="44" s="1"/>
  <c r="O35" i="44" s="1"/>
  <c r="J8" i="44"/>
  <c r="I8" i="44"/>
  <c r="N34" i="44" a="1"/>
  <c r="N34" i="44" s="1"/>
  <c r="N35" i="44" s="1"/>
  <c r="U34" i="44" a="1"/>
  <c r="U34" i="44" s="1"/>
  <c r="U35" i="44" s="1"/>
  <c r="T34" i="44" a="1"/>
  <c r="T34" i="44" s="1"/>
  <c r="T35" i="44" s="1"/>
  <c r="Q8" i="44"/>
  <c r="K8" i="44"/>
  <c r="U8" i="44"/>
  <c r="T8" i="43"/>
  <c r="S8" i="44"/>
  <c r="G8" i="44"/>
  <c r="D34" i="44" a="1"/>
  <c r="D34" i="44" s="1"/>
  <c r="D35" i="44" s="1"/>
  <c r="V34" i="44" a="1"/>
  <c r="V34" i="44" s="1"/>
  <c r="V35" i="44" s="1"/>
  <c r="I34" i="44" a="1"/>
  <c r="I34" i="44" s="1"/>
  <c r="I35" i="44" s="1"/>
  <c r="G34" i="44" a="1"/>
  <c r="G34" i="44" s="1"/>
  <c r="G35" i="44" s="1"/>
  <c r="P8" i="44"/>
  <c r="AA9" i="44"/>
  <c r="AA12" i="43"/>
  <c r="AA15" i="43"/>
  <c r="N8" i="43"/>
  <c r="L8" i="43"/>
  <c r="S8" i="43"/>
  <c r="AA14" i="43"/>
  <c r="AA18" i="43"/>
  <c r="AA22" i="43"/>
  <c r="AA10" i="43"/>
  <c r="AA23" i="43"/>
  <c r="AA17" i="43"/>
  <c r="D8" i="43"/>
  <c r="AA19" i="43"/>
  <c r="AA25" i="43"/>
  <c r="AA16" i="43"/>
  <c r="AA21" i="43"/>
  <c r="AA24" i="43"/>
  <c r="I8" i="43"/>
  <c r="J8" i="43"/>
  <c r="D34" i="43" a="1"/>
  <c r="D34" i="43" s="1"/>
  <c r="D35" i="43" s="1"/>
  <c r="P34" i="43" a="1"/>
  <c r="P34" i="43" s="1"/>
  <c r="P35" i="43" s="1"/>
  <c r="H8" i="43"/>
  <c r="N34" i="43" a="1"/>
  <c r="N34" i="43" s="1"/>
  <c r="N35" i="43" s="1"/>
  <c r="U34" i="43" a="1"/>
  <c r="U34" i="43" s="1"/>
  <c r="U35" i="43" s="1"/>
  <c r="I34" i="43" a="1"/>
  <c r="I34" i="43" s="1"/>
  <c r="I35" i="43" s="1"/>
  <c r="W8" i="43"/>
  <c r="F34" i="43" a="1"/>
  <c r="F34" i="43" s="1"/>
  <c r="F35" i="43" s="1"/>
  <c r="Q34" i="43" a="1"/>
  <c r="Q34" i="43" s="1"/>
  <c r="Q35" i="43" s="1"/>
  <c r="E34" i="43" a="1"/>
  <c r="E34" i="43" s="1"/>
  <c r="E35" i="43" s="1"/>
  <c r="G34" i="43" a="1"/>
  <c r="G34" i="43" s="1"/>
  <c r="G35" i="43" s="1"/>
  <c r="J34" i="43" a="1"/>
  <c r="J34" i="43" s="1"/>
  <c r="J35" i="43" s="1"/>
  <c r="L34" i="43" a="1"/>
  <c r="L34" i="43" s="1"/>
  <c r="L35" i="43" s="1"/>
  <c r="S34" i="43" a="1"/>
  <c r="S34" i="43" s="1"/>
  <c r="S35" i="43" s="1"/>
  <c r="E8" i="43"/>
  <c r="F8" i="43"/>
  <c r="K8" i="43"/>
  <c r="M8" i="43"/>
  <c r="P8" i="43"/>
  <c r="O8" i="43"/>
  <c r="T34" i="43" a="1"/>
  <c r="T34" i="43" s="1"/>
  <c r="T35" i="43" s="1"/>
  <c r="H34" i="43" a="1"/>
  <c r="H34" i="43" s="1"/>
  <c r="H35" i="43" s="1"/>
  <c r="O34" i="43" a="1"/>
  <c r="O34" i="43" s="1"/>
  <c r="O35" i="43" s="1"/>
  <c r="Q8" i="43"/>
  <c r="V8" i="43"/>
  <c r="M34" i="43" a="1"/>
  <c r="M34" i="43" s="1"/>
  <c r="M35" i="43" s="1"/>
  <c r="V34" i="43" a="1"/>
  <c r="V34" i="43" s="1"/>
  <c r="V35" i="43" s="1"/>
  <c r="K34" i="43" a="1"/>
  <c r="K34" i="43" s="1"/>
  <c r="K35" i="43" s="1"/>
  <c r="U8" i="43"/>
  <c r="R34" i="43" a="1"/>
  <c r="R34" i="43" s="1"/>
  <c r="R35" i="43" s="1"/>
  <c r="W34" i="43" a="1"/>
  <c r="W34" i="43" s="1"/>
  <c r="W35" i="43" s="1"/>
  <c r="AA9" i="43"/>
  <c r="Y25" i="32"/>
  <c r="Y24" i="32"/>
  <c r="X24" i="32"/>
  <c r="X25" i="32"/>
  <c r="X20" i="32"/>
  <c r="X23" i="32"/>
  <c r="Y23" i="32"/>
  <c r="X21" i="32"/>
  <c r="X26" i="2"/>
  <c r="Y18" i="32"/>
  <c r="Y21" i="32"/>
  <c r="X22" i="32"/>
  <c r="Y22" i="32"/>
  <c r="Y20" i="32"/>
  <c r="Y28" i="2"/>
  <c r="X19" i="32"/>
  <c r="X28" i="2"/>
  <c r="Y26" i="2"/>
  <c r="Y27" i="2"/>
  <c r="Y17" i="32"/>
  <c r="Y16" i="2"/>
  <c r="X13" i="32"/>
  <c r="Y19" i="32"/>
  <c r="X27" i="2"/>
  <c r="X18" i="32"/>
  <c r="X17" i="32"/>
  <c r="Y10" i="31"/>
  <c r="X23" i="2"/>
  <c r="X20" i="2"/>
  <c r="X19" i="2"/>
  <c r="X16" i="32"/>
  <c r="Y13" i="32"/>
  <c r="Z30" i="31"/>
  <c r="Z24" i="31"/>
  <c r="Y26" i="31"/>
  <c r="Y23" i="2"/>
  <c r="Y20" i="2"/>
  <c r="Y9" i="2"/>
  <c r="Y21" i="2"/>
  <c r="Y12" i="2"/>
  <c r="X25" i="2"/>
  <c r="Y15" i="2"/>
  <c r="X24" i="2"/>
  <c r="Y10" i="2"/>
  <c r="Y9" i="32"/>
  <c r="X12" i="32"/>
  <c r="Y15" i="32"/>
  <c r="X14" i="32"/>
  <c r="Z23" i="31"/>
  <c r="Y30" i="31"/>
  <c r="Z28" i="31"/>
  <c r="Y29" i="31"/>
  <c r="Z32" i="31"/>
  <c r="Y20" i="31"/>
  <c r="Z11" i="31"/>
  <c r="Y24" i="31"/>
  <c r="Z26" i="31"/>
  <c r="Y33" i="31"/>
  <c r="Z18" i="31"/>
  <c r="Y22" i="31"/>
  <c r="X9" i="2"/>
  <c r="Y13" i="2"/>
  <c r="Y18" i="2"/>
  <c r="Y9" i="31"/>
  <c r="X15" i="32"/>
  <c r="Y23" i="31"/>
  <c r="Z29" i="31"/>
  <c r="Z20" i="31"/>
  <c r="X21" i="2"/>
  <c r="X15" i="2"/>
  <c r="X11" i="2"/>
  <c r="X14" i="2"/>
  <c r="X17" i="2"/>
  <c r="Y11" i="2"/>
  <c r="X13" i="2"/>
  <c r="Y14" i="2"/>
  <c r="X22" i="2"/>
  <c r="Y25" i="2"/>
  <c r="X18" i="2"/>
  <c r="Y24" i="2"/>
  <c r="Z9" i="31"/>
  <c r="X9" i="32"/>
  <c r="Y12" i="32"/>
  <c r="Y10" i="32"/>
  <c r="Y14" i="32"/>
  <c r="Y11" i="32"/>
  <c r="Y21" i="31"/>
  <c r="Z31" i="31"/>
  <c r="Y13" i="31"/>
  <c r="Z17" i="31"/>
  <c r="Y16" i="31"/>
  <c r="Z14" i="31"/>
  <c r="Y25" i="31"/>
  <c r="Z12" i="31"/>
  <c r="Y19" i="31"/>
  <c r="Z27" i="31"/>
  <c r="Y15" i="31"/>
  <c r="Z10" i="31"/>
  <c r="Y18" i="31"/>
  <c r="Z22" i="31"/>
  <c r="Y17" i="2"/>
  <c r="Y22" i="2"/>
  <c r="X16" i="2"/>
  <c r="X11" i="32"/>
  <c r="Y28" i="31"/>
  <c r="Y32" i="31"/>
  <c r="Y11" i="31"/>
  <c r="Z33" i="31"/>
  <c r="X12" i="2"/>
  <c r="Y19" i="2"/>
  <c r="X10" i="2"/>
  <c r="Y16" i="32"/>
  <c r="X10" i="32"/>
  <c r="Z21" i="31"/>
  <c r="Y31" i="31"/>
  <c r="Z13" i="31"/>
  <c r="Y17" i="31"/>
  <c r="Z16" i="31"/>
  <c r="Y14" i="31"/>
  <c r="Z25" i="31"/>
  <c r="Y12" i="31"/>
  <c r="Z19" i="31"/>
  <c r="Y27" i="31"/>
  <c r="Z15" i="31"/>
  <c r="D7" i="46" l="1"/>
  <c r="C7" i="46"/>
  <c r="D6" i="46"/>
  <c r="D4" i="46"/>
  <c r="C4" i="46"/>
  <c r="C6" i="46"/>
  <c r="D5" i="46"/>
  <c r="D3" i="46"/>
  <c r="C5" i="46"/>
  <c r="C3" i="46"/>
  <c r="D2" i="46"/>
  <c r="C2" i="46"/>
  <c r="AA2" i="45"/>
  <c r="Z2" i="31"/>
  <c r="Y2" i="31"/>
  <c r="AA2" i="44"/>
  <c r="AA2" i="43"/>
  <c r="X2" i="32"/>
  <c r="Y2" i="32"/>
  <c r="Y2" i="2"/>
  <c r="X2" i="2"/>
  <c r="AB41" i="31"/>
  <c r="AB49" i="31"/>
  <c r="AB62" i="31"/>
  <c r="AB58" i="31"/>
  <c r="AB59" i="31"/>
  <c r="AB60" i="31"/>
  <c r="AB42" i="31"/>
  <c r="AB37" i="31"/>
  <c r="AB35" i="31"/>
  <c r="AB56" i="31"/>
  <c r="AB38" i="31"/>
  <c r="AB65" i="31"/>
  <c r="AB63" i="31"/>
  <c r="AB50" i="31"/>
  <c r="AB61" i="31"/>
  <c r="AB64" i="31"/>
  <c r="AB34" i="31"/>
  <c r="AB45" i="31"/>
  <c r="AB55" i="31"/>
  <c r="AB51" i="31"/>
  <c r="AB36" i="31"/>
  <c r="AB66" i="31"/>
  <c r="AB43" i="31"/>
  <c r="AB52" i="31"/>
  <c r="AB53" i="31"/>
  <c r="AB44" i="31"/>
  <c r="AB39" i="31"/>
  <c r="AB40" i="31"/>
  <c r="AB46" i="31"/>
  <c r="AB48" i="31"/>
  <c r="AB54" i="31"/>
  <c r="AB47" i="31"/>
  <c r="AB67" i="31"/>
  <c r="AB57" i="31"/>
  <c r="E36" i="45" a="1"/>
  <c r="E36" i="45" s="1"/>
  <c r="E37" i="45" s="1"/>
  <c r="O36" i="45" a="1"/>
  <c r="O36" i="45" s="1"/>
  <c r="O37" i="45" s="1"/>
  <c r="Q36" i="45" a="1"/>
  <c r="Q36" i="45" s="1"/>
  <c r="Q37" i="45" s="1"/>
  <c r="T36" i="45" a="1"/>
  <c r="T36" i="45" s="1"/>
  <c r="T37" i="45" s="1"/>
  <c r="L36" i="45" a="1"/>
  <c r="L36" i="45" s="1"/>
  <c r="L37" i="45" s="1"/>
  <c r="R36" i="45" a="1"/>
  <c r="R36" i="45" s="1"/>
  <c r="R37" i="45" s="1"/>
  <c r="G36" i="45" a="1"/>
  <c r="G36" i="45" s="1"/>
  <c r="G37" i="45" s="1"/>
  <c r="U36" i="45" a="1"/>
  <c r="U36" i="45" s="1"/>
  <c r="U37" i="45" s="1"/>
  <c r="W36" i="45" a="1"/>
  <c r="W36" i="45" s="1"/>
  <c r="W37" i="45" s="1"/>
  <c r="H36" i="45" a="1"/>
  <c r="H36" i="45" s="1"/>
  <c r="H37" i="45" s="1"/>
  <c r="S36" i="45" a="1"/>
  <c r="S36" i="45" s="1"/>
  <c r="S37" i="45" s="1"/>
  <c r="P36" i="45" a="1"/>
  <c r="P36" i="45" s="1"/>
  <c r="P37" i="45" s="1"/>
  <c r="I36" i="45" a="1"/>
  <c r="I36" i="45" s="1"/>
  <c r="I37" i="45" s="1"/>
  <c r="F36" i="45" a="1"/>
  <c r="F36" i="45" s="1"/>
  <c r="F37" i="45" s="1"/>
  <c r="M36" i="45" a="1"/>
  <c r="M36" i="45" s="1"/>
  <c r="M37" i="45" s="1"/>
  <c r="V36" i="45" a="1"/>
  <c r="V36" i="45" s="1"/>
  <c r="V37" i="45" s="1"/>
  <c r="J36" i="45" a="1"/>
  <c r="J36" i="45" s="1"/>
  <c r="J37" i="45" s="1"/>
  <c r="K36" i="45" a="1"/>
  <c r="K36" i="45" s="1"/>
  <c r="K37" i="45" s="1"/>
  <c r="N36" i="45" a="1"/>
  <c r="N36" i="45" s="1"/>
  <c r="N37" i="45" s="1"/>
  <c r="D36" i="45" a="1"/>
  <c r="D36" i="45" s="1"/>
  <c r="D37" i="45" s="1"/>
  <c r="H36" i="44" a="1"/>
  <c r="H36" i="44" s="1"/>
  <c r="H37" i="44" s="1"/>
  <c r="W36" i="44" a="1"/>
  <c r="W36" i="44" s="1"/>
  <c r="W37" i="44" s="1"/>
  <c r="F36" i="44" a="1"/>
  <c r="F36" i="44" s="1"/>
  <c r="F37" i="44" s="1"/>
  <c r="S36" i="44" a="1"/>
  <c r="S36" i="44" s="1"/>
  <c r="S37" i="44" s="1"/>
  <c r="E36" i="44" a="1"/>
  <c r="E36" i="44" s="1"/>
  <c r="E37" i="44" s="1"/>
  <c r="D36" i="44" a="1"/>
  <c r="D36" i="44" s="1"/>
  <c r="D37" i="44" s="1"/>
  <c r="O36" i="44" a="1"/>
  <c r="O36" i="44" s="1"/>
  <c r="O37" i="44" s="1"/>
  <c r="J36" i="44" a="1"/>
  <c r="J36" i="44" s="1"/>
  <c r="J37" i="44" s="1"/>
  <c r="R36" i="44" a="1"/>
  <c r="R36" i="44" s="1"/>
  <c r="R37" i="44" s="1"/>
  <c r="G36" i="44" a="1"/>
  <c r="G36" i="44" s="1"/>
  <c r="G37" i="44" s="1"/>
  <c r="K36" i="44" a="1"/>
  <c r="K36" i="44" s="1"/>
  <c r="K37" i="44" s="1"/>
  <c r="I36" i="44" a="1"/>
  <c r="I36" i="44" s="1"/>
  <c r="I37" i="44" s="1"/>
  <c r="L36" i="44" a="1"/>
  <c r="L36" i="44" s="1"/>
  <c r="L37" i="44" s="1"/>
  <c r="V36" i="44" a="1"/>
  <c r="V36" i="44" s="1"/>
  <c r="V37" i="44" s="1"/>
  <c r="P36" i="44" a="1"/>
  <c r="P36" i="44" s="1"/>
  <c r="P37" i="44" s="1"/>
  <c r="T36" i="44" a="1"/>
  <c r="T36" i="44" s="1"/>
  <c r="T37" i="44" s="1"/>
  <c r="U36" i="44" a="1"/>
  <c r="U36" i="44" s="1"/>
  <c r="U37" i="44" s="1"/>
  <c r="Q36" i="44" a="1"/>
  <c r="Q36" i="44" s="1"/>
  <c r="Q37" i="44" s="1"/>
  <c r="N36" i="44" a="1"/>
  <c r="N36" i="44" s="1"/>
  <c r="N37" i="44" s="1"/>
  <c r="M36" i="44" a="1"/>
  <c r="M36" i="44" s="1"/>
  <c r="M37" i="44" s="1"/>
  <c r="F36" i="43" a="1"/>
  <c r="F36" i="43" s="1"/>
  <c r="F37" i="43" s="1"/>
  <c r="H36" i="43" a="1"/>
  <c r="H36" i="43" s="1"/>
  <c r="H37" i="43" s="1"/>
  <c r="S36" i="43" a="1"/>
  <c r="S36" i="43" s="1"/>
  <c r="S37" i="43" s="1"/>
  <c r="K36" i="43" a="1"/>
  <c r="K36" i="43" s="1"/>
  <c r="K37" i="43" s="1"/>
  <c r="M36" i="43" a="1"/>
  <c r="M36" i="43" s="1"/>
  <c r="M37" i="43" s="1"/>
  <c r="T36" i="43" a="1"/>
  <c r="T36" i="43" s="1"/>
  <c r="T37" i="43" s="1"/>
  <c r="E36" i="43" a="1"/>
  <c r="E36" i="43" s="1"/>
  <c r="E37" i="43" s="1"/>
  <c r="G36" i="43" a="1"/>
  <c r="G36" i="43" s="1"/>
  <c r="G37" i="43" s="1"/>
  <c r="N36" i="43" a="1"/>
  <c r="N36" i="43" s="1"/>
  <c r="N37" i="43" s="1"/>
  <c r="P36" i="43" a="1"/>
  <c r="P36" i="43" s="1"/>
  <c r="P37" i="43" s="1"/>
  <c r="D36" i="43" a="1"/>
  <c r="D36" i="43" s="1"/>
  <c r="D37" i="43" s="1"/>
  <c r="V36" i="43" a="1"/>
  <c r="V36" i="43" s="1"/>
  <c r="V37" i="43" s="1"/>
  <c r="O36" i="43" a="1"/>
  <c r="O36" i="43" s="1"/>
  <c r="O37" i="43" s="1"/>
  <c r="W36" i="43" a="1"/>
  <c r="W36" i="43" s="1"/>
  <c r="W37" i="43" s="1"/>
  <c r="Q36" i="43" a="1"/>
  <c r="Q36" i="43" s="1"/>
  <c r="Q37" i="43" s="1"/>
  <c r="L36" i="43" a="1"/>
  <c r="L36" i="43" s="1"/>
  <c r="L37" i="43" s="1"/>
  <c r="I36" i="43" a="1"/>
  <c r="I36" i="43" s="1"/>
  <c r="I37" i="43" s="1"/>
  <c r="R36" i="43" a="1"/>
  <c r="R36" i="43" s="1"/>
  <c r="R37" i="43" s="1"/>
  <c r="J36" i="43" a="1"/>
  <c r="J36" i="43" s="1"/>
  <c r="J37" i="43" s="1"/>
  <c r="U36" i="43" a="1"/>
  <c r="U36" i="43" s="1"/>
  <c r="U37" i="43" s="1"/>
  <c r="AA24" i="32"/>
  <c r="AA25" i="32"/>
  <c r="AA20" i="32"/>
  <c r="AA23" i="32"/>
  <c r="AA15" i="2"/>
  <c r="AA21" i="32"/>
  <c r="AA19" i="2"/>
  <c r="AB22" i="31"/>
  <c r="AA22" i="32"/>
  <c r="AA26" i="2"/>
  <c r="AA18" i="32"/>
  <c r="AA16" i="2"/>
  <c r="AA19" i="32"/>
  <c r="AB10" i="31"/>
  <c r="AA27" i="2"/>
  <c r="AA28" i="2"/>
  <c r="AA13" i="32"/>
  <c r="AA17" i="32"/>
  <c r="AA14" i="32"/>
  <c r="AA20" i="2"/>
  <c r="AB33" i="31"/>
  <c r="AB32" i="31"/>
  <c r="AA9" i="32"/>
  <c r="AA25" i="2"/>
  <c r="AB30" i="31"/>
  <c r="AA12" i="32"/>
  <c r="AA10" i="32"/>
  <c r="AB29" i="31"/>
  <c r="AB25" i="31"/>
  <c r="AA17" i="2"/>
  <c r="AA22" i="2"/>
  <c r="AB24" i="31"/>
  <c r="AA23" i="2"/>
  <c r="AA12" i="2"/>
  <c r="AB18" i="31"/>
  <c r="AA18" i="2"/>
  <c r="AB17" i="31"/>
  <c r="AA13" i="2"/>
  <c r="AA9" i="2"/>
  <c r="AB15" i="31"/>
  <c r="AB13" i="31"/>
  <c r="AB11" i="31"/>
  <c r="AA10" i="2"/>
  <c r="AA11" i="2"/>
  <c r="AA14" i="2"/>
  <c r="AB9" i="31"/>
  <c r="AB27" i="31"/>
  <c r="AB31" i="31"/>
  <c r="AB23" i="31"/>
  <c r="AB14" i="31"/>
  <c r="AB19" i="31"/>
  <c r="AB16" i="31"/>
  <c r="AB21" i="31"/>
  <c r="AB28" i="31"/>
  <c r="AA15" i="32"/>
  <c r="AA24" i="2"/>
  <c r="AA21" i="2"/>
  <c r="AB26" i="31"/>
  <c r="AB12" i="31"/>
  <c r="AA11" i="32"/>
  <c r="AB20" i="31"/>
  <c r="AA16" i="32"/>
  <c r="F7" i="46" l="1"/>
  <c r="F6" i="46"/>
  <c r="F4" i="46"/>
  <c r="F3" i="46"/>
  <c r="F5" i="46"/>
  <c r="F2" i="46"/>
  <c r="AA2" i="32"/>
  <c r="AB2" i="31"/>
  <c r="AA2" i="2"/>
  <c r="D7" i="2" l="1" a="1"/>
  <c r="D7" i="2" s="1"/>
  <c r="X7" i="31" l="1" a="1"/>
  <c r="X7" i="31" s="1"/>
  <c r="W7" i="31" a="1"/>
  <c r="W7" i="31" s="1"/>
  <c r="V7" i="31" a="1"/>
  <c r="V7" i="31" s="1"/>
  <c r="U7" i="31" a="1"/>
  <c r="U7" i="31" s="1"/>
  <c r="T7" i="31" a="1"/>
  <c r="T7" i="31" s="1"/>
  <c r="S7" i="31" a="1"/>
  <c r="S7" i="31" s="1"/>
  <c r="R7" i="31" a="1"/>
  <c r="R7" i="31" s="1"/>
  <c r="Q7" i="31" a="1"/>
  <c r="Q7" i="31" s="1"/>
  <c r="P7" i="31" a="1"/>
  <c r="P7" i="31" s="1"/>
  <c r="O7" i="31" a="1"/>
  <c r="O7" i="31" s="1"/>
  <c r="N7" i="31" a="1"/>
  <c r="N7" i="31" s="1"/>
  <c r="M7" i="31" a="1"/>
  <c r="M7" i="31" s="1"/>
  <c r="L7" i="31" a="1"/>
  <c r="L7" i="31" s="1"/>
  <c r="K7" i="31" a="1"/>
  <c r="K7" i="31" s="1"/>
  <c r="J7" i="31" a="1"/>
  <c r="J7" i="31" s="1"/>
  <c r="I7" i="31" a="1"/>
  <c r="I7" i="31" s="1"/>
  <c r="H7" i="31" a="1"/>
  <c r="H7" i="31" s="1"/>
  <c r="G7" i="31" a="1"/>
  <c r="G7" i="31" s="1"/>
  <c r="F7" i="31" a="1"/>
  <c r="F7" i="31" s="1"/>
  <c r="E7" i="31" a="1"/>
  <c r="E7" i="31" s="1"/>
  <c r="X6" i="31"/>
  <c r="W6" i="31"/>
  <c r="V6" i="31"/>
  <c r="U6" i="31"/>
  <c r="T6" i="31"/>
  <c r="S6" i="31"/>
  <c r="R6" i="31"/>
  <c r="Q6" i="31"/>
  <c r="P6" i="31"/>
  <c r="O6" i="31"/>
  <c r="N6" i="31"/>
  <c r="M6" i="31"/>
  <c r="L6" i="31"/>
  <c r="K6" i="31"/>
  <c r="J6" i="31"/>
  <c r="I6" i="31"/>
  <c r="H6" i="31"/>
  <c r="G6" i="31"/>
  <c r="F6" i="31"/>
  <c r="E6" i="31"/>
  <c r="X71" i="31" l="1"/>
  <c r="W71" i="31"/>
  <c r="V71" i="31"/>
  <c r="U71" i="31"/>
  <c r="T71" i="31"/>
  <c r="S71" i="31"/>
  <c r="R71" i="31"/>
  <c r="Q71" i="31"/>
  <c r="P71" i="31"/>
  <c r="O71" i="31"/>
  <c r="N71" i="31"/>
  <c r="M71" i="31"/>
  <c r="L71" i="31"/>
  <c r="K71" i="31"/>
  <c r="J71" i="31"/>
  <c r="I71" i="31"/>
  <c r="H71" i="31"/>
  <c r="G71" i="31"/>
  <c r="F71" i="31"/>
  <c r="E71" i="31"/>
  <c r="W7" i="32" a="1"/>
  <c r="W7" i="32" s="1"/>
  <c r="W31" i="32" s="1"/>
  <c r="V7" i="32" a="1"/>
  <c r="V7" i="32" s="1"/>
  <c r="V31" i="32" s="1"/>
  <c r="U7" i="32" a="1"/>
  <c r="U7" i="32" s="1"/>
  <c r="U31" i="32" s="1"/>
  <c r="T7" i="32" a="1"/>
  <c r="T7" i="32" s="1"/>
  <c r="T31" i="32" s="1"/>
  <c r="S7" i="32" a="1"/>
  <c r="S7" i="32" s="1"/>
  <c r="S31" i="32" s="1"/>
  <c r="R7" i="32" a="1"/>
  <c r="R7" i="32" s="1"/>
  <c r="R31" i="32" s="1"/>
  <c r="Q7" i="32" a="1"/>
  <c r="Q7" i="32" s="1"/>
  <c r="Q31" i="32" s="1"/>
  <c r="P7" i="32" a="1"/>
  <c r="P7" i="32" s="1"/>
  <c r="P31" i="32" s="1"/>
  <c r="O7" i="32" a="1"/>
  <c r="O7" i="32" s="1"/>
  <c r="O31" i="32" s="1"/>
  <c r="N7" i="32" a="1"/>
  <c r="N7" i="32" s="1"/>
  <c r="N31" i="32" s="1"/>
  <c r="M7" i="32" a="1"/>
  <c r="M7" i="32" s="1"/>
  <c r="M31" i="32" s="1"/>
  <c r="L7" i="32" a="1"/>
  <c r="L7" i="32" s="1"/>
  <c r="L31" i="32" s="1"/>
  <c r="K7" i="32" a="1"/>
  <c r="K7" i="32" s="1"/>
  <c r="K31" i="32" s="1"/>
  <c r="J7" i="32" a="1"/>
  <c r="J7" i="32" s="1"/>
  <c r="J31" i="32" s="1"/>
  <c r="I7" i="32" a="1"/>
  <c r="I7" i="32" s="1"/>
  <c r="I31" i="32" s="1"/>
  <c r="H7" i="32" a="1"/>
  <c r="H7" i="32" s="1"/>
  <c r="H31" i="32" s="1"/>
  <c r="G7" i="32" a="1"/>
  <c r="G7" i="32" s="1"/>
  <c r="G31" i="32" s="1"/>
  <c r="F7" i="32" a="1"/>
  <c r="F7" i="32" s="1"/>
  <c r="F31" i="32" s="1"/>
  <c r="E7" i="32" a="1"/>
  <c r="E7" i="32" s="1"/>
  <c r="E31" i="32" s="1"/>
  <c r="D7" i="32" a="1"/>
  <c r="D7" i="32" s="1"/>
  <c r="D31" i="32" s="1"/>
  <c r="D31" i="2"/>
  <c r="W7" i="2" a="1"/>
  <c r="W7" i="2" s="1"/>
  <c r="V7" i="2" a="1"/>
  <c r="V7" i="2" s="1"/>
  <c r="U7" i="2" a="1"/>
  <c r="U7" i="2" s="1"/>
  <c r="T7" i="2" a="1"/>
  <c r="T7" i="2" s="1"/>
  <c r="S7" i="2" a="1"/>
  <c r="S7" i="2" s="1"/>
  <c r="R7" i="2" a="1"/>
  <c r="R7" i="2" s="1"/>
  <c r="Q7" i="2" a="1"/>
  <c r="Q7" i="2" s="1"/>
  <c r="P7" i="2" a="1"/>
  <c r="P7" i="2" s="1"/>
  <c r="O7" i="2" a="1"/>
  <c r="O7" i="2" s="1"/>
  <c r="N7" i="2" a="1"/>
  <c r="N7" i="2" s="1"/>
  <c r="M7" i="2" a="1"/>
  <c r="M7" i="2" s="1"/>
  <c r="L7" i="2" a="1"/>
  <c r="L7" i="2" s="1"/>
  <c r="K7" i="2" a="1"/>
  <c r="K7" i="2" s="1"/>
  <c r="J7" i="2" a="1"/>
  <c r="J7" i="2" s="1"/>
  <c r="I7" i="2" a="1"/>
  <c r="I7" i="2" s="1"/>
  <c r="H7" i="2" a="1"/>
  <c r="H7" i="2" s="1"/>
  <c r="G7" i="2" a="1"/>
  <c r="G7" i="2" s="1"/>
  <c r="F7" i="2" a="1"/>
  <c r="F7" i="2" s="1"/>
  <c r="E7" i="2" a="1"/>
  <c r="E7" i="2" s="1"/>
  <c r="W32" i="32" l="1" a="1"/>
  <c r="W32" i="32" s="1"/>
  <c r="V32" i="32" a="1"/>
  <c r="V32" i="32" s="1"/>
  <c r="V33" i="32" s="1"/>
  <c r="U32" i="32" a="1"/>
  <c r="U32" i="32" s="1"/>
  <c r="T32" i="32" a="1"/>
  <c r="T32" i="32" s="1"/>
  <c r="S32" i="32" a="1"/>
  <c r="S32" i="32" s="1"/>
  <c r="R32" i="32" a="1"/>
  <c r="R32" i="32" s="1"/>
  <c r="Q32" i="32" a="1"/>
  <c r="Q32" i="32" s="1"/>
  <c r="P32" i="32" a="1"/>
  <c r="P32" i="32" s="1"/>
  <c r="O32" i="32" a="1"/>
  <c r="O32" i="32" s="1"/>
  <c r="N32" i="32" a="1"/>
  <c r="N32" i="32" s="1"/>
  <c r="N33" i="32" s="1"/>
  <c r="M32" i="32" a="1"/>
  <c r="M32" i="32" s="1"/>
  <c r="L32" i="32" a="1"/>
  <c r="L32" i="32" s="1"/>
  <c r="K32" i="32" a="1"/>
  <c r="K32" i="32" s="1"/>
  <c r="J32" i="32" a="1"/>
  <c r="J32" i="32" s="1"/>
  <c r="I32" i="32" a="1"/>
  <c r="I32" i="32" s="1"/>
  <c r="H32" i="32" a="1"/>
  <c r="H32" i="32" s="1"/>
  <c r="G32" i="32" a="1"/>
  <c r="G32" i="32" s="1"/>
  <c r="F32" i="32" a="1"/>
  <c r="F32" i="32" s="1"/>
  <c r="F33" i="32" s="1"/>
  <c r="E32" i="32" a="1"/>
  <c r="E32" i="32" s="1"/>
  <c r="E33" i="32" s="1"/>
  <c r="D32" i="32" a="1"/>
  <c r="D32" i="32" s="1"/>
  <c r="W30" i="32"/>
  <c r="V30" i="32"/>
  <c r="U30" i="32"/>
  <c r="T30" i="32"/>
  <c r="S30" i="32"/>
  <c r="R30" i="32"/>
  <c r="Q30" i="32"/>
  <c r="P30" i="32"/>
  <c r="O30" i="32"/>
  <c r="N30" i="32"/>
  <c r="M30" i="32"/>
  <c r="L30" i="32"/>
  <c r="K30" i="32"/>
  <c r="J30" i="32"/>
  <c r="I30" i="32"/>
  <c r="H30" i="32"/>
  <c r="G30" i="32"/>
  <c r="F30" i="32"/>
  <c r="E30" i="32"/>
  <c r="D30" i="32"/>
  <c r="W29" i="32"/>
  <c r="V29" i="32"/>
  <c r="U29" i="32"/>
  <c r="T29" i="32"/>
  <c r="S29" i="32"/>
  <c r="R29" i="32"/>
  <c r="Q29" i="32"/>
  <c r="P29" i="32"/>
  <c r="O29" i="32"/>
  <c r="N29" i="32"/>
  <c r="M29" i="32"/>
  <c r="L29" i="32"/>
  <c r="K29" i="32"/>
  <c r="J29" i="32"/>
  <c r="I29" i="32"/>
  <c r="H29" i="32"/>
  <c r="G29" i="32"/>
  <c r="F29" i="32"/>
  <c r="E29" i="32"/>
  <c r="D29" i="32"/>
  <c r="W6" i="32"/>
  <c r="V6" i="32"/>
  <c r="U6" i="32"/>
  <c r="T6" i="32"/>
  <c r="S6" i="32"/>
  <c r="R6" i="32"/>
  <c r="Q6" i="32"/>
  <c r="P6" i="32"/>
  <c r="O6" i="32"/>
  <c r="N6" i="32"/>
  <c r="M6" i="32"/>
  <c r="L6" i="32"/>
  <c r="K6" i="32"/>
  <c r="J6" i="32"/>
  <c r="I6" i="32"/>
  <c r="H6" i="32"/>
  <c r="G6" i="32"/>
  <c r="F6" i="32"/>
  <c r="E6" i="32"/>
  <c r="D6" i="32"/>
  <c r="W5" i="32"/>
  <c r="V5" i="32"/>
  <c r="U5" i="32"/>
  <c r="T5" i="32"/>
  <c r="S5" i="32"/>
  <c r="R5" i="32"/>
  <c r="Q5" i="32"/>
  <c r="P5" i="32"/>
  <c r="O5" i="32"/>
  <c r="N5" i="32"/>
  <c r="M5" i="32"/>
  <c r="L5" i="32"/>
  <c r="K5" i="32"/>
  <c r="J5" i="32"/>
  <c r="I5" i="32"/>
  <c r="H5" i="32"/>
  <c r="G5" i="32"/>
  <c r="F5" i="32"/>
  <c r="E5" i="32"/>
  <c r="D5" i="32"/>
  <c r="Q8" i="32" l="1"/>
  <c r="S8" i="32"/>
  <c r="O8" i="32"/>
  <c r="E8" i="32"/>
  <c r="W8" i="32"/>
  <c r="U8" i="32"/>
  <c r="R8" i="32"/>
  <c r="I8" i="32"/>
  <c r="V8" i="32"/>
  <c r="P8" i="32"/>
  <c r="D8" i="32"/>
  <c r="M8" i="32"/>
  <c r="J8" i="32"/>
  <c r="H8" i="32"/>
  <c r="N8" i="32"/>
  <c r="G8" i="32"/>
  <c r="K8" i="32"/>
  <c r="L8" i="32"/>
  <c r="T8" i="32"/>
  <c r="F8" i="32"/>
  <c r="P34" i="32" a="1"/>
  <c r="P34" i="32" s="1"/>
  <c r="P35" i="32" s="1"/>
  <c r="I34" i="32" a="1"/>
  <c r="I34" i="32" s="1"/>
  <c r="I35" i="32" s="1"/>
  <c r="Q34" i="32" a="1"/>
  <c r="Q34" i="32" s="1"/>
  <c r="Q35" i="32" s="1"/>
  <c r="D34" i="32" a="1"/>
  <c r="D34" i="32" s="1"/>
  <c r="D35" i="32" s="1"/>
  <c r="T34" i="32" a="1"/>
  <c r="T34" i="32" s="1"/>
  <c r="T35" i="32" s="1"/>
  <c r="M34" i="32" a="1"/>
  <c r="M34" i="32" s="1"/>
  <c r="M35" i="32" s="1"/>
  <c r="U34" i="32" a="1"/>
  <c r="U34" i="32" s="1"/>
  <c r="U35" i="32" s="1"/>
  <c r="H33" i="32"/>
  <c r="H34" i="32" a="1"/>
  <c r="H34" i="32" s="1"/>
  <c r="H35" i="32" s="1"/>
  <c r="P33" i="32"/>
  <c r="L34" i="32" a="1"/>
  <c r="L34" i="32" s="1"/>
  <c r="L35" i="32" s="1"/>
  <c r="G33" i="32"/>
  <c r="K33" i="32"/>
  <c r="O33" i="32"/>
  <c r="S33" i="32"/>
  <c r="W33" i="32"/>
  <c r="J33" i="32"/>
  <c r="R33" i="32"/>
  <c r="E34" i="32" a="1"/>
  <c r="E34" i="32" s="1"/>
  <c r="E35" i="32" s="1"/>
  <c r="D33" i="32"/>
  <c r="L33" i="32"/>
  <c r="T33" i="32"/>
  <c r="F34" i="32" a="1"/>
  <c r="F34" i="32" s="1"/>
  <c r="F35" i="32" s="1"/>
  <c r="J34" i="32" a="1"/>
  <c r="J34" i="32" s="1"/>
  <c r="J35" i="32" s="1"/>
  <c r="N34" i="32" a="1"/>
  <c r="N34" i="32" s="1"/>
  <c r="N35" i="32" s="1"/>
  <c r="R34" i="32" a="1"/>
  <c r="R34" i="32" s="1"/>
  <c r="R35" i="32" s="1"/>
  <c r="V34" i="32" a="1"/>
  <c r="V34" i="32" s="1"/>
  <c r="V35" i="32" s="1"/>
  <c r="I33" i="32"/>
  <c r="M33" i="32"/>
  <c r="Q33" i="32"/>
  <c r="U33" i="32"/>
  <c r="G34" i="32" a="1"/>
  <c r="G34" i="32" s="1"/>
  <c r="G35" i="32" s="1"/>
  <c r="K34" i="32" a="1"/>
  <c r="K34" i="32" s="1"/>
  <c r="K35" i="32" s="1"/>
  <c r="O34" i="32" a="1"/>
  <c r="O34" i="32" s="1"/>
  <c r="O35" i="32" s="1"/>
  <c r="S34" i="32" a="1"/>
  <c r="S34" i="32" s="1"/>
  <c r="S35" i="32" s="1"/>
  <c r="W34" i="32" a="1"/>
  <c r="W34" i="32" s="1"/>
  <c r="W35" i="32" s="1"/>
  <c r="P36" i="32" l="1" a="1"/>
  <c r="P36" i="32" s="1"/>
  <c r="P37" i="32" s="1"/>
  <c r="M36" i="32" a="1"/>
  <c r="M36" i="32" s="1"/>
  <c r="M37" i="32" s="1"/>
  <c r="Q36" i="32" a="1"/>
  <c r="Q36" i="32" s="1"/>
  <c r="Q37" i="32" s="1"/>
  <c r="I36" i="32" a="1"/>
  <c r="I36" i="32" s="1"/>
  <c r="I37" i="32" s="1"/>
  <c r="U36" i="32" a="1"/>
  <c r="U36" i="32" s="1"/>
  <c r="U37" i="32" s="1"/>
  <c r="T36" i="32" a="1"/>
  <c r="T36" i="32" s="1"/>
  <c r="T37" i="32" s="1"/>
  <c r="D36" i="32" a="1"/>
  <c r="D36" i="32" s="1"/>
  <c r="D37" i="32" s="1"/>
  <c r="L36" i="32" a="1"/>
  <c r="L36" i="32" s="1"/>
  <c r="L37" i="32" s="1"/>
  <c r="V36" i="32" a="1"/>
  <c r="V36" i="32" s="1"/>
  <c r="V37" i="32" s="1"/>
  <c r="H36" i="32" a="1"/>
  <c r="H36" i="32" s="1"/>
  <c r="H37" i="32" s="1"/>
  <c r="W36" i="32" a="1"/>
  <c r="W36" i="32" s="1"/>
  <c r="W37" i="32" s="1"/>
  <c r="O36" i="32" a="1"/>
  <c r="O36" i="32" s="1"/>
  <c r="O37" i="32" s="1"/>
  <c r="G36" i="32" a="1"/>
  <c r="G36" i="32" s="1"/>
  <c r="G37" i="32" s="1"/>
  <c r="E36" i="32" a="1"/>
  <c r="E36" i="32" s="1"/>
  <c r="E37" i="32" s="1"/>
  <c r="S36" i="32" a="1"/>
  <c r="S36" i="32" s="1"/>
  <c r="S37" i="32" s="1"/>
  <c r="K36" i="32" a="1"/>
  <c r="K36" i="32" s="1"/>
  <c r="K37" i="32" s="1"/>
  <c r="N36" i="32" a="1"/>
  <c r="N36" i="32" s="1"/>
  <c r="N37" i="32" s="1"/>
  <c r="R36" i="32" a="1"/>
  <c r="R36" i="32" s="1"/>
  <c r="R37" i="32" s="1"/>
  <c r="F36" i="32" a="1"/>
  <c r="F36" i="32" s="1"/>
  <c r="F37" i="32" s="1"/>
  <c r="J36" i="32" a="1"/>
  <c r="J36" i="32" s="1"/>
  <c r="J37" i="32" s="1"/>
  <c r="E32" i="2" a="1"/>
  <c r="E32" i="2" s="1"/>
  <c r="F32" i="2" a="1"/>
  <c r="F32" i="2" s="1"/>
  <c r="G32" i="2" a="1"/>
  <c r="G32" i="2" s="1"/>
  <c r="H32" i="2" a="1"/>
  <c r="H32" i="2" s="1"/>
  <c r="I32" i="2" a="1"/>
  <c r="I32" i="2" s="1"/>
  <c r="J32" i="2" a="1"/>
  <c r="J32" i="2" s="1"/>
  <c r="K32" i="2" a="1"/>
  <c r="K32" i="2" s="1"/>
  <c r="L32" i="2" a="1"/>
  <c r="L32" i="2" s="1"/>
  <c r="M32" i="2" a="1"/>
  <c r="M32" i="2" s="1"/>
  <c r="N32" i="2" a="1"/>
  <c r="N32" i="2" s="1"/>
  <c r="O32" i="2" a="1"/>
  <c r="O32" i="2" s="1"/>
  <c r="P32" i="2" a="1"/>
  <c r="P32" i="2" s="1"/>
  <c r="Q32" i="2" a="1"/>
  <c r="Q32" i="2" s="1"/>
  <c r="R32" i="2" a="1"/>
  <c r="R32" i="2" s="1"/>
  <c r="S32" i="2" a="1"/>
  <c r="S32" i="2" s="1"/>
  <c r="T32" i="2" a="1"/>
  <c r="T32" i="2" s="1"/>
  <c r="U32" i="2" a="1"/>
  <c r="U32" i="2" s="1"/>
  <c r="V32" i="2" a="1"/>
  <c r="V32" i="2" s="1"/>
  <c r="W32" i="2" a="1"/>
  <c r="W32" i="2" s="1"/>
  <c r="W30" i="2"/>
  <c r="V30" i="2"/>
  <c r="U30" i="2"/>
  <c r="T30" i="2"/>
  <c r="S30" i="2"/>
  <c r="R30" i="2"/>
  <c r="Q30" i="2"/>
  <c r="P30" i="2"/>
  <c r="O30" i="2"/>
  <c r="N30" i="2"/>
  <c r="M30" i="2"/>
  <c r="L30" i="2"/>
  <c r="K30" i="2"/>
  <c r="J30" i="2"/>
  <c r="I30" i="2"/>
  <c r="H30" i="2"/>
  <c r="G30" i="2"/>
  <c r="F30" i="2"/>
  <c r="E30" i="2"/>
  <c r="D30" i="2"/>
  <c r="E70" i="31"/>
  <c r="L70" i="31"/>
  <c r="X70" i="31"/>
  <c r="W70" i="31"/>
  <c r="V70" i="31"/>
  <c r="U70" i="31"/>
  <c r="T70" i="31"/>
  <c r="S70" i="31"/>
  <c r="R70" i="31"/>
  <c r="Q70" i="31"/>
  <c r="P70" i="31"/>
  <c r="O70" i="31"/>
  <c r="N70" i="31"/>
  <c r="M70" i="31"/>
  <c r="K70" i="31"/>
  <c r="J70" i="31"/>
  <c r="I70" i="31"/>
  <c r="H70" i="31"/>
  <c r="G70" i="31"/>
  <c r="F70" i="31"/>
  <c r="E33" i="2" l="1"/>
  <c r="G33" i="2"/>
  <c r="I33" i="2"/>
  <c r="K33" i="2"/>
  <c r="L33" i="2"/>
  <c r="M33" i="2"/>
  <c r="O33" i="2"/>
  <c r="Q33" i="2"/>
  <c r="S33" i="2"/>
  <c r="T33" i="2"/>
  <c r="U33" i="2"/>
  <c r="W33" i="2"/>
  <c r="D32" i="2" a="1"/>
  <c r="D32" i="2" s="1"/>
  <c r="W29" i="2"/>
  <c r="W34" i="2" s="1" a="1"/>
  <c r="W34" i="2" s="1"/>
  <c r="W36" i="2" s="1" a="1"/>
  <c r="W36" i="2" s="1"/>
  <c r="V29" i="2"/>
  <c r="V34" i="2" s="1" a="1"/>
  <c r="V34" i="2" s="1"/>
  <c r="V36" i="2" s="1" a="1"/>
  <c r="V36" i="2" s="1"/>
  <c r="U29" i="2"/>
  <c r="U34" i="2" s="1" a="1"/>
  <c r="U34" i="2" s="1"/>
  <c r="U36" i="2" s="1" a="1"/>
  <c r="U36" i="2" s="1"/>
  <c r="T29" i="2"/>
  <c r="T34" i="2" s="1" a="1"/>
  <c r="T34" i="2" s="1"/>
  <c r="T36" i="2" s="1" a="1"/>
  <c r="T36" i="2" s="1"/>
  <c r="S29" i="2"/>
  <c r="S34" i="2" s="1" a="1"/>
  <c r="S34" i="2" s="1"/>
  <c r="S36" i="2" s="1" a="1"/>
  <c r="S36" i="2" s="1"/>
  <c r="R29" i="2"/>
  <c r="R34" i="2" s="1" a="1"/>
  <c r="R34" i="2" s="1"/>
  <c r="R36" i="2" s="1" a="1"/>
  <c r="R36" i="2" s="1"/>
  <c r="Q29" i="2"/>
  <c r="Q34" i="2" s="1" a="1"/>
  <c r="Q34" i="2" s="1"/>
  <c r="Q36" i="2" s="1" a="1"/>
  <c r="Q36" i="2" s="1"/>
  <c r="P29" i="2"/>
  <c r="P34" i="2" s="1" a="1"/>
  <c r="P34" i="2" s="1"/>
  <c r="P36" i="2" s="1" a="1"/>
  <c r="P36" i="2" s="1"/>
  <c r="O29" i="2"/>
  <c r="O34" i="2" s="1" a="1"/>
  <c r="O34" i="2" s="1"/>
  <c r="O36" i="2" s="1" a="1"/>
  <c r="O36" i="2" s="1"/>
  <c r="N29" i="2"/>
  <c r="N34" i="2" s="1" a="1"/>
  <c r="N34" i="2" s="1"/>
  <c r="N36" i="2" s="1" a="1"/>
  <c r="N36" i="2" s="1"/>
  <c r="M29" i="2"/>
  <c r="M34" i="2" s="1" a="1"/>
  <c r="M34" i="2" s="1"/>
  <c r="M36" i="2" s="1" a="1"/>
  <c r="M36" i="2" s="1"/>
  <c r="L29" i="2"/>
  <c r="L34" i="2" s="1" a="1"/>
  <c r="L34" i="2" s="1"/>
  <c r="L36" i="2" s="1" a="1"/>
  <c r="L36" i="2" s="1"/>
  <c r="K29" i="2"/>
  <c r="K34" i="2" s="1" a="1"/>
  <c r="K34" i="2" s="1"/>
  <c r="K36" i="2" s="1" a="1"/>
  <c r="K36" i="2" s="1"/>
  <c r="J29" i="2"/>
  <c r="J34" i="2" s="1" a="1"/>
  <c r="J34" i="2" s="1"/>
  <c r="J36" i="2" s="1" a="1"/>
  <c r="J36" i="2" s="1"/>
  <c r="I29" i="2"/>
  <c r="I34" i="2" s="1" a="1"/>
  <c r="I34" i="2" s="1"/>
  <c r="I36" i="2" s="1" a="1"/>
  <c r="I36" i="2" s="1"/>
  <c r="H29" i="2"/>
  <c r="H34" i="2" s="1" a="1"/>
  <c r="H34" i="2" s="1"/>
  <c r="H36" i="2" s="1" a="1"/>
  <c r="H36" i="2" s="1"/>
  <c r="G29" i="2"/>
  <c r="G34" i="2" s="1" a="1"/>
  <c r="G34" i="2" s="1"/>
  <c r="G36" i="2" s="1" a="1"/>
  <c r="G36" i="2" s="1"/>
  <c r="F29" i="2"/>
  <c r="F34" i="2" s="1" a="1"/>
  <c r="F34" i="2" s="1"/>
  <c r="F36" i="2" s="1" a="1"/>
  <c r="F36" i="2" s="1"/>
  <c r="E29" i="2"/>
  <c r="E34" i="2" s="1" a="1"/>
  <c r="E34" i="2" s="1"/>
  <c r="E36" i="2" s="1" a="1"/>
  <c r="E36" i="2" s="1"/>
  <c r="D29" i="2"/>
  <c r="X69" i="31"/>
  <c r="W69" i="31"/>
  <c r="V69" i="31"/>
  <c r="U69" i="31"/>
  <c r="T69" i="31"/>
  <c r="S69" i="31"/>
  <c r="R69" i="31"/>
  <c r="Q69" i="31"/>
  <c r="P69" i="31"/>
  <c r="O69" i="31"/>
  <c r="N69" i="31"/>
  <c r="M69" i="31"/>
  <c r="L69" i="31"/>
  <c r="K69" i="31"/>
  <c r="J69" i="31"/>
  <c r="I69" i="31"/>
  <c r="H69" i="31"/>
  <c r="G69" i="31"/>
  <c r="F69" i="31"/>
  <c r="E69" i="31"/>
  <c r="X72" i="31" a="1"/>
  <c r="X72" i="31" s="1"/>
  <c r="X73" i="31" s="1"/>
  <c r="W72" i="31" a="1"/>
  <c r="W72" i="31" s="1"/>
  <c r="V72" i="31" a="1"/>
  <c r="V72" i="31" s="1"/>
  <c r="U72" i="31" a="1"/>
  <c r="U72" i="31" s="1"/>
  <c r="T72" i="31" a="1"/>
  <c r="T72" i="31" s="1"/>
  <c r="T73" i="31" s="1"/>
  <c r="S72" i="31" a="1"/>
  <c r="S72" i="31" s="1"/>
  <c r="R72" i="31" a="1"/>
  <c r="R72" i="31" s="1"/>
  <c r="Q72" i="31" a="1"/>
  <c r="Q72" i="31" s="1"/>
  <c r="P72" i="31" a="1"/>
  <c r="P72" i="31" s="1"/>
  <c r="P73" i="31" s="1"/>
  <c r="O72" i="31" a="1"/>
  <c r="O72" i="31" s="1"/>
  <c r="N72" i="31" a="1"/>
  <c r="N72" i="31" s="1"/>
  <c r="M72" i="31" a="1"/>
  <c r="M72" i="31" s="1"/>
  <c r="L72" i="31" a="1"/>
  <c r="L72" i="31" s="1"/>
  <c r="L73" i="31" s="1"/>
  <c r="K72" i="31" a="1"/>
  <c r="K72" i="31" s="1"/>
  <c r="J72" i="31" a="1"/>
  <c r="J72" i="31" s="1"/>
  <c r="I72" i="31" a="1"/>
  <c r="I72" i="31" s="1"/>
  <c r="H72" i="31" a="1"/>
  <c r="H72" i="31" s="1"/>
  <c r="H73" i="31" s="1"/>
  <c r="G72" i="31" a="1"/>
  <c r="G72" i="31" s="1"/>
  <c r="F72" i="31" a="1"/>
  <c r="F72" i="31" s="1"/>
  <c r="E72" i="31" a="1"/>
  <c r="E72" i="31" s="1"/>
  <c r="D34" i="2" l="1" a="1"/>
  <c r="D34" i="2" s="1"/>
  <c r="D36" i="2" s="1" a="1"/>
  <c r="D36" i="2" s="1"/>
  <c r="D37" i="2" s="1"/>
  <c r="P33" i="2"/>
  <c r="P35" i="2"/>
  <c r="H33" i="2"/>
  <c r="H35" i="2"/>
  <c r="N35" i="2"/>
  <c r="N33" i="2"/>
  <c r="R33" i="2"/>
  <c r="J33" i="2"/>
  <c r="J35" i="2"/>
  <c r="V35" i="2"/>
  <c r="V33" i="2"/>
  <c r="F35" i="2"/>
  <c r="F33" i="2"/>
  <c r="H37" i="2"/>
  <c r="Q35" i="2"/>
  <c r="O35" i="2"/>
  <c r="G35" i="2"/>
  <c r="N37" i="2"/>
  <c r="I35" i="2"/>
  <c r="S35" i="2"/>
  <c r="K35" i="2"/>
  <c r="U35" i="2"/>
  <c r="M35" i="2"/>
  <c r="E35" i="2"/>
  <c r="T35" i="2"/>
  <c r="L35" i="2"/>
  <c r="D33" i="2"/>
  <c r="E73" i="31"/>
  <c r="I73" i="31"/>
  <c r="M73" i="31"/>
  <c r="Q73" i="31"/>
  <c r="U73" i="31"/>
  <c r="F73" i="31"/>
  <c r="J73" i="31"/>
  <c r="N73" i="31"/>
  <c r="R73" i="31"/>
  <c r="V73" i="31"/>
  <c r="G73" i="31"/>
  <c r="K73" i="31"/>
  <c r="O73" i="31"/>
  <c r="S73" i="31"/>
  <c r="W73" i="31"/>
  <c r="E74" i="31" a="1"/>
  <c r="E74" i="31" s="1"/>
  <c r="E75" i="31" s="1"/>
  <c r="H74" i="31" a="1"/>
  <c r="H74" i="31" s="1"/>
  <c r="H75" i="31" s="1"/>
  <c r="L74" i="31" a="1"/>
  <c r="L74" i="31" s="1"/>
  <c r="L75" i="31" s="1"/>
  <c r="P74" i="31" a="1"/>
  <c r="P74" i="31" s="1"/>
  <c r="P75" i="31" s="1"/>
  <c r="T74" i="31" a="1"/>
  <c r="T74" i="31" s="1"/>
  <c r="T75" i="31" s="1"/>
  <c r="X74" i="31" a="1"/>
  <c r="X74" i="31" s="1"/>
  <c r="X75" i="31" s="1"/>
  <c r="I74" i="31" a="1"/>
  <c r="I74" i="31" s="1"/>
  <c r="I75" i="31" s="1"/>
  <c r="M74" i="31" a="1"/>
  <c r="M74" i="31" s="1"/>
  <c r="M75" i="31" s="1"/>
  <c r="Q74" i="31" a="1"/>
  <c r="Q74" i="31" s="1"/>
  <c r="Q75" i="31" s="1"/>
  <c r="U74" i="31" a="1"/>
  <c r="U74" i="31" s="1"/>
  <c r="U75" i="31" s="1"/>
  <c r="F74" i="31" a="1"/>
  <c r="F74" i="31" s="1"/>
  <c r="F75" i="31" s="1"/>
  <c r="J74" i="31" a="1"/>
  <c r="J74" i="31" s="1"/>
  <c r="J75" i="31" s="1"/>
  <c r="N74" i="31" a="1"/>
  <c r="N74" i="31" s="1"/>
  <c r="N75" i="31" s="1"/>
  <c r="R74" i="31" a="1"/>
  <c r="R74" i="31" s="1"/>
  <c r="R75" i="31" s="1"/>
  <c r="V74" i="31" a="1"/>
  <c r="V74" i="31" s="1"/>
  <c r="V75" i="31" s="1"/>
  <c r="G74" i="31" a="1"/>
  <c r="G74" i="31" s="1"/>
  <c r="G75" i="31" s="1"/>
  <c r="K74" i="31" a="1"/>
  <c r="K74" i="31" s="1"/>
  <c r="K75" i="31" s="1"/>
  <c r="O74" i="31" a="1"/>
  <c r="O74" i="31" s="1"/>
  <c r="O75" i="31" s="1"/>
  <c r="S74" i="31" a="1"/>
  <c r="S74" i="31" s="1"/>
  <c r="S75" i="31" s="1"/>
  <c r="W74" i="31" a="1"/>
  <c r="W74" i="31" s="1"/>
  <c r="W75" i="31" s="1"/>
  <c r="D35" i="2" l="1"/>
  <c r="P37" i="2"/>
  <c r="E37" i="2"/>
  <c r="Q37" i="2"/>
  <c r="V37" i="2"/>
  <c r="J37" i="2"/>
  <c r="G37" i="2"/>
  <c r="S37" i="2"/>
  <c r="M37" i="2"/>
  <c r="F37" i="2"/>
  <c r="K37" i="2"/>
  <c r="E76" i="31" a="1"/>
  <c r="E76" i="31" s="1"/>
  <c r="E77" i="31" s="1"/>
  <c r="R37" i="2"/>
  <c r="R35" i="2"/>
  <c r="L37" i="2"/>
  <c r="U37" i="2"/>
  <c r="W37" i="2"/>
  <c r="W35" i="2"/>
  <c r="I37" i="2"/>
  <c r="O37" i="2"/>
  <c r="T37" i="2"/>
  <c r="M76" i="31" a="1"/>
  <c r="M76" i="31" s="1"/>
  <c r="M77" i="31" s="1"/>
  <c r="U76" i="31" a="1"/>
  <c r="U76" i="31" s="1"/>
  <c r="U77" i="31" s="1"/>
  <c r="Q76" i="31" a="1"/>
  <c r="Q76" i="31" s="1"/>
  <c r="Q77" i="31" s="1"/>
  <c r="P76" i="31" a="1"/>
  <c r="P76" i="31" s="1"/>
  <c r="P77" i="31" s="1"/>
  <c r="T76" i="31" a="1"/>
  <c r="T76" i="31" s="1"/>
  <c r="T77" i="31" s="1"/>
  <c r="N76" i="31" a="1"/>
  <c r="N76" i="31" s="1"/>
  <c r="N77" i="31" s="1"/>
  <c r="W76" i="31" a="1"/>
  <c r="W76" i="31" s="1"/>
  <c r="W77" i="31" s="1"/>
  <c r="G76" i="31" a="1"/>
  <c r="G76" i="31" s="1"/>
  <c r="G77" i="31" s="1"/>
  <c r="X76" i="31" a="1"/>
  <c r="X76" i="31" s="1"/>
  <c r="X77" i="31" s="1"/>
  <c r="S76" i="31" a="1"/>
  <c r="S76" i="31" s="1"/>
  <c r="S77" i="31" s="1"/>
  <c r="J76" i="31" a="1"/>
  <c r="J76" i="31" s="1"/>
  <c r="J77" i="31" s="1"/>
  <c r="L76" i="31" a="1"/>
  <c r="L76" i="31" s="1"/>
  <c r="L77" i="31" s="1"/>
  <c r="O76" i="31" a="1"/>
  <c r="O76" i="31" s="1"/>
  <c r="O77" i="31" s="1"/>
  <c r="V76" i="31" a="1"/>
  <c r="V76" i="31" s="1"/>
  <c r="V77" i="31" s="1"/>
  <c r="F76" i="31" a="1"/>
  <c r="F76" i="31" s="1"/>
  <c r="F77" i="31" s="1"/>
  <c r="I76" i="31" a="1"/>
  <c r="I76" i="31" s="1"/>
  <c r="I77" i="31" s="1"/>
  <c r="K76" i="31" a="1"/>
  <c r="K76" i="31" s="1"/>
  <c r="K77" i="31" s="1"/>
  <c r="R76" i="31" a="1"/>
  <c r="R76" i="31" s="1"/>
  <c r="R77" i="31" s="1"/>
  <c r="H76" i="31" a="1"/>
  <c r="H76" i="31" s="1"/>
  <c r="H77" i="31" s="1"/>
  <c r="E5" i="31" l="1"/>
  <c r="X5" i="31"/>
  <c r="W5" i="31"/>
  <c r="V5" i="31"/>
  <c r="U5" i="31"/>
  <c r="T5" i="31"/>
  <c r="S5" i="31"/>
  <c r="R5" i="31"/>
  <c r="Q5" i="31"/>
  <c r="P5" i="31"/>
  <c r="O5" i="31"/>
  <c r="N5" i="31"/>
  <c r="M5" i="31"/>
  <c r="L5" i="31"/>
  <c r="K5" i="31"/>
  <c r="J5" i="31"/>
  <c r="I5" i="31"/>
  <c r="H5" i="31"/>
  <c r="G5" i="31"/>
  <c r="F5" i="31"/>
  <c r="X8" i="31" l="1"/>
  <c r="T8" i="31"/>
  <c r="E8" i="31"/>
  <c r="U8" i="31"/>
  <c r="Q8" i="31"/>
  <c r="S8" i="31"/>
  <c r="M8" i="31"/>
  <c r="I8" i="31"/>
  <c r="K8" i="31"/>
  <c r="O8" i="31"/>
  <c r="W8" i="31"/>
  <c r="H8" i="31"/>
  <c r="L8" i="31"/>
  <c r="P8" i="31"/>
  <c r="G8" i="31"/>
  <c r="F8" i="31"/>
  <c r="J8" i="31"/>
  <c r="N8" i="31"/>
  <c r="R8" i="31"/>
  <c r="V8" i="31"/>
  <c r="K5" i="2" l="1"/>
  <c r="F6" i="2"/>
  <c r="E5" i="2"/>
  <c r="D5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E6" i="2"/>
  <c r="D6" i="2"/>
  <c r="W5" i="2"/>
  <c r="V5" i="2"/>
  <c r="U5" i="2"/>
  <c r="T5" i="2"/>
  <c r="S5" i="2"/>
  <c r="R5" i="2"/>
  <c r="Q5" i="2"/>
  <c r="P5" i="2"/>
  <c r="O5" i="2"/>
  <c r="N5" i="2"/>
  <c r="M5" i="2"/>
  <c r="L5" i="2"/>
  <c r="J5" i="2"/>
  <c r="I5" i="2"/>
  <c r="H5" i="2"/>
  <c r="G5" i="2"/>
  <c r="F5" i="2"/>
  <c r="W31" i="2" l="1"/>
  <c r="W8" i="2"/>
  <c r="G31" i="2"/>
  <c r="G8" i="2"/>
  <c r="N31" i="2" l="1"/>
  <c r="N8" i="2"/>
  <c r="J31" i="2"/>
  <c r="J8" i="2"/>
  <c r="L31" i="2"/>
  <c r="L8" i="2"/>
  <c r="S31" i="2"/>
  <c r="S8" i="2"/>
  <c r="R31" i="2"/>
  <c r="R8" i="2"/>
  <c r="M31" i="2"/>
  <c r="M8" i="2"/>
  <c r="V31" i="2"/>
  <c r="V8" i="2"/>
  <c r="Q31" i="2"/>
  <c r="Q8" i="2"/>
  <c r="D8" i="2"/>
  <c r="H31" i="2"/>
  <c r="H8" i="2"/>
  <c r="T31" i="2"/>
  <c r="T8" i="2"/>
  <c r="U31" i="2"/>
  <c r="U8" i="2"/>
  <c r="E31" i="2"/>
  <c r="E8" i="2"/>
  <c r="F31" i="2"/>
  <c r="F8" i="2"/>
  <c r="P31" i="2"/>
  <c r="P8" i="2"/>
  <c r="O31" i="2"/>
  <c r="O8" i="2"/>
  <c r="I31" i="2"/>
  <c r="I8" i="2"/>
  <c r="K31" i="2"/>
  <c r="K8" i="2"/>
</calcChain>
</file>

<file path=xl/sharedStrings.xml><?xml version="1.0" encoding="utf-8"?>
<sst xmlns="http://schemas.openxmlformats.org/spreadsheetml/2006/main" count="1498" uniqueCount="129">
  <si>
    <t>Soru Numarası</t>
  </si>
  <si>
    <t>Sorunun Doğru Cevabı</t>
  </si>
  <si>
    <t>Kazanımlar</t>
  </si>
  <si>
    <t>Soruyu Doğru Cevaplayanlar</t>
  </si>
  <si>
    <t>Soruyu Yanlış Cevaplayanlar</t>
  </si>
  <si>
    <t>Soruyu Boş Bırakanlar</t>
  </si>
  <si>
    <t>Soru Yüzdesi</t>
  </si>
  <si>
    <t>İkinci Çok Seçilen Yanlış Cevap ve Seçilme Sayısı</t>
  </si>
  <si>
    <t>Birinci Çok Seçilen Yanlış Cevap ve Seçilme Sayısı</t>
  </si>
  <si>
    <t>Üçüncü Çok Seçilen Yanlış Cevap ve Seçilme Sayısı</t>
  </si>
  <si>
    <t>Boş Bırakılma Sayısı</t>
  </si>
  <si>
    <r>
      <t xml:space="preserve">Doğru Cevap ve Seçilme Sayısı
</t>
    </r>
    <r>
      <rPr>
        <sz val="9"/>
        <color rgb="FFFF0000"/>
        <rFont val="Times New Roman"/>
        <family val="1"/>
        <charset val="162"/>
      </rPr>
      <t>(Kırmızı renkli sorular incelenmelidir)</t>
    </r>
  </si>
  <si>
    <r>
      <t xml:space="preserve">Doğru Cevap ve Seçilme Sayısı
</t>
    </r>
    <r>
      <rPr>
        <sz val="9"/>
        <color rgb="FFFF0000"/>
        <rFont val="Times New Roman"/>
        <family val="1"/>
        <charset val="162"/>
      </rPr>
      <t>(Kırmızı renkli sorular incelenmeli)</t>
    </r>
  </si>
  <si>
    <t>8/A</t>
  </si>
  <si>
    <t>8/B</t>
  </si>
  <si>
    <t>Türkçe</t>
  </si>
  <si>
    <t>Deneme No</t>
  </si>
  <si>
    <t>Dersin Adı</t>
  </si>
  <si>
    <t>1. Sorunun Cevabı ve Kazanımı</t>
  </si>
  <si>
    <t>2. Sorunun Cevabı ve Kazanımı</t>
  </si>
  <si>
    <t>3. Sorunun Cevabı ve Kazanımı</t>
  </si>
  <si>
    <t>4. Sorunun Cevabı ve Kazanımı</t>
  </si>
  <si>
    <t>5. Sorunun Cevabı ve Kazanımı</t>
  </si>
  <si>
    <t>6. Sorunun Cevabı ve Kazanımı</t>
  </si>
  <si>
    <t>7. Sorunun Cevabı ve Kazanımı</t>
  </si>
  <si>
    <t>8. Sorunun Cevabı ve Kazanımı</t>
  </si>
  <si>
    <t>9. Sorunun Cevabı ve Kazanımı</t>
  </si>
  <si>
    <t>10. Sorunun Cevabı ve Kazanımı</t>
  </si>
  <si>
    <t>11. Sorunun Cevabı ve Kazanımı</t>
  </si>
  <si>
    <t>12. Sorunun Cevabı ve Kazanımı</t>
  </si>
  <si>
    <t>13. Sorunun Cevabı ve Kazanımı</t>
  </si>
  <si>
    <t>14. Sorunun Cevabı ve Kazanımı</t>
  </si>
  <si>
    <t>15. Sorunun Cevabı ve Kazanımı</t>
  </si>
  <si>
    <t>16. Sorunun Cevabı ve Kazanımı</t>
  </si>
  <si>
    <t>17. Sorunun Cevabı ve Kazanımı</t>
  </si>
  <si>
    <t>18. Sorunun Cevabı ve Kazanımı</t>
  </si>
  <si>
    <t>19. Sorunun Cevabı ve Kazanımı</t>
  </si>
  <si>
    <t>20. Sorunun Cevabı ve Kazanımı</t>
  </si>
  <si>
    <t>YARDIMCI</t>
  </si>
  <si>
    <t>SÜTUN</t>
  </si>
  <si>
    <t>(GİZLENEBİLİR)</t>
  </si>
  <si>
    <t>A</t>
  </si>
  <si>
    <t>D</t>
  </si>
  <si>
    <t>C</t>
  </si>
  <si>
    <t>B</t>
  </si>
  <si>
    <t>8/C</t>
  </si>
  <si>
    <t>8/D</t>
  </si>
  <si>
    <t>8/E</t>
  </si>
  <si>
    <t/>
  </si>
  <si>
    <t>Bağlamdan yararlanarak bilmediği kelime ve kelime gruplarının anlamını tahmin eder.</t>
  </si>
  <si>
    <t>Grafik, tablo ve çizelgeyle sunulan bilgileri yorumlar.</t>
  </si>
  <si>
    <t>Yazdıklarını düzenler.</t>
  </si>
  <si>
    <t>Fiilimsilerin cümledeki işlevlerini kavrar.</t>
  </si>
  <si>
    <t>Metindeki yardımcı fikirleri belirler.</t>
  </si>
  <si>
    <t>Okudukları ile ilgili çıkarımlarda bulunur.</t>
  </si>
  <si>
    <t>Okulun Adı</t>
  </si>
  <si>
    <t>Tür</t>
  </si>
  <si>
    <t>Deneme</t>
  </si>
  <si>
    <t>Metindeki söz sanatlarını tespit eder.</t>
  </si>
  <si>
    <t>Metinle ilgili soruları cevaplar. Metindeki söz sanatlarını tespit eder.</t>
  </si>
  <si>
    <t>Grafik, tablo ve çizelgeyle sunulan bilgileri yorumlar. Metinle ilgili soruları cevaplar.</t>
  </si>
  <si>
    <t>Metnin içeriğini yorumlar.</t>
  </si>
  <si>
    <t>Metnin konusunu belirler.</t>
  </si>
  <si>
    <t>Görsellerle ilgili soruları cevaplar. Okuduğu metinlerdeki hikâye unsurlarını belirler.</t>
  </si>
  <si>
    <t>Metinle ilgili soruları cevaplar. Görsellerle ilgili soruları cevaplar.</t>
  </si>
  <si>
    <t>Metinle ilgili soruları cevaplar.</t>
  </si>
  <si>
    <t>Y</t>
  </si>
  <si>
    <t>N</t>
  </si>
  <si>
    <t>…..... Ortaokulu</t>
  </si>
  <si>
    <t>Abdullah ACAR</t>
  </si>
  <si>
    <t>Ali ALTIN</t>
  </si>
  <si>
    <t>Ayşe ARSLAN</t>
  </si>
  <si>
    <t>Barış ATEŞ</t>
  </si>
  <si>
    <t>Bilal ÇETİN</t>
  </si>
  <si>
    <t>Burak ÇEVİK</t>
  </si>
  <si>
    <t>Büşra DAĞCI</t>
  </si>
  <si>
    <t>Cihan DEMİRBAŞ</t>
  </si>
  <si>
    <t>Derya DERE</t>
  </si>
  <si>
    <t>Elif DİNÇ</t>
  </si>
  <si>
    <t>Emin DOĞAN</t>
  </si>
  <si>
    <t>Enes DURMAZ</t>
  </si>
  <si>
    <t>Eray DURSUN</t>
  </si>
  <si>
    <t>Esra ESEN</t>
  </si>
  <si>
    <t>Faruk FİDAN</t>
  </si>
  <si>
    <t>Fatma GÖZ</t>
  </si>
  <si>
    <t>Furkan GÜMÜŞ</t>
  </si>
  <si>
    <t>Güler GÜNEŞ</t>
  </si>
  <si>
    <t>Gürkan GÜRBÜZ</t>
  </si>
  <si>
    <t>Hakkı IŞIK</t>
  </si>
  <si>
    <t>Halil KAÇAR</t>
  </si>
  <si>
    <t>Hamza KAHRAMAN</t>
  </si>
  <si>
    <t>Hasan KARA</t>
  </si>
  <si>
    <t>Hilal KARAKURT</t>
  </si>
  <si>
    <t>Hüseyin KARATAŞ</t>
  </si>
  <si>
    <t>İbrahim KAYA</t>
  </si>
  <si>
    <t>İrfan KESKİN</t>
  </si>
  <si>
    <t>İsmail KOCAMAN</t>
  </si>
  <si>
    <t>Kadir KOÇ</t>
  </si>
  <si>
    <t>Melih KURTOĞLU</t>
  </si>
  <si>
    <t>Mert KURU</t>
  </si>
  <si>
    <t>Meryem MERT</t>
  </si>
  <si>
    <t>Murat ORUÇ</t>
  </si>
  <si>
    <t>Musa ÖZDEMİR</t>
  </si>
  <si>
    <t>Mustafa ÖZDEN</t>
  </si>
  <si>
    <t>Nedim ÖZPINAR</t>
  </si>
  <si>
    <t>Neslihan ÖZTÜRK</t>
  </si>
  <si>
    <t>Nihat SARI</t>
  </si>
  <si>
    <t>Oğuzhan SELVİ</t>
  </si>
  <si>
    <t>Onur SİVRİ</t>
  </si>
  <si>
    <t>Ömer SOYER</t>
  </si>
  <si>
    <t>Özkan SÖNMEZ</t>
  </si>
  <si>
    <t>Rabia ŞAHİN</t>
  </si>
  <si>
    <t>Rana ŞEN</t>
  </si>
  <si>
    <t>Recep ŞENER</t>
  </si>
  <si>
    <t>Reyhan TAN</t>
  </si>
  <si>
    <t>Rıza TAŞ</t>
  </si>
  <si>
    <t>Rumeysa TETİK</t>
  </si>
  <si>
    <t>Selime TURAN</t>
  </si>
  <si>
    <t>Süleyman YAKIŞIKLI</t>
  </si>
  <si>
    <t>Halil ÇALIK</t>
  </si>
  <si>
    <t>Ayşe KURU</t>
  </si>
  <si>
    <t>Nisa SARI</t>
  </si>
  <si>
    <t>Sümeyye OCAK</t>
  </si>
  <si>
    <t>Emine GÜL</t>
  </si>
  <si>
    <t>Ayşe KAPTAN</t>
  </si>
  <si>
    <t>Ayla AK</t>
  </si>
  <si>
    <t>Taha ŞEN</t>
  </si>
  <si>
    <t>Serdar YEŞİL</t>
  </si>
  <si>
    <t>Hatice KOÇ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</si>
</sst>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18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162"/>
    </font>
    <font>
      <sz val="10"/>
      <color theme="1"/>
      <name val="Times New Roman"/>
      <family val="1"/>
      <charset val="162"/>
    </font>
    <font>
      <b/>
      <sz val="12"/>
      <color theme="1"/>
      <name val="Times New Roman"/>
      <family val="1"/>
      <charset val="162"/>
    </font>
    <font>
      <b/>
      <sz val="10"/>
      <color theme="1"/>
      <name val="Times New Roman"/>
      <family val="1"/>
      <charset val="162"/>
    </font>
    <font>
      <sz val="10"/>
      <name val="Times New Roman"/>
      <family val="1"/>
      <charset val="162"/>
    </font>
    <font>
      <b/>
      <sz val="10"/>
      <name val="Times New Roman"/>
      <family val="1"/>
      <charset val="162"/>
    </font>
    <font>
      <b/>
      <sz val="10"/>
      <color theme="0"/>
      <name val="Times New Roman"/>
      <family val="1"/>
      <charset val="162"/>
    </font>
    <font>
      <sz val="9"/>
      <color rgb="FFFF0000"/>
      <name val="Times New Roman"/>
      <family val="1"/>
      <charset val="162"/>
    </font>
    <font>
      <sz val="8"/>
      <color theme="1"/>
      <name val="Times New Roman"/>
      <family val="1"/>
      <charset val="162"/>
    </font>
    <font>
      <sz val="11"/>
      <color rgb="FFFF0000"/>
      <name val="Calibri"/>
      <family val="2"/>
      <scheme val="minor"/>
    </font>
    <font>
      <b/>
      <sz val="11"/>
      <color theme="1"/>
      <name val="Times New Roman"/>
      <family val="1"/>
      <charset val="162"/>
    </font>
    <font>
      <sz val="11"/>
      <color theme="1"/>
      <name val="Times New Roman"/>
      <family val="1"/>
      <charset val="162"/>
    </font>
    <font>
      <b/>
      <sz val="8"/>
      <color theme="0"/>
      <name val="Times New Roman"/>
      <family val="1"/>
      <charset val="162"/>
    </font>
    <font>
      <b/>
      <sz val="8"/>
      <color rgb="FFC00000"/>
      <name val="Times New Roman"/>
      <family val="1"/>
      <charset val="162"/>
    </font>
    <font>
      <sz val="12"/>
      <color theme="0"/>
      <name val="Times New Roman"/>
      <family val="1"/>
      <charset val="162"/>
    </font>
    <font>
      <b/>
      <sz val="9.1999999999999993"/>
      <color theme="0"/>
      <name val="Times New Roman"/>
      <family val="1"/>
      <charset val="162"/>
    </font>
    <font>
      <b/>
      <sz val="9"/>
      <color theme="0"/>
      <name val="Times New Roman"/>
      <family val="1"/>
      <charset val="162"/>
    </font>
  </fonts>
  <fills count="1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474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D2F6D8"/>
        <bgColor indexed="64"/>
      </patternFill>
    </fill>
    <fill>
      <patternFill patternType="solid">
        <fgColor rgb="FFFFD1D1"/>
        <bgColor indexed="64"/>
      </patternFill>
    </fill>
    <fill>
      <patternFill patternType="solid">
        <fgColor rgb="FFFFE7E7"/>
        <bgColor indexed="64"/>
      </patternFill>
    </fill>
    <fill>
      <patternFill patternType="solid">
        <fgColor rgb="FFFFC5C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000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right" vertical="center" indent="1"/>
    </xf>
    <xf numFmtId="0" fontId="6" fillId="0" borderId="1" xfId="0" applyFont="1" applyFill="1" applyBorder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vertical="center"/>
    </xf>
    <xf numFmtId="1" fontId="5" fillId="0" borderId="1" xfId="0" applyNumberFormat="1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right" vertical="center" indent="1"/>
    </xf>
    <xf numFmtId="0" fontId="2" fillId="6" borderId="2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0" fontId="5" fillId="10" borderId="4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" fontId="5" fillId="10" borderId="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9" fillId="0" borderId="1" xfId="0" applyFont="1" applyBorder="1" applyAlignment="1">
      <alignment horizontal="center" textRotation="90"/>
    </xf>
    <xf numFmtId="2" fontId="1" fillId="0" borderId="0" xfId="0" applyNumberFormat="1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1" fillId="0" borderId="0" xfId="0" applyFont="1" applyAlignment="1">
      <alignment horizontal="left" vertical="center" textRotation="90"/>
    </xf>
    <xf numFmtId="0" fontId="1" fillId="0" borderId="0" xfId="0" applyFont="1" applyAlignment="1">
      <alignment horizontal="left" vertical="center" textRotation="90" wrapText="1"/>
    </xf>
    <xf numFmtId="0" fontId="0" fillId="0" borderId="0" xfId="0" applyAlignment="1">
      <alignment horizontal="center" textRotation="90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 vertical="center" textRotation="90"/>
    </xf>
    <xf numFmtId="0" fontId="0" fillId="0" borderId="0" xfId="0" applyAlignment="1">
      <alignment horizontal="left" vertical="center" textRotation="90"/>
    </xf>
    <xf numFmtId="0" fontId="0" fillId="0" borderId="1" xfId="0" applyBorder="1" applyAlignment="1">
      <alignment horizontal="center" vertical="center"/>
    </xf>
    <xf numFmtId="0" fontId="12" fillId="0" borderId="0" xfId="0" applyFont="1"/>
    <xf numFmtId="0" fontId="12" fillId="0" borderId="0" xfId="0" applyFont="1" applyAlignment="1">
      <alignment vertical="center"/>
    </xf>
    <xf numFmtId="0" fontId="12" fillId="0" borderId="1" xfId="0" applyFont="1" applyBorder="1" applyAlignment="1">
      <alignment horizontal="left" vertical="center" indent="1"/>
    </xf>
    <xf numFmtId="0" fontId="11" fillId="0" borderId="0" xfId="0" applyFont="1" applyAlignment="1">
      <alignment horizontal="left" vertical="center" indent="1"/>
    </xf>
    <xf numFmtId="0" fontId="2" fillId="0" borderId="0" xfId="0" applyFont="1" applyAlignment="1">
      <alignment vertical="center"/>
    </xf>
    <xf numFmtId="0" fontId="4" fillId="0" borderId="1" xfId="0" applyFont="1" applyBorder="1" applyAlignment="1">
      <alignment horizontal="left" vertical="center" indent="1"/>
    </xf>
    <xf numFmtId="0" fontId="4" fillId="0" borderId="0" xfId="0" applyFont="1" applyAlignment="1">
      <alignment horizontal="left" vertical="center" indent="1"/>
    </xf>
    <xf numFmtId="0" fontId="2" fillId="0" borderId="0" xfId="0" applyFont="1"/>
    <xf numFmtId="0" fontId="15" fillId="12" borderId="10" xfId="0" applyFont="1" applyFill="1" applyBorder="1" applyAlignment="1">
      <alignment horizontal="center" vertical="center"/>
    </xf>
    <xf numFmtId="0" fontId="14" fillId="11" borderId="10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2" fontId="2" fillId="0" borderId="2" xfId="0" applyNumberFormat="1" applyFont="1" applyBorder="1" applyAlignment="1">
      <alignment horizontal="right" vertical="center" indent="1"/>
    </xf>
    <xf numFmtId="0" fontId="2" fillId="0" borderId="11" xfId="0" applyFont="1" applyBorder="1" applyAlignment="1">
      <alignment horizontal="center" vertical="center"/>
    </xf>
    <xf numFmtId="0" fontId="2" fillId="0" borderId="11" xfId="0" applyFont="1" applyBorder="1" applyAlignment="1">
      <alignment horizontal="left" vertical="center"/>
    </xf>
    <xf numFmtId="2" fontId="2" fillId="0" borderId="11" xfId="0" applyNumberFormat="1" applyFont="1" applyBorder="1" applyAlignment="1">
      <alignment horizontal="right" vertical="center" indent="1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left" vertical="center"/>
    </xf>
    <xf numFmtId="2" fontId="2" fillId="0" borderId="3" xfId="0" applyNumberFormat="1" applyFont="1" applyBorder="1" applyAlignment="1">
      <alignment horizontal="right" vertical="center" indent="1"/>
    </xf>
    <xf numFmtId="1" fontId="5" fillId="0" borderId="2" xfId="0" applyNumberFormat="1" applyFont="1" applyFill="1" applyBorder="1" applyAlignment="1">
      <alignment horizontal="center" vertical="center"/>
    </xf>
    <xf numFmtId="1" fontId="5" fillId="0" borderId="11" xfId="0" applyNumberFormat="1" applyFont="1" applyFill="1" applyBorder="1" applyAlignment="1">
      <alignment horizontal="center" vertical="center"/>
    </xf>
    <xf numFmtId="1" fontId="5" fillId="0" borderId="3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0" xfId="0" applyFont="1" applyAlignment="1">
      <alignment horizontal="right" vertical="center" indent="1"/>
    </xf>
    <xf numFmtId="2" fontId="1" fillId="0" borderId="0" xfId="0" applyNumberFormat="1" applyFont="1" applyAlignment="1">
      <alignment horizontal="right" vertical="center" indent="1"/>
    </xf>
    <xf numFmtId="0" fontId="3" fillId="0" borderId="0" xfId="0" applyFont="1" applyAlignment="1">
      <alignment horizontal="center" vertical="top"/>
    </xf>
    <xf numFmtId="0" fontId="3" fillId="0" borderId="0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textRotation="90"/>
    </xf>
    <xf numFmtId="0" fontId="4" fillId="0" borderId="1" xfId="0" applyFont="1" applyBorder="1" applyAlignment="1">
      <alignment horizontal="right" vertical="center" indent="1"/>
    </xf>
    <xf numFmtId="0" fontId="4" fillId="0" borderId="3" xfId="0" applyFont="1" applyBorder="1" applyAlignment="1">
      <alignment horizontal="right" vertical="center" indent="1"/>
    </xf>
    <xf numFmtId="0" fontId="7" fillId="5" borderId="1" xfId="0" applyFont="1" applyFill="1" applyBorder="1" applyAlignment="1">
      <alignment horizontal="center" textRotation="90"/>
    </xf>
    <xf numFmtId="164" fontId="7" fillId="4" borderId="0" xfId="0" applyNumberFormat="1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center" textRotation="90"/>
    </xf>
    <xf numFmtId="0" fontId="7" fillId="5" borderId="11" xfId="0" applyFont="1" applyFill="1" applyBorder="1" applyAlignment="1">
      <alignment horizontal="right" vertical="center" indent="1"/>
    </xf>
    <xf numFmtId="0" fontId="7" fillId="3" borderId="11" xfId="0" applyFont="1" applyFill="1" applyBorder="1" applyAlignment="1">
      <alignment horizontal="right" vertical="center" indent="1"/>
    </xf>
    <xf numFmtId="0" fontId="7" fillId="2" borderId="2" xfId="0" applyFont="1" applyFill="1" applyBorder="1" applyAlignment="1">
      <alignment horizontal="right" vertical="center" indent="1"/>
    </xf>
    <xf numFmtId="0" fontId="2" fillId="6" borderId="2" xfId="0" applyFont="1" applyFill="1" applyBorder="1" applyAlignment="1">
      <alignment horizontal="left" vertical="center" wrapText="1" indent="1"/>
    </xf>
    <xf numFmtId="0" fontId="2" fillId="6" borderId="3" xfId="0" applyFont="1" applyFill="1" applyBorder="1" applyAlignment="1">
      <alignment horizontal="left" vertical="center" wrapText="1" indent="1"/>
    </xf>
    <xf numFmtId="0" fontId="2" fillId="10" borderId="5" xfId="0" applyFont="1" applyFill="1" applyBorder="1" applyAlignment="1">
      <alignment horizontal="left" vertical="center" wrapText="1" indent="1"/>
    </xf>
    <xf numFmtId="0" fontId="2" fillId="10" borderId="6" xfId="0" applyFont="1" applyFill="1" applyBorder="1" applyAlignment="1">
      <alignment horizontal="left" vertical="center" wrapText="1" indent="1"/>
    </xf>
    <xf numFmtId="0" fontId="2" fillId="10" borderId="7" xfId="0" applyFont="1" applyFill="1" applyBorder="1" applyAlignment="1">
      <alignment horizontal="left" vertical="center" wrapText="1" indent="1"/>
    </xf>
    <xf numFmtId="0" fontId="2" fillId="9" borderId="2" xfId="0" applyFont="1" applyFill="1" applyBorder="1" applyAlignment="1">
      <alignment horizontal="left" vertical="center" wrapText="1" indent="1"/>
    </xf>
    <xf numFmtId="0" fontId="2" fillId="9" borderId="3" xfId="0" applyFont="1" applyFill="1" applyBorder="1" applyAlignment="1">
      <alignment horizontal="left" vertical="center" wrapText="1" indent="1"/>
    </xf>
    <xf numFmtId="0" fontId="2" fillId="7" borderId="2" xfId="0" applyFont="1" applyFill="1" applyBorder="1" applyAlignment="1">
      <alignment horizontal="left" vertical="center" wrapText="1" indent="1"/>
    </xf>
    <xf numFmtId="0" fontId="2" fillId="7" borderId="3" xfId="0" applyFont="1" applyFill="1" applyBorder="1" applyAlignment="1">
      <alignment horizontal="left" vertical="center" wrapText="1" indent="1"/>
    </xf>
    <xf numFmtId="0" fontId="2" fillId="8" borderId="2" xfId="0" applyFont="1" applyFill="1" applyBorder="1" applyAlignment="1">
      <alignment horizontal="left" vertical="center" wrapText="1" indent="1"/>
    </xf>
    <xf numFmtId="0" fontId="2" fillId="8" borderId="3" xfId="0" applyFont="1" applyFill="1" applyBorder="1" applyAlignment="1">
      <alignment horizontal="left" vertical="center" wrapText="1" indent="1"/>
    </xf>
    <xf numFmtId="0" fontId="7" fillId="2" borderId="1" xfId="0" applyFont="1" applyFill="1" applyBorder="1" applyAlignment="1">
      <alignment horizontal="right" vertical="center" indent="1"/>
    </xf>
    <xf numFmtId="0" fontId="7" fillId="3" borderId="1" xfId="0" applyFont="1" applyFill="1" applyBorder="1" applyAlignment="1">
      <alignment horizontal="right" vertical="center" indent="1"/>
    </xf>
    <xf numFmtId="0" fontId="7" fillId="5" borderId="1" xfId="0" applyFont="1" applyFill="1" applyBorder="1" applyAlignment="1">
      <alignment horizontal="right" vertical="center" indent="1"/>
    </xf>
    <xf numFmtId="0" fontId="17" fillId="2" borderId="1" xfId="0" applyFont="1" applyFill="1" applyBorder="1" applyAlignment="1">
      <alignment horizontal="center" textRotation="90"/>
    </xf>
    <xf numFmtId="0" fontId="16" fillId="3" borderId="1" xfId="0" applyFont="1" applyFill="1" applyBorder="1" applyAlignment="1">
      <alignment horizontal="center" textRotation="90"/>
    </xf>
    <xf numFmtId="0" fontId="13" fillId="5" borderId="1" xfId="0" applyFont="1" applyFill="1" applyBorder="1" applyAlignment="1">
      <alignment horizontal="center" textRotation="90"/>
    </xf>
    <xf numFmtId="164" fontId="7" fillId="4" borderId="8" xfId="0" applyNumberFormat="1" applyFont="1" applyFill="1" applyBorder="1" applyAlignment="1">
      <alignment horizontal="center" wrapText="1"/>
    </xf>
    <xf numFmtId="164" fontId="7" fillId="4" borderId="9" xfId="0" applyNumberFormat="1" applyFont="1" applyFill="1" applyBorder="1" applyAlignment="1">
      <alignment horizontal="center" wrapText="1"/>
    </xf>
    <xf numFmtId="0" fontId="13" fillId="2" borderId="1" xfId="0" applyFont="1" applyFill="1" applyBorder="1" applyAlignment="1">
      <alignment horizontal="center" textRotation="90"/>
    </xf>
    <xf numFmtId="0" fontId="13" fillId="3" borderId="1" xfId="0" applyFont="1" applyFill="1" applyBorder="1" applyAlignment="1">
      <alignment horizontal="center" textRotation="90"/>
    </xf>
    <xf numFmtId="164" fontId="13" fillId="4" borderId="8" xfId="0" applyNumberFormat="1" applyFont="1" applyFill="1" applyBorder="1" applyAlignment="1">
      <alignment horizontal="center" wrapText="1"/>
    </xf>
    <xf numFmtId="164" fontId="13" fillId="4" borderId="9" xfId="0" applyNumberFormat="1" applyFont="1" applyFill="1" applyBorder="1" applyAlignment="1">
      <alignment horizontal="center" wrapText="1"/>
    </xf>
    <xf numFmtId="0" fontId="11" fillId="0" borderId="5" xfId="0" applyFont="1" applyBorder="1" applyAlignment="1">
      <alignment horizontal="left" vertical="center" indent="1"/>
    </xf>
    <xf numFmtId="0" fontId="11" fillId="0" borderId="7" xfId="0" applyFont="1" applyBorder="1" applyAlignment="1">
      <alignment horizontal="left" vertical="center" indent="1"/>
    </xf>
  </cellXfs>
  <cellStyles count="1">
    <cellStyle name="Normal" xfId="0" builtinId="0"/>
  </cellStyles>
  <dxfs count="149"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ill>
        <patternFill>
          <bgColor theme="0" tint="-4.9989318521683403E-2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</dxfs>
  <tableStyles count="0" defaultTableStyle="TableStyleMedium2" defaultPivotStyle="PivotStyleLight16"/>
  <colors>
    <mruColors>
      <color rgb="FFFFC5C5"/>
      <color rgb="FFFFE7E7"/>
      <color rgb="FFFFD1D1"/>
      <color rgb="FFFFA3A3"/>
      <color rgb="FFFF4747"/>
      <color rgb="FFD2F6D8"/>
      <color rgb="FFAFEFBA"/>
      <color rgb="FF93E9A1"/>
      <color rgb="FFFF1919"/>
      <color rgb="FFFF292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219072</xdr:colOff>
      <xdr:row>1</xdr:row>
      <xdr:rowOff>3933825</xdr:rowOff>
    </xdr:from>
    <xdr:to>
      <xdr:col>44</xdr:col>
      <xdr:colOff>47622</xdr:colOff>
      <xdr:row>2</xdr:row>
      <xdr:rowOff>161925</xdr:rowOff>
    </xdr:to>
    <xdr:sp macro="" textlink="">
      <xdr:nvSpPr>
        <xdr:cNvPr id="2" name="Metin kutusu 1">
          <a:extLst>
            <a:ext uri="{FF2B5EF4-FFF2-40B4-BE49-F238E27FC236}">
              <a16:creationId xmlns:a16="http://schemas.microsoft.com/office/drawing/2014/main" id="{A8CBAC56-79E4-4629-9114-9179D4F95C13}"/>
            </a:ext>
          </a:extLst>
        </xdr:cNvPr>
        <xdr:cNvSpPr txBox="1"/>
      </xdr:nvSpPr>
      <xdr:spPr>
        <a:xfrm>
          <a:off x="8753472" y="4181475"/>
          <a:ext cx="2895600" cy="1047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tr-TR" sz="2000" b="1">
              <a:solidFill>
                <a:srgbClr val="FF0000"/>
              </a:solidFill>
            </a:rPr>
            <a:t>ces colonnes pour recevoir des données</a:t>
          </a:r>
        </a:p>
      </xdr:txBody>
    </xdr:sp>
    <xdr:clientData/>
  </xdr:twoCellAnchor>
  <xdr:twoCellAnchor>
    <xdr:from>
      <xdr:col>24</xdr:col>
      <xdr:colOff>57148</xdr:colOff>
      <xdr:row>2</xdr:row>
      <xdr:rowOff>161925</xdr:rowOff>
    </xdr:from>
    <xdr:to>
      <xdr:col>37</xdr:col>
      <xdr:colOff>133347</xdr:colOff>
      <xdr:row>7</xdr:row>
      <xdr:rowOff>142875</xdr:rowOff>
    </xdr:to>
    <xdr:cxnSp macro="">
      <xdr:nvCxnSpPr>
        <xdr:cNvPr id="3" name="Düz Ok Bağlayıcısı 2">
          <a:extLst>
            <a:ext uri="{FF2B5EF4-FFF2-40B4-BE49-F238E27FC236}">
              <a16:creationId xmlns:a16="http://schemas.microsoft.com/office/drawing/2014/main" id="{B0CE06A0-FCE7-40F2-8688-9397FAFD30AE}"/>
            </a:ext>
          </a:extLst>
        </xdr:cNvPr>
        <xdr:cNvCxnSpPr>
          <a:stCxn id="2" idx="2"/>
        </xdr:cNvCxnSpPr>
      </xdr:nvCxnSpPr>
      <xdr:spPr>
        <a:xfrm flipH="1">
          <a:off x="7296148" y="5229225"/>
          <a:ext cx="2905124" cy="9810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25</xdr:col>
      <xdr:colOff>104775</xdr:colOff>
      <xdr:row>2</xdr:row>
      <xdr:rowOff>161925</xdr:rowOff>
    </xdr:from>
    <xdr:to>
      <xdr:col>37</xdr:col>
      <xdr:colOff>133347</xdr:colOff>
      <xdr:row>7</xdr:row>
      <xdr:rowOff>161925</xdr:rowOff>
    </xdr:to>
    <xdr:cxnSp macro="">
      <xdr:nvCxnSpPr>
        <xdr:cNvPr id="4" name="Düz Ok Bağlayıcısı 3">
          <a:extLst>
            <a:ext uri="{FF2B5EF4-FFF2-40B4-BE49-F238E27FC236}">
              <a16:creationId xmlns:a16="http://schemas.microsoft.com/office/drawing/2014/main" id="{9936A6E1-BD94-47ED-B35F-015A8DCFF9CB}"/>
            </a:ext>
          </a:extLst>
        </xdr:cNvPr>
        <xdr:cNvCxnSpPr>
          <a:stCxn id="2" idx="2"/>
        </xdr:cNvCxnSpPr>
      </xdr:nvCxnSpPr>
      <xdr:spPr>
        <a:xfrm flipH="1">
          <a:off x="7543800" y="5229225"/>
          <a:ext cx="2657472" cy="10001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26</xdr:col>
      <xdr:colOff>95250</xdr:colOff>
      <xdr:row>2</xdr:row>
      <xdr:rowOff>161925</xdr:rowOff>
    </xdr:from>
    <xdr:to>
      <xdr:col>37</xdr:col>
      <xdr:colOff>133347</xdr:colOff>
      <xdr:row>7</xdr:row>
      <xdr:rowOff>180975</xdr:rowOff>
    </xdr:to>
    <xdr:cxnSp macro="">
      <xdr:nvCxnSpPr>
        <xdr:cNvPr id="5" name="Düz Ok Bağlayıcısı 4">
          <a:extLst>
            <a:ext uri="{FF2B5EF4-FFF2-40B4-BE49-F238E27FC236}">
              <a16:creationId xmlns:a16="http://schemas.microsoft.com/office/drawing/2014/main" id="{C0ABA957-411A-4E6B-8554-FA27BBBFEEA8}"/>
            </a:ext>
          </a:extLst>
        </xdr:cNvPr>
        <xdr:cNvCxnSpPr>
          <a:stCxn id="2" idx="2"/>
        </xdr:cNvCxnSpPr>
      </xdr:nvCxnSpPr>
      <xdr:spPr>
        <a:xfrm flipH="1">
          <a:off x="7734300" y="5229225"/>
          <a:ext cx="2466972" cy="10191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6</xdr:col>
      <xdr:colOff>76200</xdr:colOff>
      <xdr:row>1</xdr:row>
      <xdr:rowOff>4457700</xdr:rowOff>
    </xdr:from>
    <xdr:to>
      <xdr:col>30</xdr:col>
      <xdr:colOff>219072</xdr:colOff>
      <xdr:row>12</xdr:row>
      <xdr:rowOff>114300</xdr:rowOff>
    </xdr:to>
    <xdr:cxnSp macro="">
      <xdr:nvCxnSpPr>
        <xdr:cNvPr id="6" name="Düz Ok Bağlayıcısı 5">
          <a:extLst>
            <a:ext uri="{FF2B5EF4-FFF2-40B4-BE49-F238E27FC236}">
              <a16:creationId xmlns:a16="http://schemas.microsoft.com/office/drawing/2014/main" id="{A3650E7F-CBC2-403F-A18E-EF6CEEAAB086}"/>
            </a:ext>
          </a:extLst>
        </xdr:cNvPr>
        <xdr:cNvCxnSpPr>
          <a:stCxn id="2" idx="1"/>
        </xdr:cNvCxnSpPr>
      </xdr:nvCxnSpPr>
      <xdr:spPr>
        <a:xfrm flipH="1">
          <a:off x="3028950" y="4705350"/>
          <a:ext cx="5724522" cy="24765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257176</xdr:colOff>
      <xdr:row>0</xdr:row>
      <xdr:rowOff>238125</xdr:rowOff>
    </xdr:from>
    <xdr:to>
      <xdr:col>5</xdr:col>
      <xdr:colOff>104776</xdr:colOff>
      <xdr:row>2</xdr:row>
      <xdr:rowOff>76200</xdr:rowOff>
    </xdr:to>
    <xdr:sp macro="[0]!PdfKaydet" textlink="">
      <xdr:nvSpPr>
        <xdr:cNvPr id="3" name="Dikdörtgen: Köşeleri Yuvarlatılmış 2">
          <a:extLst>
            <a:ext uri="{FF2B5EF4-FFF2-40B4-BE49-F238E27FC236}">
              <a16:creationId xmlns:a16="http://schemas.microsoft.com/office/drawing/2014/main" id="{A3EC3099-0DBA-4710-87FB-02F74DEDBBC8}"/>
            </a:ext>
          </a:extLst>
        </xdr:cNvPr>
        <xdr:cNvSpPr/>
      </xdr:nvSpPr>
      <xdr:spPr>
        <a:xfrm>
          <a:off x="8448676" y="238125"/>
          <a:ext cx="1066800" cy="33337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tr-TR" sz="1400" b="1"/>
            <a:t>PDF Kaydet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ayfa1">
    <tabColor rgb="FF92D050"/>
  </sheetPr>
  <dimension ref="A1:CB37"/>
  <sheetViews>
    <sheetView topLeftCell="A16" workbookViewId="0">
      <selection activeCell="AO20" sqref="AO20"/>
    </sheetView>
  </sheetViews>
  <sheetFormatPr defaultRowHeight="20.100000000000001" customHeight="1" x14ac:dyDescent="0.25"/>
  <cols>
    <col min="1" max="1" width="3.5703125" style="2" customWidth="1"/>
    <col min="2" max="2" width="4.28515625" style="2" customWidth="1"/>
    <col min="3" max="3" width="25.7109375" style="2" customWidth="1"/>
    <col min="4" max="23" width="3.5703125" style="1" customWidth="1"/>
    <col min="24" max="26" width="3" style="1" customWidth="1"/>
    <col min="27" max="27" width="6.7109375" style="1" customWidth="1"/>
    <col min="28" max="28" width="3.28515625" style="1" customWidth="1"/>
    <col min="29" max="29" width="5.5703125" style="20" hidden="1" customWidth="1"/>
    <col min="30" max="32" width="3.7109375" style="1" customWidth="1"/>
    <col min="33" max="33" width="4" style="1" customWidth="1"/>
    <col min="34" max="38" width="3.7109375" style="1" customWidth="1"/>
    <col min="39" max="39" width="4" style="1" customWidth="1"/>
    <col min="40" max="44" width="3.7109375" style="1" customWidth="1"/>
    <col min="45" max="45" width="4" style="1" customWidth="1"/>
    <col min="46" max="50" width="3.7109375" style="1" customWidth="1"/>
    <col min="51" max="51" width="4" style="1" customWidth="1"/>
    <col min="52" max="56" width="3.7109375" style="1" customWidth="1"/>
    <col min="57" max="57" width="4" style="1" customWidth="1"/>
    <col min="58" max="62" width="3.7109375" style="1" customWidth="1"/>
    <col min="63" max="63" width="4" style="1" customWidth="1"/>
    <col min="64" max="68" width="3.7109375" style="1" customWidth="1"/>
    <col min="69" max="69" width="4" style="1" customWidth="1"/>
    <col min="70" max="74" width="3.7109375" style="1" customWidth="1"/>
    <col min="75" max="75" width="4" style="1" customWidth="1"/>
    <col min="76" max="80" width="3.7109375" style="1" customWidth="1"/>
    <col min="81" max="16384" width="9.140625" style="1"/>
  </cols>
  <sheetData>
    <row r="1" spans="1:80" ht="20.100000000000001" customHeight="1" x14ac:dyDescent="0.25">
      <c r="A1" s="61" t="str">
        <f>Veri!C2&amp;" "&amp;Veri!C3&amp;" Dersi "&amp;AC5&amp;" Sınıfı "&amp;Veri!C4&amp;". "&amp;Veri!C5&amp;" Analizi"</f>
        <v>…..... Ortaokulu Türkçe Dersi 8/A Sınıfı 1. Deneme Analizi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</row>
    <row r="2" spans="1:80" ht="408.95" customHeight="1" x14ac:dyDescent="0.25">
      <c r="A2" s="62" t="s">
        <v>2</v>
      </c>
      <c r="B2" s="62"/>
      <c r="C2" s="62"/>
      <c r="D2" s="24" t="str">
        <f>IF(Veri!$C6&lt;&gt;"",Veri!$C6,"")</f>
        <v>Bağlamdan yararlanarak bilmediği kelime ve kelime gruplarının anlamını tahmin eder.</v>
      </c>
      <c r="E2" s="24" t="str">
        <f>IF(Veri!$C7&lt;&gt;"",Veri!$C7,"")</f>
        <v>Metindeki söz sanatlarını tespit eder.</v>
      </c>
      <c r="F2" s="24" t="str">
        <f>IF(Veri!$C8&lt;&gt;"",Veri!$C8,"")</f>
        <v>Bağlamdan yararlanarak bilmediği kelime ve kelime gruplarının anlamını tahmin eder.</v>
      </c>
      <c r="G2" s="24" t="str">
        <f>IF(Veri!$C9&lt;&gt;"",Veri!$C9,"")</f>
        <v>Okudukları ile ilgili çıkarımlarda bulunur.</v>
      </c>
      <c r="H2" s="24" t="str">
        <f>IF(Veri!$C10&lt;&gt;"",Veri!$C10,"")</f>
        <v>Grafik, tablo ve çizelgeyle sunulan bilgileri yorumlar.</v>
      </c>
      <c r="I2" s="24" t="str">
        <f>IF(Veri!$C11&lt;&gt;"",Veri!$C11,"")</f>
        <v>Metinle ilgili soruları cevaplar. Metindeki söz sanatlarını tespit eder.</v>
      </c>
      <c r="J2" s="24" t="str">
        <f>IF(Veri!$C12&lt;&gt;"",Veri!$C12,"")</f>
        <v>Grafik, tablo ve çizelgeyle sunulan bilgileri yorumlar. Metinle ilgili soruları cevaplar.</v>
      </c>
      <c r="K2" s="24" t="str">
        <f>IF(Veri!$C13&lt;&gt;"",Veri!$C13,"")</f>
        <v>Okudukları ile ilgili çıkarımlarda bulunur.</v>
      </c>
      <c r="L2" s="24" t="str">
        <f>IF(Veri!$C14&lt;&gt;"",Veri!$C14,"")</f>
        <v>Metnin içeriğini yorumlar.</v>
      </c>
      <c r="M2" s="24" t="str">
        <f>IF(Veri!$C15&lt;&gt;"",Veri!$C15,"")</f>
        <v>Metnin konusunu belirler.</v>
      </c>
      <c r="N2" s="24" t="str">
        <f>IF(Veri!$C16&lt;&gt;"",Veri!$C16,"")</f>
        <v>Görsellerle ilgili soruları cevaplar. Okuduğu metinlerdeki hikâye unsurlarını belirler.</v>
      </c>
      <c r="O2" s="24" t="str">
        <f>IF(Veri!$C17&lt;&gt;"",Veri!$C17,"")</f>
        <v>Grafik, tablo ve çizelgeyle sunulan bilgileri yorumlar.</v>
      </c>
      <c r="P2" s="24" t="str">
        <f>IF(Veri!$C18&lt;&gt;"",Veri!$C18,"")</f>
        <v>Metindeki yardımcı fikirleri belirler.</v>
      </c>
      <c r="Q2" s="24" t="str">
        <f>IF(Veri!$C19&lt;&gt;"",Veri!$C19,"")</f>
        <v>Metinle ilgili soruları cevaplar. Görsellerle ilgili soruları cevaplar.</v>
      </c>
      <c r="R2" s="24" t="str">
        <f>IF(Veri!$C20&lt;&gt;"",Veri!$C20,"")</f>
        <v>Metinle ilgili soruları cevaplar.</v>
      </c>
      <c r="S2" s="24" t="str">
        <f>IF(Veri!$C21&lt;&gt;"",Veri!$C21,"")</f>
        <v>Yazdıklarını düzenler.</v>
      </c>
      <c r="T2" s="24" t="str">
        <f>IF(Veri!$C22&lt;&gt;"",Veri!$C22,"")</f>
        <v>Yazdıklarını düzenler.</v>
      </c>
      <c r="U2" s="24" t="str">
        <f>IF(Veri!$C23&lt;&gt;"",Veri!$C23,"")</f>
        <v>Fiilimsilerin cümledeki işlevlerini kavrar.</v>
      </c>
      <c r="V2" s="24" t="str">
        <f>IF(Veri!$C24&lt;&gt;"",Veri!$C24,"")</f>
        <v>Fiilimsilerin cümledeki işlevlerini kavrar.</v>
      </c>
      <c r="W2" s="24" t="str">
        <f>IF(Veri!$C25&lt;&gt;"",Veri!$C25,"")</f>
        <v>Fiilimsilerin cümledeki işlevlerini kavrar.</v>
      </c>
      <c r="X2" s="68" t="str">
        <f ca="1">IF(IFERROR(AVERAGE(X$9:X$28)&lt;&gt;0,0)," Toplam Doğru Sayısı (Ortalama : " &amp; ROUND(AVERAGE(X$9:X$28), 2) &amp; ")"," Toplam Doğru Sayısı")</f>
        <v xml:space="preserve"> Toplam Doğru Sayısı (Ortalama : 13,36)</v>
      </c>
      <c r="Y2" s="63" t="str">
        <f ca="1">IF(IFERROR(AVERAGE(Y$9:Y$28)&lt;&gt;0,0)," Toplam Yanlış Sayısı (Ortalama : " &amp; ROUND(AVERAGE(Y$9:Y$28), 2) &amp; ")"," Toplam Yanlış Sayısı")</f>
        <v xml:space="preserve"> Toplam Yanlış Sayısı (Ortalama : 5,36)</v>
      </c>
      <c r="Z2" s="66" t="str">
        <f ca="1">IF(IFERROR(AVERAGE(Z$9:Z$28)&lt;&gt;0,0)," Boş Bırakılan Soru Sayısı (Ortalama : " &amp; ROUND(AVERAGE(Z$9:Z$28), 2) &amp; ")"," Boş Bırakılan Soru Sayısı")</f>
        <v xml:space="preserve"> Boş Bırakılan Soru Sayısı (Ortalama : 1,27)</v>
      </c>
      <c r="AA2" s="67" t="str">
        <f ca="1">IF(IFERROR(AVERAGE($AA$9:$AA$28)&lt;&gt;0,0),"Net "&amp;CHAR(10)&amp;ROUND(AVERAGE($AA$9:$AA$28),2)&amp;CHAR(10)&amp;CHAR(10) &amp; IFERROR(TEXT((SUM(X9:X28)-SUM(Y9:Y28)/3)/MAX($D$3:$W$3)/SUMPRODUCT(--(X9:X28&lt;&gt;"")),"% 0,00"),"") &amp; CHAR(10),"")</f>
        <v xml:space="preserve">Net 
11,58
% 57,88
</v>
      </c>
    </row>
    <row r="3" spans="1:80" s="2" customFormat="1" ht="15.95" customHeight="1" x14ac:dyDescent="0.25">
      <c r="A3" s="64" t="s">
        <v>0</v>
      </c>
      <c r="B3" s="64"/>
      <c r="C3" s="64"/>
      <c r="D3" s="57">
        <v>1</v>
      </c>
      <c r="E3" s="57">
        <v>2</v>
      </c>
      <c r="F3" s="57">
        <v>3</v>
      </c>
      <c r="G3" s="57">
        <v>4</v>
      </c>
      <c r="H3" s="57">
        <v>5</v>
      </c>
      <c r="I3" s="57">
        <v>6</v>
      </c>
      <c r="J3" s="57">
        <v>7</v>
      </c>
      <c r="K3" s="57">
        <v>8</v>
      </c>
      <c r="L3" s="57">
        <v>9</v>
      </c>
      <c r="M3" s="57">
        <v>10</v>
      </c>
      <c r="N3" s="57">
        <v>11</v>
      </c>
      <c r="O3" s="57">
        <v>12</v>
      </c>
      <c r="P3" s="57">
        <v>13</v>
      </c>
      <c r="Q3" s="57">
        <v>14</v>
      </c>
      <c r="R3" s="57">
        <v>15</v>
      </c>
      <c r="S3" s="57">
        <v>16</v>
      </c>
      <c r="T3" s="57">
        <v>17</v>
      </c>
      <c r="U3" s="57">
        <v>18</v>
      </c>
      <c r="V3" s="57">
        <v>19</v>
      </c>
      <c r="W3" s="57">
        <v>20</v>
      </c>
      <c r="X3" s="68"/>
      <c r="Y3" s="63"/>
      <c r="Z3" s="66"/>
      <c r="AA3" s="67"/>
      <c r="AB3" s="1"/>
      <c r="AC3" s="20"/>
      <c r="AD3" s="27"/>
      <c r="AE3" s="27"/>
      <c r="AF3" s="27"/>
      <c r="AG3" s="27"/>
      <c r="AH3" s="28"/>
      <c r="AI3" s="27"/>
      <c r="AJ3" s="27"/>
      <c r="AK3" s="27"/>
      <c r="AL3" s="27"/>
      <c r="AM3" s="27"/>
      <c r="AN3" s="28"/>
      <c r="AO3" s="27"/>
      <c r="AP3" s="27"/>
      <c r="AQ3" s="27"/>
      <c r="AR3" s="27"/>
      <c r="AS3" s="27"/>
      <c r="AT3" s="28"/>
      <c r="AU3" s="27"/>
      <c r="AV3" s="27"/>
      <c r="AW3" s="27"/>
      <c r="AX3" s="27"/>
      <c r="AY3" s="27"/>
      <c r="AZ3" s="28"/>
      <c r="BA3" s="27"/>
      <c r="BB3" s="27"/>
      <c r="BC3" s="27"/>
      <c r="BD3" s="27"/>
      <c r="BE3" s="27"/>
      <c r="BF3" s="28"/>
      <c r="BG3" s="27"/>
      <c r="BH3" s="27"/>
      <c r="BI3" s="27"/>
      <c r="BJ3" s="27"/>
      <c r="BK3" s="27"/>
      <c r="BL3" s="28"/>
      <c r="BM3" s="27"/>
      <c r="BN3" s="27"/>
      <c r="BO3" s="27"/>
      <c r="BP3" s="27"/>
      <c r="BQ3" s="27"/>
      <c r="BR3" s="28"/>
      <c r="BS3" s="27"/>
      <c r="BT3" s="27"/>
      <c r="BU3" s="27"/>
      <c r="BV3" s="27"/>
      <c r="BW3" s="27"/>
      <c r="BX3" s="28"/>
      <c r="BY3" s="27"/>
      <c r="BZ3" s="27"/>
      <c r="CA3" s="27"/>
      <c r="CB3" s="27"/>
    </row>
    <row r="4" spans="1:80" s="2" customFormat="1" ht="15.95" customHeight="1" x14ac:dyDescent="0.25">
      <c r="A4" s="64" t="s">
        <v>1</v>
      </c>
      <c r="B4" s="64"/>
      <c r="C4" s="64"/>
      <c r="D4" s="58" t="str">
        <f>IF(Veri!$B6&lt;&gt;"",Veri!$B6,"")</f>
        <v>D</v>
      </c>
      <c r="E4" s="58" t="str">
        <f>IF(Veri!$B7&lt;&gt;"",Veri!$B7,"")</f>
        <v>A</v>
      </c>
      <c r="F4" s="58" t="str">
        <f>IF(Veri!$B8&lt;&gt;"",Veri!$B8,"")</f>
        <v>D</v>
      </c>
      <c r="G4" s="58" t="str">
        <f>IF(Veri!$B9&lt;&gt;"",Veri!$B9,"")</f>
        <v>B</v>
      </c>
      <c r="H4" s="58" t="str">
        <f>IF(Veri!$B10&lt;&gt;"",Veri!$B10,"")</f>
        <v>C</v>
      </c>
      <c r="I4" s="58" t="str">
        <f>IF(Veri!$B11&lt;&gt;"",Veri!$B11,"")</f>
        <v>D</v>
      </c>
      <c r="J4" s="58" t="str">
        <f>IF(Veri!$B12&lt;&gt;"",Veri!$B12,"")</f>
        <v>A</v>
      </c>
      <c r="K4" s="58" t="str">
        <f>IF(Veri!$B13&lt;&gt;"",Veri!$B13,"")</f>
        <v>C</v>
      </c>
      <c r="L4" s="58" t="str">
        <f>IF(Veri!$B14&lt;&gt;"",Veri!$B14,"")</f>
        <v>B</v>
      </c>
      <c r="M4" s="58" t="str">
        <f>IF(Veri!$B15&lt;&gt;"",Veri!$B15,"")</f>
        <v>C</v>
      </c>
      <c r="N4" s="58" t="str">
        <f>IF(Veri!$B16&lt;&gt;"",Veri!$B16,"")</f>
        <v>A</v>
      </c>
      <c r="O4" s="58" t="str">
        <f>IF(Veri!$B17&lt;&gt;"",Veri!$B17,"")</f>
        <v>B</v>
      </c>
      <c r="P4" s="58" t="str">
        <f>IF(Veri!$B18&lt;&gt;"",Veri!$B18,"")</f>
        <v>B</v>
      </c>
      <c r="Q4" s="58" t="str">
        <f>IF(Veri!$B19&lt;&gt;"",Veri!$B19,"")</f>
        <v>B</v>
      </c>
      <c r="R4" s="58" t="str">
        <f>IF(Veri!$B20&lt;&gt;"",Veri!$B20,"")</f>
        <v>C</v>
      </c>
      <c r="S4" s="58" t="str">
        <f>IF(Veri!$B21&lt;&gt;"",Veri!$B21,"")</f>
        <v>D</v>
      </c>
      <c r="T4" s="58" t="str">
        <f>IF(Veri!$B22&lt;&gt;"",Veri!$B22,"")</f>
        <v>A</v>
      </c>
      <c r="U4" s="58" t="str">
        <f>IF(Veri!$B23&lt;&gt;"",Veri!$B23,"")</f>
        <v>A</v>
      </c>
      <c r="V4" s="58" t="str">
        <f>IF(Veri!$B24&lt;&gt;"",Veri!$B24,"")</f>
        <v>B</v>
      </c>
      <c r="W4" s="58" t="str">
        <f>IF(Veri!$B25&lt;&gt;"",Veri!$B25,"")</f>
        <v>C</v>
      </c>
      <c r="X4" s="68"/>
      <c r="Y4" s="63"/>
      <c r="Z4" s="66"/>
      <c r="AA4" s="67"/>
      <c r="AB4" s="1"/>
      <c r="AC4" s="20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0"/>
      <c r="AO4" s="20"/>
      <c r="AP4" s="20"/>
      <c r="AQ4" s="20"/>
      <c r="AR4" s="20"/>
      <c r="AS4" s="20"/>
      <c r="AT4" s="20"/>
      <c r="AU4" s="20"/>
      <c r="AV4" s="20"/>
      <c r="AW4" s="20"/>
      <c r="AX4" s="20"/>
      <c r="AY4" s="20"/>
      <c r="AZ4" s="20"/>
      <c r="BA4" s="20"/>
      <c r="BB4" s="20"/>
      <c r="BC4" s="20"/>
      <c r="BD4" s="20"/>
      <c r="BE4" s="20"/>
      <c r="BF4" s="20"/>
      <c r="BG4" s="20"/>
      <c r="BH4" s="20"/>
      <c r="BI4" s="20"/>
      <c r="BJ4" s="20"/>
      <c r="BK4" s="20"/>
      <c r="BL4" s="20"/>
      <c r="BM4" s="20"/>
      <c r="BN4" s="20"/>
      <c r="BO4" s="20"/>
      <c r="BP4" s="20"/>
      <c r="BQ4" s="20"/>
      <c r="BR4" s="20"/>
      <c r="BS4" s="20"/>
      <c r="BT4" s="20"/>
      <c r="BU4" s="20"/>
      <c r="BV4" s="20"/>
      <c r="BW4" s="20"/>
      <c r="BX4" s="20"/>
      <c r="BY4" s="20"/>
      <c r="BZ4" s="20"/>
      <c r="CA4" s="20"/>
      <c r="CB4" s="20"/>
    </row>
    <row r="5" spans="1:80" s="2" customFormat="1" ht="15.95" customHeight="1" x14ac:dyDescent="0.25">
      <c r="A5" s="71" t="s">
        <v>3</v>
      </c>
      <c r="B5" s="71"/>
      <c r="C5" s="71"/>
      <c r="D5" s="54">
        <f t="shared" ref="D5:W5" ca="1" si="0">IF(D$4&lt;&gt;"",SUMPRODUCT(($C$9:$C$28&lt;&gt;"")*(D$9:D$28=D$4)*(D$9:D$28&lt;&gt;"")),"")</f>
        <v>11</v>
      </c>
      <c r="E5" s="54">
        <f t="shared" ca="1" si="0"/>
        <v>7</v>
      </c>
      <c r="F5" s="54">
        <f t="shared" ca="1" si="0"/>
        <v>8</v>
      </c>
      <c r="G5" s="54">
        <f t="shared" ca="1" si="0"/>
        <v>9</v>
      </c>
      <c r="H5" s="54">
        <f t="shared" ca="1" si="0"/>
        <v>10</v>
      </c>
      <c r="I5" s="54">
        <f t="shared" ca="1" si="0"/>
        <v>11</v>
      </c>
      <c r="J5" s="54">
        <f t="shared" ca="1" si="0"/>
        <v>2</v>
      </c>
      <c r="K5" s="54">
        <f t="shared" ca="1" si="0"/>
        <v>2</v>
      </c>
      <c r="L5" s="54">
        <f t="shared" ca="1" si="0"/>
        <v>8</v>
      </c>
      <c r="M5" s="54">
        <f t="shared" ca="1" si="0"/>
        <v>6</v>
      </c>
      <c r="N5" s="54">
        <f t="shared" ca="1" si="0"/>
        <v>10</v>
      </c>
      <c r="O5" s="54">
        <f t="shared" ca="1" si="0"/>
        <v>3</v>
      </c>
      <c r="P5" s="54">
        <f t="shared" ca="1" si="0"/>
        <v>11</v>
      </c>
      <c r="Q5" s="54">
        <f t="shared" ca="1" si="0"/>
        <v>9</v>
      </c>
      <c r="R5" s="54">
        <f t="shared" ca="1" si="0"/>
        <v>7</v>
      </c>
      <c r="S5" s="54">
        <f t="shared" ca="1" si="0"/>
        <v>8</v>
      </c>
      <c r="T5" s="54">
        <f t="shared" ca="1" si="0"/>
        <v>8</v>
      </c>
      <c r="U5" s="54">
        <f t="shared" ca="1" si="0"/>
        <v>5</v>
      </c>
      <c r="V5" s="54">
        <f t="shared" ca="1" si="0"/>
        <v>6</v>
      </c>
      <c r="W5" s="54">
        <f t="shared" ca="1" si="0"/>
        <v>6</v>
      </c>
      <c r="X5" s="68"/>
      <c r="Y5" s="63"/>
      <c r="Z5" s="66"/>
      <c r="AA5" s="67"/>
      <c r="AB5" s="1"/>
      <c r="AC5" s="42" t="s">
        <v>13</v>
      </c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  <c r="BG5" s="20"/>
      <c r="BH5" s="20"/>
      <c r="BI5" s="20"/>
      <c r="BJ5" s="20"/>
      <c r="BK5" s="20"/>
      <c r="BL5" s="20"/>
      <c r="BM5" s="20"/>
      <c r="BN5" s="20"/>
      <c r="BO5" s="20"/>
      <c r="BP5" s="20"/>
      <c r="BQ5" s="20"/>
      <c r="BR5" s="20"/>
      <c r="BS5" s="20"/>
      <c r="BT5" s="20"/>
      <c r="BU5" s="20"/>
      <c r="BV5" s="20"/>
      <c r="BW5" s="20"/>
      <c r="BX5" s="20"/>
      <c r="BY5" s="20"/>
      <c r="BZ5" s="20"/>
      <c r="CA5" s="20"/>
      <c r="CB5" s="20"/>
    </row>
    <row r="6" spans="1:80" s="2" customFormat="1" ht="15.95" customHeight="1" x14ac:dyDescent="0.25">
      <c r="A6" s="70" t="s">
        <v>4</v>
      </c>
      <c r="B6" s="70"/>
      <c r="C6" s="70"/>
      <c r="D6" s="55">
        <f t="shared" ref="D6:W6" ca="1" si="1">IF(D$4&lt;&gt;"",SUMPRODUCT(($C$9:$C$28&lt;&gt;"")*(D$9:D$28&lt;&gt;D$4)*(D$9:D$28&lt;&gt;"")),"")</f>
        <v>0</v>
      </c>
      <c r="E6" s="55">
        <f t="shared" ca="1" si="1"/>
        <v>4</v>
      </c>
      <c r="F6" s="55">
        <f t="shared" ca="1" si="1"/>
        <v>3</v>
      </c>
      <c r="G6" s="55">
        <f t="shared" ca="1" si="1"/>
        <v>2</v>
      </c>
      <c r="H6" s="55">
        <f t="shared" ca="1" si="1"/>
        <v>1</v>
      </c>
      <c r="I6" s="55">
        <f t="shared" ca="1" si="1"/>
        <v>0</v>
      </c>
      <c r="J6" s="55">
        <f t="shared" ca="1" si="1"/>
        <v>7</v>
      </c>
      <c r="K6" s="55">
        <f t="shared" ca="1" si="1"/>
        <v>9</v>
      </c>
      <c r="L6" s="55">
        <f t="shared" ca="1" si="1"/>
        <v>2</v>
      </c>
      <c r="M6" s="55">
        <f t="shared" ca="1" si="1"/>
        <v>4</v>
      </c>
      <c r="N6" s="55">
        <f t="shared" ca="1" si="1"/>
        <v>1</v>
      </c>
      <c r="O6" s="55">
        <f t="shared" ca="1" si="1"/>
        <v>5</v>
      </c>
      <c r="P6" s="55">
        <f t="shared" ca="1" si="1"/>
        <v>0</v>
      </c>
      <c r="Q6" s="55">
        <f t="shared" ca="1" si="1"/>
        <v>2</v>
      </c>
      <c r="R6" s="55">
        <f t="shared" ca="1" si="1"/>
        <v>2</v>
      </c>
      <c r="S6" s="55">
        <f t="shared" ca="1" si="1"/>
        <v>2</v>
      </c>
      <c r="T6" s="55">
        <f t="shared" ca="1" si="1"/>
        <v>3</v>
      </c>
      <c r="U6" s="55">
        <f t="shared" ca="1" si="1"/>
        <v>5</v>
      </c>
      <c r="V6" s="55">
        <f t="shared" ca="1" si="1"/>
        <v>4</v>
      </c>
      <c r="W6" s="55">
        <f t="shared" ca="1" si="1"/>
        <v>3</v>
      </c>
      <c r="X6" s="68"/>
      <c r="Y6" s="63"/>
      <c r="Z6" s="66"/>
      <c r="AA6" s="67"/>
      <c r="AB6" s="1"/>
      <c r="AC6" s="43" t="s">
        <v>38</v>
      </c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</row>
    <row r="7" spans="1:80" s="2" customFormat="1" ht="15.95" customHeight="1" x14ac:dyDescent="0.25">
      <c r="A7" s="69" t="s">
        <v>5</v>
      </c>
      <c r="B7" s="69"/>
      <c r="C7" s="69"/>
      <c r="D7" s="55">
        <f t="array" aca="1" ref="D7" ca="1">IF(D$4="","",SUM(--(MMULT(($C$9:$C$28&lt;&gt;"")*(D$9:D$28="")*($D$9:$W$28&lt;&gt;""),TRANSPOSE(COLUMN($D$4:$W$4))^0)&gt;0)))</f>
        <v>0</v>
      </c>
      <c r="E7" s="55">
        <f t="array" aca="1" ref="E7" ca="1">IF(E$4="","",SUM(--(MMULT(($C$9:$C$28&lt;&gt;"")*(E$9:E$28="")*($D$9:$W$28&lt;&gt;""),TRANSPOSE(COLUMN($D$4:$W$4))^0)&gt;0)))</f>
        <v>0</v>
      </c>
      <c r="F7" s="55">
        <f t="array" aca="1" ref="F7" ca="1">IF(F$4="","",SUM(--(MMULT(($C$9:$C$28&lt;&gt;"")*(F$9:F$28="")*($D$9:$W$28&lt;&gt;""),TRANSPOSE(COLUMN($D$4:$W$4))^0)&gt;0)))</f>
        <v>0</v>
      </c>
      <c r="G7" s="55">
        <f t="array" aca="1" ref="G7" ca="1">IF(G$4="","",SUM(--(MMULT(($C$9:$C$28&lt;&gt;"")*(G$9:G$28="")*($D$9:$W$28&lt;&gt;""),TRANSPOSE(COLUMN($D$4:$W$4))^0)&gt;0)))</f>
        <v>0</v>
      </c>
      <c r="H7" s="55">
        <f t="array" aca="1" ref="H7" ca="1">IF(H$4="","",SUM(--(MMULT(($C$9:$C$28&lt;&gt;"")*(H$9:H$28="")*($D$9:$W$28&lt;&gt;""),TRANSPOSE(COLUMN($D$4:$W$4))^0)&gt;0)))</f>
        <v>0</v>
      </c>
      <c r="I7" s="55">
        <f t="array" aca="1" ref="I7" ca="1">IF(I$4="","",SUM(--(MMULT(($C$9:$C$28&lt;&gt;"")*(I$9:I$28="")*($D$9:$W$28&lt;&gt;""),TRANSPOSE(COLUMN($D$4:$W$4))^0)&gt;0)))</f>
        <v>0</v>
      </c>
      <c r="J7" s="55">
        <f t="array" aca="1" ref="J7" ca="1">IF(J$4="","",SUM(--(MMULT(($C$9:$C$28&lt;&gt;"")*(J$9:J$28="")*($D$9:$W$28&lt;&gt;""),TRANSPOSE(COLUMN($D$4:$W$4))^0)&gt;0)))</f>
        <v>2</v>
      </c>
      <c r="K7" s="55">
        <f t="array" aca="1" ref="K7" ca="1">IF(K$4="","",SUM(--(MMULT(($C$9:$C$28&lt;&gt;"")*(K$9:K$28="")*($D$9:$W$28&lt;&gt;""),TRANSPOSE(COLUMN($D$4:$W$4))^0)&gt;0)))</f>
        <v>0</v>
      </c>
      <c r="L7" s="55">
        <f t="array" aca="1" ref="L7" ca="1">IF(L$4="","",SUM(--(MMULT(($C$9:$C$28&lt;&gt;"")*(L$9:L$28="")*($D$9:$W$28&lt;&gt;""),TRANSPOSE(COLUMN($D$4:$W$4))^0)&gt;0)))</f>
        <v>1</v>
      </c>
      <c r="M7" s="55">
        <f t="array" aca="1" ref="M7" ca="1">IF(M$4="","",SUM(--(MMULT(($C$9:$C$28&lt;&gt;"")*(M$9:M$28="")*($D$9:$W$28&lt;&gt;""),TRANSPOSE(COLUMN($D$4:$W$4))^0)&gt;0)))</f>
        <v>1</v>
      </c>
      <c r="N7" s="55">
        <f t="array" aca="1" ref="N7" ca="1">IF(N$4="","",SUM(--(MMULT(($C$9:$C$28&lt;&gt;"")*(N$9:N$28="")*($D$9:$W$28&lt;&gt;""),TRANSPOSE(COLUMN($D$4:$W$4))^0)&gt;0)))</f>
        <v>0</v>
      </c>
      <c r="O7" s="55">
        <f t="array" aca="1" ref="O7" ca="1">IF(O$4="","",SUM(--(MMULT(($C$9:$C$28&lt;&gt;"")*(O$9:O$28="")*($D$9:$W$28&lt;&gt;""),TRANSPOSE(COLUMN($D$4:$W$4))^0)&gt;0)))</f>
        <v>3</v>
      </c>
      <c r="P7" s="55">
        <f t="array" aca="1" ref="P7" ca="1">IF(P$4="","",SUM(--(MMULT(($C$9:$C$28&lt;&gt;"")*(P$9:P$28="")*($D$9:$W$28&lt;&gt;""),TRANSPOSE(COLUMN($D$4:$W$4))^0)&gt;0)))</f>
        <v>0</v>
      </c>
      <c r="Q7" s="55">
        <f t="array" aca="1" ref="Q7" ca="1">IF(Q$4="","",SUM(--(MMULT(($C$9:$C$28&lt;&gt;"")*(Q$9:Q$28="")*($D$9:$W$28&lt;&gt;""),TRANSPOSE(COLUMN($D$4:$W$4))^0)&gt;0)))</f>
        <v>0</v>
      </c>
      <c r="R7" s="55">
        <f t="array" aca="1" ref="R7" ca="1">IF(R$4="","",SUM(--(MMULT(($C$9:$C$28&lt;&gt;"")*(R$9:R$28="")*($D$9:$W$28&lt;&gt;""),TRANSPOSE(COLUMN($D$4:$W$4))^0)&gt;0)))</f>
        <v>2</v>
      </c>
      <c r="S7" s="55">
        <f t="array" aca="1" ref="S7" ca="1">IF(S$4="","",SUM(--(MMULT(($C$9:$C$28&lt;&gt;"")*(S$9:S$28="")*($D$9:$W$28&lt;&gt;""),TRANSPOSE(COLUMN($D$4:$W$4))^0)&gt;0)))</f>
        <v>1</v>
      </c>
      <c r="T7" s="55">
        <f t="array" aca="1" ref="T7" ca="1">IF(T$4="","",SUM(--(MMULT(($C$9:$C$28&lt;&gt;"")*(T$9:T$28="")*($D$9:$W$28&lt;&gt;""),TRANSPOSE(COLUMN($D$4:$W$4))^0)&gt;0)))</f>
        <v>0</v>
      </c>
      <c r="U7" s="55">
        <f t="array" aca="1" ref="U7" ca="1">IF(U$4="","",SUM(--(MMULT(($C$9:$C$28&lt;&gt;"")*(U$9:U$28="")*($D$9:$W$28&lt;&gt;""),TRANSPOSE(COLUMN($D$4:$W$4))^0)&gt;0)))</f>
        <v>1</v>
      </c>
      <c r="V7" s="55">
        <f t="array" aca="1" ref="V7" ca="1">IF(V$4="","",SUM(--(MMULT(($C$9:$C$28&lt;&gt;"")*(V$9:V$28="")*($D$9:$W$28&lt;&gt;""),TRANSPOSE(COLUMN($D$4:$W$4))^0)&gt;0)))</f>
        <v>1</v>
      </c>
      <c r="W7" s="55">
        <f t="array" aca="1" ref="W7" ca="1">IF(W$4="","",SUM(--(MMULT(($C$9:$C$28&lt;&gt;"")*(W$9:W$28="")*($D$9:$W$28&lt;&gt;""),TRANSPOSE(COLUMN($D$4:$W$4))^0)&gt;0)))</f>
        <v>2</v>
      </c>
      <c r="X7" s="68"/>
      <c r="Y7" s="63"/>
      <c r="Z7" s="66"/>
      <c r="AA7" s="67"/>
      <c r="AB7" s="1"/>
      <c r="AC7" s="43" t="s">
        <v>39</v>
      </c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  <c r="BI7" s="20"/>
      <c r="BJ7" s="20"/>
      <c r="BK7" s="20"/>
      <c r="BL7" s="20"/>
      <c r="BM7" s="20"/>
      <c r="BN7" s="20"/>
      <c r="BO7" s="20"/>
      <c r="BP7" s="20"/>
      <c r="BQ7" s="20"/>
      <c r="BR7" s="20"/>
      <c r="BS7" s="20"/>
      <c r="BT7" s="20"/>
      <c r="BU7" s="20"/>
      <c r="BV7" s="20"/>
      <c r="BW7" s="20"/>
      <c r="BX7" s="20"/>
      <c r="BY7" s="20"/>
      <c r="BZ7" s="20"/>
      <c r="CA7" s="20"/>
      <c r="CB7" s="20"/>
    </row>
    <row r="8" spans="1:80" s="2" customFormat="1" ht="15.95" customHeight="1" x14ac:dyDescent="0.25">
      <c r="A8" s="65" t="s">
        <v>6</v>
      </c>
      <c r="B8" s="65"/>
      <c r="C8" s="65"/>
      <c r="D8" s="56">
        <f ca="1">IF(SUM(D$5,D$7)&gt;0,(D$5*100)/(D$5+D$6+D$7),"")</f>
        <v>100</v>
      </c>
      <c r="E8" s="56">
        <f t="shared" ref="E8:W8" ca="1" si="2">IF(SUM(E$5,E$7)&gt;0,(E$5*100)/(E$5+E$6+E$7),"")</f>
        <v>63.636363636363633</v>
      </c>
      <c r="F8" s="56">
        <f t="shared" ca="1" si="2"/>
        <v>72.727272727272734</v>
      </c>
      <c r="G8" s="56">
        <f t="shared" ca="1" si="2"/>
        <v>81.818181818181813</v>
      </c>
      <c r="H8" s="56">
        <f t="shared" ca="1" si="2"/>
        <v>90.909090909090907</v>
      </c>
      <c r="I8" s="56">
        <f t="shared" ca="1" si="2"/>
        <v>100</v>
      </c>
      <c r="J8" s="56">
        <f t="shared" ca="1" si="2"/>
        <v>18.181818181818183</v>
      </c>
      <c r="K8" s="56">
        <f t="shared" ca="1" si="2"/>
        <v>18.181818181818183</v>
      </c>
      <c r="L8" s="56">
        <f t="shared" ca="1" si="2"/>
        <v>72.727272727272734</v>
      </c>
      <c r="M8" s="56">
        <f t="shared" ca="1" si="2"/>
        <v>54.545454545454547</v>
      </c>
      <c r="N8" s="56">
        <f t="shared" ca="1" si="2"/>
        <v>90.909090909090907</v>
      </c>
      <c r="O8" s="56">
        <f t="shared" ca="1" si="2"/>
        <v>27.272727272727273</v>
      </c>
      <c r="P8" s="56">
        <f t="shared" ca="1" si="2"/>
        <v>100</v>
      </c>
      <c r="Q8" s="56">
        <f t="shared" ca="1" si="2"/>
        <v>81.818181818181813</v>
      </c>
      <c r="R8" s="56">
        <f t="shared" ca="1" si="2"/>
        <v>63.636363636363633</v>
      </c>
      <c r="S8" s="56">
        <f t="shared" ca="1" si="2"/>
        <v>72.727272727272734</v>
      </c>
      <c r="T8" s="56">
        <f t="shared" ca="1" si="2"/>
        <v>72.727272727272734</v>
      </c>
      <c r="U8" s="56">
        <f t="shared" ca="1" si="2"/>
        <v>45.454545454545453</v>
      </c>
      <c r="V8" s="56">
        <f t="shared" ca="1" si="2"/>
        <v>54.545454545454547</v>
      </c>
      <c r="W8" s="56">
        <f t="shared" ca="1" si="2"/>
        <v>54.545454545454547</v>
      </c>
      <c r="X8" s="68"/>
      <c r="Y8" s="63"/>
      <c r="Z8" s="66"/>
      <c r="AA8" s="67"/>
      <c r="AB8" s="1"/>
      <c r="AC8" s="43" t="s">
        <v>40</v>
      </c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20"/>
      <c r="AZ8" s="20"/>
      <c r="BA8" s="20"/>
      <c r="BB8" s="20"/>
      <c r="BC8" s="20"/>
      <c r="BD8" s="20"/>
      <c r="BE8" s="20"/>
      <c r="BF8" s="20"/>
      <c r="BG8" s="20"/>
      <c r="BH8" s="20"/>
      <c r="BI8" s="20"/>
      <c r="BJ8" s="20"/>
      <c r="BK8" s="20"/>
      <c r="BL8" s="20"/>
      <c r="BM8" s="20"/>
      <c r="BN8" s="20"/>
      <c r="BO8" s="20"/>
      <c r="BP8" s="20"/>
      <c r="BQ8" s="20"/>
      <c r="BR8" s="20"/>
      <c r="BS8" s="20"/>
      <c r="BT8" s="20"/>
      <c r="BU8" s="20"/>
      <c r="BV8" s="20"/>
      <c r="BW8" s="20"/>
      <c r="BX8" s="20"/>
      <c r="BY8" s="20"/>
      <c r="BZ8" s="20"/>
      <c r="CA8" s="20"/>
      <c r="CB8" s="20"/>
    </row>
    <row r="9" spans="1:80" s="3" customFormat="1" ht="15.75" customHeight="1" x14ac:dyDescent="0.25">
      <c r="A9" s="45">
        <v>1</v>
      </c>
      <c r="B9" s="45">
        <f ca="1">IF($AC9="","",OFFSET(Liste!C$8,$AC9,))</f>
        <v>832</v>
      </c>
      <c r="C9" s="46" t="str">
        <f ca="1">IF($AC9="","",OFFSET(Liste!D$8,$AC9,))</f>
        <v>Elif DİNÇ</v>
      </c>
      <c r="D9" s="45" t="str">
        <f ca="1">IF($AC9="","",IF(OFFSET(Liste!E$8,$AC9,)="","",OFFSET(Liste!E$8,$AC9,)))</f>
        <v>D</v>
      </c>
      <c r="E9" s="45" t="str">
        <f ca="1">IF($AC9="","",IF(OFFSET(Liste!F$8,$AC9,)="","",OFFSET(Liste!F$8,$AC9,)))</f>
        <v>A</v>
      </c>
      <c r="F9" s="45" t="str">
        <f ca="1">IF($AC9="","",IF(OFFSET(Liste!G$8,$AC9,)="","",OFFSET(Liste!G$8,$AC9,)))</f>
        <v>D</v>
      </c>
      <c r="G9" s="45" t="str">
        <f ca="1">IF($AC9="","",IF(OFFSET(Liste!H$8,$AC9,)="","",OFFSET(Liste!H$8,$AC9,)))</f>
        <v>B</v>
      </c>
      <c r="H9" s="45" t="str">
        <f ca="1">IF($AC9="","",IF(OFFSET(Liste!I$8,$AC9,)="","",OFFSET(Liste!I$8,$AC9,)))</f>
        <v>C</v>
      </c>
      <c r="I9" s="45" t="str">
        <f ca="1">IF($AC9="","",IF(OFFSET(Liste!J$8,$AC9,)="","",OFFSET(Liste!J$8,$AC9,)))</f>
        <v>D</v>
      </c>
      <c r="J9" s="45" t="str">
        <f ca="1">IF($AC9="","",IF(OFFSET(Liste!K$8,$AC9,)="","",OFFSET(Liste!K$8,$AC9,)))</f>
        <v/>
      </c>
      <c r="K9" s="45" t="str">
        <f ca="1">IF($AC9="","",IF(OFFSET(Liste!L$8,$AC9,)="","",OFFSET(Liste!L$8,$AC9,)))</f>
        <v>B</v>
      </c>
      <c r="L9" s="45" t="str">
        <f ca="1">IF($AC9="","",IF(OFFSET(Liste!M$8,$AC9,)="","",OFFSET(Liste!M$8,$AC9,)))</f>
        <v>B</v>
      </c>
      <c r="M9" s="45" t="str">
        <f ca="1">IF($AC9="","",IF(OFFSET(Liste!N$8,$AC9,)="","",OFFSET(Liste!N$8,$AC9,)))</f>
        <v>C</v>
      </c>
      <c r="N9" s="45" t="str">
        <f ca="1">IF($AC9="","",IF(OFFSET(Liste!O$8,$AC9,)="","",OFFSET(Liste!O$8,$AC9,)))</f>
        <v>A</v>
      </c>
      <c r="O9" s="45" t="str">
        <f ca="1">IF($AC9="","",IF(OFFSET(Liste!P$8,$AC9,)="","",OFFSET(Liste!P$8,$AC9,)))</f>
        <v>B</v>
      </c>
      <c r="P9" s="45" t="str">
        <f ca="1">IF($AC9="","",IF(OFFSET(Liste!Q$8,$AC9,)="","",OFFSET(Liste!Q$8,$AC9,)))</f>
        <v>B</v>
      </c>
      <c r="Q9" s="45" t="str">
        <f ca="1">IF($AC9="","",IF(OFFSET(Liste!R$8,$AC9,)="","",OFFSET(Liste!R$8,$AC9,)))</f>
        <v>B</v>
      </c>
      <c r="R9" s="45" t="str">
        <f ca="1">IF($AC9="","",IF(OFFSET(Liste!S$8,$AC9,)="","",OFFSET(Liste!S$8,$AC9,)))</f>
        <v>C</v>
      </c>
      <c r="S9" s="45" t="str">
        <f ca="1">IF($AC9="","",IF(OFFSET(Liste!T$8,$AC9,)="","",OFFSET(Liste!T$8,$AC9,)))</f>
        <v>D</v>
      </c>
      <c r="T9" s="45" t="str">
        <f ca="1">IF($AC9="","",IF(OFFSET(Liste!U$8,$AC9,)="","",OFFSET(Liste!U$8,$AC9,)))</f>
        <v>A</v>
      </c>
      <c r="U9" s="45" t="str">
        <f ca="1">IF($AC9="","",IF(OFFSET(Liste!V$8,$AC9,)="","",OFFSET(Liste!V$8,$AC9,)))</f>
        <v>D</v>
      </c>
      <c r="V9" s="45" t="str">
        <f ca="1">IF($AC9="","",IF(OFFSET(Liste!W$8,$AC9,)="","",OFFSET(Liste!W$8,$AC9,)))</f>
        <v>D</v>
      </c>
      <c r="W9" s="45" t="str">
        <f ca="1">IF($AC9="","",IF(OFFSET(Liste!X$8,$AC9,)="","",OFFSET(Liste!X$8,$AC9,)))</f>
        <v>C</v>
      </c>
      <c r="X9" s="45">
        <f ca="1">IF($B9="","",IF(COUNTBLANK(OFFSET($C9,,1,1,MAX($D$3:$W$3)))=MAX($D$3:$W$3),"",SUMPRODUCT(--(OFFSET($C$4,,1,1,MAX($D$3:$W$3))=OFFSET($C9,,1,1,MAX($D$3:$W$3))))))</f>
        <v>16</v>
      </c>
      <c r="Y9" s="45">
        <f ca="1">IF($B9="","",IF(COUNTBLANK(OFFSET($C9,,1,1,MAX($D$3:$W$3)))=MAX($D$3:$W$3),"",SUMPRODUCT((OFFSET($C$4,,1,1,MAX($D$3:$W$3))&lt;&gt;OFFSET($C9,,1,1,MAX($D$3:$W$3)))*(OFFSET($C9,,1,1,MAX($D$3:$W$3))&lt;&gt;""))))</f>
        <v>3</v>
      </c>
      <c r="Z9" s="45">
        <f ca="1">IF($B9="","",IF(COUNTBLANK(OFFSET($C9,,1,1,MAX($D$3:$W$3)))=MAX($D$3:$W$3),"",COUNTBLANK(OFFSET($C9,,1,1,MAX($D$3:$W$3)))))</f>
        <v>1</v>
      </c>
      <c r="AA9" s="47">
        <f ca="1">IF($B9="","",IF(COUNTBLANK(OFFSET($C9,,1,1,MAX($D$3:$W$3)))=MAX($D$3:$W$3),"",X9-Y9/3))</f>
        <v>15</v>
      </c>
      <c r="AB9" s="1"/>
      <c r="AC9" s="43">
        <f t="array" aca="1" ref="AC9" ca="1">IFERROR(MATCH(LARGE(IF(Liste!$B$9:$B$68=$AC$5,IF(Liste!$AB$9:$AB$68="",-20,Liste!$AB$9:$AB$68)-(Liste!$A$9:$A$68/1000)),$A9),IF(Liste!$AB$9:$AB$68="",-20,Liste!$AB$9:$AB$68)-(Liste!$A$9:$A$68/1000),0),"")</f>
        <v>10</v>
      </c>
    </row>
    <row r="10" spans="1:80" s="3" customFormat="1" ht="15.75" customHeight="1" x14ac:dyDescent="0.25">
      <c r="A10" s="48">
        <v>2</v>
      </c>
      <c r="B10" s="48">
        <f ca="1">IF($AC10="","",OFFSET(Liste!C$8,$AC10,))</f>
        <v>808</v>
      </c>
      <c r="C10" s="49" t="str">
        <f ca="1">IF($AC10="","",OFFSET(Liste!D$8,$AC10,))</f>
        <v>Ali ALTIN</v>
      </c>
      <c r="D10" s="48" t="str">
        <f ca="1">IF($AC10="","",IF(OFFSET(Liste!E$8,$AC10,)="","",OFFSET(Liste!E$8,$AC10,)))</f>
        <v>D</v>
      </c>
      <c r="E10" s="48" t="str">
        <f ca="1">IF($AC10="","",IF(OFFSET(Liste!F$8,$AC10,)="","",OFFSET(Liste!F$8,$AC10,)))</f>
        <v>A</v>
      </c>
      <c r="F10" s="48" t="str">
        <f ca="1">IF($AC10="","",IF(OFFSET(Liste!G$8,$AC10,)="","",OFFSET(Liste!G$8,$AC10,)))</f>
        <v>D</v>
      </c>
      <c r="G10" s="48" t="str">
        <f ca="1">IF($AC10="","",IF(OFFSET(Liste!H$8,$AC10,)="","",OFFSET(Liste!H$8,$AC10,)))</f>
        <v>D</v>
      </c>
      <c r="H10" s="48" t="str">
        <f ca="1">IF($AC10="","",IF(OFFSET(Liste!I$8,$AC10,)="","",OFFSET(Liste!I$8,$AC10,)))</f>
        <v>C</v>
      </c>
      <c r="I10" s="48" t="str">
        <f ca="1">IF($AC10="","",IF(OFFSET(Liste!J$8,$AC10,)="","",OFFSET(Liste!J$8,$AC10,)))</f>
        <v>D</v>
      </c>
      <c r="J10" s="48" t="str">
        <f ca="1">IF($AC10="","",IF(OFFSET(Liste!K$8,$AC10,)="","",OFFSET(Liste!K$8,$AC10,)))</f>
        <v>A</v>
      </c>
      <c r="K10" s="48" t="str">
        <f ca="1">IF($AC10="","",IF(OFFSET(Liste!L$8,$AC10,)="","",OFFSET(Liste!L$8,$AC10,)))</f>
        <v>B</v>
      </c>
      <c r="L10" s="48" t="str">
        <f ca="1">IF($AC10="","",IF(OFFSET(Liste!M$8,$AC10,)="","",OFFSET(Liste!M$8,$AC10,)))</f>
        <v>B</v>
      </c>
      <c r="M10" s="48" t="str">
        <f ca="1">IF($AC10="","",IF(OFFSET(Liste!N$8,$AC10,)="","",OFFSET(Liste!N$8,$AC10,)))</f>
        <v>C</v>
      </c>
      <c r="N10" s="48" t="str">
        <f ca="1">IF($AC10="","",IF(OFFSET(Liste!O$8,$AC10,)="","",OFFSET(Liste!O$8,$AC10,)))</f>
        <v>A</v>
      </c>
      <c r="O10" s="48" t="str">
        <f ca="1">IF($AC10="","",IF(OFFSET(Liste!P$8,$AC10,)="","",OFFSET(Liste!P$8,$AC10,)))</f>
        <v>B</v>
      </c>
      <c r="P10" s="48" t="str">
        <f ca="1">IF($AC10="","",IF(OFFSET(Liste!Q$8,$AC10,)="","",OFFSET(Liste!Q$8,$AC10,)))</f>
        <v>B</v>
      </c>
      <c r="Q10" s="48" t="str">
        <f ca="1">IF($AC10="","",IF(OFFSET(Liste!R$8,$AC10,)="","",OFFSET(Liste!R$8,$AC10,)))</f>
        <v>C</v>
      </c>
      <c r="R10" s="48" t="str">
        <f ca="1">IF($AC10="","",IF(OFFSET(Liste!S$8,$AC10,)="","",OFFSET(Liste!S$8,$AC10,)))</f>
        <v>C</v>
      </c>
      <c r="S10" s="48" t="str">
        <f ca="1">IF($AC10="","",IF(OFFSET(Liste!T$8,$AC10,)="","",OFFSET(Liste!T$8,$AC10,)))</f>
        <v>D</v>
      </c>
      <c r="T10" s="48" t="str">
        <f ca="1">IF($AC10="","",IF(OFFSET(Liste!U$8,$AC10,)="","",OFFSET(Liste!U$8,$AC10,)))</f>
        <v>A</v>
      </c>
      <c r="U10" s="48" t="str">
        <f ca="1">IF($AC10="","",IF(OFFSET(Liste!V$8,$AC10,)="","",OFFSET(Liste!V$8,$AC10,)))</f>
        <v>D</v>
      </c>
      <c r="V10" s="48" t="str">
        <f ca="1">IF($AC10="","",IF(OFFSET(Liste!W$8,$AC10,)="","",OFFSET(Liste!W$8,$AC10,)))</f>
        <v>B</v>
      </c>
      <c r="W10" s="48" t="str">
        <f ca="1">IF($AC10="","",IF(OFFSET(Liste!X$8,$AC10,)="","",OFFSET(Liste!X$8,$AC10,)))</f>
        <v>C</v>
      </c>
      <c r="X10" s="48">
        <f t="shared" ref="X10:X28" ca="1" si="3">IF($B10="","",IF(COUNTBLANK(OFFSET($C10,,1,1,MAX($D$3:$W$3)))=MAX($D$3:$W$3),"",SUMPRODUCT(--(OFFSET($C$4,,1,1,MAX($D$3:$W$3))=OFFSET($C10,,1,1,MAX($D$3:$W$3))))))</f>
        <v>16</v>
      </c>
      <c r="Y10" s="48">
        <f t="shared" ref="Y10:Y28" ca="1" si="4">IF($B10="","",IF(COUNTBLANK(OFFSET($C10,,1,1,MAX($D$3:$W$3)))=MAX($D$3:$W$3),"",SUMPRODUCT((OFFSET($C$4,,1,1,MAX($D$3:$W$3))&lt;&gt;OFFSET($C10,,1,1,MAX($D$3:$W$3)))*(OFFSET($C10,,1,1,MAX($D$3:$W$3))&lt;&gt;""))))</f>
        <v>4</v>
      </c>
      <c r="Z10" s="48">
        <f t="shared" ref="Z10:Z28" ca="1" si="5">IF($B10="","",IF(COUNTBLANK(OFFSET($C10,,1,1,MAX($D$3:$W$3)))=MAX($D$3:$W$3),"",COUNTBLANK(OFFSET($C10,,1,1,MAX($D$3:$W$3)))))</f>
        <v>0</v>
      </c>
      <c r="AA10" s="50">
        <f t="shared" ref="AA10:AA28" ca="1" si="6">IF($B10="","",IF(COUNTBLANK(OFFSET($C10,,1,1,MAX($D$3:$W$3)))=MAX($D$3:$W$3),"",X10-Y10/3))</f>
        <v>14.666666666666666</v>
      </c>
      <c r="AB10" s="1"/>
      <c r="AC10" s="43">
        <f t="array" aca="1" ref="AC10" ca="1">IFERROR(MATCH(LARGE(IF(Liste!$B$9:$B$68=$AC$5,IF(Liste!$AB$9:$AB$68="",-20,Liste!$AB$9:$AB$68)-(Liste!$A$9:$A$68/1000)),$A10),IF(Liste!$AB$9:$AB$68="",-20,Liste!$AB$9:$AB$68)-(Liste!$A$9:$A$68/1000),0),"")</f>
        <v>2</v>
      </c>
    </row>
    <row r="11" spans="1:80" s="3" customFormat="1" ht="15.75" customHeight="1" x14ac:dyDescent="0.25">
      <c r="A11" s="48">
        <v>3</v>
      </c>
      <c r="B11" s="48">
        <f ca="1">IF($AC11="","",OFFSET(Liste!C$8,$AC11,))</f>
        <v>863</v>
      </c>
      <c r="C11" s="49" t="str">
        <f ca="1">IF($AC11="","",OFFSET(Liste!D$8,$AC11,))</f>
        <v>Eray DURSUN</v>
      </c>
      <c r="D11" s="48" t="str">
        <f ca="1">IF($AC11="","",IF(OFFSET(Liste!E$8,$AC11,)="","",OFFSET(Liste!E$8,$AC11,)))</f>
        <v>D</v>
      </c>
      <c r="E11" s="48" t="str">
        <f ca="1">IF($AC11="","",IF(OFFSET(Liste!F$8,$AC11,)="","",OFFSET(Liste!F$8,$AC11,)))</f>
        <v>A</v>
      </c>
      <c r="F11" s="48" t="str">
        <f ca="1">IF($AC11="","",IF(OFFSET(Liste!G$8,$AC11,)="","",OFFSET(Liste!G$8,$AC11,)))</f>
        <v>D</v>
      </c>
      <c r="G11" s="48" t="str">
        <f ca="1">IF($AC11="","",IF(OFFSET(Liste!H$8,$AC11,)="","",OFFSET(Liste!H$8,$AC11,)))</f>
        <v>B</v>
      </c>
      <c r="H11" s="48" t="str">
        <f ca="1">IF($AC11="","",IF(OFFSET(Liste!I$8,$AC11,)="","",OFFSET(Liste!I$8,$AC11,)))</f>
        <v>C</v>
      </c>
      <c r="I11" s="48" t="str">
        <f ca="1">IF($AC11="","",IF(OFFSET(Liste!J$8,$AC11,)="","",OFFSET(Liste!J$8,$AC11,)))</f>
        <v>D</v>
      </c>
      <c r="J11" s="48" t="str">
        <f ca="1">IF($AC11="","",IF(OFFSET(Liste!K$8,$AC11,)="","",OFFSET(Liste!K$8,$AC11,)))</f>
        <v>B</v>
      </c>
      <c r="K11" s="48" t="str">
        <f ca="1">IF($AC11="","",IF(OFFSET(Liste!L$8,$AC11,)="","",OFFSET(Liste!L$8,$AC11,)))</f>
        <v>B</v>
      </c>
      <c r="L11" s="48" t="str">
        <f ca="1">IF($AC11="","",IF(OFFSET(Liste!M$8,$AC11,)="","",OFFSET(Liste!M$8,$AC11,)))</f>
        <v>B</v>
      </c>
      <c r="M11" s="48" t="str">
        <f ca="1">IF($AC11="","",IF(OFFSET(Liste!N$8,$AC11,)="","",OFFSET(Liste!N$8,$AC11,)))</f>
        <v>B</v>
      </c>
      <c r="N11" s="48" t="str">
        <f ca="1">IF($AC11="","",IF(OFFSET(Liste!O$8,$AC11,)="","",OFFSET(Liste!O$8,$AC11,)))</f>
        <v>A</v>
      </c>
      <c r="O11" s="48" t="str">
        <f ca="1">IF($AC11="","",IF(OFFSET(Liste!P$8,$AC11,)="","",OFFSET(Liste!P$8,$AC11,)))</f>
        <v/>
      </c>
      <c r="P11" s="48" t="str">
        <f ca="1">IF($AC11="","",IF(OFFSET(Liste!Q$8,$AC11,)="","",OFFSET(Liste!Q$8,$AC11,)))</f>
        <v>B</v>
      </c>
      <c r="Q11" s="48" t="str">
        <f ca="1">IF($AC11="","",IF(OFFSET(Liste!R$8,$AC11,)="","",OFFSET(Liste!R$8,$AC11,)))</f>
        <v>B</v>
      </c>
      <c r="R11" s="48" t="str">
        <f ca="1">IF($AC11="","",IF(OFFSET(Liste!S$8,$AC11,)="","",OFFSET(Liste!S$8,$AC11,)))</f>
        <v>C</v>
      </c>
      <c r="S11" s="48" t="str">
        <f ca="1">IF($AC11="","",IF(OFFSET(Liste!T$8,$AC11,)="","",OFFSET(Liste!T$8,$AC11,)))</f>
        <v>D</v>
      </c>
      <c r="T11" s="48" t="str">
        <f ca="1">IF($AC11="","",IF(OFFSET(Liste!U$8,$AC11,)="","",OFFSET(Liste!U$8,$AC11,)))</f>
        <v>A</v>
      </c>
      <c r="U11" s="48" t="str">
        <f ca="1">IF($AC11="","",IF(OFFSET(Liste!V$8,$AC11,)="","",OFFSET(Liste!V$8,$AC11,)))</f>
        <v>A</v>
      </c>
      <c r="V11" s="48" t="str">
        <f ca="1">IF($AC11="","",IF(OFFSET(Liste!W$8,$AC11,)="","",OFFSET(Liste!W$8,$AC11,)))</f>
        <v>B</v>
      </c>
      <c r="W11" s="48" t="str">
        <f ca="1">IF($AC11="","",IF(OFFSET(Liste!X$8,$AC11,)="","",OFFSET(Liste!X$8,$AC11,)))</f>
        <v>D</v>
      </c>
      <c r="X11" s="48">
        <f t="shared" ca="1" si="3"/>
        <v>15</v>
      </c>
      <c r="Y11" s="48">
        <f t="shared" ca="1" si="4"/>
        <v>4</v>
      </c>
      <c r="Z11" s="48">
        <f t="shared" ca="1" si="5"/>
        <v>1</v>
      </c>
      <c r="AA11" s="50">
        <f t="shared" ca="1" si="6"/>
        <v>13.666666666666666</v>
      </c>
      <c r="AB11" s="1"/>
      <c r="AC11" s="43">
        <f t="array" aca="1" ref="AC11" ca="1">IFERROR(MATCH(LARGE(IF(Liste!$B$9:$B$68=$AC$5,IF(Liste!$AB$9:$AB$68="",-20,Liste!$AB$9:$AB$68)-(Liste!$A$9:$A$68/1000)),$A11),IF(Liste!$AB$9:$AB$68="",-20,Liste!$AB$9:$AB$68)-(Liste!$A$9:$A$68/1000),0),"")</f>
        <v>13</v>
      </c>
    </row>
    <row r="12" spans="1:80" s="3" customFormat="1" ht="15.75" customHeight="1" x14ac:dyDescent="0.25">
      <c r="A12" s="48">
        <v>4</v>
      </c>
      <c r="B12" s="48">
        <f ca="1">IF($AC12="","",OFFSET(Liste!C$8,$AC12,))</f>
        <v>803</v>
      </c>
      <c r="C12" s="49" t="str">
        <f ca="1">IF($AC12="","",OFFSET(Liste!D$8,$AC12,))</f>
        <v>Abdullah ACAR</v>
      </c>
      <c r="D12" s="48" t="str">
        <f ca="1">IF($AC12="","",IF(OFFSET(Liste!E$8,$AC12,)="","",OFFSET(Liste!E$8,$AC12,)))</f>
        <v>D</v>
      </c>
      <c r="E12" s="48" t="str">
        <f ca="1">IF($AC12="","",IF(OFFSET(Liste!F$8,$AC12,)="","",OFFSET(Liste!F$8,$AC12,)))</f>
        <v>C</v>
      </c>
      <c r="F12" s="48" t="str">
        <f ca="1">IF($AC12="","",IF(OFFSET(Liste!G$8,$AC12,)="","",OFFSET(Liste!G$8,$AC12,)))</f>
        <v>D</v>
      </c>
      <c r="G12" s="48" t="str">
        <f ca="1">IF($AC12="","",IF(OFFSET(Liste!H$8,$AC12,)="","",OFFSET(Liste!H$8,$AC12,)))</f>
        <v>B</v>
      </c>
      <c r="H12" s="48" t="str">
        <f ca="1">IF($AC12="","",IF(OFFSET(Liste!I$8,$AC12,)="","",OFFSET(Liste!I$8,$AC12,)))</f>
        <v>C</v>
      </c>
      <c r="I12" s="48" t="str">
        <f ca="1">IF($AC12="","",IF(OFFSET(Liste!J$8,$AC12,)="","",OFFSET(Liste!J$8,$AC12,)))</f>
        <v>D</v>
      </c>
      <c r="J12" s="48" t="str">
        <f ca="1">IF($AC12="","",IF(OFFSET(Liste!K$8,$AC12,)="","",OFFSET(Liste!K$8,$AC12,)))</f>
        <v>C</v>
      </c>
      <c r="K12" s="48" t="str">
        <f ca="1">IF($AC12="","",IF(OFFSET(Liste!L$8,$AC12,)="","",OFFSET(Liste!L$8,$AC12,)))</f>
        <v>D</v>
      </c>
      <c r="L12" s="48" t="str">
        <f ca="1">IF($AC12="","",IF(OFFSET(Liste!M$8,$AC12,)="","",OFFSET(Liste!M$8,$AC12,)))</f>
        <v>B</v>
      </c>
      <c r="M12" s="48" t="str">
        <f ca="1">IF($AC12="","",IF(OFFSET(Liste!N$8,$AC12,)="","",OFFSET(Liste!N$8,$AC12,)))</f>
        <v>C</v>
      </c>
      <c r="N12" s="48" t="str">
        <f ca="1">IF($AC12="","",IF(OFFSET(Liste!O$8,$AC12,)="","",OFFSET(Liste!O$8,$AC12,)))</f>
        <v>A</v>
      </c>
      <c r="O12" s="48" t="str">
        <f ca="1">IF($AC12="","",IF(OFFSET(Liste!P$8,$AC12,)="","",OFFSET(Liste!P$8,$AC12,)))</f>
        <v>C</v>
      </c>
      <c r="P12" s="48" t="str">
        <f ca="1">IF($AC12="","",IF(OFFSET(Liste!Q$8,$AC12,)="","",OFFSET(Liste!Q$8,$AC12,)))</f>
        <v>B</v>
      </c>
      <c r="Q12" s="48" t="str">
        <f ca="1">IF($AC12="","",IF(OFFSET(Liste!R$8,$AC12,)="","",OFFSET(Liste!R$8,$AC12,)))</f>
        <v>B</v>
      </c>
      <c r="R12" s="48" t="str">
        <f ca="1">IF($AC12="","",IF(OFFSET(Liste!S$8,$AC12,)="","",OFFSET(Liste!S$8,$AC12,)))</f>
        <v>B</v>
      </c>
      <c r="S12" s="48" t="str">
        <f ca="1">IF($AC12="","",IF(OFFSET(Liste!T$8,$AC12,)="","",OFFSET(Liste!T$8,$AC12,)))</f>
        <v>D</v>
      </c>
      <c r="T12" s="48" t="str">
        <f ca="1">IF($AC12="","",IF(OFFSET(Liste!U$8,$AC12,)="","",OFFSET(Liste!U$8,$AC12,)))</f>
        <v>A</v>
      </c>
      <c r="U12" s="48" t="str">
        <f ca="1">IF($AC12="","",IF(OFFSET(Liste!V$8,$AC12,)="","",OFFSET(Liste!V$8,$AC12,)))</f>
        <v>A</v>
      </c>
      <c r="V12" s="48" t="str">
        <f ca="1">IF($AC12="","",IF(OFFSET(Liste!W$8,$AC12,)="","",OFFSET(Liste!W$8,$AC12,)))</f>
        <v>B</v>
      </c>
      <c r="W12" s="48" t="str">
        <f ca="1">IF($AC12="","",IF(OFFSET(Liste!X$8,$AC12,)="","",OFFSET(Liste!X$8,$AC12,)))</f>
        <v>C</v>
      </c>
      <c r="X12" s="48">
        <f t="shared" ca="1" si="3"/>
        <v>15</v>
      </c>
      <c r="Y12" s="48">
        <f t="shared" ca="1" si="4"/>
        <v>5</v>
      </c>
      <c r="Z12" s="48">
        <f t="shared" ca="1" si="5"/>
        <v>0</v>
      </c>
      <c r="AA12" s="50">
        <f t="shared" ca="1" si="6"/>
        <v>13.333333333333334</v>
      </c>
      <c r="AB12" s="1"/>
      <c r="AC12" s="43">
        <f t="array" aca="1" ref="AC12" ca="1">IFERROR(MATCH(LARGE(IF(Liste!$B$9:$B$68=$AC$5,IF(Liste!$AB$9:$AB$68="",-20,Liste!$AB$9:$AB$68)-(Liste!$A$9:$A$68/1000)),$A12),IF(Liste!$AB$9:$AB$68="",-20,Liste!$AB$9:$AB$68)-(Liste!$A$9:$A$68/1000),0),"")</f>
        <v>1</v>
      </c>
    </row>
    <row r="13" spans="1:80" s="3" customFormat="1" ht="15.75" customHeight="1" x14ac:dyDescent="0.25">
      <c r="A13" s="48">
        <v>5</v>
      </c>
      <c r="B13" s="48">
        <f ca="1">IF($AC13="","",OFFSET(Liste!C$8,$AC13,))</f>
        <v>813</v>
      </c>
      <c r="C13" s="49" t="str">
        <f ca="1">IF($AC13="","",OFFSET(Liste!D$8,$AC13,))</f>
        <v>Barış ATEŞ</v>
      </c>
      <c r="D13" s="48" t="str">
        <f ca="1">IF($AC13="","",IF(OFFSET(Liste!E$8,$AC13,)="","",OFFSET(Liste!E$8,$AC13,)))</f>
        <v>D</v>
      </c>
      <c r="E13" s="48" t="str">
        <f ca="1">IF($AC13="","",IF(OFFSET(Liste!F$8,$AC13,)="","",OFFSET(Liste!F$8,$AC13,)))</f>
        <v>A</v>
      </c>
      <c r="F13" s="48" t="str">
        <f ca="1">IF($AC13="","",IF(OFFSET(Liste!G$8,$AC13,)="","",OFFSET(Liste!G$8,$AC13,)))</f>
        <v>A</v>
      </c>
      <c r="G13" s="48" t="str">
        <f ca="1">IF($AC13="","",IF(OFFSET(Liste!H$8,$AC13,)="","",OFFSET(Liste!H$8,$AC13,)))</f>
        <v>B</v>
      </c>
      <c r="H13" s="48" t="str">
        <f ca="1">IF($AC13="","",IF(OFFSET(Liste!I$8,$AC13,)="","",OFFSET(Liste!I$8,$AC13,)))</f>
        <v>C</v>
      </c>
      <c r="I13" s="48" t="str">
        <f ca="1">IF($AC13="","",IF(OFFSET(Liste!J$8,$AC13,)="","",OFFSET(Liste!J$8,$AC13,)))</f>
        <v>D</v>
      </c>
      <c r="J13" s="48" t="str">
        <f ca="1">IF($AC13="","",IF(OFFSET(Liste!K$8,$AC13,)="","",OFFSET(Liste!K$8,$AC13,)))</f>
        <v>B</v>
      </c>
      <c r="K13" s="48" t="str">
        <f ca="1">IF($AC13="","",IF(OFFSET(Liste!L$8,$AC13,)="","",OFFSET(Liste!L$8,$AC13,)))</f>
        <v>D</v>
      </c>
      <c r="L13" s="48" t="str">
        <f ca="1">IF($AC13="","",IF(OFFSET(Liste!M$8,$AC13,)="","",OFFSET(Liste!M$8,$AC13,)))</f>
        <v>B</v>
      </c>
      <c r="M13" s="48" t="str">
        <f ca="1">IF($AC13="","",IF(OFFSET(Liste!N$8,$AC13,)="","",OFFSET(Liste!N$8,$AC13,)))</f>
        <v>C</v>
      </c>
      <c r="N13" s="48" t="str">
        <f ca="1">IF($AC13="","",IF(OFFSET(Liste!O$8,$AC13,)="","",OFFSET(Liste!O$8,$AC13,)))</f>
        <v>A</v>
      </c>
      <c r="O13" s="48" t="str">
        <f ca="1">IF($AC13="","",IF(OFFSET(Liste!P$8,$AC13,)="","",OFFSET(Liste!P$8,$AC13,)))</f>
        <v>B</v>
      </c>
      <c r="P13" s="48" t="str">
        <f ca="1">IF($AC13="","",IF(OFFSET(Liste!Q$8,$AC13,)="","",OFFSET(Liste!Q$8,$AC13,)))</f>
        <v>B</v>
      </c>
      <c r="Q13" s="48" t="str">
        <f ca="1">IF($AC13="","",IF(OFFSET(Liste!R$8,$AC13,)="","",OFFSET(Liste!R$8,$AC13,)))</f>
        <v>B</v>
      </c>
      <c r="R13" s="48" t="str">
        <f ca="1">IF($AC13="","",IF(OFFSET(Liste!S$8,$AC13,)="","",OFFSET(Liste!S$8,$AC13,)))</f>
        <v>C</v>
      </c>
      <c r="S13" s="48" t="str">
        <f ca="1">IF($AC13="","",IF(OFFSET(Liste!T$8,$AC13,)="","",OFFSET(Liste!T$8,$AC13,)))</f>
        <v>C</v>
      </c>
      <c r="T13" s="48" t="str">
        <f ca="1">IF($AC13="","",IF(OFFSET(Liste!U$8,$AC13,)="","",OFFSET(Liste!U$8,$AC13,)))</f>
        <v>A</v>
      </c>
      <c r="U13" s="48" t="str">
        <f ca="1">IF($AC13="","",IF(OFFSET(Liste!V$8,$AC13,)="","",OFFSET(Liste!V$8,$AC13,)))</f>
        <v>A</v>
      </c>
      <c r="V13" s="48" t="str">
        <f ca="1">IF($AC13="","",IF(OFFSET(Liste!W$8,$AC13,)="","",OFFSET(Liste!W$8,$AC13,)))</f>
        <v/>
      </c>
      <c r="W13" s="48" t="str">
        <f ca="1">IF($AC13="","",IF(OFFSET(Liste!X$8,$AC13,)="","",OFFSET(Liste!X$8,$AC13,)))</f>
        <v/>
      </c>
      <c r="X13" s="48">
        <f t="shared" ca="1" si="3"/>
        <v>14</v>
      </c>
      <c r="Y13" s="48">
        <f t="shared" ca="1" si="4"/>
        <v>4</v>
      </c>
      <c r="Z13" s="48">
        <f t="shared" ca="1" si="5"/>
        <v>2</v>
      </c>
      <c r="AA13" s="50">
        <f t="shared" ca="1" si="6"/>
        <v>12.666666666666666</v>
      </c>
      <c r="AB13" s="1"/>
      <c r="AC13" s="43">
        <f t="array" aca="1" ref="AC13" ca="1">IFERROR(MATCH(LARGE(IF(Liste!$B$9:$B$68=$AC$5,IF(Liste!$AB$9:$AB$68="",-20,Liste!$AB$9:$AB$68)-(Liste!$A$9:$A$68/1000)),$A13),IF(Liste!$AB$9:$AB$68="",-20,Liste!$AB$9:$AB$68)-(Liste!$A$9:$A$68/1000),0),"")</f>
        <v>4</v>
      </c>
    </row>
    <row r="14" spans="1:80" s="3" customFormat="1" ht="15.75" customHeight="1" x14ac:dyDescent="0.25">
      <c r="A14" s="48">
        <v>6</v>
      </c>
      <c r="B14" s="48">
        <f ca="1">IF($AC14="","",OFFSET(Liste!C$8,$AC14,))</f>
        <v>810</v>
      </c>
      <c r="C14" s="49" t="str">
        <f ca="1">IF($AC14="","",OFFSET(Liste!D$8,$AC14,))</f>
        <v>Ayşe ARSLAN</v>
      </c>
      <c r="D14" s="48" t="str">
        <f ca="1">IF($AC14="","",IF(OFFSET(Liste!E$8,$AC14,)="","",OFFSET(Liste!E$8,$AC14,)))</f>
        <v>D</v>
      </c>
      <c r="E14" s="48" t="str">
        <f ca="1">IF($AC14="","",IF(OFFSET(Liste!F$8,$AC14,)="","",OFFSET(Liste!F$8,$AC14,)))</f>
        <v>A</v>
      </c>
      <c r="F14" s="48" t="str">
        <f ca="1">IF($AC14="","",IF(OFFSET(Liste!G$8,$AC14,)="","",OFFSET(Liste!G$8,$AC14,)))</f>
        <v>D</v>
      </c>
      <c r="G14" s="48" t="str">
        <f ca="1">IF($AC14="","",IF(OFFSET(Liste!H$8,$AC14,)="","",OFFSET(Liste!H$8,$AC14,)))</f>
        <v>B</v>
      </c>
      <c r="H14" s="48" t="str">
        <f ca="1">IF($AC14="","",IF(OFFSET(Liste!I$8,$AC14,)="","",OFFSET(Liste!I$8,$AC14,)))</f>
        <v>C</v>
      </c>
      <c r="I14" s="48" t="str">
        <f ca="1">IF($AC14="","",IF(OFFSET(Liste!J$8,$AC14,)="","",OFFSET(Liste!J$8,$AC14,)))</f>
        <v>D</v>
      </c>
      <c r="J14" s="48" t="str">
        <f ca="1">IF($AC14="","",IF(OFFSET(Liste!K$8,$AC14,)="","",OFFSET(Liste!K$8,$AC14,)))</f>
        <v>C</v>
      </c>
      <c r="K14" s="48" t="str">
        <f ca="1">IF($AC14="","",IF(OFFSET(Liste!L$8,$AC14,)="","",OFFSET(Liste!L$8,$AC14,)))</f>
        <v>B</v>
      </c>
      <c r="L14" s="48" t="str">
        <f ca="1">IF($AC14="","",IF(OFFSET(Liste!M$8,$AC14,)="","",OFFSET(Liste!M$8,$AC14,)))</f>
        <v>B</v>
      </c>
      <c r="M14" s="48" t="str">
        <f ca="1">IF($AC14="","",IF(OFFSET(Liste!N$8,$AC14,)="","",OFFSET(Liste!N$8,$AC14,)))</f>
        <v>C</v>
      </c>
      <c r="N14" s="48" t="str">
        <f ca="1">IF($AC14="","",IF(OFFSET(Liste!O$8,$AC14,)="","",OFFSET(Liste!O$8,$AC14,)))</f>
        <v>A</v>
      </c>
      <c r="O14" s="48" t="str">
        <f ca="1">IF($AC14="","",IF(OFFSET(Liste!P$8,$AC14,)="","",OFFSET(Liste!P$8,$AC14,)))</f>
        <v/>
      </c>
      <c r="P14" s="48" t="str">
        <f ca="1">IF($AC14="","",IF(OFFSET(Liste!Q$8,$AC14,)="","",OFFSET(Liste!Q$8,$AC14,)))</f>
        <v>B</v>
      </c>
      <c r="Q14" s="48" t="str">
        <f ca="1">IF($AC14="","",IF(OFFSET(Liste!R$8,$AC14,)="","",OFFSET(Liste!R$8,$AC14,)))</f>
        <v>B</v>
      </c>
      <c r="R14" s="48" t="str">
        <f ca="1">IF($AC14="","",IF(OFFSET(Liste!S$8,$AC14,)="","",OFFSET(Liste!S$8,$AC14,)))</f>
        <v>C</v>
      </c>
      <c r="S14" s="48" t="str">
        <f ca="1">IF($AC14="","",IF(OFFSET(Liste!T$8,$AC14,)="","",OFFSET(Liste!T$8,$AC14,)))</f>
        <v>D</v>
      </c>
      <c r="T14" s="48" t="str">
        <f ca="1">IF($AC14="","",IF(OFFSET(Liste!U$8,$AC14,)="","",OFFSET(Liste!U$8,$AC14,)))</f>
        <v>C</v>
      </c>
      <c r="U14" s="48" t="str">
        <f ca="1">IF($AC14="","",IF(OFFSET(Liste!V$8,$AC14,)="","",OFFSET(Liste!V$8,$AC14,)))</f>
        <v>B</v>
      </c>
      <c r="V14" s="48" t="str">
        <f ca="1">IF($AC14="","",IF(OFFSET(Liste!W$8,$AC14,)="","",OFFSET(Liste!W$8,$AC14,)))</f>
        <v>D</v>
      </c>
      <c r="W14" s="48" t="str">
        <f ca="1">IF($AC14="","",IF(OFFSET(Liste!X$8,$AC14,)="","",OFFSET(Liste!X$8,$AC14,)))</f>
        <v>C</v>
      </c>
      <c r="X14" s="48">
        <f t="shared" ca="1" si="3"/>
        <v>14</v>
      </c>
      <c r="Y14" s="48">
        <f t="shared" ca="1" si="4"/>
        <v>5</v>
      </c>
      <c r="Z14" s="48">
        <f t="shared" ca="1" si="5"/>
        <v>1</v>
      </c>
      <c r="AA14" s="50">
        <f t="shared" ca="1" si="6"/>
        <v>12.333333333333334</v>
      </c>
      <c r="AB14" s="1"/>
      <c r="AC14" s="43">
        <f t="array" aca="1" ref="AC14" ca="1">IFERROR(MATCH(LARGE(IF(Liste!$B$9:$B$68=$AC$5,IF(Liste!$AB$9:$AB$68="",-20,Liste!$AB$9:$AB$68)-(Liste!$A$9:$A$68/1000)),$A14),IF(Liste!$AB$9:$AB$68="",-20,Liste!$AB$9:$AB$68)-(Liste!$A$9:$A$68/1000),0),"")</f>
        <v>3</v>
      </c>
    </row>
    <row r="15" spans="1:80" s="3" customFormat="1" ht="15.75" customHeight="1" x14ac:dyDescent="0.25">
      <c r="A15" s="48">
        <v>7</v>
      </c>
      <c r="B15" s="48">
        <f ca="1">IF($AC15="","",OFFSET(Liste!C$8,$AC15,))</f>
        <v>816</v>
      </c>
      <c r="C15" s="49" t="str">
        <f ca="1">IF($AC15="","",OFFSET(Liste!D$8,$AC15,))</f>
        <v>Bilal ÇETİN</v>
      </c>
      <c r="D15" s="48" t="str">
        <f ca="1">IF($AC15="","",IF(OFFSET(Liste!E$8,$AC15,)="","",OFFSET(Liste!E$8,$AC15,)))</f>
        <v>D</v>
      </c>
      <c r="E15" s="48" t="str">
        <f ca="1">IF($AC15="","",IF(OFFSET(Liste!F$8,$AC15,)="","",OFFSET(Liste!F$8,$AC15,)))</f>
        <v>C</v>
      </c>
      <c r="F15" s="48" t="str">
        <f ca="1">IF($AC15="","",IF(OFFSET(Liste!G$8,$AC15,)="","",OFFSET(Liste!G$8,$AC15,)))</f>
        <v>D</v>
      </c>
      <c r="G15" s="48" t="str">
        <f ca="1">IF($AC15="","",IF(OFFSET(Liste!H$8,$AC15,)="","",OFFSET(Liste!H$8,$AC15,)))</f>
        <v>B</v>
      </c>
      <c r="H15" s="48" t="str">
        <f ca="1">IF($AC15="","",IF(OFFSET(Liste!I$8,$AC15,)="","",OFFSET(Liste!I$8,$AC15,)))</f>
        <v>C</v>
      </c>
      <c r="I15" s="48" t="str">
        <f ca="1">IF($AC15="","",IF(OFFSET(Liste!J$8,$AC15,)="","",OFFSET(Liste!J$8,$AC15,)))</f>
        <v>D</v>
      </c>
      <c r="J15" s="48" t="str">
        <f ca="1">IF($AC15="","",IF(OFFSET(Liste!K$8,$AC15,)="","",OFFSET(Liste!K$8,$AC15,)))</f>
        <v>C</v>
      </c>
      <c r="K15" s="48" t="str">
        <f ca="1">IF($AC15="","",IF(OFFSET(Liste!L$8,$AC15,)="","",OFFSET(Liste!L$8,$AC15,)))</f>
        <v>B</v>
      </c>
      <c r="L15" s="48" t="str">
        <f ca="1">IF($AC15="","",IF(OFFSET(Liste!M$8,$AC15,)="","",OFFSET(Liste!M$8,$AC15,)))</f>
        <v>B</v>
      </c>
      <c r="M15" s="48" t="str">
        <f ca="1">IF($AC15="","",IF(OFFSET(Liste!N$8,$AC15,)="","",OFFSET(Liste!N$8,$AC15,)))</f>
        <v>C</v>
      </c>
      <c r="N15" s="48" t="str">
        <f ca="1">IF($AC15="","",IF(OFFSET(Liste!O$8,$AC15,)="","",OFFSET(Liste!O$8,$AC15,)))</f>
        <v>A</v>
      </c>
      <c r="O15" s="48" t="str">
        <f ca="1">IF($AC15="","",IF(OFFSET(Liste!P$8,$AC15,)="","",OFFSET(Liste!P$8,$AC15,)))</f>
        <v/>
      </c>
      <c r="P15" s="48" t="str">
        <f ca="1">IF($AC15="","",IF(OFFSET(Liste!Q$8,$AC15,)="","",OFFSET(Liste!Q$8,$AC15,)))</f>
        <v>B</v>
      </c>
      <c r="Q15" s="48" t="str">
        <f ca="1">IF($AC15="","",IF(OFFSET(Liste!R$8,$AC15,)="","",OFFSET(Liste!R$8,$AC15,)))</f>
        <v>B</v>
      </c>
      <c r="R15" s="48" t="str">
        <f ca="1">IF($AC15="","",IF(OFFSET(Liste!S$8,$AC15,)="","",OFFSET(Liste!S$8,$AC15,)))</f>
        <v>C</v>
      </c>
      <c r="S15" s="48" t="str">
        <f ca="1">IF($AC15="","",IF(OFFSET(Liste!T$8,$AC15,)="","",OFFSET(Liste!T$8,$AC15,)))</f>
        <v>D</v>
      </c>
      <c r="T15" s="48" t="str">
        <f ca="1">IF($AC15="","",IF(OFFSET(Liste!U$8,$AC15,)="","",OFFSET(Liste!U$8,$AC15,)))</f>
        <v>A</v>
      </c>
      <c r="U15" s="48" t="str">
        <f ca="1">IF($AC15="","",IF(OFFSET(Liste!V$8,$AC15,)="","",OFFSET(Liste!V$8,$AC15,)))</f>
        <v>B</v>
      </c>
      <c r="V15" s="48" t="str">
        <f ca="1">IF($AC15="","",IF(OFFSET(Liste!W$8,$AC15,)="","",OFFSET(Liste!W$8,$AC15,)))</f>
        <v>A</v>
      </c>
      <c r="W15" s="48" t="str">
        <f ca="1">IF($AC15="","",IF(OFFSET(Liste!X$8,$AC15,)="","",OFFSET(Liste!X$8,$AC15,)))</f>
        <v>C</v>
      </c>
      <c r="X15" s="48">
        <f t="shared" ca="1" si="3"/>
        <v>14</v>
      </c>
      <c r="Y15" s="48">
        <f t="shared" ca="1" si="4"/>
        <v>5</v>
      </c>
      <c r="Z15" s="48">
        <f t="shared" ca="1" si="5"/>
        <v>1</v>
      </c>
      <c r="AA15" s="50">
        <f t="shared" ca="1" si="6"/>
        <v>12.333333333333334</v>
      </c>
      <c r="AB15" s="1"/>
      <c r="AC15" s="43">
        <f t="array" aca="1" ref="AC15" ca="1">IFERROR(MATCH(LARGE(IF(Liste!$B$9:$B$68=$AC$5,IF(Liste!$AB$9:$AB$68="",-20,Liste!$AB$9:$AB$68)-(Liste!$A$9:$A$68/1000)),$A15),IF(Liste!$AB$9:$AB$68="",-20,Liste!$AB$9:$AB$68)-(Liste!$A$9:$A$68/1000),0),"")</f>
        <v>5</v>
      </c>
    </row>
    <row r="16" spans="1:80" s="3" customFormat="1" ht="15.75" customHeight="1" x14ac:dyDescent="0.25">
      <c r="A16" s="48">
        <v>8</v>
      </c>
      <c r="B16" s="48">
        <f ca="1">IF($AC16="","",OFFSET(Liste!C$8,$AC16,))</f>
        <v>821</v>
      </c>
      <c r="C16" s="49" t="str">
        <f ca="1">IF($AC16="","",OFFSET(Liste!D$8,$AC16,))</f>
        <v>Büşra DAĞCI</v>
      </c>
      <c r="D16" s="48" t="str">
        <f ca="1">IF($AC16="","",IF(OFFSET(Liste!E$8,$AC16,)="","",OFFSET(Liste!E$8,$AC16,)))</f>
        <v>D</v>
      </c>
      <c r="E16" s="48" t="str">
        <f ca="1">IF($AC16="","",IF(OFFSET(Liste!F$8,$AC16,)="","",OFFSET(Liste!F$8,$AC16,)))</f>
        <v>C</v>
      </c>
      <c r="F16" s="48" t="str">
        <f ca="1">IF($AC16="","",IF(OFFSET(Liste!G$8,$AC16,)="","",OFFSET(Liste!G$8,$AC16,)))</f>
        <v>D</v>
      </c>
      <c r="G16" s="48" t="str">
        <f ca="1">IF($AC16="","",IF(OFFSET(Liste!H$8,$AC16,)="","",OFFSET(Liste!H$8,$AC16,)))</f>
        <v>B</v>
      </c>
      <c r="H16" s="48" t="str">
        <f ca="1">IF($AC16="","",IF(OFFSET(Liste!I$8,$AC16,)="","",OFFSET(Liste!I$8,$AC16,)))</f>
        <v>C</v>
      </c>
      <c r="I16" s="48" t="str">
        <f ca="1">IF($AC16="","",IF(OFFSET(Liste!J$8,$AC16,)="","",OFFSET(Liste!J$8,$AC16,)))</f>
        <v>D</v>
      </c>
      <c r="J16" s="48" t="str">
        <f ca="1">IF($AC16="","",IF(OFFSET(Liste!K$8,$AC16,)="","",OFFSET(Liste!K$8,$AC16,)))</f>
        <v/>
      </c>
      <c r="K16" s="48" t="str">
        <f ca="1">IF($AC16="","",IF(OFFSET(Liste!L$8,$AC16,)="","",OFFSET(Liste!L$8,$AC16,)))</f>
        <v>D</v>
      </c>
      <c r="L16" s="48" t="str">
        <f ca="1">IF($AC16="","",IF(OFFSET(Liste!M$8,$AC16,)="","",OFFSET(Liste!M$8,$AC16,)))</f>
        <v/>
      </c>
      <c r="M16" s="48" t="str">
        <f ca="1">IF($AC16="","",IF(OFFSET(Liste!N$8,$AC16,)="","",OFFSET(Liste!N$8,$AC16,)))</f>
        <v/>
      </c>
      <c r="N16" s="48" t="str">
        <f ca="1">IF($AC16="","",IF(OFFSET(Liste!O$8,$AC16,)="","",OFFSET(Liste!O$8,$AC16,)))</f>
        <v>A</v>
      </c>
      <c r="O16" s="48" t="str">
        <f ca="1">IF($AC16="","",IF(OFFSET(Liste!P$8,$AC16,)="","",OFFSET(Liste!P$8,$AC16,)))</f>
        <v>D</v>
      </c>
      <c r="P16" s="48" t="str">
        <f ca="1">IF($AC16="","",IF(OFFSET(Liste!Q$8,$AC16,)="","",OFFSET(Liste!Q$8,$AC16,)))</f>
        <v>B</v>
      </c>
      <c r="Q16" s="48" t="str">
        <f ca="1">IF($AC16="","",IF(OFFSET(Liste!R$8,$AC16,)="","",OFFSET(Liste!R$8,$AC16,)))</f>
        <v>B</v>
      </c>
      <c r="R16" s="48" t="str">
        <f ca="1">IF($AC16="","",IF(OFFSET(Liste!S$8,$AC16,)="","",OFFSET(Liste!S$8,$AC16,)))</f>
        <v/>
      </c>
      <c r="S16" s="48" t="str">
        <f ca="1">IF($AC16="","",IF(OFFSET(Liste!T$8,$AC16,)="","",OFFSET(Liste!T$8,$AC16,)))</f>
        <v>D</v>
      </c>
      <c r="T16" s="48" t="str">
        <f ca="1">IF($AC16="","",IF(OFFSET(Liste!U$8,$AC16,)="","",OFFSET(Liste!U$8,$AC16,)))</f>
        <v>A</v>
      </c>
      <c r="U16" s="48" t="str">
        <f ca="1">IF($AC16="","",IF(OFFSET(Liste!V$8,$AC16,)="","",OFFSET(Liste!V$8,$AC16,)))</f>
        <v/>
      </c>
      <c r="V16" s="48" t="str">
        <f ca="1">IF($AC16="","",IF(OFFSET(Liste!W$8,$AC16,)="","",OFFSET(Liste!W$8,$AC16,)))</f>
        <v>B</v>
      </c>
      <c r="W16" s="48" t="str">
        <f ca="1">IF($AC16="","",IF(OFFSET(Liste!X$8,$AC16,)="","",OFFSET(Liste!X$8,$AC16,)))</f>
        <v/>
      </c>
      <c r="X16" s="48">
        <f t="shared" ca="1" si="3"/>
        <v>11</v>
      </c>
      <c r="Y16" s="48">
        <f t="shared" ca="1" si="4"/>
        <v>3</v>
      </c>
      <c r="Z16" s="48">
        <f t="shared" ca="1" si="5"/>
        <v>6</v>
      </c>
      <c r="AA16" s="50">
        <f t="shared" ca="1" si="6"/>
        <v>10</v>
      </c>
      <c r="AB16" s="1"/>
      <c r="AC16" s="43">
        <f t="array" aca="1" ref="AC16" ca="1">IFERROR(MATCH(LARGE(IF(Liste!$B$9:$B$68=$AC$5,IF(Liste!$AB$9:$AB$68="",-20,Liste!$AB$9:$AB$68)-(Liste!$A$9:$A$68/1000)),$A16),IF(Liste!$AB$9:$AB$68="",-20,Liste!$AB$9:$AB$68)-(Liste!$A$9:$A$68/1000),0),"")</f>
        <v>7</v>
      </c>
    </row>
    <row r="17" spans="1:29" s="3" customFormat="1" ht="15.75" customHeight="1" x14ac:dyDescent="0.25">
      <c r="A17" s="48">
        <v>9</v>
      </c>
      <c r="B17" s="48">
        <f ca="1">IF($AC17="","",OFFSET(Liste!C$8,$AC17,))</f>
        <v>824</v>
      </c>
      <c r="C17" s="49" t="str">
        <f ca="1">IF($AC17="","",OFFSET(Liste!D$8,$AC17,))</f>
        <v>Cihan DEMİRBAŞ</v>
      </c>
      <c r="D17" s="48" t="str">
        <f ca="1">IF($AC17="","",IF(OFFSET(Liste!E$8,$AC17,)="","",OFFSET(Liste!E$8,$AC17,)))</f>
        <v>D</v>
      </c>
      <c r="E17" s="48" t="str">
        <f ca="1">IF($AC17="","",IF(OFFSET(Liste!F$8,$AC17,)="","",OFFSET(Liste!F$8,$AC17,)))</f>
        <v>A</v>
      </c>
      <c r="F17" s="48" t="str">
        <f ca="1">IF($AC17="","",IF(OFFSET(Liste!G$8,$AC17,)="","",OFFSET(Liste!G$8,$AC17,)))</f>
        <v>C</v>
      </c>
      <c r="G17" s="48" t="str">
        <f ca="1">IF($AC17="","",IF(OFFSET(Liste!H$8,$AC17,)="","",OFFSET(Liste!H$8,$AC17,)))</f>
        <v>B</v>
      </c>
      <c r="H17" s="48" t="str">
        <f ca="1">IF($AC17="","",IF(OFFSET(Liste!I$8,$AC17,)="","",OFFSET(Liste!I$8,$AC17,)))</f>
        <v>C</v>
      </c>
      <c r="I17" s="48" t="str">
        <f ca="1">IF($AC17="","",IF(OFFSET(Liste!J$8,$AC17,)="","",OFFSET(Liste!J$8,$AC17,)))</f>
        <v>D</v>
      </c>
      <c r="J17" s="48" t="str">
        <f ca="1">IF($AC17="","",IF(OFFSET(Liste!K$8,$AC17,)="","",OFFSET(Liste!K$8,$AC17,)))</f>
        <v>A</v>
      </c>
      <c r="K17" s="48" t="str">
        <f ca="1">IF($AC17="","",IF(OFFSET(Liste!L$8,$AC17,)="","",OFFSET(Liste!L$8,$AC17,)))</f>
        <v>C</v>
      </c>
      <c r="L17" s="48" t="str">
        <f ca="1">IF($AC17="","",IF(OFFSET(Liste!M$8,$AC17,)="","",OFFSET(Liste!M$8,$AC17,)))</f>
        <v>B</v>
      </c>
      <c r="M17" s="48" t="str">
        <f ca="1">IF($AC17="","",IF(OFFSET(Liste!N$8,$AC17,)="","",OFFSET(Liste!N$8,$AC17,)))</f>
        <v>D</v>
      </c>
      <c r="N17" s="48" t="str">
        <f ca="1">IF($AC17="","",IF(OFFSET(Liste!O$8,$AC17,)="","",OFFSET(Liste!O$8,$AC17,)))</f>
        <v>A</v>
      </c>
      <c r="O17" s="48" t="str">
        <f ca="1">IF($AC17="","",IF(OFFSET(Liste!P$8,$AC17,)="","",OFFSET(Liste!P$8,$AC17,)))</f>
        <v>C</v>
      </c>
      <c r="P17" s="48" t="str">
        <f ca="1">IF($AC17="","",IF(OFFSET(Liste!Q$8,$AC17,)="","",OFFSET(Liste!Q$8,$AC17,)))</f>
        <v>B</v>
      </c>
      <c r="Q17" s="48" t="str">
        <f ca="1">IF($AC17="","",IF(OFFSET(Liste!R$8,$AC17,)="","",OFFSET(Liste!R$8,$AC17,)))</f>
        <v>A</v>
      </c>
      <c r="R17" s="48" t="str">
        <f ca="1">IF($AC17="","",IF(OFFSET(Liste!S$8,$AC17,)="","",OFFSET(Liste!S$8,$AC17,)))</f>
        <v>D</v>
      </c>
      <c r="S17" s="48" t="str">
        <f ca="1">IF($AC17="","",IF(OFFSET(Liste!T$8,$AC17,)="","",OFFSET(Liste!T$8,$AC17,)))</f>
        <v>B</v>
      </c>
      <c r="T17" s="48" t="str">
        <f ca="1">IF($AC17="","",IF(OFFSET(Liste!U$8,$AC17,)="","",OFFSET(Liste!U$8,$AC17,)))</f>
        <v>C</v>
      </c>
      <c r="U17" s="48" t="str">
        <f ca="1">IF($AC17="","",IF(OFFSET(Liste!V$8,$AC17,)="","",OFFSET(Liste!V$8,$AC17,)))</f>
        <v>A</v>
      </c>
      <c r="V17" s="48" t="str">
        <f ca="1">IF($AC17="","",IF(OFFSET(Liste!W$8,$AC17,)="","",OFFSET(Liste!W$8,$AC17,)))</f>
        <v>B</v>
      </c>
      <c r="W17" s="48" t="str">
        <f ca="1">IF($AC17="","",IF(OFFSET(Liste!X$8,$AC17,)="","",OFFSET(Liste!X$8,$AC17,)))</f>
        <v>D</v>
      </c>
      <c r="X17" s="48">
        <f t="shared" ca="1" si="3"/>
        <v>12</v>
      </c>
      <c r="Y17" s="48">
        <f t="shared" ca="1" si="4"/>
        <v>8</v>
      </c>
      <c r="Z17" s="48">
        <f t="shared" ca="1" si="5"/>
        <v>0</v>
      </c>
      <c r="AA17" s="50">
        <f t="shared" ca="1" si="6"/>
        <v>9.3333333333333339</v>
      </c>
      <c r="AB17" s="1"/>
      <c r="AC17" s="43">
        <f t="array" aca="1" ref="AC17" ca="1">IFERROR(MATCH(LARGE(IF(Liste!$B$9:$B$68=$AC$5,IF(Liste!$AB$9:$AB$68="",-20,Liste!$AB$9:$AB$68)-(Liste!$A$9:$A$68/1000)),$A17),IF(Liste!$AB$9:$AB$68="",-20,Liste!$AB$9:$AB$68)-(Liste!$A$9:$A$68/1000),0),"")</f>
        <v>8</v>
      </c>
    </row>
    <row r="18" spans="1:29" s="3" customFormat="1" ht="15.75" customHeight="1" x14ac:dyDescent="0.25">
      <c r="A18" s="48">
        <v>10</v>
      </c>
      <c r="B18" s="48">
        <f ca="1">IF($AC18="","",OFFSET(Liste!C$8,$AC18,))</f>
        <v>826</v>
      </c>
      <c r="C18" s="49" t="str">
        <f ca="1">IF($AC18="","",OFFSET(Liste!D$8,$AC18,))</f>
        <v>Derya DERE</v>
      </c>
      <c r="D18" s="48" t="str">
        <f ca="1">IF($AC18="","",IF(OFFSET(Liste!E$8,$AC18,)="","",OFFSET(Liste!E$8,$AC18,)))</f>
        <v>D</v>
      </c>
      <c r="E18" s="48" t="str">
        <f ca="1">IF($AC18="","",IF(OFFSET(Liste!F$8,$AC18,)="","",OFFSET(Liste!F$8,$AC18,)))</f>
        <v>C</v>
      </c>
      <c r="F18" s="48" t="str">
        <f ca="1">IF($AC18="","",IF(OFFSET(Liste!G$8,$AC18,)="","",OFFSET(Liste!G$8,$AC18,)))</f>
        <v>A</v>
      </c>
      <c r="G18" s="48" t="str">
        <f ca="1">IF($AC18="","",IF(OFFSET(Liste!H$8,$AC18,)="","",OFFSET(Liste!H$8,$AC18,)))</f>
        <v>B</v>
      </c>
      <c r="H18" s="48" t="str">
        <f ca="1">IF($AC18="","",IF(OFFSET(Liste!I$8,$AC18,)="","",OFFSET(Liste!I$8,$AC18,)))</f>
        <v>C</v>
      </c>
      <c r="I18" s="48" t="str">
        <f ca="1">IF($AC18="","",IF(OFFSET(Liste!J$8,$AC18,)="","",OFFSET(Liste!J$8,$AC18,)))</f>
        <v>D</v>
      </c>
      <c r="J18" s="48" t="str">
        <f ca="1">IF($AC18="","",IF(OFFSET(Liste!K$8,$AC18,)="","",OFFSET(Liste!K$8,$AC18,)))</f>
        <v>B</v>
      </c>
      <c r="K18" s="48" t="str">
        <f ca="1">IF($AC18="","",IF(OFFSET(Liste!L$8,$AC18,)="","",OFFSET(Liste!L$8,$AC18,)))</f>
        <v>B</v>
      </c>
      <c r="L18" s="48" t="str">
        <f ca="1">IF($AC18="","",IF(OFFSET(Liste!M$8,$AC18,)="","",OFFSET(Liste!M$8,$AC18,)))</f>
        <v>A</v>
      </c>
      <c r="M18" s="48" t="str">
        <f ca="1">IF($AC18="","",IF(OFFSET(Liste!N$8,$AC18,)="","",OFFSET(Liste!N$8,$AC18,)))</f>
        <v>A</v>
      </c>
      <c r="N18" s="48" t="str">
        <f ca="1">IF($AC18="","",IF(OFFSET(Liste!O$8,$AC18,)="","",OFFSET(Liste!O$8,$AC18,)))</f>
        <v>B</v>
      </c>
      <c r="O18" s="48" t="str">
        <f ca="1">IF($AC18="","",IF(OFFSET(Liste!P$8,$AC18,)="","",OFFSET(Liste!P$8,$AC18,)))</f>
        <v>D</v>
      </c>
      <c r="P18" s="48" t="str">
        <f ca="1">IF($AC18="","",IF(OFFSET(Liste!Q$8,$AC18,)="","",OFFSET(Liste!Q$8,$AC18,)))</f>
        <v>B</v>
      </c>
      <c r="Q18" s="48" t="str">
        <f ca="1">IF($AC18="","",IF(OFFSET(Liste!R$8,$AC18,)="","",OFFSET(Liste!R$8,$AC18,)))</f>
        <v>B</v>
      </c>
      <c r="R18" s="48" t="str">
        <f ca="1">IF($AC18="","",IF(OFFSET(Liste!S$8,$AC18,)="","",OFFSET(Liste!S$8,$AC18,)))</f>
        <v/>
      </c>
      <c r="S18" s="48" t="str">
        <f ca="1">IF($AC18="","",IF(OFFSET(Liste!T$8,$AC18,)="","",OFFSET(Liste!T$8,$AC18,)))</f>
        <v>D</v>
      </c>
      <c r="T18" s="48" t="str">
        <f ca="1">IF($AC18="","",IF(OFFSET(Liste!U$8,$AC18,)="","",OFFSET(Liste!U$8,$AC18,)))</f>
        <v>A</v>
      </c>
      <c r="U18" s="48" t="str">
        <f ca="1">IF($AC18="","",IF(OFFSET(Liste!V$8,$AC18,)="","",OFFSET(Liste!V$8,$AC18,)))</f>
        <v>A</v>
      </c>
      <c r="V18" s="48" t="str">
        <f ca="1">IF($AC18="","",IF(OFFSET(Liste!W$8,$AC18,)="","",OFFSET(Liste!W$8,$AC18,)))</f>
        <v>B</v>
      </c>
      <c r="W18" s="48" t="str">
        <f ca="1">IF($AC18="","",IF(OFFSET(Liste!X$8,$AC18,)="","",OFFSET(Liste!X$8,$AC18,)))</f>
        <v>A</v>
      </c>
      <c r="X18" s="48">
        <f t="shared" ca="1" si="3"/>
        <v>10</v>
      </c>
      <c r="Y18" s="48">
        <f t="shared" ca="1" si="4"/>
        <v>9</v>
      </c>
      <c r="Z18" s="48">
        <f t="shared" ca="1" si="5"/>
        <v>1</v>
      </c>
      <c r="AA18" s="50">
        <f t="shared" ca="1" si="6"/>
        <v>7</v>
      </c>
      <c r="AB18" s="1"/>
      <c r="AC18" s="43">
        <f t="array" aca="1" ref="AC18" ca="1">IFERROR(MATCH(LARGE(IF(Liste!$B$9:$B$68=$AC$5,IF(Liste!$AB$9:$AB$68="",-20,Liste!$AB$9:$AB$68)-(Liste!$A$9:$A$68/1000)),$A18),IF(Liste!$AB$9:$AB$68="",-20,Liste!$AB$9:$AB$68)-(Liste!$A$9:$A$68/1000),0),"")</f>
        <v>9</v>
      </c>
    </row>
    <row r="19" spans="1:29" s="3" customFormat="1" ht="15.75" customHeight="1" x14ac:dyDescent="0.25">
      <c r="A19" s="48">
        <v>11</v>
      </c>
      <c r="B19" s="48">
        <f ca="1">IF($AC19="","",OFFSET(Liste!C$8,$AC19,))</f>
        <v>840</v>
      </c>
      <c r="C19" s="49" t="str">
        <f ca="1">IF($AC19="","",OFFSET(Liste!D$8,$AC19,))</f>
        <v>Enes DURMAZ</v>
      </c>
      <c r="D19" s="48" t="str">
        <f ca="1">IF($AC19="","",IF(OFFSET(Liste!E$8,$AC19,)="","",OFFSET(Liste!E$8,$AC19,)))</f>
        <v>D</v>
      </c>
      <c r="E19" s="48" t="str">
        <f ca="1">IF($AC19="","",IF(OFFSET(Liste!F$8,$AC19,)="","",OFFSET(Liste!F$8,$AC19,)))</f>
        <v>A</v>
      </c>
      <c r="F19" s="48" t="str">
        <f ca="1">IF($AC19="","",IF(OFFSET(Liste!G$8,$AC19,)="","",OFFSET(Liste!G$8,$AC19,)))</f>
        <v>D</v>
      </c>
      <c r="G19" s="48" t="str">
        <f ca="1">IF($AC19="","",IF(OFFSET(Liste!H$8,$AC19,)="","",OFFSET(Liste!H$8,$AC19,)))</f>
        <v>D</v>
      </c>
      <c r="H19" s="48" t="str">
        <f ca="1">IF($AC19="","",IF(OFFSET(Liste!I$8,$AC19,)="","",OFFSET(Liste!I$8,$AC19,)))</f>
        <v>A</v>
      </c>
      <c r="I19" s="48" t="str">
        <f ca="1">IF($AC19="","",IF(OFFSET(Liste!J$8,$AC19,)="","",OFFSET(Liste!J$8,$AC19,)))</f>
        <v>D</v>
      </c>
      <c r="J19" s="48" t="str">
        <f ca="1">IF($AC19="","",IF(OFFSET(Liste!K$8,$AC19,)="","",OFFSET(Liste!K$8,$AC19,)))</f>
        <v>B</v>
      </c>
      <c r="K19" s="48" t="str">
        <f ca="1">IF($AC19="","",IF(OFFSET(Liste!L$8,$AC19,)="","",OFFSET(Liste!L$8,$AC19,)))</f>
        <v>C</v>
      </c>
      <c r="L19" s="48" t="str">
        <f ca="1">IF($AC19="","",IF(OFFSET(Liste!M$8,$AC19,)="","",OFFSET(Liste!M$8,$AC19,)))</f>
        <v>C</v>
      </c>
      <c r="M19" s="48" t="str">
        <f ca="1">IF($AC19="","",IF(OFFSET(Liste!N$8,$AC19,)="","",OFFSET(Liste!N$8,$AC19,)))</f>
        <v>A</v>
      </c>
      <c r="N19" s="48" t="str">
        <f ca="1">IF($AC19="","",IF(OFFSET(Liste!O$8,$AC19,)="","",OFFSET(Liste!O$8,$AC19,)))</f>
        <v>A</v>
      </c>
      <c r="O19" s="48" t="str">
        <f ca="1">IF($AC19="","",IF(OFFSET(Liste!P$8,$AC19,)="","",OFFSET(Liste!P$8,$AC19,)))</f>
        <v>A</v>
      </c>
      <c r="P19" s="48" t="str">
        <f ca="1">IF($AC19="","",IF(OFFSET(Liste!Q$8,$AC19,)="","",OFFSET(Liste!Q$8,$AC19,)))</f>
        <v>B</v>
      </c>
      <c r="Q19" s="48" t="str">
        <f ca="1">IF($AC19="","",IF(OFFSET(Liste!R$8,$AC19,)="","",OFFSET(Liste!R$8,$AC19,)))</f>
        <v>B</v>
      </c>
      <c r="R19" s="48" t="str">
        <f ca="1">IF($AC19="","",IF(OFFSET(Liste!S$8,$AC19,)="","",OFFSET(Liste!S$8,$AC19,)))</f>
        <v>C</v>
      </c>
      <c r="S19" s="48" t="str">
        <f ca="1">IF($AC19="","",IF(OFFSET(Liste!T$8,$AC19,)="","",OFFSET(Liste!T$8,$AC19,)))</f>
        <v/>
      </c>
      <c r="T19" s="48" t="str">
        <f ca="1">IF($AC19="","",IF(OFFSET(Liste!U$8,$AC19,)="","",OFFSET(Liste!U$8,$AC19,)))</f>
        <v>C</v>
      </c>
      <c r="U19" s="48" t="str">
        <f ca="1">IF($AC19="","",IF(OFFSET(Liste!V$8,$AC19,)="","",OFFSET(Liste!V$8,$AC19,)))</f>
        <v>B</v>
      </c>
      <c r="V19" s="48" t="str">
        <f ca="1">IF($AC19="","",IF(OFFSET(Liste!W$8,$AC19,)="","",OFFSET(Liste!W$8,$AC19,)))</f>
        <v>D</v>
      </c>
      <c r="W19" s="48" t="str">
        <f ca="1">IF($AC19="","",IF(OFFSET(Liste!X$8,$AC19,)="","",OFFSET(Liste!X$8,$AC19,)))</f>
        <v>C</v>
      </c>
      <c r="X19" s="48">
        <f t="shared" ca="1" si="3"/>
        <v>10</v>
      </c>
      <c r="Y19" s="48">
        <f t="shared" ca="1" si="4"/>
        <v>9</v>
      </c>
      <c r="Z19" s="48">
        <f t="shared" ca="1" si="5"/>
        <v>1</v>
      </c>
      <c r="AA19" s="50">
        <f t="shared" ca="1" si="6"/>
        <v>7</v>
      </c>
      <c r="AB19" s="1"/>
      <c r="AC19" s="43">
        <f t="array" aca="1" ref="AC19" ca="1">IFERROR(MATCH(LARGE(IF(Liste!$B$9:$B$68=$AC$5,IF(Liste!$AB$9:$AB$68="",-20,Liste!$AB$9:$AB$68)-(Liste!$A$9:$A$68/1000)),$A19),IF(Liste!$AB$9:$AB$68="",-20,Liste!$AB$9:$AB$68)-(Liste!$A$9:$A$68/1000),0),"")</f>
        <v>12</v>
      </c>
    </row>
    <row r="20" spans="1:29" s="3" customFormat="1" ht="15.75" customHeight="1" x14ac:dyDescent="0.25">
      <c r="A20" s="48">
        <v>12</v>
      </c>
      <c r="B20" s="48">
        <f ca="1">IF($AC20="","",OFFSET(Liste!C$8,$AC20,))</f>
        <v>818</v>
      </c>
      <c r="C20" s="49" t="str">
        <f ca="1">IF($AC20="","",OFFSET(Liste!D$8,$AC20,))</f>
        <v>Burak ÇEVİK</v>
      </c>
      <c r="D20" s="48" t="str">
        <f ca="1">IF($AC20="","",IF(OFFSET(Liste!E$8,$AC20,)="","",OFFSET(Liste!E$8,$AC20,)))</f>
        <v/>
      </c>
      <c r="E20" s="48" t="str">
        <f ca="1">IF($AC20="","",IF(OFFSET(Liste!F$8,$AC20,)="","",OFFSET(Liste!F$8,$AC20,)))</f>
        <v/>
      </c>
      <c r="F20" s="48" t="str">
        <f ca="1">IF($AC20="","",IF(OFFSET(Liste!G$8,$AC20,)="","",OFFSET(Liste!G$8,$AC20,)))</f>
        <v/>
      </c>
      <c r="G20" s="48" t="str">
        <f ca="1">IF($AC20="","",IF(OFFSET(Liste!H$8,$AC20,)="","",OFFSET(Liste!H$8,$AC20,)))</f>
        <v/>
      </c>
      <c r="H20" s="48" t="str">
        <f ca="1">IF($AC20="","",IF(OFFSET(Liste!I$8,$AC20,)="","",OFFSET(Liste!I$8,$AC20,)))</f>
        <v/>
      </c>
      <c r="I20" s="48" t="str">
        <f ca="1">IF($AC20="","",IF(OFFSET(Liste!J$8,$AC20,)="","",OFFSET(Liste!J$8,$AC20,)))</f>
        <v/>
      </c>
      <c r="J20" s="48" t="str">
        <f ca="1">IF($AC20="","",IF(OFFSET(Liste!K$8,$AC20,)="","",OFFSET(Liste!K$8,$AC20,)))</f>
        <v/>
      </c>
      <c r="K20" s="48" t="str">
        <f ca="1">IF($AC20="","",IF(OFFSET(Liste!L$8,$AC20,)="","",OFFSET(Liste!L$8,$AC20,)))</f>
        <v/>
      </c>
      <c r="L20" s="48" t="str">
        <f ca="1">IF($AC20="","",IF(OFFSET(Liste!M$8,$AC20,)="","",OFFSET(Liste!M$8,$AC20,)))</f>
        <v/>
      </c>
      <c r="M20" s="48" t="str">
        <f ca="1">IF($AC20="","",IF(OFFSET(Liste!N$8,$AC20,)="","",OFFSET(Liste!N$8,$AC20,)))</f>
        <v/>
      </c>
      <c r="N20" s="48" t="str">
        <f ca="1">IF($AC20="","",IF(OFFSET(Liste!O$8,$AC20,)="","",OFFSET(Liste!O$8,$AC20,)))</f>
        <v/>
      </c>
      <c r="O20" s="48" t="str">
        <f ca="1">IF($AC20="","",IF(OFFSET(Liste!P$8,$AC20,)="","",OFFSET(Liste!P$8,$AC20,)))</f>
        <v/>
      </c>
      <c r="P20" s="48" t="str">
        <f ca="1">IF($AC20="","",IF(OFFSET(Liste!Q$8,$AC20,)="","",OFFSET(Liste!Q$8,$AC20,)))</f>
        <v/>
      </c>
      <c r="Q20" s="48" t="str">
        <f ca="1">IF($AC20="","",IF(OFFSET(Liste!R$8,$AC20,)="","",OFFSET(Liste!R$8,$AC20,)))</f>
        <v/>
      </c>
      <c r="R20" s="48" t="str">
        <f ca="1">IF($AC20="","",IF(OFFSET(Liste!S$8,$AC20,)="","",OFFSET(Liste!S$8,$AC20,)))</f>
        <v/>
      </c>
      <c r="S20" s="48" t="str">
        <f ca="1">IF($AC20="","",IF(OFFSET(Liste!T$8,$AC20,)="","",OFFSET(Liste!T$8,$AC20,)))</f>
        <v/>
      </c>
      <c r="T20" s="48" t="str">
        <f ca="1">IF($AC20="","",IF(OFFSET(Liste!U$8,$AC20,)="","",OFFSET(Liste!U$8,$AC20,)))</f>
        <v/>
      </c>
      <c r="U20" s="48" t="str">
        <f ca="1">IF($AC20="","",IF(OFFSET(Liste!V$8,$AC20,)="","",OFFSET(Liste!V$8,$AC20,)))</f>
        <v/>
      </c>
      <c r="V20" s="48" t="str">
        <f ca="1">IF($AC20="","",IF(OFFSET(Liste!W$8,$AC20,)="","",OFFSET(Liste!W$8,$AC20,)))</f>
        <v/>
      </c>
      <c r="W20" s="48" t="str">
        <f ca="1">IF($AC20="","",IF(OFFSET(Liste!X$8,$AC20,)="","",OFFSET(Liste!X$8,$AC20,)))</f>
        <v/>
      </c>
      <c r="X20" s="48" t="str">
        <f t="shared" ca="1" si="3"/>
        <v/>
      </c>
      <c r="Y20" s="48" t="str">
        <f t="shared" ca="1" si="4"/>
        <v/>
      </c>
      <c r="Z20" s="48" t="str">
        <f t="shared" ca="1" si="5"/>
        <v/>
      </c>
      <c r="AA20" s="50" t="str">
        <f t="shared" ca="1" si="6"/>
        <v/>
      </c>
      <c r="AB20" s="1"/>
      <c r="AC20" s="43">
        <f t="array" aca="1" ref="AC20" ca="1">IFERROR(MATCH(LARGE(IF(Liste!$B$9:$B$68=$AC$5,IF(Liste!$AB$9:$AB$68="",-20,Liste!$AB$9:$AB$68)-(Liste!$A$9:$A$68/1000)),$A20),IF(Liste!$AB$9:$AB$68="",-20,Liste!$AB$9:$AB$68)-(Liste!$A$9:$A$68/1000),0),"")</f>
        <v>6</v>
      </c>
    </row>
    <row r="21" spans="1:29" s="3" customFormat="1" ht="15.75" customHeight="1" x14ac:dyDescent="0.25">
      <c r="A21" s="48">
        <v>13</v>
      </c>
      <c r="B21" s="48">
        <f ca="1">IF($AC21="","",OFFSET(Liste!C$8,$AC21,))</f>
        <v>836</v>
      </c>
      <c r="C21" s="49" t="str">
        <f ca="1">IF($AC21="","",OFFSET(Liste!D$8,$AC21,))</f>
        <v>Emin DOĞAN</v>
      </c>
      <c r="D21" s="48" t="str">
        <f ca="1">IF($AC21="","",IF(OFFSET(Liste!E$8,$AC21,)="","",OFFSET(Liste!E$8,$AC21,)))</f>
        <v/>
      </c>
      <c r="E21" s="48" t="str">
        <f ca="1">IF($AC21="","",IF(OFFSET(Liste!F$8,$AC21,)="","",OFFSET(Liste!F$8,$AC21,)))</f>
        <v/>
      </c>
      <c r="F21" s="48" t="str">
        <f ca="1">IF($AC21="","",IF(OFFSET(Liste!G$8,$AC21,)="","",OFFSET(Liste!G$8,$AC21,)))</f>
        <v/>
      </c>
      <c r="G21" s="48" t="str">
        <f ca="1">IF($AC21="","",IF(OFFSET(Liste!H$8,$AC21,)="","",OFFSET(Liste!H$8,$AC21,)))</f>
        <v/>
      </c>
      <c r="H21" s="48" t="str">
        <f ca="1">IF($AC21="","",IF(OFFSET(Liste!I$8,$AC21,)="","",OFFSET(Liste!I$8,$AC21,)))</f>
        <v/>
      </c>
      <c r="I21" s="48" t="str">
        <f ca="1">IF($AC21="","",IF(OFFSET(Liste!J$8,$AC21,)="","",OFFSET(Liste!J$8,$AC21,)))</f>
        <v/>
      </c>
      <c r="J21" s="48" t="str">
        <f ca="1">IF($AC21="","",IF(OFFSET(Liste!K$8,$AC21,)="","",OFFSET(Liste!K$8,$AC21,)))</f>
        <v/>
      </c>
      <c r="K21" s="48" t="str">
        <f ca="1">IF($AC21="","",IF(OFFSET(Liste!L$8,$AC21,)="","",OFFSET(Liste!L$8,$AC21,)))</f>
        <v/>
      </c>
      <c r="L21" s="48" t="str">
        <f ca="1">IF($AC21="","",IF(OFFSET(Liste!M$8,$AC21,)="","",OFFSET(Liste!M$8,$AC21,)))</f>
        <v/>
      </c>
      <c r="M21" s="48" t="str">
        <f ca="1">IF($AC21="","",IF(OFFSET(Liste!N$8,$AC21,)="","",OFFSET(Liste!N$8,$AC21,)))</f>
        <v/>
      </c>
      <c r="N21" s="48" t="str">
        <f ca="1">IF($AC21="","",IF(OFFSET(Liste!O$8,$AC21,)="","",OFFSET(Liste!O$8,$AC21,)))</f>
        <v/>
      </c>
      <c r="O21" s="48" t="str">
        <f ca="1">IF($AC21="","",IF(OFFSET(Liste!P$8,$AC21,)="","",OFFSET(Liste!P$8,$AC21,)))</f>
        <v/>
      </c>
      <c r="P21" s="48" t="str">
        <f ca="1">IF($AC21="","",IF(OFFSET(Liste!Q$8,$AC21,)="","",OFFSET(Liste!Q$8,$AC21,)))</f>
        <v/>
      </c>
      <c r="Q21" s="48" t="str">
        <f ca="1">IF($AC21="","",IF(OFFSET(Liste!R$8,$AC21,)="","",OFFSET(Liste!R$8,$AC21,)))</f>
        <v/>
      </c>
      <c r="R21" s="48" t="str">
        <f ca="1">IF($AC21="","",IF(OFFSET(Liste!S$8,$AC21,)="","",OFFSET(Liste!S$8,$AC21,)))</f>
        <v/>
      </c>
      <c r="S21" s="48" t="str">
        <f ca="1">IF($AC21="","",IF(OFFSET(Liste!T$8,$AC21,)="","",OFFSET(Liste!T$8,$AC21,)))</f>
        <v/>
      </c>
      <c r="T21" s="48" t="str">
        <f ca="1">IF($AC21="","",IF(OFFSET(Liste!U$8,$AC21,)="","",OFFSET(Liste!U$8,$AC21,)))</f>
        <v/>
      </c>
      <c r="U21" s="48" t="str">
        <f ca="1">IF($AC21="","",IF(OFFSET(Liste!V$8,$AC21,)="","",OFFSET(Liste!V$8,$AC21,)))</f>
        <v/>
      </c>
      <c r="V21" s="48" t="str">
        <f ca="1">IF($AC21="","",IF(OFFSET(Liste!W$8,$AC21,)="","",OFFSET(Liste!W$8,$AC21,)))</f>
        <v/>
      </c>
      <c r="W21" s="48" t="str">
        <f ca="1">IF($AC21="","",IF(OFFSET(Liste!X$8,$AC21,)="","",OFFSET(Liste!X$8,$AC21,)))</f>
        <v/>
      </c>
      <c r="X21" s="48" t="str">
        <f t="shared" ca="1" si="3"/>
        <v/>
      </c>
      <c r="Y21" s="48" t="str">
        <f t="shared" ca="1" si="4"/>
        <v/>
      </c>
      <c r="Z21" s="48" t="str">
        <f t="shared" ca="1" si="5"/>
        <v/>
      </c>
      <c r="AA21" s="50" t="str">
        <f t="shared" ca="1" si="6"/>
        <v/>
      </c>
      <c r="AB21" s="1"/>
      <c r="AC21" s="43">
        <f t="array" aca="1" ref="AC21" ca="1">IFERROR(MATCH(LARGE(IF(Liste!$B$9:$B$68=$AC$5,IF(Liste!$AB$9:$AB$68="",-20,Liste!$AB$9:$AB$68)-(Liste!$A$9:$A$68/1000)),$A21),IF(Liste!$AB$9:$AB$68="",-20,Liste!$AB$9:$AB$68)-(Liste!$A$9:$A$68/1000),0),"")</f>
        <v>11</v>
      </c>
    </row>
    <row r="22" spans="1:29" s="3" customFormat="1" ht="15.75" customHeight="1" x14ac:dyDescent="0.25">
      <c r="A22" s="48">
        <v>14</v>
      </c>
      <c r="B22" s="48" t="str">
        <f ca="1">IF($AC22="","",OFFSET(Liste!C$8,$AC22,))</f>
        <v/>
      </c>
      <c r="C22" s="49" t="str">
        <f ca="1">IF($AC22="","",OFFSET(Liste!D$8,$AC22,))</f>
        <v/>
      </c>
      <c r="D22" s="48" t="str">
        <f ca="1">IF($AC22="","",IF(OFFSET(Liste!E$8,$AC22,)="","",OFFSET(Liste!E$8,$AC22,)))</f>
        <v/>
      </c>
      <c r="E22" s="48" t="str">
        <f ca="1">IF($AC22="","",IF(OFFSET(Liste!F$8,$AC22,)="","",OFFSET(Liste!F$8,$AC22,)))</f>
        <v/>
      </c>
      <c r="F22" s="48" t="str">
        <f ca="1">IF($AC22="","",IF(OFFSET(Liste!G$8,$AC22,)="","",OFFSET(Liste!G$8,$AC22,)))</f>
        <v/>
      </c>
      <c r="G22" s="48" t="str">
        <f ca="1">IF($AC22="","",IF(OFFSET(Liste!H$8,$AC22,)="","",OFFSET(Liste!H$8,$AC22,)))</f>
        <v/>
      </c>
      <c r="H22" s="48" t="str">
        <f ca="1">IF($AC22="","",IF(OFFSET(Liste!I$8,$AC22,)="","",OFFSET(Liste!I$8,$AC22,)))</f>
        <v/>
      </c>
      <c r="I22" s="48" t="str">
        <f ca="1">IF($AC22="","",IF(OFFSET(Liste!J$8,$AC22,)="","",OFFSET(Liste!J$8,$AC22,)))</f>
        <v/>
      </c>
      <c r="J22" s="48" t="str">
        <f ca="1">IF($AC22="","",IF(OFFSET(Liste!K$8,$AC22,)="","",OFFSET(Liste!K$8,$AC22,)))</f>
        <v/>
      </c>
      <c r="K22" s="48" t="str">
        <f ca="1">IF($AC22="","",IF(OFFSET(Liste!L$8,$AC22,)="","",OFFSET(Liste!L$8,$AC22,)))</f>
        <v/>
      </c>
      <c r="L22" s="48" t="str">
        <f ca="1">IF($AC22="","",IF(OFFSET(Liste!M$8,$AC22,)="","",OFFSET(Liste!M$8,$AC22,)))</f>
        <v/>
      </c>
      <c r="M22" s="48" t="str">
        <f ca="1">IF($AC22="","",IF(OFFSET(Liste!N$8,$AC22,)="","",OFFSET(Liste!N$8,$AC22,)))</f>
        <v/>
      </c>
      <c r="N22" s="48" t="str">
        <f ca="1">IF($AC22="","",IF(OFFSET(Liste!O$8,$AC22,)="","",OFFSET(Liste!O$8,$AC22,)))</f>
        <v/>
      </c>
      <c r="O22" s="48" t="str">
        <f ca="1">IF($AC22="","",IF(OFFSET(Liste!P$8,$AC22,)="","",OFFSET(Liste!P$8,$AC22,)))</f>
        <v/>
      </c>
      <c r="P22" s="48" t="str">
        <f ca="1">IF($AC22="","",IF(OFFSET(Liste!Q$8,$AC22,)="","",OFFSET(Liste!Q$8,$AC22,)))</f>
        <v/>
      </c>
      <c r="Q22" s="48" t="str">
        <f ca="1">IF($AC22="","",IF(OFFSET(Liste!R$8,$AC22,)="","",OFFSET(Liste!R$8,$AC22,)))</f>
        <v/>
      </c>
      <c r="R22" s="48" t="str">
        <f ca="1">IF($AC22="","",IF(OFFSET(Liste!S$8,$AC22,)="","",OFFSET(Liste!S$8,$AC22,)))</f>
        <v/>
      </c>
      <c r="S22" s="48" t="str">
        <f ca="1">IF($AC22="","",IF(OFFSET(Liste!T$8,$AC22,)="","",OFFSET(Liste!T$8,$AC22,)))</f>
        <v/>
      </c>
      <c r="T22" s="48" t="str">
        <f ca="1">IF($AC22="","",IF(OFFSET(Liste!U$8,$AC22,)="","",OFFSET(Liste!U$8,$AC22,)))</f>
        <v/>
      </c>
      <c r="U22" s="48" t="str">
        <f ca="1">IF($AC22="","",IF(OFFSET(Liste!V$8,$AC22,)="","",OFFSET(Liste!V$8,$AC22,)))</f>
        <v/>
      </c>
      <c r="V22" s="48" t="str">
        <f ca="1">IF($AC22="","",IF(OFFSET(Liste!W$8,$AC22,)="","",OFFSET(Liste!W$8,$AC22,)))</f>
        <v/>
      </c>
      <c r="W22" s="48" t="str">
        <f ca="1">IF($AC22="","",IF(OFFSET(Liste!X$8,$AC22,)="","",OFFSET(Liste!X$8,$AC22,)))</f>
        <v/>
      </c>
      <c r="X22" s="48" t="str">
        <f t="shared" ca="1" si="3"/>
        <v/>
      </c>
      <c r="Y22" s="48" t="str">
        <f t="shared" ca="1" si="4"/>
        <v/>
      </c>
      <c r="Z22" s="48" t="str">
        <f t="shared" ca="1" si="5"/>
        <v/>
      </c>
      <c r="AA22" s="50" t="str">
        <f t="shared" ca="1" si="6"/>
        <v/>
      </c>
      <c r="AB22" s="1"/>
      <c r="AC22" s="43" t="str">
        <f t="array" aca="1" ref="AC22" ca="1">IFERROR(MATCH(LARGE(IF(Liste!$B$9:$B$68=$AC$5,IF(Liste!$AB$9:$AB$68="",-20,Liste!$AB$9:$AB$68)-(Liste!$A$9:$A$68/1000)),$A22),IF(Liste!$AB$9:$AB$68="",-20,Liste!$AB$9:$AB$68)-(Liste!$A$9:$A$68/1000),0),"")</f>
        <v/>
      </c>
    </row>
    <row r="23" spans="1:29" s="3" customFormat="1" ht="15.75" customHeight="1" x14ac:dyDescent="0.25">
      <c r="A23" s="48">
        <v>15</v>
      </c>
      <c r="B23" s="48" t="str">
        <f ca="1">IF($AC23="","",OFFSET(Liste!C$8,$AC23,))</f>
        <v/>
      </c>
      <c r="C23" s="49" t="str">
        <f ca="1">IF($AC23="","",OFFSET(Liste!D$8,$AC23,))</f>
        <v/>
      </c>
      <c r="D23" s="48" t="str">
        <f ca="1">IF($AC23="","",IF(OFFSET(Liste!E$8,$AC23,)="","",OFFSET(Liste!E$8,$AC23,)))</f>
        <v/>
      </c>
      <c r="E23" s="48" t="str">
        <f ca="1">IF($AC23="","",IF(OFFSET(Liste!F$8,$AC23,)="","",OFFSET(Liste!F$8,$AC23,)))</f>
        <v/>
      </c>
      <c r="F23" s="48" t="str">
        <f ca="1">IF($AC23="","",IF(OFFSET(Liste!G$8,$AC23,)="","",OFFSET(Liste!G$8,$AC23,)))</f>
        <v/>
      </c>
      <c r="G23" s="48" t="str">
        <f ca="1">IF($AC23="","",IF(OFFSET(Liste!H$8,$AC23,)="","",OFFSET(Liste!H$8,$AC23,)))</f>
        <v/>
      </c>
      <c r="H23" s="48" t="str">
        <f ca="1">IF($AC23="","",IF(OFFSET(Liste!I$8,$AC23,)="","",OFFSET(Liste!I$8,$AC23,)))</f>
        <v/>
      </c>
      <c r="I23" s="48" t="str">
        <f ca="1">IF($AC23="","",IF(OFFSET(Liste!J$8,$AC23,)="","",OFFSET(Liste!J$8,$AC23,)))</f>
        <v/>
      </c>
      <c r="J23" s="48" t="str">
        <f ca="1">IF($AC23="","",IF(OFFSET(Liste!K$8,$AC23,)="","",OFFSET(Liste!K$8,$AC23,)))</f>
        <v/>
      </c>
      <c r="K23" s="48" t="str">
        <f ca="1">IF($AC23="","",IF(OFFSET(Liste!L$8,$AC23,)="","",OFFSET(Liste!L$8,$AC23,)))</f>
        <v/>
      </c>
      <c r="L23" s="48" t="str">
        <f ca="1">IF($AC23="","",IF(OFFSET(Liste!M$8,$AC23,)="","",OFFSET(Liste!M$8,$AC23,)))</f>
        <v/>
      </c>
      <c r="M23" s="48" t="str">
        <f ca="1">IF($AC23="","",IF(OFFSET(Liste!N$8,$AC23,)="","",OFFSET(Liste!N$8,$AC23,)))</f>
        <v/>
      </c>
      <c r="N23" s="48" t="str">
        <f ca="1">IF($AC23="","",IF(OFFSET(Liste!O$8,$AC23,)="","",OFFSET(Liste!O$8,$AC23,)))</f>
        <v/>
      </c>
      <c r="O23" s="48" t="str">
        <f ca="1">IF($AC23="","",IF(OFFSET(Liste!P$8,$AC23,)="","",OFFSET(Liste!P$8,$AC23,)))</f>
        <v/>
      </c>
      <c r="P23" s="48" t="str">
        <f ca="1">IF($AC23="","",IF(OFFSET(Liste!Q$8,$AC23,)="","",OFFSET(Liste!Q$8,$AC23,)))</f>
        <v/>
      </c>
      <c r="Q23" s="48" t="str">
        <f ca="1">IF($AC23="","",IF(OFFSET(Liste!R$8,$AC23,)="","",OFFSET(Liste!R$8,$AC23,)))</f>
        <v/>
      </c>
      <c r="R23" s="48" t="str">
        <f ca="1">IF($AC23="","",IF(OFFSET(Liste!S$8,$AC23,)="","",OFFSET(Liste!S$8,$AC23,)))</f>
        <v/>
      </c>
      <c r="S23" s="48" t="str">
        <f ca="1">IF($AC23="","",IF(OFFSET(Liste!T$8,$AC23,)="","",OFFSET(Liste!T$8,$AC23,)))</f>
        <v/>
      </c>
      <c r="T23" s="48" t="str">
        <f ca="1">IF($AC23="","",IF(OFFSET(Liste!U$8,$AC23,)="","",OFFSET(Liste!U$8,$AC23,)))</f>
        <v/>
      </c>
      <c r="U23" s="48" t="str">
        <f ca="1">IF($AC23="","",IF(OFFSET(Liste!V$8,$AC23,)="","",OFFSET(Liste!V$8,$AC23,)))</f>
        <v/>
      </c>
      <c r="V23" s="48" t="str">
        <f ca="1">IF($AC23="","",IF(OFFSET(Liste!W$8,$AC23,)="","",OFFSET(Liste!W$8,$AC23,)))</f>
        <v/>
      </c>
      <c r="W23" s="48" t="str">
        <f ca="1">IF($AC23="","",IF(OFFSET(Liste!X$8,$AC23,)="","",OFFSET(Liste!X$8,$AC23,)))</f>
        <v/>
      </c>
      <c r="X23" s="48" t="str">
        <f t="shared" ca="1" si="3"/>
        <v/>
      </c>
      <c r="Y23" s="48" t="str">
        <f t="shared" ca="1" si="4"/>
        <v/>
      </c>
      <c r="Z23" s="48" t="str">
        <f t="shared" ca="1" si="5"/>
        <v/>
      </c>
      <c r="AA23" s="50" t="str">
        <f t="shared" ca="1" si="6"/>
        <v/>
      </c>
      <c r="AB23" s="1"/>
      <c r="AC23" s="43" t="str">
        <f t="array" aca="1" ref="AC23" ca="1">IFERROR(MATCH(LARGE(IF(Liste!$B$9:$B$68=$AC$5,IF(Liste!$AB$9:$AB$68="",-20,Liste!$AB$9:$AB$68)-(Liste!$A$9:$A$68/1000)),$A23),IF(Liste!$AB$9:$AB$68="",-20,Liste!$AB$9:$AB$68)-(Liste!$A$9:$A$68/1000),0),"")</f>
        <v/>
      </c>
    </row>
    <row r="24" spans="1:29" s="3" customFormat="1" ht="15.75" customHeight="1" x14ac:dyDescent="0.25">
      <c r="A24" s="48">
        <v>16</v>
      </c>
      <c r="B24" s="48" t="str">
        <f ca="1">IF($AC24="","",OFFSET(Liste!C$8,$AC24,))</f>
        <v/>
      </c>
      <c r="C24" s="49" t="str">
        <f ca="1">IF($AC24="","",OFFSET(Liste!D$8,$AC24,))</f>
        <v/>
      </c>
      <c r="D24" s="48" t="str">
        <f ca="1">IF($AC24="","",IF(OFFSET(Liste!E$8,$AC24,)="","",OFFSET(Liste!E$8,$AC24,)))</f>
        <v/>
      </c>
      <c r="E24" s="48" t="str">
        <f ca="1">IF($AC24="","",IF(OFFSET(Liste!F$8,$AC24,)="","",OFFSET(Liste!F$8,$AC24,)))</f>
        <v/>
      </c>
      <c r="F24" s="48" t="str">
        <f ca="1">IF($AC24="","",IF(OFFSET(Liste!G$8,$AC24,)="","",OFFSET(Liste!G$8,$AC24,)))</f>
        <v/>
      </c>
      <c r="G24" s="48" t="str">
        <f ca="1">IF($AC24="","",IF(OFFSET(Liste!H$8,$AC24,)="","",OFFSET(Liste!H$8,$AC24,)))</f>
        <v/>
      </c>
      <c r="H24" s="48" t="str">
        <f ca="1">IF($AC24="","",IF(OFFSET(Liste!I$8,$AC24,)="","",OFFSET(Liste!I$8,$AC24,)))</f>
        <v/>
      </c>
      <c r="I24" s="48" t="str">
        <f ca="1">IF($AC24="","",IF(OFFSET(Liste!J$8,$AC24,)="","",OFFSET(Liste!J$8,$AC24,)))</f>
        <v/>
      </c>
      <c r="J24" s="48" t="str">
        <f ca="1">IF($AC24="","",IF(OFFSET(Liste!K$8,$AC24,)="","",OFFSET(Liste!K$8,$AC24,)))</f>
        <v/>
      </c>
      <c r="K24" s="48" t="str">
        <f ca="1">IF($AC24="","",IF(OFFSET(Liste!L$8,$AC24,)="","",OFFSET(Liste!L$8,$AC24,)))</f>
        <v/>
      </c>
      <c r="L24" s="48" t="str">
        <f ca="1">IF($AC24="","",IF(OFFSET(Liste!M$8,$AC24,)="","",OFFSET(Liste!M$8,$AC24,)))</f>
        <v/>
      </c>
      <c r="M24" s="48" t="str">
        <f ca="1">IF($AC24="","",IF(OFFSET(Liste!N$8,$AC24,)="","",OFFSET(Liste!N$8,$AC24,)))</f>
        <v/>
      </c>
      <c r="N24" s="48" t="str">
        <f ca="1">IF($AC24="","",IF(OFFSET(Liste!O$8,$AC24,)="","",OFFSET(Liste!O$8,$AC24,)))</f>
        <v/>
      </c>
      <c r="O24" s="48" t="str">
        <f ca="1">IF($AC24="","",IF(OFFSET(Liste!P$8,$AC24,)="","",OFFSET(Liste!P$8,$AC24,)))</f>
        <v/>
      </c>
      <c r="P24" s="48" t="str">
        <f ca="1">IF($AC24="","",IF(OFFSET(Liste!Q$8,$AC24,)="","",OFFSET(Liste!Q$8,$AC24,)))</f>
        <v/>
      </c>
      <c r="Q24" s="48" t="str">
        <f ca="1">IF($AC24="","",IF(OFFSET(Liste!R$8,$AC24,)="","",OFFSET(Liste!R$8,$AC24,)))</f>
        <v/>
      </c>
      <c r="R24" s="48" t="str">
        <f ca="1">IF($AC24="","",IF(OFFSET(Liste!S$8,$AC24,)="","",OFFSET(Liste!S$8,$AC24,)))</f>
        <v/>
      </c>
      <c r="S24" s="48" t="str">
        <f ca="1">IF($AC24="","",IF(OFFSET(Liste!T$8,$AC24,)="","",OFFSET(Liste!T$8,$AC24,)))</f>
        <v/>
      </c>
      <c r="T24" s="48" t="str">
        <f ca="1">IF($AC24="","",IF(OFFSET(Liste!U$8,$AC24,)="","",OFFSET(Liste!U$8,$AC24,)))</f>
        <v/>
      </c>
      <c r="U24" s="48" t="str">
        <f ca="1">IF($AC24="","",IF(OFFSET(Liste!V$8,$AC24,)="","",OFFSET(Liste!V$8,$AC24,)))</f>
        <v/>
      </c>
      <c r="V24" s="48" t="str">
        <f ca="1">IF($AC24="","",IF(OFFSET(Liste!W$8,$AC24,)="","",OFFSET(Liste!W$8,$AC24,)))</f>
        <v/>
      </c>
      <c r="W24" s="48" t="str">
        <f ca="1">IF($AC24="","",IF(OFFSET(Liste!X$8,$AC24,)="","",OFFSET(Liste!X$8,$AC24,)))</f>
        <v/>
      </c>
      <c r="X24" s="48" t="str">
        <f t="shared" ca="1" si="3"/>
        <v/>
      </c>
      <c r="Y24" s="48" t="str">
        <f t="shared" ca="1" si="4"/>
        <v/>
      </c>
      <c r="Z24" s="48" t="str">
        <f t="shared" ca="1" si="5"/>
        <v/>
      </c>
      <c r="AA24" s="50" t="str">
        <f t="shared" ca="1" si="6"/>
        <v/>
      </c>
      <c r="AB24" s="1"/>
      <c r="AC24" s="43" t="str">
        <f t="array" aca="1" ref="AC24" ca="1">IFERROR(MATCH(LARGE(IF(Liste!$B$9:$B$68=$AC$5,IF(Liste!$AB$9:$AB$68="",-20,Liste!$AB$9:$AB$68)-(Liste!$A$9:$A$68/1000)),$A24),IF(Liste!$AB$9:$AB$68="",-20,Liste!$AB$9:$AB$68)-(Liste!$A$9:$A$68/1000),0),"")</f>
        <v/>
      </c>
    </row>
    <row r="25" spans="1:29" s="3" customFormat="1" ht="15.75" customHeight="1" x14ac:dyDescent="0.25">
      <c r="A25" s="48">
        <v>17</v>
      </c>
      <c r="B25" s="48" t="str">
        <f ca="1">IF($AC25="","",OFFSET(Liste!C$8,$AC25,))</f>
        <v/>
      </c>
      <c r="C25" s="49" t="str">
        <f ca="1">IF($AC25="","",OFFSET(Liste!D$8,$AC25,))</f>
        <v/>
      </c>
      <c r="D25" s="48" t="str">
        <f ca="1">IF($AC25="","",IF(OFFSET(Liste!E$8,$AC25,)="","",OFFSET(Liste!E$8,$AC25,)))</f>
        <v/>
      </c>
      <c r="E25" s="48" t="str">
        <f ca="1">IF($AC25="","",IF(OFFSET(Liste!F$8,$AC25,)="","",OFFSET(Liste!F$8,$AC25,)))</f>
        <v/>
      </c>
      <c r="F25" s="48" t="str">
        <f ca="1">IF($AC25="","",IF(OFFSET(Liste!G$8,$AC25,)="","",OFFSET(Liste!G$8,$AC25,)))</f>
        <v/>
      </c>
      <c r="G25" s="48" t="str">
        <f ca="1">IF($AC25="","",IF(OFFSET(Liste!H$8,$AC25,)="","",OFFSET(Liste!H$8,$AC25,)))</f>
        <v/>
      </c>
      <c r="H25" s="48" t="str">
        <f ca="1">IF($AC25="","",IF(OFFSET(Liste!I$8,$AC25,)="","",OFFSET(Liste!I$8,$AC25,)))</f>
        <v/>
      </c>
      <c r="I25" s="48" t="str">
        <f ca="1">IF($AC25="","",IF(OFFSET(Liste!J$8,$AC25,)="","",OFFSET(Liste!J$8,$AC25,)))</f>
        <v/>
      </c>
      <c r="J25" s="48" t="str">
        <f ca="1">IF($AC25="","",IF(OFFSET(Liste!K$8,$AC25,)="","",OFFSET(Liste!K$8,$AC25,)))</f>
        <v/>
      </c>
      <c r="K25" s="48" t="str">
        <f ca="1">IF($AC25="","",IF(OFFSET(Liste!L$8,$AC25,)="","",OFFSET(Liste!L$8,$AC25,)))</f>
        <v/>
      </c>
      <c r="L25" s="48" t="str">
        <f ca="1">IF($AC25="","",IF(OFFSET(Liste!M$8,$AC25,)="","",OFFSET(Liste!M$8,$AC25,)))</f>
        <v/>
      </c>
      <c r="M25" s="48" t="str">
        <f ca="1">IF($AC25="","",IF(OFFSET(Liste!N$8,$AC25,)="","",OFFSET(Liste!N$8,$AC25,)))</f>
        <v/>
      </c>
      <c r="N25" s="48" t="str">
        <f ca="1">IF($AC25="","",IF(OFFSET(Liste!O$8,$AC25,)="","",OFFSET(Liste!O$8,$AC25,)))</f>
        <v/>
      </c>
      <c r="O25" s="48" t="str">
        <f ca="1">IF($AC25="","",IF(OFFSET(Liste!P$8,$AC25,)="","",OFFSET(Liste!P$8,$AC25,)))</f>
        <v/>
      </c>
      <c r="P25" s="48" t="str">
        <f ca="1">IF($AC25="","",IF(OFFSET(Liste!Q$8,$AC25,)="","",OFFSET(Liste!Q$8,$AC25,)))</f>
        <v/>
      </c>
      <c r="Q25" s="48" t="str">
        <f ca="1">IF($AC25="","",IF(OFFSET(Liste!R$8,$AC25,)="","",OFFSET(Liste!R$8,$AC25,)))</f>
        <v/>
      </c>
      <c r="R25" s="48" t="str">
        <f ca="1">IF($AC25="","",IF(OFFSET(Liste!S$8,$AC25,)="","",OFFSET(Liste!S$8,$AC25,)))</f>
        <v/>
      </c>
      <c r="S25" s="48" t="str">
        <f ca="1">IF($AC25="","",IF(OFFSET(Liste!T$8,$AC25,)="","",OFFSET(Liste!T$8,$AC25,)))</f>
        <v/>
      </c>
      <c r="T25" s="48" t="str">
        <f ca="1">IF($AC25="","",IF(OFFSET(Liste!U$8,$AC25,)="","",OFFSET(Liste!U$8,$AC25,)))</f>
        <v/>
      </c>
      <c r="U25" s="48" t="str">
        <f ca="1">IF($AC25="","",IF(OFFSET(Liste!V$8,$AC25,)="","",OFFSET(Liste!V$8,$AC25,)))</f>
        <v/>
      </c>
      <c r="V25" s="48" t="str">
        <f ca="1">IF($AC25="","",IF(OFFSET(Liste!W$8,$AC25,)="","",OFFSET(Liste!W$8,$AC25,)))</f>
        <v/>
      </c>
      <c r="W25" s="48" t="str">
        <f ca="1">IF($AC25="","",IF(OFFSET(Liste!X$8,$AC25,)="","",OFFSET(Liste!X$8,$AC25,)))</f>
        <v/>
      </c>
      <c r="X25" s="48" t="str">
        <f t="shared" ca="1" si="3"/>
        <v/>
      </c>
      <c r="Y25" s="48" t="str">
        <f t="shared" ca="1" si="4"/>
        <v/>
      </c>
      <c r="Z25" s="48" t="str">
        <f t="shared" ca="1" si="5"/>
        <v/>
      </c>
      <c r="AA25" s="50" t="str">
        <f t="shared" ca="1" si="6"/>
        <v/>
      </c>
      <c r="AB25" s="1"/>
      <c r="AC25" s="43" t="str">
        <f t="array" aca="1" ref="AC25" ca="1">IFERROR(MATCH(LARGE(IF(Liste!$B$9:$B$68=$AC$5,IF(Liste!$AB$9:$AB$68="",-20,Liste!$AB$9:$AB$68)-(Liste!$A$9:$A$68/1000)),$A25),IF(Liste!$AB$9:$AB$68="",-20,Liste!$AB$9:$AB$68)-(Liste!$A$9:$A$68/1000),0),"")</f>
        <v/>
      </c>
    </row>
    <row r="26" spans="1:29" s="3" customFormat="1" ht="15.75" customHeight="1" x14ac:dyDescent="0.25">
      <c r="A26" s="48">
        <v>18</v>
      </c>
      <c r="B26" s="48" t="str">
        <f ca="1">IF($AC26="","",OFFSET(Liste!C$8,$AC26,))</f>
        <v/>
      </c>
      <c r="C26" s="49" t="str">
        <f ca="1">IF($AC26="","",OFFSET(Liste!D$8,$AC26,))</f>
        <v/>
      </c>
      <c r="D26" s="48" t="str">
        <f ca="1">IF($AC26="","",IF(OFFSET(Liste!E$8,$AC26,)="","",OFFSET(Liste!E$8,$AC26,)))</f>
        <v/>
      </c>
      <c r="E26" s="48" t="str">
        <f ca="1">IF($AC26="","",IF(OFFSET(Liste!F$8,$AC26,)="","",OFFSET(Liste!F$8,$AC26,)))</f>
        <v/>
      </c>
      <c r="F26" s="48" t="str">
        <f ca="1">IF($AC26="","",IF(OFFSET(Liste!G$8,$AC26,)="","",OFFSET(Liste!G$8,$AC26,)))</f>
        <v/>
      </c>
      <c r="G26" s="48" t="str">
        <f ca="1">IF($AC26="","",IF(OFFSET(Liste!H$8,$AC26,)="","",OFFSET(Liste!H$8,$AC26,)))</f>
        <v/>
      </c>
      <c r="H26" s="48" t="str">
        <f ca="1">IF($AC26="","",IF(OFFSET(Liste!I$8,$AC26,)="","",OFFSET(Liste!I$8,$AC26,)))</f>
        <v/>
      </c>
      <c r="I26" s="48" t="str">
        <f ca="1">IF($AC26="","",IF(OFFSET(Liste!J$8,$AC26,)="","",OFFSET(Liste!J$8,$AC26,)))</f>
        <v/>
      </c>
      <c r="J26" s="48" t="str">
        <f ca="1">IF($AC26="","",IF(OFFSET(Liste!K$8,$AC26,)="","",OFFSET(Liste!K$8,$AC26,)))</f>
        <v/>
      </c>
      <c r="K26" s="48" t="str">
        <f ca="1">IF($AC26="","",IF(OFFSET(Liste!L$8,$AC26,)="","",OFFSET(Liste!L$8,$AC26,)))</f>
        <v/>
      </c>
      <c r="L26" s="48" t="str">
        <f ca="1">IF($AC26="","",IF(OFFSET(Liste!M$8,$AC26,)="","",OFFSET(Liste!M$8,$AC26,)))</f>
        <v/>
      </c>
      <c r="M26" s="48" t="str">
        <f ca="1">IF($AC26="","",IF(OFFSET(Liste!N$8,$AC26,)="","",OFFSET(Liste!N$8,$AC26,)))</f>
        <v/>
      </c>
      <c r="N26" s="48" t="str">
        <f ca="1">IF($AC26="","",IF(OFFSET(Liste!O$8,$AC26,)="","",OFFSET(Liste!O$8,$AC26,)))</f>
        <v/>
      </c>
      <c r="O26" s="48" t="str">
        <f ca="1">IF($AC26="","",IF(OFFSET(Liste!P$8,$AC26,)="","",OFFSET(Liste!P$8,$AC26,)))</f>
        <v/>
      </c>
      <c r="P26" s="48" t="str">
        <f ca="1">IF($AC26="","",IF(OFFSET(Liste!Q$8,$AC26,)="","",OFFSET(Liste!Q$8,$AC26,)))</f>
        <v/>
      </c>
      <c r="Q26" s="48" t="str">
        <f ca="1">IF($AC26="","",IF(OFFSET(Liste!R$8,$AC26,)="","",OFFSET(Liste!R$8,$AC26,)))</f>
        <v/>
      </c>
      <c r="R26" s="48" t="str">
        <f ca="1">IF($AC26="","",IF(OFFSET(Liste!S$8,$AC26,)="","",OFFSET(Liste!S$8,$AC26,)))</f>
        <v/>
      </c>
      <c r="S26" s="48" t="str">
        <f ca="1">IF($AC26="","",IF(OFFSET(Liste!T$8,$AC26,)="","",OFFSET(Liste!T$8,$AC26,)))</f>
        <v/>
      </c>
      <c r="T26" s="48" t="str">
        <f ca="1">IF($AC26="","",IF(OFFSET(Liste!U$8,$AC26,)="","",OFFSET(Liste!U$8,$AC26,)))</f>
        <v/>
      </c>
      <c r="U26" s="48" t="str">
        <f ca="1">IF($AC26="","",IF(OFFSET(Liste!V$8,$AC26,)="","",OFFSET(Liste!V$8,$AC26,)))</f>
        <v/>
      </c>
      <c r="V26" s="48" t="str">
        <f ca="1">IF($AC26="","",IF(OFFSET(Liste!W$8,$AC26,)="","",OFFSET(Liste!W$8,$AC26,)))</f>
        <v/>
      </c>
      <c r="W26" s="48" t="str">
        <f ca="1">IF($AC26="","",IF(OFFSET(Liste!X$8,$AC26,)="","",OFFSET(Liste!X$8,$AC26,)))</f>
        <v/>
      </c>
      <c r="X26" s="48" t="str">
        <f t="shared" ca="1" si="3"/>
        <v/>
      </c>
      <c r="Y26" s="48" t="str">
        <f t="shared" ca="1" si="4"/>
        <v/>
      </c>
      <c r="Z26" s="48" t="str">
        <f t="shared" ca="1" si="5"/>
        <v/>
      </c>
      <c r="AA26" s="50" t="str">
        <f t="shared" ca="1" si="6"/>
        <v/>
      </c>
      <c r="AB26" s="1"/>
      <c r="AC26" s="43" t="str">
        <f t="array" aca="1" ref="AC26" ca="1">IFERROR(MATCH(LARGE(IF(Liste!$B$9:$B$68=$AC$5,IF(Liste!$AB$9:$AB$68="",-20,Liste!$AB$9:$AB$68)-(Liste!$A$9:$A$68/1000)),$A26),IF(Liste!$AB$9:$AB$68="",-20,Liste!$AB$9:$AB$68)-(Liste!$A$9:$A$68/1000),0),"")</f>
        <v/>
      </c>
    </row>
    <row r="27" spans="1:29" s="3" customFormat="1" ht="15.75" customHeight="1" x14ac:dyDescent="0.25">
      <c r="A27" s="48">
        <v>19</v>
      </c>
      <c r="B27" s="48" t="str">
        <f ca="1">IF($AC27="","",OFFSET(Liste!C$8,$AC27,))</f>
        <v/>
      </c>
      <c r="C27" s="49" t="str">
        <f ca="1">IF($AC27="","",OFFSET(Liste!D$8,$AC27,))</f>
        <v/>
      </c>
      <c r="D27" s="48" t="str">
        <f ca="1">IF($AC27="","",IF(OFFSET(Liste!E$8,$AC27,)="","",OFFSET(Liste!E$8,$AC27,)))</f>
        <v/>
      </c>
      <c r="E27" s="48" t="str">
        <f ca="1">IF($AC27="","",IF(OFFSET(Liste!F$8,$AC27,)="","",OFFSET(Liste!F$8,$AC27,)))</f>
        <v/>
      </c>
      <c r="F27" s="48" t="str">
        <f ca="1">IF($AC27="","",IF(OFFSET(Liste!G$8,$AC27,)="","",OFFSET(Liste!G$8,$AC27,)))</f>
        <v/>
      </c>
      <c r="G27" s="48" t="str">
        <f ca="1">IF($AC27="","",IF(OFFSET(Liste!H$8,$AC27,)="","",OFFSET(Liste!H$8,$AC27,)))</f>
        <v/>
      </c>
      <c r="H27" s="48" t="str">
        <f ca="1">IF($AC27="","",IF(OFFSET(Liste!I$8,$AC27,)="","",OFFSET(Liste!I$8,$AC27,)))</f>
        <v/>
      </c>
      <c r="I27" s="48" t="str">
        <f ca="1">IF($AC27="","",IF(OFFSET(Liste!J$8,$AC27,)="","",OFFSET(Liste!J$8,$AC27,)))</f>
        <v/>
      </c>
      <c r="J27" s="48" t="str">
        <f ca="1">IF($AC27="","",IF(OFFSET(Liste!K$8,$AC27,)="","",OFFSET(Liste!K$8,$AC27,)))</f>
        <v/>
      </c>
      <c r="K27" s="48" t="str">
        <f ca="1">IF($AC27="","",IF(OFFSET(Liste!L$8,$AC27,)="","",OFFSET(Liste!L$8,$AC27,)))</f>
        <v/>
      </c>
      <c r="L27" s="48" t="str">
        <f ca="1">IF($AC27="","",IF(OFFSET(Liste!M$8,$AC27,)="","",OFFSET(Liste!M$8,$AC27,)))</f>
        <v/>
      </c>
      <c r="M27" s="48" t="str">
        <f ca="1">IF($AC27="","",IF(OFFSET(Liste!N$8,$AC27,)="","",OFFSET(Liste!N$8,$AC27,)))</f>
        <v/>
      </c>
      <c r="N27" s="48" t="str">
        <f ca="1">IF($AC27="","",IF(OFFSET(Liste!O$8,$AC27,)="","",OFFSET(Liste!O$8,$AC27,)))</f>
        <v/>
      </c>
      <c r="O27" s="48" t="str">
        <f ca="1">IF($AC27="","",IF(OFFSET(Liste!P$8,$AC27,)="","",OFFSET(Liste!P$8,$AC27,)))</f>
        <v/>
      </c>
      <c r="P27" s="48" t="str">
        <f ca="1">IF($AC27="","",IF(OFFSET(Liste!Q$8,$AC27,)="","",OFFSET(Liste!Q$8,$AC27,)))</f>
        <v/>
      </c>
      <c r="Q27" s="48" t="str">
        <f ca="1">IF($AC27="","",IF(OFFSET(Liste!R$8,$AC27,)="","",OFFSET(Liste!R$8,$AC27,)))</f>
        <v/>
      </c>
      <c r="R27" s="48" t="str">
        <f ca="1">IF($AC27="","",IF(OFFSET(Liste!S$8,$AC27,)="","",OFFSET(Liste!S$8,$AC27,)))</f>
        <v/>
      </c>
      <c r="S27" s="48" t="str">
        <f ca="1">IF($AC27="","",IF(OFFSET(Liste!T$8,$AC27,)="","",OFFSET(Liste!T$8,$AC27,)))</f>
        <v/>
      </c>
      <c r="T27" s="48" t="str">
        <f ca="1">IF($AC27="","",IF(OFFSET(Liste!U$8,$AC27,)="","",OFFSET(Liste!U$8,$AC27,)))</f>
        <v/>
      </c>
      <c r="U27" s="48" t="str">
        <f ca="1">IF($AC27="","",IF(OFFSET(Liste!V$8,$AC27,)="","",OFFSET(Liste!V$8,$AC27,)))</f>
        <v/>
      </c>
      <c r="V27" s="48" t="str">
        <f ca="1">IF($AC27="","",IF(OFFSET(Liste!W$8,$AC27,)="","",OFFSET(Liste!W$8,$AC27,)))</f>
        <v/>
      </c>
      <c r="W27" s="48" t="str">
        <f ca="1">IF($AC27="","",IF(OFFSET(Liste!X$8,$AC27,)="","",OFFSET(Liste!X$8,$AC27,)))</f>
        <v/>
      </c>
      <c r="X27" s="48" t="str">
        <f t="shared" ca="1" si="3"/>
        <v/>
      </c>
      <c r="Y27" s="48" t="str">
        <f t="shared" ca="1" si="4"/>
        <v/>
      </c>
      <c r="Z27" s="48" t="str">
        <f t="shared" ca="1" si="5"/>
        <v/>
      </c>
      <c r="AA27" s="50" t="str">
        <f t="shared" ca="1" si="6"/>
        <v/>
      </c>
      <c r="AB27" s="1"/>
      <c r="AC27" s="43" t="str">
        <f t="array" aca="1" ref="AC27" ca="1">IFERROR(MATCH(LARGE(IF(Liste!$B$9:$B$68=$AC$5,IF(Liste!$AB$9:$AB$68="",-20,Liste!$AB$9:$AB$68)-(Liste!$A$9:$A$68/1000)),$A27),IF(Liste!$AB$9:$AB$68="",-20,Liste!$AB$9:$AB$68)-(Liste!$A$9:$A$68/1000),0),"")</f>
        <v/>
      </c>
    </row>
    <row r="28" spans="1:29" s="3" customFormat="1" ht="15.75" customHeight="1" x14ac:dyDescent="0.25">
      <c r="A28" s="51">
        <v>20</v>
      </c>
      <c r="B28" s="51" t="str">
        <f ca="1">IF($AC28="","",OFFSET(Liste!C$8,$AC28,))</f>
        <v/>
      </c>
      <c r="C28" s="52" t="str">
        <f ca="1">IF($AC28="","",OFFSET(Liste!D$8,$AC28,))</f>
        <v/>
      </c>
      <c r="D28" s="51" t="str">
        <f ca="1">IF($AC28="","",IF(OFFSET(Liste!E$8,$AC28,)="","",OFFSET(Liste!E$8,$AC28,)))</f>
        <v/>
      </c>
      <c r="E28" s="51" t="str">
        <f ca="1">IF($AC28="","",IF(OFFSET(Liste!F$8,$AC28,)="","",OFFSET(Liste!F$8,$AC28,)))</f>
        <v/>
      </c>
      <c r="F28" s="51" t="str">
        <f ca="1">IF($AC28="","",IF(OFFSET(Liste!G$8,$AC28,)="","",OFFSET(Liste!G$8,$AC28,)))</f>
        <v/>
      </c>
      <c r="G28" s="51" t="str">
        <f ca="1">IF($AC28="","",IF(OFFSET(Liste!H$8,$AC28,)="","",OFFSET(Liste!H$8,$AC28,)))</f>
        <v/>
      </c>
      <c r="H28" s="51" t="str">
        <f ca="1">IF($AC28="","",IF(OFFSET(Liste!I$8,$AC28,)="","",OFFSET(Liste!I$8,$AC28,)))</f>
        <v/>
      </c>
      <c r="I28" s="51" t="str">
        <f ca="1">IF($AC28="","",IF(OFFSET(Liste!J$8,$AC28,)="","",OFFSET(Liste!J$8,$AC28,)))</f>
        <v/>
      </c>
      <c r="J28" s="51" t="str">
        <f ca="1">IF($AC28="","",IF(OFFSET(Liste!K$8,$AC28,)="","",OFFSET(Liste!K$8,$AC28,)))</f>
        <v/>
      </c>
      <c r="K28" s="51" t="str">
        <f ca="1">IF($AC28="","",IF(OFFSET(Liste!L$8,$AC28,)="","",OFFSET(Liste!L$8,$AC28,)))</f>
        <v/>
      </c>
      <c r="L28" s="51" t="str">
        <f ca="1">IF($AC28="","",IF(OFFSET(Liste!M$8,$AC28,)="","",OFFSET(Liste!M$8,$AC28,)))</f>
        <v/>
      </c>
      <c r="M28" s="51" t="str">
        <f ca="1">IF($AC28="","",IF(OFFSET(Liste!N$8,$AC28,)="","",OFFSET(Liste!N$8,$AC28,)))</f>
        <v/>
      </c>
      <c r="N28" s="51" t="str">
        <f ca="1">IF($AC28="","",IF(OFFSET(Liste!O$8,$AC28,)="","",OFFSET(Liste!O$8,$AC28,)))</f>
        <v/>
      </c>
      <c r="O28" s="51" t="str">
        <f ca="1">IF($AC28="","",IF(OFFSET(Liste!P$8,$AC28,)="","",OFFSET(Liste!P$8,$AC28,)))</f>
        <v/>
      </c>
      <c r="P28" s="51" t="str">
        <f ca="1">IF($AC28="","",IF(OFFSET(Liste!Q$8,$AC28,)="","",OFFSET(Liste!Q$8,$AC28,)))</f>
        <v/>
      </c>
      <c r="Q28" s="51" t="str">
        <f ca="1">IF($AC28="","",IF(OFFSET(Liste!R$8,$AC28,)="","",OFFSET(Liste!R$8,$AC28,)))</f>
        <v/>
      </c>
      <c r="R28" s="51" t="str">
        <f ca="1">IF($AC28="","",IF(OFFSET(Liste!S$8,$AC28,)="","",OFFSET(Liste!S$8,$AC28,)))</f>
        <v/>
      </c>
      <c r="S28" s="51" t="str">
        <f ca="1">IF($AC28="","",IF(OFFSET(Liste!T$8,$AC28,)="","",OFFSET(Liste!T$8,$AC28,)))</f>
        <v/>
      </c>
      <c r="T28" s="51" t="str">
        <f ca="1">IF($AC28="","",IF(OFFSET(Liste!U$8,$AC28,)="","",OFFSET(Liste!U$8,$AC28,)))</f>
        <v/>
      </c>
      <c r="U28" s="51" t="str">
        <f ca="1">IF($AC28="","",IF(OFFSET(Liste!V$8,$AC28,)="","",OFFSET(Liste!V$8,$AC28,)))</f>
        <v/>
      </c>
      <c r="V28" s="51" t="str">
        <f ca="1">IF($AC28="","",IF(OFFSET(Liste!W$8,$AC28,)="","",OFFSET(Liste!W$8,$AC28,)))</f>
        <v/>
      </c>
      <c r="W28" s="51" t="str">
        <f ca="1">IF($AC28="","",IF(OFFSET(Liste!X$8,$AC28,)="","",OFFSET(Liste!X$8,$AC28,)))</f>
        <v/>
      </c>
      <c r="X28" s="51" t="str">
        <f t="shared" ca="1" si="3"/>
        <v/>
      </c>
      <c r="Y28" s="51" t="str">
        <f t="shared" ca="1" si="4"/>
        <v/>
      </c>
      <c r="Z28" s="51" t="str">
        <f t="shared" ca="1" si="5"/>
        <v/>
      </c>
      <c r="AA28" s="53" t="str">
        <f t="shared" ca="1" si="6"/>
        <v/>
      </c>
      <c r="AB28" s="1"/>
      <c r="AC28" s="43" t="str">
        <f t="array" aca="1" ref="AC28" ca="1">IFERROR(MATCH(LARGE(IF(Liste!$B$9:$B$68=$AC$5,IF(Liste!$AB$9:$AB$68="",-20,Liste!$AB$9:$AB$68)-(Liste!$A$9:$A$68/1000)),$A28),IF(Liste!$AB$9:$AB$68="",-20,Liste!$AB$9:$AB$68)-(Liste!$A$9:$A$68/1000),0),"")</f>
        <v/>
      </c>
    </row>
    <row r="29" spans="1:29" ht="15.95" customHeight="1" x14ac:dyDescent="0.25">
      <c r="A29" s="72" t="s">
        <v>12</v>
      </c>
      <c r="B29" s="72"/>
      <c r="C29" s="72"/>
      <c r="D29" s="11" t="str">
        <f t="shared" ref="D29:W29" si="7">D4</f>
        <v>D</v>
      </c>
      <c r="E29" s="11" t="str">
        <f t="shared" si="7"/>
        <v>A</v>
      </c>
      <c r="F29" s="11" t="str">
        <f t="shared" si="7"/>
        <v>D</v>
      </c>
      <c r="G29" s="11" t="str">
        <f t="shared" si="7"/>
        <v>B</v>
      </c>
      <c r="H29" s="11" t="str">
        <f t="shared" si="7"/>
        <v>C</v>
      </c>
      <c r="I29" s="11" t="str">
        <f t="shared" si="7"/>
        <v>D</v>
      </c>
      <c r="J29" s="11" t="str">
        <f t="shared" si="7"/>
        <v>A</v>
      </c>
      <c r="K29" s="11" t="str">
        <f t="shared" si="7"/>
        <v>C</v>
      </c>
      <c r="L29" s="11" t="str">
        <f t="shared" si="7"/>
        <v>B</v>
      </c>
      <c r="M29" s="11" t="str">
        <f t="shared" si="7"/>
        <v>C</v>
      </c>
      <c r="N29" s="11" t="str">
        <f t="shared" si="7"/>
        <v>A</v>
      </c>
      <c r="O29" s="11" t="str">
        <f t="shared" si="7"/>
        <v>B</v>
      </c>
      <c r="P29" s="11" t="str">
        <f t="shared" si="7"/>
        <v>B</v>
      </c>
      <c r="Q29" s="11" t="str">
        <f t="shared" si="7"/>
        <v>B</v>
      </c>
      <c r="R29" s="11" t="str">
        <f t="shared" si="7"/>
        <v>C</v>
      </c>
      <c r="S29" s="11" t="str">
        <f t="shared" si="7"/>
        <v>D</v>
      </c>
      <c r="T29" s="11" t="str">
        <f t="shared" si="7"/>
        <v>A</v>
      </c>
      <c r="U29" s="11" t="str">
        <f t="shared" si="7"/>
        <v>A</v>
      </c>
      <c r="V29" s="11" t="str">
        <f t="shared" si="7"/>
        <v>B</v>
      </c>
      <c r="W29" s="11" t="str">
        <f t="shared" si="7"/>
        <v>C</v>
      </c>
    </row>
    <row r="30" spans="1:29" ht="15.95" customHeight="1" x14ac:dyDescent="0.25">
      <c r="A30" s="73"/>
      <c r="B30" s="73"/>
      <c r="C30" s="73"/>
      <c r="D30" s="12">
        <f t="shared" ref="D30:W30" ca="1" si="8">IF(D$4="","",COUNTIF(D$9:D$28,D$4))</f>
        <v>11</v>
      </c>
      <c r="E30" s="12">
        <f t="shared" ca="1" si="8"/>
        <v>7</v>
      </c>
      <c r="F30" s="12">
        <f t="shared" ca="1" si="8"/>
        <v>8</v>
      </c>
      <c r="G30" s="12">
        <f t="shared" ca="1" si="8"/>
        <v>9</v>
      </c>
      <c r="H30" s="12">
        <f t="shared" ca="1" si="8"/>
        <v>10</v>
      </c>
      <c r="I30" s="12">
        <f t="shared" ca="1" si="8"/>
        <v>11</v>
      </c>
      <c r="J30" s="12">
        <f t="shared" ca="1" si="8"/>
        <v>2</v>
      </c>
      <c r="K30" s="12">
        <f t="shared" ca="1" si="8"/>
        <v>2</v>
      </c>
      <c r="L30" s="12">
        <f t="shared" ca="1" si="8"/>
        <v>8</v>
      </c>
      <c r="M30" s="12">
        <f t="shared" ca="1" si="8"/>
        <v>6</v>
      </c>
      <c r="N30" s="12">
        <f t="shared" ca="1" si="8"/>
        <v>10</v>
      </c>
      <c r="O30" s="12">
        <f t="shared" ca="1" si="8"/>
        <v>3</v>
      </c>
      <c r="P30" s="12">
        <f t="shared" ca="1" si="8"/>
        <v>11</v>
      </c>
      <c r="Q30" s="12">
        <f t="shared" ca="1" si="8"/>
        <v>9</v>
      </c>
      <c r="R30" s="12">
        <f t="shared" ca="1" si="8"/>
        <v>7</v>
      </c>
      <c r="S30" s="12">
        <f t="shared" ca="1" si="8"/>
        <v>8</v>
      </c>
      <c r="T30" s="12">
        <f t="shared" ca="1" si="8"/>
        <v>8</v>
      </c>
      <c r="U30" s="12">
        <f t="shared" ca="1" si="8"/>
        <v>5</v>
      </c>
      <c r="V30" s="12">
        <f t="shared" ca="1" si="8"/>
        <v>6</v>
      </c>
      <c r="W30" s="12">
        <f t="shared" ca="1" si="8"/>
        <v>6</v>
      </c>
    </row>
    <row r="31" spans="1:29" ht="15.95" customHeight="1" x14ac:dyDescent="0.25">
      <c r="A31" s="74" t="s">
        <v>10</v>
      </c>
      <c r="B31" s="75"/>
      <c r="C31" s="76"/>
      <c r="D31" s="21">
        <f t="shared" ref="D31:W31" ca="1" si="9">D7</f>
        <v>0</v>
      </c>
      <c r="E31" s="19">
        <f t="shared" ca="1" si="9"/>
        <v>0</v>
      </c>
      <c r="F31" s="19">
        <f t="shared" ca="1" si="9"/>
        <v>0</v>
      </c>
      <c r="G31" s="19">
        <f t="shared" ca="1" si="9"/>
        <v>0</v>
      </c>
      <c r="H31" s="19">
        <f t="shared" ca="1" si="9"/>
        <v>0</v>
      </c>
      <c r="I31" s="19">
        <f t="shared" ca="1" si="9"/>
        <v>0</v>
      </c>
      <c r="J31" s="19">
        <f t="shared" ca="1" si="9"/>
        <v>2</v>
      </c>
      <c r="K31" s="19">
        <f t="shared" ca="1" si="9"/>
        <v>0</v>
      </c>
      <c r="L31" s="19">
        <f t="shared" ca="1" si="9"/>
        <v>1</v>
      </c>
      <c r="M31" s="19">
        <f t="shared" ca="1" si="9"/>
        <v>1</v>
      </c>
      <c r="N31" s="19">
        <f t="shared" ca="1" si="9"/>
        <v>0</v>
      </c>
      <c r="O31" s="19">
        <f t="shared" ca="1" si="9"/>
        <v>3</v>
      </c>
      <c r="P31" s="19">
        <f t="shared" ca="1" si="9"/>
        <v>0</v>
      </c>
      <c r="Q31" s="19">
        <f t="shared" ca="1" si="9"/>
        <v>0</v>
      </c>
      <c r="R31" s="19">
        <f t="shared" ca="1" si="9"/>
        <v>2</v>
      </c>
      <c r="S31" s="19">
        <f t="shared" ca="1" si="9"/>
        <v>1</v>
      </c>
      <c r="T31" s="19">
        <f t="shared" ca="1" si="9"/>
        <v>0</v>
      </c>
      <c r="U31" s="19">
        <f t="shared" ca="1" si="9"/>
        <v>1</v>
      </c>
      <c r="V31" s="19">
        <f t="shared" ca="1" si="9"/>
        <v>1</v>
      </c>
      <c r="W31" s="19">
        <f t="shared" ca="1" si="9"/>
        <v>2</v>
      </c>
    </row>
    <row r="32" spans="1:29" ht="15.95" customHeight="1" x14ac:dyDescent="0.25">
      <c r="A32" s="77" t="s">
        <v>8</v>
      </c>
      <c r="B32" s="77"/>
      <c r="C32" s="77"/>
      <c r="D32" s="17" t="str">
        <f t="array" aca="1" ref="D32" ca="1">IFERROR(IFERROR(INDEX(D$9:D$28,MODE(IF(D$9:D$28&lt;&gt;"",IF(D$9:D$28&lt;&gt;D$4,MATCH(D$9:D$28,D$9:D$28,0))))),INDEX(D$1:D$28,SMALL(IF(COUNTIF(D$9:D$28,D$9:D$28)=1,ROW($A$9:$A$28)),ROW($A$1)))),"")</f>
        <v/>
      </c>
      <c r="E32" s="17" t="str">
        <f t="array" aca="1" ref="E32" ca="1">IFERROR(IFERROR(INDEX(E$9:E$28,MODE(IF(E$9:E$28&lt;&gt;"",IF(E$9:E$28&lt;&gt;E$4,MATCH(E$9:E$28,E$9:E$28,0))))),INDEX(E$1:E$28,SMALL(IF(COUNTIF(E$9:E$28,E$9:E$28)=1,ROW($A$9:$A$28)),ROW($A$1)))),"")</f>
        <v>C</v>
      </c>
      <c r="F32" s="17" t="str">
        <f t="array" aca="1" ref="F32" ca="1">IFERROR(IFERROR(INDEX(F$9:F$28,MODE(IF(F$9:F$28&lt;&gt;"",IF(F$9:F$28&lt;&gt;F$4,MATCH(F$9:F$28,F$9:F$28,0))))),INDEX(F$1:F$28,SMALL(IF(COUNTIF(F$9:F$28,F$9:F$28)=1,ROW($A$9:$A$28)),ROW($A$1)))),"")</f>
        <v>A</v>
      </c>
      <c r="G32" s="17" t="str">
        <f t="array" aca="1" ref="G32" ca="1">IFERROR(IFERROR(INDEX(G$9:G$28,MODE(IF(G$9:G$28&lt;&gt;"",IF(G$9:G$28&lt;&gt;G$4,MATCH(G$9:G$28,G$9:G$28,0))))),INDEX(G$1:G$28,SMALL(IF(COUNTIF(G$9:G$28,G$9:G$28)=1,ROW($A$9:$A$28)),ROW($A$1)))),"")</f>
        <v>D</v>
      </c>
      <c r="H32" s="17" t="str">
        <f t="array" aca="1" ref="H32" ca="1">IFERROR(IFERROR(INDEX(H$9:H$28,MODE(IF(H$9:H$28&lt;&gt;"",IF(H$9:H$28&lt;&gt;H$4,MATCH(H$9:H$28,H$9:H$28,0))))),INDEX(H$1:H$28,SMALL(IF(COUNTIF(H$9:H$28,H$9:H$28)=1,ROW($A$9:$A$28)),ROW($A$1)))),"")</f>
        <v>A</v>
      </c>
      <c r="I32" s="17" t="str">
        <f t="array" aca="1" ref="I32" ca="1">IFERROR(IFERROR(INDEX(I$9:I$28,MODE(IF(I$9:I$28&lt;&gt;"",IF(I$9:I$28&lt;&gt;I$4,MATCH(I$9:I$28,I$9:I$28,0))))),INDEX(I$1:I$28,SMALL(IF(COUNTIF(I$9:I$28,I$9:I$28)=1,ROW($A$9:$A$28)),ROW($A$1)))),"")</f>
        <v/>
      </c>
      <c r="J32" s="17" t="str">
        <f t="array" aca="1" ref="J32" ca="1">IFERROR(IFERROR(INDEX(J$9:J$28,MODE(IF(J$9:J$28&lt;&gt;"",IF(J$9:J$28&lt;&gt;J$4,MATCH(J$9:J$28,J$9:J$28,0))))),INDEX(J$1:J$28,SMALL(IF(COUNTIF(J$9:J$28,J$9:J$28)=1,ROW($A$9:$A$28)),ROW($A$1)))),"")</f>
        <v>B</v>
      </c>
      <c r="K32" s="17" t="str">
        <f t="array" aca="1" ref="K32" ca="1">IFERROR(IFERROR(INDEX(K$9:K$28,MODE(IF(K$9:K$28&lt;&gt;"",IF(K$9:K$28&lt;&gt;K$4,MATCH(K$9:K$28,K$9:K$28,0))))),INDEX(K$1:K$28,SMALL(IF(COUNTIF(K$9:K$28,K$9:K$28)=1,ROW($A$9:$A$28)),ROW($A$1)))),"")</f>
        <v>B</v>
      </c>
      <c r="L32" s="17" t="str">
        <f t="array" aca="1" ref="L32" ca="1">IFERROR(IFERROR(INDEX(L$9:L$28,MODE(IF(L$9:L$28&lt;&gt;"",IF(L$9:L$28&lt;&gt;L$4,MATCH(L$9:L$28,L$9:L$28,0))))),INDEX(L$1:L$28,SMALL(IF(COUNTIF(L$9:L$28,L$9:L$28)=1,ROW($A$9:$A$28)),ROW($A$1)))),"")</f>
        <v>A</v>
      </c>
      <c r="M32" s="17" t="str">
        <f t="array" aca="1" ref="M32" ca="1">IFERROR(IFERROR(INDEX(M$9:M$28,MODE(IF(M$9:M$28&lt;&gt;"",IF(M$9:M$28&lt;&gt;M$4,MATCH(M$9:M$28,M$9:M$28,0))))),INDEX(M$1:M$28,SMALL(IF(COUNTIF(M$9:M$28,M$9:M$28)=1,ROW($A$9:$A$28)),ROW($A$1)))),"")</f>
        <v>A</v>
      </c>
      <c r="N32" s="17" t="str">
        <f t="array" aca="1" ref="N32" ca="1">IFERROR(IFERROR(INDEX(N$9:N$28,MODE(IF(N$9:N$28&lt;&gt;"",IF(N$9:N$28&lt;&gt;N$4,MATCH(N$9:N$28,N$9:N$28,0))))),INDEX(N$1:N$28,SMALL(IF(COUNTIF(N$9:N$28,N$9:N$28)=1,ROW($A$9:$A$28)),ROW($A$1)))),"")</f>
        <v>B</v>
      </c>
      <c r="O32" s="17" t="str">
        <f t="array" aca="1" ref="O32" ca="1">IFERROR(IFERROR(INDEX(O$9:O$28,MODE(IF(O$9:O$28&lt;&gt;"",IF(O$9:O$28&lt;&gt;O$4,MATCH(O$9:O$28,O$9:O$28,0))))),INDEX(O$1:O$28,SMALL(IF(COUNTIF(O$9:O$28,O$9:O$28)=1,ROW($A$9:$A$28)),ROW($A$1)))),"")</f>
        <v>C</v>
      </c>
      <c r="P32" s="17" t="str">
        <f t="array" aca="1" ref="P32" ca="1">IFERROR(IFERROR(INDEX(P$9:P$28,MODE(IF(P$9:P$28&lt;&gt;"",IF(P$9:P$28&lt;&gt;P$4,MATCH(P$9:P$28,P$9:P$28,0))))),INDEX(P$1:P$28,SMALL(IF(COUNTIF(P$9:P$28,P$9:P$28)=1,ROW($A$9:$A$28)),ROW($A$1)))),"")</f>
        <v/>
      </c>
      <c r="Q32" s="17" t="str">
        <f t="array" aca="1" ref="Q32" ca="1">IFERROR(IFERROR(INDEX(Q$9:Q$28,MODE(IF(Q$9:Q$28&lt;&gt;"",IF(Q$9:Q$28&lt;&gt;Q$4,MATCH(Q$9:Q$28,Q$9:Q$28,0))))),INDEX(Q$1:Q$28,SMALL(IF(COUNTIF(Q$9:Q$28,Q$9:Q$28)=1,ROW($A$9:$A$28)),ROW($A$1)))),"")</f>
        <v>C</v>
      </c>
      <c r="R32" s="17" t="str">
        <f t="array" aca="1" ref="R32" ca="1">IFERROR(IFERROR(INDEX(R$9:R$28,MODE(IF(R$9:R$28&lt;&gt;"",IF(R$9:R$28&lt;&gt;R$4,MATCH(R$9:R$28,R$9:R$28,0))))),INDEX(R$1:R$28,SMALL(IF(COUNTIF(R$9:R$28,R$9:R$28)=1,ROW($A$9:$A$28)),ROW($A$1)))),"")</f>
        <v>B</v>
      </c>
      <c r="S32" s="17" t="str">
        <f t="array" aca="1" ref="S32" ca="1">IFERROR(IFERROR(INDEX(S$9:S$28,MODE(IF(S$9:S$28&lt;&gt;"",IF(S$9:S$28&lt;&gt;S$4,MATCH(S$9:S$28,S$9:S$28,0))))),INDEX(S$1:S$28,SMALL(IF(COUNTIF(S$9:S$28,S$9:S$28)=1,ROW($A$9:$A$28)),ROW($A$1)))),"")</f>
        <v>C</v>
      </c>
      <c r="T32" s="17" t="str">
        <f t="array" aca="1" ref="T32" ca="1">IFERROR(IFERROR(INDEX(T$9:T$28,MODE(IF(T$9:T$28&lt;&gt;"",IF(T$9:T$28&lt;&gt;T$4,MATCH(T$9:T$28,T$9:T$28,0))))),INDEX(T$1:T$28,SMALL(IF(COUNTIF(T$9:T$28,T$9:T$28)=1,ROW($A$9:$A$28)),ROW($A$1)))),"")</f>
        <v>C</v>
      </c>
      <c r="U32" s="17" t="str">
        <f t="array" aca="1" ref="U32" ca="1">IFERROR(IFERROR(INDEX(U$9:U$28,MODE(IF(U$9:U$28&lt;&gt;"",IF(U$9:U$28&lt;&gt;U$4,MATCH(U$9:U$28,U$9:U$28,0))))),INDEX(U$1:U$28,SMALL(IF(COUNTIF(U$9:U$28,U$9:U$28)=1,ROW($A$9:$A$28)),ROW($A$1)))),"")</f>
        <v>B</v>
      </c>
      <c r="V32" s="17" t="str">
        <f t="array" aca="1" ref="V32" ca="1">IFERROR(IFERROR(INDEX(V$9:V$28,MODE(IF(V$9:V$28&lt;&gt;"",IF(V$9:V$28&lt;&gt;V$4,MATCH(V$9:V$28,V$9:V$28,0))))),INDEX(V$1:V$28,SMALL(IF(COUNTIF(V$9:V$28,V$9:V$28)=1,ROW($A$9:$A$28)),ROW($A$1)))),"")</f>
        <v>D</v>
      </c>
      <c r="W32" s="17" t="str">
        <f t="array" aca="1" ref="W32" ca="1">IFERROR(IFERROR(INDEX(W$9:W$28,MODE(IF(W$9:W$28&lt;&gt;"",IF(W$9:W$28&lt;&gt;W$4,MATCH(W$9:W$28,W$9:W$28,0))))),INDEX(W$1:W$28,SMALL(IF(COUNTIF(W$9:W$28,W$9:W$28)=1,ROW($A$9:$A$28)),ROW($A$1)))),"")</f>
        <v>D</v>
      </c>
    </row>
    <row r="33" spans="1:23" ht="15.95" customHeight="1" x14ac:dyDescent="0.25">
      <c r="A33" s="78"/>
      <c r="B33" s="78"/>
      <c r="C33" s="78"/>
      <c r="D33" s="18" t="str">
        <f t="shared" ref="D33:W33" ca="1" si="10">IF(D$32="","",COUNTIF(D$9:D$28,D$32))</f>
        <v/>
      </c>
      <c r="E33" s="18">
        <f t="shared" ca="1" si="10"/>
        <v>4</v>
      </c>
      <c r="F33" s="18">
        <f t="shared" ca="1" si="10"/>
        <v>2</v>
      </c>
      <c r="G33" s="18">
        <f t="shared" ca="1" si="10"/>
        <v>2</v>
      </c>
      <c r="H33" s="18">
        <f t="shared" ca="1" si="10"/>
        <v>1</v>
      </c>
      <c r="I33" s="18" t="str">
        <f t="shared" ca="1" si="10"/>
        <v/>
      </c>
      <c r="J33" s="18">
        <f t="shared" ca="1" si="10"/>
        <v>4</v>
      </c>
      <c r="K33" s="18">
        <f t="shared" ca="1" si="10"/>
        <v>6</v>
      </c>
      <c r="L33" s="18">
        <f t="shared" ca="1" si="10"/>
        <v>1</v>
      </c>
      <c r="M33" s="18">
        <f t="shared" ca="1" si="10"/>
        <v>2</v>
      </c>
      <c r="N33" s="18">
        <f t="shared" ca="1" si="10"/>
        <v>1</v>
      </c>
      <c r="O33" s="18">
        <f t="shared" ca="1" si="10"/>
        <v>2</v>
      </c>
      <c r="P33" s="18" t="str">
        <f t="shared" ca="1" si="10"/>
        <v/>
      </c>
      <c r="Q33" s="18">
        <f t="shared" ca="1" si="10"/>
        <v>1</v>
      </c>
      <c r="R33" s="18">
        <f t="shared" ca="1" si="10"/>
        <v>1</v>
      </c>
      <c r="S33" s="18">
        <f t="shared" ca="1" si="10"/>
        <v>1</v>
      </c>
      <c r="T33" s="18">
        <f t="shared" ca="1" si="10"/>
        <v>3</v>
      </c>
      <c r="U33" s="18">
        <f t="shared" ca="1" si="10"/>
        <v>3</v>
      </c>
      <c r="V33" s="18">
        <f t="shared" ca="1" si="10"/>
        <v>3</v>
      </c>
      <c r="W33" s="18">
        <f t="shared" ca="1" si="10"/>
        <v>2</v>
      </c>
    </row>
    <row r="34" spans="1:23" ht="15.95" customHeight="1" x14ac:dyDescent="0.25">
      <c r="A34" s="79" t="s">
        <v>7</v>
      </c>
      <c r="B34" s="79"/>
      <c r="C34" s="79"/>
      <c r="D34" s="13" t="str">
        <f t="array" aca="1" ref="D34" ca="1">IFERROR(IFERROR(INDEX(D$9:D$28,MODE(IF(D$9:D$28&lt;&gt;"",IF(D$9:D$28&lt;&gt;D$4,IF(D$9:D$28&lt;&gt;D$32,MATCH(D$9:D$28,D$9:D$28,0)))))),INDEX(D$1:D$28,SMALL(IF(D$9:D$28&lt;&gt;D$29,IF(COUNTIF(D$9:D$28,D$9:D$28)=1,ROW($A$9:$A$28))),ROW($A$1)))),"")</f>
        <v/>
      </c>
      <c r="E34" s="13" t="str">
        <f t="array" aca="1" ref="E34" ca="1">IFERROR(IFERROR(INDEX(E$9:E$28,MODE(IF(E$9:E$28&lt;&gt;"",IF(E$9:E$28&lt;&gt;E$4,IF(E$9:E$28&lt;&gt;E$32,MATCH(E$9:E$28,E$9:E$28,0)))))),INDEX(E$1:E$28,SMALL(IF(E$9:E$28&lt;&gt;E$29,IF(COUNTIF(E$9:E$28,E$9:E$28)=1,ROW($A$9:$A$28))),ROW($A$1)))),"")</f>
        <v/>
      </c>
      <c r="F34" s="13" t="str">
        <f t="array" aca="1" ref="F34" ca="1">IFERROR(IFERROR(INDEX(F$9:F$28,MODE(IF(F$9:F$28&lt;&gt;"",IF(F$9:F$28&lt;&gt;F$4,IF(F$9:F$28&lt;&gt;F$32,MATCH(F$9:F$28,F$9:F$28,0)))))),INDEX(F$1:F$28,SMALL(IF(F$9:F$28&lt;&gt;F$29,IF(COUNTIF(F$9:F$28,F$9:F$28)=1,ROW($A$9:$A$28))),ROW($A$1)))),"")</f>
        <v>C</v>
      </c>
      <c r="G34" s="13" t="str">
        <f t="array" aca="1" ref="G34" ca="1">IFERROR(IFERROR(INDEX(G$9:G$28,MODE(IF(G$9:G$28&lt;&gt;"",IF(G$9:G$28&lt;&gt;G$4,IF(G$9:G$28&lt;&gt;G$32,MATCH(G$9:G$28,G$9:G$28,0)))))),INDEX(G$1:G$28,SMALL(IF(G$9:G$28&lt;&gt;G$29,IF(COUNTIF(G$9:G$28,G$9:G$28)=1,ROW($A$9:$A$28))),ROW($A$1)))),"")</f>
        <v/>
      </c>
      <c r="H34" s="13" t="str">
        <f t="array" aca="1" ref="H34" ca="1">IFERROR(IFERROR(INDEX(H$9:H$28,MODE(IF(H$9:H$28&lt;&gt;"",IF(H$9:H$28&lt;&gt;H$4,IF(H$9:H$28&lt;&gt;H$32,MATCH(H$9:H$28,H$9:H$28,0)))))),INDEX(H$1:H$28,SMALL(IF(H$9:H$28&lt;&gt;H$29,IF(COUNTIF(H$9:H$28,H$9:H$28)=1,ROW($A$9:$A$28))),ROW($A$1)))),"")</f>
        <v>A</v>
      </c>
      <c r="I34" s="13" t="str">
        <f t="array" aca="1" ref="I34" ca="1">IFERROR(IFERROR(INDEX(I$9:I$28,MODE(IF(I$9:I$28&lt;&gt;"",IF(I$9:I$28&lt;&gt;I$4,IF(I$9:I$28&lt;&gt;I$32,MATCH(I$9:I$28,I$9:I$28,0)))))),INDEX(I$1:I$28,SMALL(IF(I$9:I$28&lt;&gt;I$29,IF(COUNTIF(I$9:I$28,I$9:I$28)=1,ROW($A$9:$A$28))),ROW($A$1)))),"")</f>
        <v/>
      </c>
      <c r="J34" s="13" t="str">
        <f t="array" aca="1" ref="J34" ca="1">IFERROR(IFERROR(INDEX(J$9:J$28,MODE(IF(J$9:J$28&lt;&gt;"",IF(J$9:J$28&lt;&gt;J$4,IF(J$9:J$28&lt;&gt;J$32,MATCH(J$9:J$28,J$9:J$28,0)))))),INDEX(J$1:J$28,SMALL(IF(J$9:J$28&lt;&gt;J$29,IF(COUNTIF(J$9:J$28,J$9:J$28)=1,ROW($A$9:$A$28))),ROW($A$1)))),"")</f>
        <v>C</v>
      </c>
      <c r="K34" s="13" t="str">
        <f t="array" aca="1" ref="K34" ca="1">IFERROR(IFERROR(INDEX(K$9:K$28,MODE(IF(K$9:K$28&lt;&gt;"",IF(K$9:K$28&lt;&gt;K$4,IF(K$9:K$28&lt;&gt;K$32,MATCH(K$9:K$28,K$9:K$28,0)))))),INDEX(K$1:K$28,SMALL(IF(K$9:K$28&lt;&gt;K$29,IF(COUNTIF(K$9:K$28,K$9:K$28)=1,ROW($A$9:$A$28))),ROW($A$1)))),"")</f>
        <v>D</v>
      </c>
      <c r="L34" s="13" t="str">
        <f t="array" aca="1" ref="L34" ca="1">IFERROR(IFERROR(INDEX(L$9:L$28,MODE(IF(L$9:L$28&lt;&gt;"",IF(L$9:L$28&lt;&gt;L$4,IF(L$9:L$28&lt;&gt;L$32,MATCH(L$9:L$28,L$9:L$28,0)))))),INDEX(L$1:L$28,SMALL(IF(L$9:L$28&lt;&gt;L$29,IF(COUNTIF(L$9:L$28,L$9:L$28)=1,ROW($A$9:$A$28))),ROW($A$1)))),"")</f>
        <v>A</v>
      </c>
      <c r="M34" s="13" t="str">
        <f t="array" aca="1" ref="M34" ca="1">IFERROR(IFERROR(INDEX(M$9:M$28,MODE(IF(M$9:M$28&lt;&gt;"",IF(M$9:M$28&lt;&gt;M$4,IF(M$9:M$28&lt;&gt;M$32,MATCH(M$9:M$28,M$9:M$28,0)))))),INDEX(M$1:M$28,SMALL(IF(M$9:M$28&lt;&gt;M$29,IF(COUNTIF(M$9:M$28,M$9:M$28)=1,ROW($A$9:$A$28))),ROW($A$1)))),"")</f>
        <v>B</v>
      </c>
      <c r="N34" s="13" t="str">
        <f t="array" aca="1" ref="N34" ca="1">IFERROR(IFERROR(INDEX(N$9:N$28,MODE(IF(N$9:N$28&lt;&gt;"",IF(N$9:N$28&lt;&gt;N$4,IF(N$9:N$28&lt;&gt;N$32,MATCH(N$9:N$28,N$9:N$28,0)))))),INDEX(N$1:N$28,SMALL(IF(N$9:N$28&lt;&gt;N$29,IF(COUNTIF(N$9:N$28,N$9:N$28)=1,ROW($A$9:$A$28))),ROW($A$1)))),"")</f>
        <v>B</v>
      </c>
      <c r="O34" s="13" t="str">
        <f t="array" aca="1" ref="O34" ca="1">IFERROR(IFERROR(INDEX(O$9:O$28,MODE(IF(O$9:O$28&lt;&gt;"",IF(O$9:O$28&lt;&gt;O$4,IF(O$9:O$28&lt;&gt;O$32,MATCH(O$9:O$28,O$9:O$28,0)))))),INDEX(O$1:O$28,SMALL(IF(O$9:O$28&lt;&gt;O$29,IF(COUNTIF(O$9:O$28,O$9:O$28)=1,ROW($A$9:$A$28))),ROW($A$1)))),"")</f>
        <v>D</v>
      </c>
      <c r="P34" s="13" t="str">
        <f t="array" aca="1" ref="P34" ca="1">IFERROR(IFERROR(INDEX(P$9:P$28,MODE(IF(P$9:P$28&lt;&gt;"",IF(P$9:P$28&lt;&gt;P$4,IF(P$9:P$28&lt;&gt;P$32,MATCH(P$9:P$28,P$9:P$28,0)))))),INDEX(P$1:P$28,SMALL(IF(P$9:P$28&lt;&gt;P$29,IF(COUNTIF(P$9:P$28,P$9:P$28)=1,ROW($A$9:$A$28))),ROW($A$1)))),"")</f>
        <v/>
      </c>
      <c r="Q34" s="13" t="str">
        <f t="array" aca="1" ref="Q34" ca="1">IFERROR(IFERROR(INDEX(Q$9:Q$28,MODE(IF(Q$9:Q$28&lt;&gt;"",IF(Q$9:Q$28&lt;&gt;Q$4,IF(Q$9:Q$28&lt;&gt;Q$32,MATCH(Q$9:Q$28,Q$9:Q$28,0)))))),INDEX(Q$1:Q$28,SMALL(IF(Q$9:Q$28&lt;&gt;Q$29,IF(COUNTIF(Q$9:Q$28,Q$9:Q$28)=1,ROW($A$9:$A$28))),ROW($A$1)))),"")</f>
        <v>C</v>
      </c>
      <c r="R34" s="13" t="str">
        <f t="array" aca="1" ref="R34" ca="1">IFERROR(IFERROR(INDEX(R$9:R$28,MODE(IF(R$9:R$28&lt;&gt;"",IF(R$9:R$28&lt;&gt;R$4,IF(R$9:R$28&lt;&gt;R$32,MATCH(R$9:R$28,R$9:R$28,0)))))),INDEX(R$1:R$28,SMALL(IF(R$9:R$28&lt;&gt;R$29,IF(COUNTIF(R$9:R$28,R$9:R$28)=1,ROW($A$9:$A$28))),ROW($A$1)))),"")</f>
        <v>B</v>
      </c>
      <c r="S34" s="13" t="str">
        <f t="array" aca="1" ref="S34" ca="1">IFERROR(IFERROR(INDEX(S$9:S$28,MODE(IF(S$9:S$28&lt;&gt;"",IF(S$9:S$28&lt;&gt;S$4,IF(S$9:S$28&lt;&gt;S$32,MATCH(S$9:S$28,S$9:S$28,0)))))),INDEX(S$1:S$28,SMALL(IF(S$9:S$28&lt;&gt;S$29,IF(COUNTIF(S$9:S$28,S$9:S$28)=1,ROW($A$9:$A$28))),ROW($A$1)))),"")</f>
        <v>C</v>
      </c>
      <c r="T34" s="13" t="str">
        <f t="array" aca="1" ref="T34" ca="1">IFERROR(IFERROR(INDEX(T$9:T$28,MODE(IF(T$9:T$28&lt;&gt;"",IF(T$9:T$28&lt;&gt;T$4,IF(T$9:T$28&lt;&gt;T$32,MATCH(T$9:T$28,T$9:T$28,0)))))),INDEX(T$1:T$28,SMALL(IF(T$9:T$28&lt;&gt;T$29,IF(COUNTIF(T$9:T$28,T$9:T$28)=1,ROW($A$9:$A$28))),ROW($A$1)))),"")</f>
        <v/>
      </c>
      <c r="U34" s="13" t="str">
        <f t="array" aca="1" ref="U34" ca="1">IFERROR(IFERROR(INDEX(U$9:U$28,MODE(IF(U$9:U$28&lt;&gt;"",IF(U$9:U$28&lt;&gt;U$4,IF(U$9:U$28&lt;&gt;U$32,MATCH(U$9:U$28,U$9:U$28,0)))))),INDEX(U$1:U$28,SMALL(IF(U$9:U$28&lt;&gt;U$29,IF(COUNTIF(U$9:U$28,U$9:U$28)=1,ROW($A$9:$A$28))),ROW($A$1)))),"")</f>
        <v>D</v>
      </c>
      <c r="V34" s="13" t="str">
        <f t="array" aca="1" ref="V34" ca="1">IFERROR(IFERROR(INDEX(V$9:V$28,MODE(IF(V$9:V$28&lt;&gt;"",IF(V$9:V$28&lt;&gt;V$4,IF(V$9:V$28&lt;&gt;V$32,MATCH(V$9:V$28,V$9:V$28,0)))))),INDEX(V$1:V$28,SMALL(IF(V$9:V$28&lt;&gt;V$29,IF(COUNTIF(V$9:V$28,V$9:V$28)=1,ROW($A$9:$A$28))),ROW($A$1)))),"")</f>
        <v>A</v>
      </c>
      <c r="W34" s="13" t="str">
        <f t="array" aca="1" ref="W34" ca="1">IFERROR(IFERROR(INDEX(W$9:W$28,MODE(IF(W$9:W$28&lt;&gt;"",IF(W$9:W$28&lt;&gt;W$4,IF(W$9:W$28&lt;&gt;W$32,MATCH(W$9:W$28,W$9:W$28,0)))))),INDEX(W$1:W$28,SMALL(IF(W$9:W$28&lt;&gt;W$29,IF(COUNTIF(W$9:W$28,W$9:W$28)=1,ROW($A$9:$A$28))),ROW($A$1)))),"")</f>
        <v>A</v>
      </c>
    </row>
    <row r="35" spans="1:23" ht="15.95" customHeight="1" x14ac:dyDescent="0.25">
      <c r="A35" s="80"/>
      <c r="B35" s="80"/>
      <c r="C35" s="80"/>
      <c r="D35" s="14" t="str">
        <f t="shared" ref="D35:W35" ca="1" si="11">IF(D$34="","",COUNTIF(D$9:D$28,D$34))</f>
        <v/>
      </c>
      <c r="E35" s="14" t="str">
        <f t="shared" ca="1" si="11"/>
        <v/>
      </c>
      <c r="F35" s="14">
        <f t="shared" ca="1" si="11"/>
        <v>1</v>
      </c>
      <c r="G35" s="14" t="str">
        <f t="shared" ca="1" si="11"/>
        <v/>
      </c>
      <c r="H35" s="14">
        <f t="shared" ca="1" si="11"/>
        <v>1</v>
      </c>
      <c r="I35" s="14" t="str">
        <f t="shared" ca="1" si="11"/>
        <v/>
      </c>
      <c r="J35" s="14">
        <f t="shared" ca="1" si="11"/>
        <v>3</v>
      </c>
      <c r="K35" s="14">
        <f t="shared" ca="1" si="11"/>
        <v>3</v>
      </c>
      <c r="L35" s="14">
        <f t="shared" ca="1" si="11"/>
        <v>1</v>
      </c>
      <c r="M35" s="14">
        <f t="shared" ca="1" si="11"/>
        <v>1</v>
      </c>
      <c r="N35" s="14">
        <f t="shared" ca="1" si="11"/>
        <v>1</v>
      </c>
      <c r="O35" s="14">
        <f t="shared" ca="1" si="11"/>
        <v>2</v>
      </c>
      <c r="P35" s="14" t="str">
        <f t="shared" ca="1" si="11"/>
        <v/>
      </c>
      <c r="Q35" s="14">
        <f t="shared" ca="1" si="11"/>
        <v>1</v>
      </c>
      <c r="R35" s="14">
        <f t="shared" ca="1" si="11"/>
        <v>1</v>
      </c>
      <c r="S35" s="14">
        <f t="shared" ca="1" si="11"/>
        <v>1</v>
      </c>
      <c r="T35" s="14" t="str">
        <f t="shared" ca="1" si="11"/>
        <v/>
      </c>
      <c r="U35" s="14">
        <f t="shared" ca="1" si="11"/>
        <v>2</v>
      </c>
      <c r="V35" s="14">
        <f t="shared" ca="1" si="11"/>
        <v>1</v>
      </c>
      <c r="W35" s="14">
        <f t="shared" ca="1" si="11"/>
        <v>1</v>
      </c>
    </row>
    <row r="36" spans="1:23" ht="15.95" customHeight="1" x14ac:dyDescent="0.25">
      <c r="A36" s="81" t="s">
        <v>9</v>
      </c>
      <c r="B36" s="81"/>
      <c r="C36" s="81"/>
      <c r="D36" s="15" t="str">
        <f t="array" aca="1" ref="D36" ca="1">IFERROR(IFERROR(INDEX(D$9:D$28,MODE(IF(D$9:D$28&lt;&gt;"",IF(D$9:D$28&lt;&gt;D$4,IF(D$9:D$28&lt;&gt;D$32,IF(D$9:D$28&lt;&gt;D$34,MATCH(D$9:D$28,D$9:D$28,0))))))),INDEX(D$1:D$28,SMALL(IF(D$9:D$28&lt;&gt;D$32,IF(D$9:D$28&lt;&gt;D$34,IF(COUNTIF(D$9:D$28,D$9:D$28)=1,ROW($A$9:$A$28)))),ROW($A$1)))),"")</f>
        <v/>
      </c>
      <c r="E36" s="15" t="str">
        <f t="array" aca="1" ref="E36" ca="1">IFERROR(IFERROR(INDEX(E$9:E$28,MODE(IF(E$9:E$28&lt;&gt;"",IF(E$9:E$28&lt;&gt;E$4,IF(E$9:E$28&lt;&gt;E$32,IF(E$9:E$28&lt;&gt;E$34,MATCH(E$9:E$28,E$9:E$28,0))))))),INDEX(E$1:E$28,SMALL(IF(E$9:E$28&lt;&gt;E$32,IF(E$9:E$28&lt;&gt;E$34,IF(COUNTIF(E$9:E$28,E$9:E$28)=1,ROW($A$9:$A$28)))),ROW($A$1)))),"")</f>
        <v/>
      </c>
      <c r="F36" s="15" t="str">
        <f t="array" aca="1" ref="F36" ca="1">IFERROR(IFERROR(INDEX(F$9:F$28,MODE(IF(F$9:F$28&lt;&gt;"",IF(F$9:F$28&lt;&gt;F$4,IF(F$9:F$28&lt;&gt;F$32,IF(F$9:F$28&lt;&gt;F$34,MATCH(F$9:F$28,F$9:F$28,0))))))),INDEX(F$1:F$28,SMALL(IF(F$9:F$28&lt;&gt;F$32,IF(F$9:F$28&lt;&gt;F$34,IF(COUNTIF(F$9:F$28,F$9:F$28)=1,ROW($A$9:$A$28)))),ROW($A$1)))),"")</f>
        <v/>
      </c>
      <c r="G36" s="15" t="str">
        <f t="array" aca="1" ref="G36" ca="1">IFERROR(IFERROR(INDEX(G$9:G$28,MODE(IF(G$9:G$28&lt;&gt;"",IF(G$9:G$28&lt;&gt;G$4,IF(G$9:G$28&lt;&gt;G$32,IF(G$9:G$28&lt;&gt;G$34,MATCH(G$9:G$28,G$9:G$28,0))))))),INDEX(G$1:G$28,SMALL(IF(G$9:G$28&lt;&gt;G$32,IF(G$9:G$28&lt;&gt;G$34,IF(COUNTIF(G$9:G$28,G$9:G$28)=1,ROW($A$9:$A$28)))),ROW($A$1)))),"")</f>
        <v/>
      </c>
      <c r="H36" s="15" t="str">
        <f t="array" aca="1" ref="H36" ca="1">IFERROR(IFERROR(INDEX(H$9:H$28,MODE(IF(H$9:H$28&lt;&gt;"",IF(H$9:H$28&lt;&gt;H$4,IF(H$9:H$28&lt;&gt;H$32,IF(H$9:H$28&lt;&gt;H$34,MATCH(H$9:H$28,H$9:H$28,0))))))),INDEX(H$1:H$28,SMALL(IF(H$9:H$28&lt;&gt;H$32,IF(H$9:H$28&lt;&gt;H$34,IF(COUNTIF(H$9:H$28,H$9:H$28)=1,ROW($A$9:$A$28)))),ROW($A$1)))),"")</f>
        <v/>
      </c>
      <c r="I36" s="15" t="str">
        <f t="array" aca="1" ref="I36" ca="1">IFERROR(IFERROR(INDEX(I$9:I$28,MODE(IF(I$9:I$28&lt;&gt;"",IF(I$9:I$28&lt;&gt;I$4,IF(I$9:I$28&lt;&gt;I$32,IF(I$9:I$28&lt;&gt;I$34,MATCH(I$9:I$28,I$9:I$28,0))))))),INDEX(I$1:I$28,SMALL(IF(I$9:I$28&lt;&gt;I$32,IF(I$9:I$28&lt;&gt;I$34,IF(COUNTIF(I$9:I$28,I$9:I$28)=1,ROW($A$9:$A$28)))),ROW($A$1)))),"")</f>
        <v/>
      </c>
      <c r="J36" s="15" t="str">
        <f t="array" aca="1" ref="J36" ca="1">IFERROR(IFERROR(INDEX(J$9:J$28,MODE(IF(J$9:J$28&lt;&gt;"",IF(J$9:J$28&lt;&gt;J$4,IF(J$9:J$28&lt;&gt;J$32,IF(J$9:J$28&lt;&gt;J$34,MATCH(J$9:J$28,J$9:J$28,0))))))),INDEX(J$1:J$28,SMALL(IF(J$9:J$28&lt;&gt;J$32,IF(J$9:J$28&lt;&gt;J$34,IF(COUNTIF(J$9:J$28,J$9:J$28)=1,ROW($A$9:$A$28)))),ROW($A$1)))),"")</f>
        <v/>
      </c>
      <c r="K36" s="15" t="str">
        <f t="array" aca="1" ref="K36" ca="1">IFERROR(IFERROR(INDEX(K$9:K$28,MODE(IF(K$9:K$28&lt;&gt;"",IF(K$9:K$28&lt;&gt;K$4,IF(K$9:K$28&lt;&gt;K$32,IF(K$9:K$28&lt;&gt;K$34,MATCH(K$9:K$28,K$9:K$28,0))))))),INDEX(K$1:K$28,SMALL(IF(K$9:K$28&lt;&gt;K$32,IF(K$9:K$28&lt;&gt;K$34,IF(COUNTIF(K$9:K$28,K$9:K$28)=1,ROW($A$9:$A$28)))),ROW($A$1)))),"")</f>
        <v/>
      </c>
      <c r="L36" s="15" t="str">
        <f t="array" aca="1" ref="L36" ca="1">IFERROR(IFERROR(INDEX(L$9:L$28,MODE(IF(L$9:L$28&lt;&gt;"",IF(L$9:L$28&lt;&gt;L$4,IF(L$9:L$28&lt;&gt;L$32,IF(L$9:L$28&lt;&gt;L$34,MATCH(L$9:L$28,L$9:L$28,0))))))),INDEX(L$1:L$28,SMALL(IF(L$9:L$28&lt;&gt;L$32,IF(L$9:L$28&lt;&gt;L$34,IF(COUNTIF(L$9:L$28,L$9:L$28)=1,ROW($A$9:$A$28)))),ROW($A$1)))),"")</f>
        <v>C</v>
      </c>
      <c r="M36" s="15" t="str">
        <f t="array" aca="1" ref="M36" ca="1">IFERROR(IFERROR(INDEX(M$9:M$28,MODE(IF(M$9:M$28&lt;&gt;"",IF(M$9:M$28&lt;&gt;M$4,IF(M$9:M$28&lt;&gt;M$32,IF(M$9:M$28&lt;&gt;M$34,MATCH(M$9:M$28,M$9:M$28,0))))))),INDEX(M$1:M$28,SMALL(IF(M$9:M$28&lt;&gt;M$32,IF(M$9:M$28&lt;&gt;M$34,IF(COUNTIF(M$9:M$28,M$9:M$28)=1,ROW($A$9:$A$28)))),ROW($A$1)))),"")</f>
        <v>D</v>
      </c>
      <c r="N36" s="15" t="str">
        <f t="array" aca="1" ref="N36" ca="1">IFERROR(IFERROR(INDEX(N$9:N$28,MODE(IF(N$9:N$28&lt;&gt;"",IF(N$9:N$28&lt;&gt;N$4,IF(N$9:N$28&lt;&gt;N$32,IF(N$9:N$28&lt;&gt;N$34,MATCH(N$9:N$28,N$9:N$28,0))))))),INDEX(N$1:N$28,SMALL(IF(N$9:N$28&lt;&gt;N$32,IF(N$9:N$28&lt;&gt;N$34,IF(COUNTIF(N$9:N$28,N$9:N$28)=1,ROW($A$9:$A$28)))),ROW($A$1)))),"")</f>
        <v/>
      </c>
      <c r="O36" s="15" t="str">
        <f t="array" aca="1" ref="O36" ca="1">IFERROR(IFERROR(INDEX(O$9:O$28,MODE(IF(O$9:O$28&lt;&gt;"",IF(O$9:O$28&lt;&gt;O$4,IF(O$9:O$28&lt;&gt;O$32,IF(O$9:O$28&lt;&gt;O$34,MATCH(O$9:O$28,O$9:O$28,0))))))),INDEX(O$1:O$28,SMALL(IF(O$9:O$28&lt;&gt;O$32,IF(O$9:O$28&lt;&gt;O$34,IF(COUNTIF(O$9:O$28,O$9:O$28)=1,ROW($A$9:$A$28)))),ROW($A$1)))),"")</f>
        <v>A</v>
      </c>
      <c r="P36" s="15" t="str">
        <f t="array" aca="1" ref="P36" ca="1">IFERROR(IFERROR(INDEX(P$9:P$28,MODE(IF(P$9:P$28&lt;&gt;"",IF(P$9:P$28&lt;&gt;P$4,IF(P$9:P$28&lt;&gt;P$32,IF(P$9:P$28&lt;&gt;P$34,MATCH(P$9:P$28,P$9:P$28,0))))))),INDEX(P$1:P$28,SMALL(IF(P$9:P$28&lt;&gt;P$32,IF(P$9:P$28&lt;&gt;P$34,IF(COUNTIF(P$9:P$28,P$9:P$28)=1,ROW($A$9:$A$28)))),ROW($A$1)))),"")</f>
        <v/>
      </c>
      <c r="Q36" s="15" t="str">
        <f t="array" aca="1" ref="Q36" ca="1">IFERROR(IFERROR(INDEX(Q$9:Q$28,MODE(IF(Q$9:Q$28&lt;&gt;"",IF(Q$9:Q$28&lt;&gt;Q$4,IF(Q$9:Q$28&lt;&gt;Q$32,IF(Q$9:Q$28&lt;&gt;Q$34,MATCH(Q$9:Q$28,Q$9:Q$28,0))))))),INDEX(Q$1:Q$28,SMALL(IF(Q$9:Q$28&lt;&gt;Q$32,IF(Q$9:Q$28&lt;&gt;Q$34,IF(COUNTIF(Q$9:Q$28,Q$9:Q$28)=1,ROW($A$9:$A$28)))),ROW($A$1)))),"")</f>
        <v>A</v>
      </c>
      <c r="R36" s="15" t="str">
        <f t="array" aca="1" ref="R36" ca="1">IFERROR(IFERROR(INDEX(R$9:R$28,MODE(IF(R$9:R$28&lt;&gt;"",IF(R$9:R$28&lt;&gt;R$4,IF(R$9:R$28&lt;&gt;R$32,IF(R$9:R$28&lt;&gt;R$34,MATCH(R$9:R$28,R$9:R$28,0))))))),INDEX(R$1:R$28,SMALL(IF(R$9:R$28&lt;&gt;R$32,IF(R$9:R$28&lt;&gt;R$34,IF(COUNTIF(R$9:R$28,R$9:R$28)=1,ROW($A$9:$A$28)))),ROW($A$1)))),"")</f>
        <v>D</v>
      </c>
      <c r="S36" s="15" t="str">
        <f t="array" aca="1" ref="S36" ca="1">IFERROR(IFERROR(INDEX(S$9:S$28,MODE(IF(S$9:S$28&lt;&gt;"",IF(S$9:S$28&lt;&gt;S$4,IF(S$9:S$28&lt;&gt;S$32,IF(S$9:S$28&lt;&gt;S$34,MATCH(S$9:S$28,S$9:S$28,0))))))),INDEX(S$1:S$28,SMALL(IF(S$9:S$28&lt;&gt;S$32,IF(S$9:S$28&lt;&gt;S$34,IF(COUNTIF(S$9:S$28,S$9:S$28)=1,ROW($A$9:$A$28)))),ROW($A$1)))),"")</f>
        <v>B</v>
      </c>
      <c r="T36" s="15" t="str">
        <f t="array" aca="1" ref="T36" ca="1">IFERROR(IFERROR(INDEX(T$9:T$28,MODE(IF(T$9:T$28&lt;&gt;"",IF(T$9:T$28&lt;&gt;T$4,IF(T$9:T$28&lt;&gt;T$32,IF(T$9:T$28&lt;&gt;T$34,MATCH(T$9:T$28,T$9:T$28,0))))))),INDEX(T$1:T$28,SMALL(IF(T$9:T$28&lt;&gt;T$32,IF(T$9:T$28&lt;&gt;T$34,IF(COUNTIF(T$9:T$28,T$9:T$28)=1,ROW($A$9:$A$28)))),ROW($A$1)))),"")</f>
        <v/>
      </c>
      <c r="U36" s="15" t="str">
        <f t="array" aca="1" ref="U36" ca="1">IFERROR(IFERROR(INDEX(U$9:U$28,MODE(IF(U$9:U$28&lt;&gt;"",IF(U$9:U$28&lt;&gt;U$4,IF(U$9:U$28&lt;&gt;U$32,IF(U$9:U$28&lt;&gt;U$34,MATCH(U$9:U$28,U$9:U$28,0))))))),INDEX(U$1:U$28,SMALL(IF(U$9:U$28&lt;&gt;U$32,IF(U$9:U$28&lt;&gt;U$34,IF(COUNTIF(U$9:U$28,U$9:U$28)=1,ROW($A$9:$A$28)))),ROW($A$1)))),"")</f>
        <v/>
      </c>
      <c r="V36" s="15" t="str">
        <f t="array" aca="1" ref="V36" ca="1">IFERROR(IFERROR(INDEX(V$9:V$28,MODE(IF(V$9:V$28&lt;&gt;"",IF(V$9:V$28&lt;&gt;V$4,IF(V$9:V$28&lt;&gt;V$32,IF(V$9:V$28&lt;&gt;V$34,MATCH(V$9:V$28,V$9:V$28,0))))))),INDEX(V$1:V$28,SMALL(IF(V$9:V$28&lt;&gt;V$32,IF(V$9:V$28&lt;&gt;V$34,IF(COUNTIF(V$9:V$28,V$9:V$28)=1,ROW($A$9:$A$28)))),ROW($A$1)))),"")</f>
        <v/>
      </c>
      <c r="W36" s="15" t="str">
        <f t="array" aca="1" ref="W36" ca="1">IFERROR(IFERROR(INDEX(W$9:W$28,MODE(IF(W$9:W$28&lt;&gt;"",IF(W$9:W$28&lt;&gt;W$4,IF(W$9:W$28&lt;&gt;W$32,IF(W$9:W$28&lt;&gt;W$34,MATCH(W$9:W$28,W$9:W$28,0))))))),INDEX(W$1:W$28,SMALL(IF(W$9:W$28&lt;&gt;W$32,IF(W$9:W$28&lt;&gt;W$34,IF(COUNTIF(W$9:W$28,W$9:W$28)=1,ROW($A$9:$A$28)))),ROW($A$1)))),"")</f>
        <v/>
      </c>
    </row>
    <row r="37" spans="1:23" ht="15.95" customHeight="1" x14ac:dyDescent="0.25">
      <c r="A37" s="82"/>
      <c r="B37" s="82"/>
      <c r="C37" s="82"/>
      <c r="D37" s="16" t="str">
        <f t="shared" ref="D37:W37" ca="1" si="12">IF(D$36="","",COUNTIF(D$9:D$28,D$36))</f>
        <v/>
      </c>
      <c r="E37" s="16" t="str">
        <f t="shared" ca="1" si="12"/>
        <v/>
      </c>
      <c r="F37" s="16" t="str">
        <f t="shared" ca="1" si="12"/>
        <v/>
      </c>
      <c r="G37" s="16" t="str">
        <f t="shared" ca="1" si="12"/>
        <v/>
      </c>
      <c r="H37" s="16" t="str">
        <f t="shared" ca="1" si="12"/>
        <v/>
      </c>
      <c r="I37" s="16" t="str">
        <f t="shared" ca="1" si="12"/>
        <v/>
      </c>
      <c r="J37" s="16" t="str">
        <f t="shared" ca="1" si="12"/>
        <v/>
      </c>
      <c r="K37" s="16" t="str">
        <f t="shared" ca="1" si="12"/>
        <v/>
      </c>
      <c r="L37" s="16">
        <f t="shared" ca="1" si="12"/>
        <v>1</v>
      </c>
      <c r="M37" s="16">
        <f t="shared" ca="1" si="12"/>
        <v>1</v>
      </c>
      <c r="N37" s="16" t="str">
        <f t="shared" ca="1" si="12"/>
        <v/>
      </c>
      <c r="O37" s="16">
        <f t="shared" ca="1" si="12"/>
        <v>1</v>
      </c>
      <c r="P37" s="16" t="str">
        <f t="shared" ca="1" si="12"/>
        <v/>
      </c>
      <c r="Q37" s="16">
        <f t="shared" ca="1" si="12"/>
        <v>1</v>
      </c>
      <c r="R37" s="16">
        <f t="shared" ca="1" si="12"/>
        <v>1</v>
      </c>
      <c r="S37" s="16">
        <f t="shared" ca="1" si="12"/>
        <v>1</v>
      </c>
      <c r="T37" s="16" t="str">
        <f t="shared" ca="1" si="12"/>
        <v/>
      </c>
      <c r="U37" s="16" t="str">
        <f t="shared" ca="1" si="12"/>
        <v/>
      </c>
      <c r="V37" s="16" t="str">
        <f t="shared" ca="1" si="12"/>
        <v/>
      </c>
      <c r="W37" s="16" t="str">
        <f t="shared" ca="1" si="12"/>
        <v/>
      </c>
    </row>
  </sheetData>
  <sortState xmlns:xlrd2="http://schemas.microsoft.com/office/spreadsheetml/2017/richdata2" ref="B9:AA28">
    <sortCondition descending="1" ref="AA9:AA28"/>
  </sortState>
  <mergeCells count="17">
    <mergeCell ref="A29:C30"/>
    <mergeCell ref="A31:C31"/>
    <mergeCell ref="A32:C33"/>
    <mergeCell ref="A34:C35"/>
    <mergeCell ref="A36:C37"/>
    <mergeCell ref="A1:AA1"/>
    <mergeCell ref="A2:C2"/>
    <mergeCell ref="Y2:Y8"/>
    <mergeCell ref="A3:C3"/>
    <mergeCell ref="A4:C4"/>
    <mergeCell ref="A8:C8"/>
    <mergeCell ref="Z2:Z8"/>
    <mergeCell ref="AA2:AA8"/>
    <mergeCell ref="X2:X8"/>
    <mergeCell ref="A7:C7"/>
    <mergeCell ref="A6:C6"/>
    <mergeCell ref="A5:C5"/>
  </mergeCells>
  <conditionalFormatting sqref="D9:W28">
    <cfRule type="expression" dxfId="148" priority="81">
      <formula>D$4=D9</formula>
    </cfRule>
    <cfRule type="expression" dxfId="147" priority="82">
      <formula>AND(D9&lt;&gt;D$4,D$4&lt;&gt;"")</formula>
    </cfRule>
  </conditionalFormatting>
  <conditionalFormatting sqref="A9:A28 D9:W28">
    <cfRule type="expression" dxfId="146" priority="2">
      <formula>MOD(ROW(),2)=0</formula>
    </cfRule>
  </conditionalFormatting>
  <conditionalFormatting sqref="D5:W5">
    <cfRule type="aboveAverage" dxfId="145" priority="187" aboveAverage="0"/>
    <cfRule type="aboveAverage" dxfId="144" priority="188"/>
  </conditionalFormatting>
  <conditionalFormatting sqref="D6:W6">
    <cfRule type="aboveAverage" dxfId="143" priority="189" aboveAverage="0"/>
    <cfRule type="aboveAverage" dxfId="142" priority="190"/>
  </conditionalFormatting>
  <conditionalFormatting sqref="D7:W7">
    <cfRule type="aboveAverage" dxfId="141" priority="191" aboveAverage="0"/>
    <cfRule type="aboveAverage" dxfId="140" priority="192"/>
  </conditionalFormatting>
  <conditionalFormatting sqref="D8:W8">
    <cfRule type="aboveAverage" dxfId="139" priority="193" aboveAverage="0"/>
    <cfRule type="aboveAverage" dxfId="138" priority="194"/>
  </conditionalFormatting>
  <conditionalFormatting sqref="D33:W33">
    <cfRule type="aboveAverage" dxfId="137" priority="195"/>
  </conditionalFormatting>
  <conditionalFormatting sqref="D30:W30">
    <cfRule type="aboveAverage" dxfId="136" priority="196" aboveAverage="0"/>
  </conditionalFormatting>
  <conditionalFormatting sqref="B9:C28">
    <cfRule type="expression" dxfId="135" priority="1">
      <formula>MOD(ROW(),2)=0</formula>
    </cfRule>
  </conditionalFormatting>
  <conditionalFormatting sqref="AA9:AA28">
    <cfRule type="aboveAverage" dxfId="134" priority="242" aboveAverage="0"/>
    <cfRule type="aboveAverage" dxfId="133" priority="243"/>
  </conditionalFormatting>
  <conditionalFormatting sqref="Z9:Z28">
    <cfRule type="aboveAverage" dxfId="132" priority="244" aboveAverage="0"/>
    <cfRule type="aboveAverage" dxfId="131" priority="245"/>
  </conditionalFormatting>
  <conditionalFormatting sqref="X9:X28">
    <cfRule type="aboveAverage" dxfId="130" priority="246" aboveAverage="0"/>
    <cfRule type="aboveAverage" dxfId="129" priority="247"/>
  </conditionalFormatting>
  <conditionalFormatting sqref="Y9:Y28">
    <cfRule type="aboveAverage" dxfId="128" priority="248" aboveAverage="0"/>
    <cfRule type="aboveAverage" dxfId="127" priority="249"/>
  </conditionalFormatting>
  <pageMargins left="0.19685039370078741" right="0.19685039370078741" top="0.19685039370078741" bottom="0.19685039370078741" header="0" footer="0"/>
  <pageSetup paperSize="9" scale="83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ayfa2">
    <tabColor rgb="FF92D050"/>
  </sheetPr>
  <dimension ref="A1:AF37"/>
  <sheetViews>
    <sheetView topLeftCell="A4" workbookViewId="0">
      <selection activeCell="Y16" sqref="Y16"/>
    </sheetView>
  </sheetViews>
  <sheetFormatPr defaultRowHeight="20.100000000000001" customHeight="1" x14ac:dyDescent="0.25"/>
  <cols>
    <col min="1" max="1" width="3.5703125" style="20" customWidth="1"/>
    <col min="2" max="2" width="4.28515625" style="20" customWidth="1"/>
    <col min="3" max="3" width="25.7109375" style="20" customWidth="1"/>
    <col min="4" max="23" width="3.5703125" style="1" customWidth="1"/>
    <col min="24" max="26" width="3" style="1" customWidth="1"/>
    <col min="27" max="27" width="6.7109375" style="1" customWidth="1"/>
    <col min="28" max="28" width="3.140625" style="1" customWidth="1"/>
    <col min="29" max="29" width="13.42578125" style="1" hidden="1" customWidth="1"/>
    <col min="30" max="31" width="2.7109375" style="1" bestFit="1" customWidth="1"/>
    <col min="32" max="32" width="4.85546875" style="25" bestFit="1" customWidth="1"/>
    <col min="33" max="16384" width="9.140625" style="1"/>
  </cols>
  <sheetData>
    <row r="1" spans="1:32" ht="20.100000000000001" customHeight="1" x14ac:dyDescent="0.25">
      <c r="A1" s="61" t="str">
        <f>Veri!C2&amp;" "&amp;Veri!C3&amp;" Dersi "&amp;AC5&amp;" Sınıfı "&amp;Veri!C4&amp;". "&amp;Veri!C5&amp;" Analizi"</f>
        <v>…..... Ortaokulu Türkçe Dersi 8/B Sınıfı 1. Deneme Analizi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</row>
    <row r="2" spans="1:32" ht="408.95" customHeight="1" x14ac:dyDescent="0.25">
      <c r="A2" s="62" t="s">
        <v>2</v>
      </c>
      <c r="B2" s="62"/>
      <c r="C2" s="62"/>
      <c r="D2" s="24" t="str">
        <f>IF(Veri!$C6&lt;&gt;"",Veri!$C6,"")</f>
        <v>Bağlamdan yararlanarak bilmediği kelime ve kelime gruplarının anlamını tahmin eder.</v>
      </c>
      <c r="E2" s="24" t="str">
        <f>IF(Veri!$C7&lt;&gt;"",Veri!$C7,"")</f>
        <v>Metindeki söz sanatlarını tespit eder.</v>
      </c>
      <c r="F2" s="24" t="str">
        <f>IF(Veri!$C8&lt;&gt;"",Veri!$C8,"")</f>
        <v>Bağlamdan yararlanarak bilmediği kelime ve kelime gruplarının anlamını tahmin eder.</v>
      </c>
      <c r="G2" s="24" t="str">
        <f>IF(Veri!$C9&lt;&gt;"",Veri!$C9,"")</f>
        <v>Okudukları ile ilgili çıkarımlarda bulunur.</v>
      </c>
      <c r="H2" s="24" t="str">
        <f>IF(Veri!$C10&lt;&gt;"",Veri!$C10,"")</f>
        <v>Grafik, tablo ve çizelgeyle sunulan bilgileri yorumlar.</v>
      </c>
      <c r="I2" s="24" t="str">
        <f>IF(Veri!$C11&lt;&gt;"",Veri!$C11,"")</f>
        <v>Metinle ilgili soruları cevaplar. Metindeki söz sanatlarını tespit eder.</v>
      </c>
      <c r="J2" s="24" t="str">
        <f>IF(Veri!$C12&lt;&gt;"",Veri!$C12,"")</f>
        <v>Grafik, tablo ve çizelgeyle sunulan bilgileri yorumlar. Metinle ilgili soruları cevaplar.</v>
      </c>
      <c r="K2" s="24" t="str">
        <f>IF(Veri!$C13&lt;&gt;"",Veri!$C13,"")</f>
        <v>Okudukları ile ilgili çıkarımlarda bulunur.</v>
      </c>
      <c r="L2" s="24" t="str">
        <f>IF(Veri!$C14&lt;&gt;"",Veri!$C14,"")</f>
        <v>Metnin içeriğini yorumlar.</v>
      </c>
      <c r="M2" s="24" t="str">
        <f>IF(Veri!$C15&lt;&gt;"",Veri!$C15,"")</f>
        <v>Metnin konusunu belirler.</v>
      </c>
      <c r="N2" s="24" t="str">
        <f>IF(Veri!$C16&lt;&gt;"",Veri!$C16,"")</f>
        <v>Görsellerle ilgili soruları cevaplar. Okuduğu metinlerdeki hikâye unsurlarını belirler.</v>
      </c>
      <c r="O2" s="24" t="str">
        <f>IF(Veri!$C17&lt;&gt;"",Veri!$C17,"")</f>
        <v>Grafik, tablo ve çizelgeyle sunulan bilgileri yorumlar.</v>
      </c>
      <c r="P2" s="24" t="str">
        <f>IF(Veri!$C18&lt;&gt;"",Veri!$C18,"")</f>
        <v>Metindeki yardımcı fikirleri belirler.</v>
      </c>
      <c r="Q2" s="24" t="str">
        <f>IF(Veri!$C19&lt;&gt;"",Veri!$C19,"")</f>
        <v>Metinle ilgili soruları cevaplar. Görsellerle ilgili soruları cevaplar.</v>
      </c>
      <c r="R2" s="24" t="str">
        <f>IF(Veri!$C20&lt;&gt;"",Veri!$C20,"")</f>
        <v>Metinle ilgili soruları cevaplar.</v>
      </c>
      <c r="S2" s="24" t="str">
        <f>IF(Veri!$C21&lt;&gt;"",Veri!$C21,"")</f>
        <v>Yazdıklarını düzenler.</v>
      </c>
      <c r="T2" s="24" t="str">
        <f>IF(Veri!$C22&lt;&gt;"",Veri!$C22,"")</f>
        <v>Yazdıklarını düzenler.</v>
      </c>
      <c r="U2" s="24" t="str">
        <f>IF(Veri!$C23&lt;&gt;"",Veri!$C23,"")</f>
        <v>Fiilimsilerin cümledeki işlevlerini kavrar.</v>
      </c>
      <c r="V2" s="24" t="str">
        <f>IF(Veri!$C24&lt;&gt;"",Veri!$C24,"")</f>
        <v>Fiilimsilerin cümledeki işlevlerini kavrar.</v>
      </c>
      <c r="W2" s="24" t="str">
        <f>IF(Veri!$C25&lt;&gt;"",Veri!$C25,"")</f>
        <v>Fiilimsilerin cümledeki işlevlerini kavrar.</v>
      </c>
      <c r="X2" s="68" t="str">
        <f ca="1">IF(IFERROR(AVERAGE(X$9:X$28)&lt;&gt;0,0)," Toplam Doğru Sayısı (Ortalama : " &amp; ROUND(AVERAGE(X$9:X$28), 2) &amp; ")"," Toplam Doğru Sayısı")</f>
        <v xml:space="preserve"> Toplam Doğru Sayısı (Ortalama : 13,13)</v>
      </c>
      <c r="Y2" s="63" t="str">
        <f ca="1">IF(IFERROR(AVERAGE(Y$9:Y$28)&lt;&gt;0,0)," Toplam Yanlış Sayısı (Ortalama : " &amp; ROUND(AVERAGE(Y$9:Y$28), 2) &amp; ")"," Toplam Yanlış Sayısı")</f>
        <v xml:space="preserve"> Toplam Yanlış Sayısı (Ortalama : 5)</v>
      </c>
      <c r="Z2" s="66" t="str">
        <f ca="1">IF(IFERROR(AVERAGE(Z$9:Z$28)&lt;&gt;0,0)," Boş Bırakılan Soru Sayısı (Ortalama : " &amp; ROUND(AVERAGE(Z$9:Z$28), 2) &amp; ")"," Boş Bırakılan Soru Sayısı")</f>
        <v xml:space="preserve"> Boş Bırakılan Soru Sayısı (Ortalama : 1,88)</v>
      </c>
      <c r="AA2" s="67" t="str">
        <f ca="1">IF(IFERROR(AVERAGE($AA$9:$AA$28)&lt;&gt;0,0),"Net "&amp;CHAR(10)&amp;ROUND(AVERAGE($AA$9:$AA$28),2)&amp;CHAR(10)&amp;CHAR(10) &amp; IFERROR(TEXT((SUM(X9:X28)-SUM(Y9:Y28)/3)/MAX($D$3:$W$3)/SUMPRODUCT(--(X9:X28&lt;&gt;"")),"% 0,00"),"") &amp; CHAR(10),"")</f>
        <v xml:space="preserve">Net 
11,46
% 57,29
</v>
      </c>
    </row>
    <row r="3" spans="1:32" s="20" customFormat="1" ht="15.95" customHeight="1" x14ac:dyDescent="0.25">
      <c r="A3" s="64" t="s">
        <v>0</v>
      </c>
      <c r="B3" s="64"/>
      <c r="C3" s="64"/>
      <c r="D3" s="57">
        <v>1</v>
      </c>
      <c r="E3" s="57">
        <v>2</v>
      </c>
      <c r="F3" s="57">
        <v>3</v>
      </c>
      <c r="G3" s="57">
        <v>4</v>
      </c>
      <c r="H3" s="57">
        <v>5</v>
      </c>
      <c r="I3" s="57">
        <v>6</v>
      </c>
      <c r="J3" s="57">
        <v>7</v>
      </c>
      <c r="K3" s="57">
        <v>8</v>
      </c>
      <c r="L3" s="57">
        <v>9</v>
      </c>
      <c r="M3" s="57">
        <v>10</v>
      </c>
      <c r="N3" s="57">
        <v>11</v>
      </c>
      <c r="O3" s="57">
        <v>12</v>
      </c>
      <c r="P3" s="57">
        <v>13</v>
      </c>
      <c r="Q3" s="57">
        <v>14</v>
      </c>
      <c r="R3" s="57">
        <v>15</v>
      </c>
      <c r="S3" s="57">
        <v>16</v>
      </c>
      <c r="T3" s="57">
        <v>17</v>
      </c>
      <c r="U3" s="57">
        <v>18</v>
      </c>
      <c r="V3" s="57">
        <v>19</v>
      </c>
      <c r="W3" s="57">
        <v>20</v>
      </c>
      <c r="X3" s="68"/>
      <c r="Y3" s="63"/>
      <c r="Z3" s="66"/>
      <c r="AA3" s="67"/>
      <c r="AF3" s="7"/>
    </row>
    <row r="4" spans="1:32" s="20" customFormat="1" ht="15.95" customHeight="1" x14ac:dyDescent="0.25">
      <c r="A4" s="64" t="s">
        <v>1</v>
      </c>
      <c r="B4" s="64"/>
      <c r="C4" s="64"/>
      <c r="D4" s="58" t="str">
        <f>IF(Veri!$B6&lt;&gt;"",Veri!$B6,"")</f>
        <v>D</v>
      </c>
      <c r="E4" s="58" t="str">
        <f>IF(Veri!$B7&lt;&gt;"",Veri!$B7,"")</f>
        <v>A</v>
      </c>
      <c r="F4" s="58" t="str">
        <f>IF(Veri!$B8&lt;&gt;"",Veri!$B8,"")</f>
        <v>D</v>
      </c>
      <c r="G4" s="58" t="str">
        <f>IF(Veri!$B9&lt;&gt;"",Veri!$B9,"")</f>
        <v>B</v>
      </c>
      <c r="H4" s="58" t="str">
        <f>IF(Veri!$B10&lt;&gt;"",Veri!$B10,"")</f>
        <v>C</v>
      </c>
      <c r="I4" s="58" t="str">
        <f>IF(Veri!$B11&lt;&gt;"",Veri!$B11,"")</f>
        <v>D</v>
      </c>
      <c r="J4" s="58" t="str">
        <f>IF(Veri!$B12&lt;&gt;"",Veri!$B12,"")</f>
        <v>A</v>
      </c>
      <c r="K4" s="58" t="str">
        <f>IF(Veri!$B13&lt;&gt;"",Veri!$B13,"")</f>
        <v>C</v>
      </c>
      <c r="L4" s="58" t="str">
        <f>IF(Veri!$B14&lt;&gt;"",Veri!$B14,"")</f>
        <v>B</v>
      </c>
      <c r="M4" s="58" t="str">
        <f>IF(Veri!$B15&lt;&gt;"",Veri!$B15,"")</f>
        <v>C</v>
      </c>
      <c r="N4" s="58" t="str">
        <f>IF(Veri!$B16&lt;&gt;"",Veri!$B16,"")</f>
        <v>A</v>
      </c>
      <c r="O4" s="58" t="str">
        <f>IF(Veri!$B17&lt;&gt;"",Veri!$B17,"")</f>
        <v>B</v>
      </c>
      <c r="P4" s="58" t="str">
        <f>IF(Veri!$B18&lt;&gt;"",Veri!$B18,"")</f>
        <v>B</v>
      </c>
      <c r="Q4" s="58" t="str">
        <f>IF(Veri!$B19&lt;&gt;"",Veri!$B19,"")</f>
        <v>B</v>
      </c>
      <c r="R4" s="58" t="str">
        <f>IF(Veri!$B20&lt;&gt;"",Veri!$B20,"")</f>
        <v>C</v>
      </c>
      <c r="S4" s="58" t="str">
        <f>IF(Veri!$B21&lt;&gt;"",Veri!$B21,"")</f>
        <v>D</v>
      </c>
      <c r="T4" s="58" t="str">
        <f>IF(Veri!$B22&lt;&gt;"",Veri!$B22,"")</f>
        <v>A</v>
      </c>
      <c r="U4" s="58" t="str">
        <f>IF(Veri!$B23&lt;&gt;"",Veri!$B23,"")</f>
        <v>A</v>
      </c>
      <c r="V4" s="58" t="str">
        <f>IF(Veri!$B24&lt;&gt;"",Veri!$B24,"")</f>
        <v>B</v>
      </c>
      <c r="W4" s="58" t="str">
        <f>IF(Veri!$B25&lt;&gt;"",Veri!$B25,"")</f>
        <v>C</v>
      </c>
      <c r="X4" s="68"/>
      <c r="Y4" s="63"/>
      <c r="Z4" s="66"/>
      <c r="AA4" s="67"/>
      <c r="AF4" s="7"/>
    </row>
    <row r="5" spans="1:32" s="20" customFormat="1" ht="15.95" customHeight="1" x14ac:dyDescent="0.25">
      <c r="A5" s="71" t="s">
        <v>3</v>
      </c>
      <c r="B5" s="71"/>
      <c r="C5" s="71"/>
      <c r="D5" s="54">
        <f t="shared" ref="D5:W5" ca="1" si="0">IF(D$4&lt;&gt;"",SUMPRODUCT(($C$9:$C$28&lt;&gt;"")*(D$9:D$28=D$4)*(D$9:D$28&lt;&gt;"")),"")</f>
        <v>16</v>
      </c>
      <c r="E5" s="54">
        <f t="shared" ca="1" si="0"/>
        <v>10</v>
      </c>
      <c r="F5" s="54">
        <f t="shared" ca="1" si="0"/>
        <v>9</v>
      </c>
      <c r="G5" s="54">
        <f t="shared" ca="1" si="0"/>
        <v>9</v>
      </c>
      <c r="H5" s="54">
        <f t="shared" ca="1" si="0"/>
        <v>14</v>
      </c>
      <c r="I5" s="54">
        <f t="shared" ca="1" si="0"/>
        <v>16</v>
      </c>
      <c r="J5" s="54">
        <f t="shared" ca="1" si="0"/>
        <v>0</v>
      </c>
      <c r="K5" s="54">
        <f t="shared" ca="1" si="0"/>
        <v>1</v>
      </c>
      <c r="L5" s="54">
        <f t="shared" ca="1" si="0"/>
        <v>13</v>
      </c>
      <c r="M5" s="54">
        <f t="shared" ca="1" si="0"/>
        <v>15</v>
      </c>
      <c r="N5" s="54">
        <f t="shared" ca="1" si="0"/>
        <v>15</v>
      </c>
      <c r="O5" s="54">
        <f t="shared" ca="1" si="0"/>
        <v>9</v>
      </c>
      <c r="P5" s="54">
        <f t="shared" ca="1" si="0"/>
        <v>15</v>
      </c>
      <c r="Q5" s="54">
        <f t="shared" ca="1" si="0"/>
        <v>15</v>
      </c>
      <c r="R5" s="54">
        <f t="shared" ca="1" si="0"/>
        <v>9</v>
      </c>
      <c r="S5" s="54">
        <f t="shared" ca="1" si="0"/>
        <v>12</v>
      </c>
      <c r="T5" s="54">
        <f t="shared" ca="1" si="0"/>
        <v>14</v>
      </c>
      <c r="U5" s="54">
        <f t="shared" ca="1" si="0"/>
        <v>4</v>
      </c>
      <c r="V5" s="54">
        <f t="shared" ca="1" si="0"/>
        <v>6</v>
      </c>
      <c r="W5" s="54">
        <f t="shared" ca="1" si="0"/>
        <v>8</v>
      </c>
      <c r="X5" s="68"/>
      <c r="Y5" s="63"/>
      <c r="Z5" s="66"/>
      <c r="AA5" s="67"/>
      <c r="AC5" s="42" t="s">
        <v>14</v>
      </c>
      <c r="AF5" s="7"/>
    </row>
    <row r="6" spans="1:32" s="20" customFormat="1" ht="15.95" customHeight="1" x14ac:dyDescent="0.25">
      <c r="A6" s="70" t="s">
        <v>4</v>
      </c>
      <c r="B6" s="70"/>
      <c r="C6" s="70"/>
      <c r="D6" s="55">
        <f t="shared" ref="D6:W6" ca="1" si="1">IF(D$4&lt;&gt;"",SUMPRODUCT(($C$9:$C$28&lt;&gt;"")*(D$9:D$28&lt;&gt;D$4)*(D$9:D$28&lt;&gt;"")),"")</f>
        <v>0</v>
      </c>
      <c r="E6" s="55">
        <f t="shared" ca="1" si="1"/>
        <v>3</v>
      </c>
      <c r="F6" s="55">
        <f t="shared" ca="1" si="1"/>
        <v>6</v>
      </c>
      <c r="G6" s="55">
        <f t="shared" ca="1" si="1"/>
        <v>7</v>
      </c>
      <c r="H6" s="55">
        <f t="shared" ca="1" si="1"/>
        <v>1</v>
      </c>
      <c r="I6" s="55">
        <f t="shared" ca="1" si="1"/>
        <v>0</v>
      </c>
      <c r="J6" s="55">
        <f t="shared" ca="1" si="1"/>
        <v>13</v>
      </c>
      <c r="K6" s="55">
        <f t="shared" ca="1" si="1"/>
        <v>13</v>
      </c>
      <c r="L6" s="55">
        <f t="shared" ca="1" si="1"/>
        <v>3</v>
      </c>
      <c r="M6" s="55">
        <f t="shared" ca="1" si="1"/>
        <v>1</v>
      </c>
      <c r="N6" s="55">
        <f t="shared" ca="1" si="1"/>
        <v>1</v>
      </c>
      <c r="O6" s="55">
        <f t="shared" ca="1" si="1"/>
        <v>5</v>
      </c>
      <c r="P6" s="55">
        <f t="shared" ca="1" si="1"/>
        <v>1</v>
      </c>
      <c r="Q6" s="55">
        <f t="shared" ca="1" si="1"/>
        <v>1</v>
      </c>
      <c r="R6" s="55">
        <f t="shared" ca="1" si="1"/>
        <v>2</v>
      </c>
      <c r="S6" s="55">
        <f t="shared" ca="1" si="1"/>
        <v>4</v>
      </c>
      <c r="T6" s="55">
        <f t="shared" ca="1" si="1"/>
        <v>2</v>
      </c>
      <c r="U6" s="55">
        <f t="shared" ca="1" si="1"/>
        <v>9</v>
      </c>
      <c r="V6" s="55">
        <f t="shared" ca="1" si="1"/>
        <v>5</v>
      </c>
      <c r="W6" s="55">
        <f t="shared" ca="1" si="1"/>
        <v>3</v>
      </c>
      <c r="X6" s="68"/>
      <c r="Y6" s="63"/>
      <c r="Z6" s="66"/>
      <c r="AA6" s="67"/>
      <c r="AC6" s="43" t="s">
        <v>38</v>
      </c>
      <c r="AF6" s="7"/>
    </row>
    <row r="7" spans="1:32" s="20" customFormat="1" ht="15.95" customHeight="1" x14ac:dyDescent="0.25">
      <c r="A7" s="69" t="s">
        <v>5</v>
      </c>
      <c r="B7" s="69"/>
      <c r="C7" s="69"/>
      <c r="D7" s="55">
        <f t="array" aca="1" ref="D7" ca="1">IF(D$4="","",SUM(--(MMULT(($C$9:$C$28&lt;&gt;"")*(D$9:D$28="")*($D$9:$W$28&lt;&gt;""),TRANSPOSE(COLUMN($D$4:$W$4))^0)&gt;0)))</f>
        <v>0</v>
      </c>
      <c r="E7" s="55">
        <f t="array" aca="1" ref="E7" ca="1">IF(E$4="","",SUM(--(MMULT(($C$9:$C$28&lt;&gt;"")*(E$9:E$28="")*($D$9:$W$28&lt;&gt;""),TRANSPOSE(COLUMN($D$4:$W$4))^0)&gt;0)))</f>
        <v>3</v>
      </c>
      <c r="F7" s="55">
        <f t="array" aca="1" ref="F7" ca="1">IF(F$4="","",SUM(--(MMULT(($C$9:$C$28&lt;&gt;"")*(F$9:F$28="")*($D$9:$W$28&lt;&gt;""),TRANSPOSE(COLUMN($D$4:$W$4))^0)&gt;0)))</f>
        <v>1</v>
      </c>
      <c r="G7" s="55">
        <f t="array" aca="1" ref="G7" ca="1">IF(G$4="","",SUM(--(MMULT(($C$9:$C$28&lt;&gt;"")*(G$9:G$28="")*($D$9:$W$28&lt;&gt;""),TRANSPOSE(COLUMN($D$4:$W$4))^0)&gt;0)))</f>
        <v>0</v>
      </c>
      <c r="H7" s="55">
        <f t="array" aca="1" ref="H7" ca="1">IF(H$4="","",SUM(--(MMULT(($C$9:$C$28&lt;&gt;"")*(H$9:H$28="")*($D$9:$W$28&lt;&gt;""),TRANSPOSE(COLUMN($D$4:$W$4))^0)&gt;0)))</f>
        <v>1</v>
      </c>
      <c r="I7" s="55">
        <f t="array" aca="1" ref="I7" ca="1">IF(I$4="","",SUM(--(MMULT(($C$9:$C$28&lt;&gt;"")*(I$9:I$28="")*($D$9:$W$28&lt;&gt;""),TRANSPOSE(COLUMN($D$4:$W$4))^0)&gt;0)))</f>
        <v>0</v>
      </c>
      <c r="J7" s="55">
        <f t="array" aca="1" ref="J7" ca="1">IF(J$4="","",SUM(--(MMULT(($C$9:$C$28&lt;&gt;"")*(J$9:J$28="")*($D$9:$W$28&lt;&gt;""),TRANSPOSE(COLUMN($D$4:$W$4))^0)&gt;0)))</f>
        <v>3</v>
      </c>
      <c r="K7" s="55">
        <f t="array" aca="1" ref="K7" ca="1">IF(K$4="","",SUM(--(MMULT(($C$9:$C$28&lt;&gt;"")*(K$9:K$28="")*($D$9:$W$28&lt;&gt;""),TRANSPOSE(COLUMN($D$4:$W$4))^0)&gt;0)))</f>
        <v>2</v>
      </c>
      <c r="L7" s="55">
        <f t="array" aca="1" ref="L7" ca="1">IF(L$4="","",SUM(--(MMULT(($C$9:$C$28&lt;&gt;"")*(L$9:L$28="")*($D$9:$W$28&lt;&gt;""),TRANSPOSE(COLUMN($D$4:$W$4))^0)&gt;0)))</f>
        <v>0</v>
      </c>
      <c r="M7" s="55">
        <f t="array" aca="1" ref="M7" ca="1">IF(M$4="","",SUM(--(MMULT(($C$9:$C$28&lt;&gt;"")*(M$9:M$28="")*($D$9:$W$28&lt;&gt;""),TRANSPOSE(COLUMN($D$4:$W$4))^0)&gt;0)))</f>
        <v>0</v>
      </c>
      <c r="N7" s="55">
        <f t="array" aca="1" ref="N7" ca="1">IF(N$4="","",SUM(--(MMULT(($C$9:$C$28&lt;&gt;"")*(N$9:N$28="")*($D$9:$W$28&lt;&gt;""),TRANSPOSE(COLUMN($D$4:$W$4))^0)&gt;0)))</f>
        <v>0</v>
      </c>
      <c r="O7" s="55">
        <f t="array" aca="1" ref="O7" ca="1">IF(O$4="","",SUM(--(MMULT(($C$9:$C$28&lt;&gt;"")*(O$9:O$28="")*($D$9:$W$28&lt;&gt;""),TRANSPOSE(COLUMN($D$4:$W$4))^0)&gt;0)))</f>
        <v>2</v>
      </c>
      <c r="P7" s="55">
        <f t="array" aca="1" ref="P7" ca="1">IF(P$4="","",SUM(--(MMULT(($C$9:$C$28&lt;&gt;"")*(P$9:P$28="")*($D$9:$W$28&lt;&gt;""),TRANSPOSE(COLUMN($D$4:$W$4))^0)&gt;0)))</f>
        <v>0</v>
      </c>
      <c r="Q7" s="55">
        <f t="array" aca="1" ref="Q7" ca="1">IF(Q$4="","",SUM(--(MMULT(($C$9:$C$28&lt;&gt;"")*(Q$9:Q$28="")*($D$9:$W$28&lt;&gt;""),TRANSPOSE(COLUMN($D$4:$W$4))^0)&gt;0)))</f>
        <v>0</v>
      </c>
      <c r="R7" s="55">
        <f t="array" aca="1" ref="R7" ca="1">IF(R$4="","",SUM(--(MMULT(($C$9:$C$28&lt;&gt;"")*(R$9:R$28="")*($D$9:$W$28&lt;&gt;""),TRANSPOSE(COLUMN($D$4:$W$4))^0)&gt;0)))</f>
        <v>5</v>
      </c>
      <c r="S7" s="55">
        <f t="array" aca="1" ref="S7" ca="1">IF(S$4="","",SUM(--(MMULT(($C$9:$C$28&lt;&gt;"")*(S$9:S$28="")*($D$9:$W$28&lt;&gt;""),TRANSPOSE(COLUMN($D$4:$W$4))^0)&gt;0)))</f>
        <v>0</v>
      </c>
      <c r="T7" s="55">
        <f t="array" aca="1" ref="T7" ca="1">IF(T$4="","",SUM(--(MMULT(($C$9:$C$28&lt;&gt;"")*(T$9:T$28="")*($D$9:$W$28&lt;&gt;""),TRANSPOSE(COLUMN($D$4:$W$4))^0)&gt;0)))</f>
        <v>0</v>
      </c>
      <c r="U7" s="55">
        <f t="array" aca="1" ref="U7" ca="1">IF(U$4="","",SUM(--(MMULT(($C$9:$C$28&lt;&gt;"")*(U$9:U$28="")*($D$9:$W$28&lt;&gt;""),TRANSPOSE(COLUMN($D$4:$W$4))^0)&gt;0)))</f>
        <v>3</v>
      </c>
      <c r="V7" s="55">
        <f t="array" aca="1" ref="V7" ca="1">IF(V$4="","",SUM(--(MMULT(($C$9:$C$28&lt;&gt;"")*(V$9:V$28="")*($D$9:$W$28&lt;&gt;""),TRANSPOSE(COLUMN($D$4:$W$4))^0)&gt;0)))</f>
        <v>5</v>
      </c>
      <c r="W7" s="55">
        <f t="array" aca="1" ref="W7" ca="1">IF(W$4="","",SUM(--(MMULT(($C$9:$C$28&lt;&gt;"")*(W$9:W$28="")*($D$9:$W$28&lt;&gt;""),TRANSPOSE(COLUMN($D$4:$W$4))^0)&gt;0)))</f>
        <v>5</v>
      </c>
      <c r="X7" s="68"/>
      <c r="Y7" s="63"/>
      <c r="Z7" s="66"/>
      <c r="AA7" s="67"/>
      <c r="AC7" s="43" t="s">
        <v>39</v>
      </c>
      <c r="AF7" s="7"/>
    </row>
    <row r="8" spans="1:32" s="20" customFormat="1" ht="15.95" customHeight="1" x14ac:dyDescent="0.25">
      <c r="A8" s="65" t="s">
        <v>6</v>
      </c>
      <c r="B8" s="65"/>
      <c r="C8" s="65"/>
      <c r="D8" s="56">
        <f ca="1">IF(SUM(D$5,D$7)&gt;0,(D$5*100)/(D$5+D$6+D$7),"")</f>
        <v>100</v>
      </c>
      <c r="E8" s="56">
        <f t="shared" ref="E8:W8" ca="1" si="2">IF(SUM(E$5,E$7)&gt;0,(E$5*100)/(E$5+E$6+E$7),"")</f>
        <v>62.5</v>
      </c>
      <c r="F8" s="56">
        <f t="shared" ca="1" si="2"/>
        <v>56.25</v>
      </c>
      <c r="G8" s="56">
        <f t="shared" ca="1" si="2"/>
        <v>56.25</v>
      </c>
      <c r="H8" s="56">
        <f t="shared" ca="1" si="2"/>
        <v>87.5</v>
      </c>
      <c r="I8" s="56">
        <f t="shared" ca="1" si="2"/>
        <v>100</v>
      </c>
      <c r="J8" s="56">
        <f t="shared" ca="1" si="2"/>
        <v>0</v>
      </c>
      <c r="K8" s="56">
        <f t="shared" ca="1" si="2"/>
        <v>6.25</v>
      </c>
      <c r="L8" s="56">
        <f t="shared" ca="1" si="2"/>
        <v>81.25</v>
      </c>
      <c r="M8" s="56">
        <f t="shared" ca="1" si="2"/>
        <v>93.75</v>
      </c>
      <c r="N8" s="56">
        <f t="shared" ca="1" si="2"/>
        <v>93.75</v>
      </c>
      <c r="O8" s="56">
        <f t="shared" ca="1" si="2"/>
        <v>56.25</v>
      </c>
      <c r="P8" s="56">
        <f t="shared" ca="1" si="2"/>
        <v>93.75</v>
      </c>
      <c r="Q8" s="56">
        <f t="shared" ca="1" si="2"/>
        <v>93.75</v>
      </c>
      <c r="R8" s="56">
        <f t="shared" ca="1" si="2"/>
        <v>56.25</v>
      </c>
      <c r="S8" s="56">
        <f t="shared" ca="1" si="2"/>
        <v>75</v>
      </c>
      <c r="T8" s="56">
        <f t="shared" ca="1" si="2"/>
        <v>87.5</v>
      </c>
      <c r="U8" s="56">
        <f t="shared" ca="1" si="2"/>
        <v>25</v>
      </c>
      <c r="V8" s="56">
        <f t="shared" ca="1" si="2"/>
        <v>37.5</v>
      </c>
      <c r="W8" s="56">
        <f t="shared" ca="1" si="2"/>
        <v>50</v>
      </c>
      <c r="X8" s="68"/>
      <c r="Y8" s="63"/>
      <c r="Z8" s="66"/>
      <c r="AA8" s="67"/>
      <c r="AC8" s="43" t="s">
        <v>40</v>
      </c>
      <c r="AF8" s="7"/>
    </row>
    <row r="9" spans="1:32" s="3" customFormat="1" ht="15.95" customHeight="1" x14ac:dyDescent="0.25">
      <c r="A9" s="45">
        <v>1</v>
      </c>
      <c r="B9" s="45">
        <f ca="1">IF($AC9="","",OFFSET(Liste!C$8,$AC9,))</f>
        <v>804</v>
      </c>
      <c r="C9" s="46" t="str">
        <f ca="1">IF($AC9="","",OFFSET(Liste!D$8,$AC9,))</f>
        <v>Faruk FİDAN</v>
      </c>
      <c r="D9" s="45" t="str">
        <f ca="1">IF($AC9="","",IF(OFFSET(Liste!E$8,$AC9,)="","",OFFSET(Liste!E$8,$AC9,)))</f>
        <v>D</v>
      </c>
      <c r="E9" s="45" t="str">
        <f ca="1">IF($AC9="","",IF(OFFSET(Liste!F$8,$AC9,)="","",OFFSET(Liste!F$8,$AC9,)))</f>
        <v/>
      </c>
      <c r="F9" s="45" t="str">
        <f ca="1">IF($AC9="","",IF(OFFSET(Liste!G$8,$AC9,)="","",OFFSET(Liste!G$8,$AC9,)))</f>
        <v>D</v>
      </c>
      <c r="G9" s="45" t="str">
        <f ca="1">IF($AC9="","",IF(OFFSET(Liste!H$8,$AC9,)="","",OFFSET(Liste!H$8,$AC9,)))</f>
        <v>B</v>
      </c>
      <c r="H9" s="45" t="str">
        <f ca="1">IF($AC9="","",IF(OFFSET(Liste!I$8,$AC9,)="","",OFFSET(Liste!I$8,$AC9,)))</f>
        <v>C</v>
      </c>
      <c r="I9" s="45" t="str">
        <f ca="1">IF($AC9="","",IF(OFFSET(Liste!J$8,$AC9,)="","",OFFSET(Liste!J$8,$AC9,)))</f>
        <v>D</v>
      </c>
      <c r="J9" s="45" t="str">
        <f ca="1">IF($AC9="","",IF(OFFSET(Liste!K$8,$AC9,)="","",OFFSET(Liste!K$8,$AC9,)))</f>
        <v>C</v>
      </c>
      <c r="K9" s="45" t="str">
        <f ca="1">IF($AC9="","",IF(OFFSET(Liste!L$8,$AC9,)="","",OFFSET(Liste!L$8,$AC9,)))</f>
        <v/>
      </c>
      <c r="L9" s="45" t="str">
        <f ca="1">IF($AC9="","",IF(OFFSET(Liste!M$8,$AC9,)="","",OFFSET(Liste!M$8,$AC9,)))</f>
        <v>B</v>
      </c>
      <c r="M9" s="45" t="str">
        <f ca="1">IF($AC9="","",IF(OFFSET(Liste!N$8,$AC9,)="","",OFFSET(Liste!N$8,$AC9,)))</f>
        <v>C</v>
      </c>
      <c r="N9" s="45" t="str">
        <f ca="1">IF($AC9="","",IF(OFFSET(Liste!O$8,$AC9,)="","",OFFSET(Liste!O$8,$AC9,)))</f>
        <v>A</v>
      </c>
      <c r="O9" s="45" t="str">
        <f ca="1">IF($AC9="","",IF(OFFSET(Liste!P$8,$AC9,)="","",OFFSET(Liste!P$8,$AC9,)))</f>
        <v>B</v>
      </c>
      <c r="P9" s="45" t="str">
        <f ca="1">IF($AC9="","",IF(OFFSET(Liste!Q$8,$AC9,)="","",OFFSET(Liste!Q$8,$AC9,)))</f>
        <v>B</v>
      </c>
      <c r="Q9" s="45" t="str">
        <f ca="1">IF($AC9="","",IF(OFFSET(Liste!R$8,$AC9,)="","",OFFSET(Liste!R$8,$AC9,)))</f>
        <v>B</v>
      </c>
      <c r="R9" s="45" t="str">
        <f ca="1">IF($AC9="","",IF(OFFSET(Liste!S$8,$AC9,)="","",OFFSET(Liste!S$8,$AC9,)))</f>
        <v>C</v>
      </c>
      <c r="S9" s="45" t="str">
        <f ca="1">IF($AC9="","",IF(OFFSET(Liste!T$8,$AC9,)="","",OFFSET(Liste!T$8,$AC9,)))</f>
        <v>D</v>
      </c>
      <c r="T9" s="45" t="str">
        <f ca="1">IF($AC9="","",IF(OFFSET(Liste!U$8,$AC9,)="","",OFFSET(Liste!U$8,$AC9,)))</f>
        <v>A</v>
      </c>
      <c r="U9" s="45" t="str">
        <f ca="1">IF($AC9="","",IF(OFFSET(Liste!V$8,$AC9,)="","",OFFSET(Liste!V$8,$AC9,)))</f>
        <v>A</v>
      </c>
      <c r="V9" s="45" t="str">
        <f ca="1">IF($AC9="","",IF(OFFSET(Liste!W$8,$AC9,)="","",OFFSET(Liste!W$8,$AC9,)))</f>
        <v>B</v>
      </c>
      <c r="W9" s="45" t="str">
        <f ca="1">IF($AC9="","",IF(OFFSET(Liste!X$8,$AC9,)="","",OFFSET(Liste!X$8,$AC9,)))</f>
        <v>C</v>
      </c>
      <c r="X9" s="45">
        <f ca="1">IF($B9="","",IF(COUNTBLANK(OFFSET($C9,,1,1,MAX($D$3:$W$3)))=MAX($D$3:$W$3),"",SUMPRODUCT(--(OFFSET($C$4,,1,1,MAX($D$3:$W$3))=OFFSET($C9,,1,1,MAX($D$3:$W$3))))))</f>
        <v>17</v>
      </c>
      <c r="Y9" s="45">
        <f ca="1">IF($B9="","",IF(COUNTBLANK(OFFSET($C9,,1,1,MAX($D$3:$W$3)))=MAX($D$3:$W$3),"",SUMPRODUCT((OFFSET($C$4,,1,1,MAX($D$3:$W$3))&lt;&gt;OFFSET($C9,,1,1,MAX($D$3:$W$3)))*(OFFSET($C9,,1,1,MAX($D$3:$W$3))&lt;&gt;""))))</f>
        <v>1</v>
      </c>
      <c r="Z9" s="45">
        <f ca="1">IF($B9="","",IF(COUNTBLANK(OFFSET($C9,,1,1,MAX($D$3:$W$3)))=MAX($D$3:$W$3),"",COUNTBLANK(OFFSET($C9,,1,1,MAX($D$3:$W$3)))))</f>
        <v>2</v>
      </c>
      <c r="AA9" s="47">
        <f ca="1">IF($B9="","",IF(COUNTBLANK(OFFSET($C9,,1,1,MAX($D$3:$W$3)))=MAX($D$3:$W$3),"",X9-Y9/3))</f>
        <v>16.666666666666668</v>
      </c>
      <c r="AC9" s="43">
        <f t="array" aca="1" ref="AC9" ca="1">IFERROR(MATCH(LARGE(IF(Liste!$B$9:$B$68=$AC$5,IF(Liste!$AB$9:$AB$68="",-20,Liste!$AB$9:$AB$68)-(Liste!$A$9:$A$68/1000)),$A9),IF(Liste!$AB$9:$AB$68="",-20,Liste!$AB$9:$AB$68)-(Liste!$A$9:$A$68/1000),0),"")</f>
        <v>15</v>
      </c>
      <c r="AF9" s="26"/>
    </row>
    <row r="10" spans="1:32" s="3" customFormat="1" ht="15.95" customHeight="1" x14ac:dyDescent="0.25">
      <c r="A10" s="48">
        <v>2</v>
      </c>
      <c r="B10" s="48">
        <f ca="1">IF($AC10="","",OFFSET(Liste!C$8,$AC10,))</f>
        <v>820</v>
      </c>
      <c r="C10" s="49" t="str">
        <f ca="1">IF($AC10="","",OFFSET(Liste!D$8,$AC10,))</f>
        <v>Halil KAÇAR</v>
      </c>
      <c r="D10" s="48" t="str">
        <f ca="1">IF($AC10="","",IF(OFFSET(Liste!E$8,$AC10,)="","",OFFSET(Liste!E$8,$AC10,)))</f>
        <v>D</v>
      </c>
      <c r="E10" s="48" t="str">
        <f ca="1">IF($AC10="","",IF(OFFSET(Liste!F$8,$AC10,)="","",OFFSET(Liste!F$8,$AC10,)))</f>
        <v>A</v>
      </c>
      <c r="F10" s="48" t="str">
        <f ca="1">IF($AC10="","",IF(OFFSET(Liste!G$8,$AC10,)="","",OFFSET(Liste!G$8,$AC10,)))</f>
        <v>D</v>
      </c>
      <c r="G10" s="48" t="str">
        <f ca="1">IF($AC10="","",IF(OFFSET(Liste!H$8,$AC10,)="","",OFFSET(Liste!H$8,$AC10,)))</f>
        <v>B</v>
      </c>
      <c r="H10" s="48" t="str">
        <f ca="1">IF($AC10="","",IF(OFFSET(Liste!I$8,$AC10,)="","",OFFSET(Liste!I$8,$AC10,)))</f>
        <v>C</v>
      </c>
      <c r="I10" s="48" t="str">
        <f ca="1">IF($AC10="","",IF(OFFSET(Liste!J$8,$AC10,)="","",OFFSET(Liste!J$8,$AC10,)))</f>
        <v>D</v>
      </c>
      <c r="J10" s="48" t="str">
        <f ca="1">IF($AC10="","",IF(OFFSET(Liste!K$8,$AC10,)="","",OFFSET(Liste!K$8,$AC10,)))</f>
        <v>C</v>
      </c>
      <c r="K10" s="48" t="str">
        <f ca="1">IF($AC10="","",IF(OFFSET(Liste!L$8,$AC10,)="","",OFFSET(Liste!L$8,$AC10,)))</f>
        <v>D</v>
      </c>
      <c r="L10" s="48" t="str">
        <f ca="1">IF($AC10="","",IF(OFFSET(Liste!M$8,$AC10,)="","",OFFSET(Liste!M$8,$AC10,)))</f>
        <v>B</v>
      </c>
      <c r="M10" s="48" t="str">
        <f ca="1">IF($AC10="","",IF(OFFSET(Liste!N$8,$AC10,)="","",OFFSET(Liste!N$8,$AC10,)))</f>
        <v>C</v>
      </c>
      <c r="N10" s="48" t="str">
        <f ca="1">IF($AC10="","",IF(OFFSET(Liste!O$8,$AC10,)="","",OFFSET(Liste!O$8,$AC10,)))</f>
        <v>A</v>
      </c>
      <c r="O10" s="48" t="str">
        <f ca="1">IF($AC10="","",IF(OFFSET(Liste!P$8,$AC10,)="","",OFFSET(Liste!P$8,$AC10,)))</f>
        <v>B</v>
      </c>
      <c r="P10" s="48" t="str">
        <f ca="1">IF($AC10="","",IF(OFFSET(Liste!Q$8,$AC10,)="","",OFFSET(Liste!Q$8,$AC10,)))</f>
        <v>B</v>
      </c>
      <c r="Q10" s="48" t="str">
        <f ca="1">IF($AC10="","",IF(OFFSET(Liste!R$8,$AC10,)="","",OFFSET(Liste!R$8,$AC10,)))</f>
        <v>B</v>
      </c>
      <c r="R10" s="48" t="str">
        <f ca="1">IF($AC10="","",IF(OFFSET(Liste!S$8,$AC10,)="","",OFFSET(Liste!S$8,$AC10,)))</f>
        <v/>
      </c>
      <c r="S10" s="48" t="str">
        <f ca="1">IF($AC10="","",IF(OFFSET(Liste!T$8,$AC10,)="","",OFFSET(Liste!T$8,$AC10,)))</f>
        <v>D</v>
      </c>
      <c r="T10" s="48" t="str">
        <f ca="1">IF($AC10="","",IF(OFFSET(Liste!U$8,$AC10,)="","",OFFSET(Liste!U$8,$AC10,)))</f>
        <v>A</v>
      </c>
      <c r="U10" s="48" t="str">
        <f ca="1">IF($AC10="","",IF(OFFSET(Liste!V$8,$AC10,)="","",OFFSET(Liste!V$8,$AC10,)))</f>
        <v>C</v>
      </c>
      <c r="V10" s="48" t="str">
        <f ca="1">IF($AC10="","",IF(OFFSET(Liste!W$8,$AC10,)="","",OFFSET(Liste!W$8,$AC10,)))</f>
        <v>B</v>
      </c>
      <c r="W10" s="48" t="str">
        <f ca="1">IF($AC10="","",IF(OFFSET(Liste!X$8,$AC10,)="","",OFFSET(Liste!X$8,$AC10,)))</f>
        <v>C</v>
      </c>
      <c r="X10" s="48">
        <f t="shared" ref="X10:X28" ca="1" si="3">IF($B10="","",IF(COUNTBLANK(OFFSET($C10,,1,1,MAX($D$3:$W$3)))=MAX($D$3:$W$3),"",SUMPRODUCT(--(OFFSET($C$4,,1,1,MAX($D$3:$W$3))=OFFSET($C10,,1,1,MAX($D$3:$W$3))))))</f>
        <v>16</v>
      </c>
      <c r="Y10" s="48">
        <f t="shared" ref="Y10:Y28" ca="1" si="4">IF($B10="","",IF(COUNTBLANK(OFFSET($C10,,1,1,MAX($D$3:$W$3)))=MAX($D$3:$W$3),"",SUMPRODUCT((OFFSET($C$4,,1,1,MAX($D$3:$W$3))&lt;&gt;OFFSET($C10,,1,1,MAX($D$3:$W$3)))*(OFFSET($C10,,1,1,MAX($D$3:$W$3))&lt;&gt;""))))</f>
        <v>3</v>
      </c>
      <c r="Z10" s="48">
        <f t="shared" ref="Z10:Z28" ca="1" si="5">IF($B10="","",IF(COUNTBLANK(OFFSET($C10,,1,1,MAX($D$3:$W$3)))=MAX($D$3:$W$3),"",COUNTBLANK(OFFSET($C10,,1,1,MAX($D$3:$W$3)))))</f>
        <v>1</v>
      </c>
      <c r="AA10" s="50">
        <f t="shared" ref="AA10:AA28" ca="1" si="6">IF($B10="","",IF(COUNTBLANK(OFFSET($C10,,1,1,MAX($D$3:$W$3)))=MAX($D$3:$W$3),"",X10-Y10/3))</f>
        <v>15</v>
      </c>
      <c r="AC10" s="43">
        <f t="array" aca="1" ref="AC10" ca="1">IFERROR(MATCH(LARGE(IF(Liste!$B$9:$B$68=$AC$5,IF(Liste!$AB$9:$AB$68="",-20,Liste!$AB$9:$AB$68)-(Liste!$A$9:$A$68/1000)),$A10),IF(Liste!$AB$9:$AB$68="",-20,Liste!$AB$9:$AB$68)-(Liste!$A$9:$A$68/1000),0),"")</f>
        <v>21</v>
      </c>
      <c r="AF10" s="26"/>
    </row>
    <row r="11" spans="1:32" s="3" customFormat="1" ht="15.95" customHeight="1" x14ac:dyDescent="0.25">
      <c r="A11" s="48">
        <v>3</v>
      </c>
      <c r="B11" s="48">
        <f ca="1">IF($AC11="","",OFFSET(Liste!C$8,$AC11,))</f>
        <v>806</v>
      </c>
      <c r="C11" s="49" t="str">
        <f ca="1">IF($AC11="","",OFFSET(Liste!D$8,$AC11,))</f>
        <v>Fatma GÖZ</v>
      </c>
      <c r="D11" s="48" t="str">
        <f ca="1">IF($AC11="","",IF(OFFSET(Liste!E$8,$AC11,)="","",OFFSET(Liste!E$8,$AC11,)))</f>
        <v>D</v>
      </c>
      <c r="E11" s="48" t="str">
        <f ca="1">IF($AC11="","",IF(OFFSET(Liste!F$8,$AC11,)="","",OFFSET(Liste!F$8,$AC11,)))</f>
        <v>A</v>
      </c>
      <c r="F11" s="48" t="str">
        <f ca="1">IF($AC11="","",IF(OFFSET(Liste!G$8,$AC11,)="","",OFFSET(Liste!G$8,$AC11,)))</f>
        <v>D</v>
      </c>
      <c r="G11" s="48" t="str">
        <f ca="1">IF($AC11="","",IF(OFFSET(Liste!H$8,$AC11,)="","",OFFSET(Liste!H$8,$AC11,)))</f>
        <v>B</v>
      </c>
      <c r="H11" s="48" t="str">
        <f ca="1">IF($AC11="","",IF(OFFSET(Liste!I$8,$AC11,)="","",OFFSET(Liste!I$8,$AC11,)))</f>
        <v>C</v>
      </c>
      <c r="I11" s="48" t="str">
        <f ca="1">IF($AC11="","",IF(OFFSET(Liste!J$8,$AC11,)="","",OFFSET(Liste!J$8,$AC11,)))</f>
        <v>D</v>
      </c>
      <c r="J11" s="48" t="str">
        <f ca="1">IF($AC11="","",IF(OFFSET(Liste!K$8,$AC11,)="","",OFFSET(Liste!K$8,$AC11,)))</f>
        <v/>
      </c>
      <c r="K11" s="48" t="str">
        <f ca="1">IF($AC11="","",IF(OFFSET(Liste!L$8,$AC11,)="","",OFFSET(Liste!L$8,$AC11,)))</f>
        <v>B</v>
      </c>
      <c r="L11" s="48" t="str">
        <f ca="1">IF($AC11="","",IF(OFFSET(Liste!M$8,$AC11,)="","",OFFSET(Liste!M$8,$AC11,)))</f>
        <v>B</v>
      </c>
      <c r="M11" s="48" t="str">
        <f ca="1">IF($AC11="","",IF(OFFSET(Liste!N$8,$AC11,)="","",OFFSET(Liste!N$8,$AC11,)))</f>
        <v>C</v>
      </c>
      <c r="N11" s="48" t="str">
        <f ca="1">IF($AC11="","",IF(OFFSET(Liste!O$8,$AC11,)="","",OFFSET(Liste!O$8,$AC11,)))</f>
        <v>A</v>
      </c>
      <c r="O11" s="48" t="str">
        <f ca="1">IF($AC11="","",IF(OFFSET(Liste!P$8,$AC11,)="","",OFFSET(Liste!P$8,$AC11,)))</f>
        <v/>
      </c>
      <c r="P11" s="48" t="str">
        <f ca="1">IF($AC11="","",IF(OFFSET(Liste!Q$8,$AC11,)="","",OFFSET(Liste!Q$8,$AC11,)))</f>
        <v>B</v>
      </c>
      <c r="Q11" s="48" t="str">
        <f ca="1">IF($AC11="","",IF(OFFSET(Liste!R$8,$AC11,)="","",OFFSET(Liste!R$8,$AC11,)))</f>
        <v>B</v>
      </c>
      <c r="R11" s="48" t="str">
        <f ca="1">IF($AC11="","",IF(OFFSET(Liste!S$8,$AC11,)="","",OFFSET(Liste!S$8,$AC11,)))</f>
        <v/>
      </c>
      <c r="S11" s="48" t="str">
        <f ca="1">IF($AC11="","",IF(OFFSET(Liste!T$8,$AC11,)="","",OFFSET(Liste!T$8,$AC11,)))</f>
        <v>D</v>
      </c>
      <c r="T11" s="48" t="str">
        <f ca="1">IF($AC11="","",IF(OFFSET(Liste!U$8,$AC11,)="","",OFFSET(Liste!U$8,$AC11,)))</f>
        <v>A</v>
      </c>
      <c r="U11" s="48" t="str">
        <f ca="1">IF($AC11="","",IF(OFFSET(Liste!V$8,$AC11,)="","",OFFSET(Liste!V$8,$AC11,)))</f>
        <v>B</v>
      </c>
      <c r="V11" s="48" t="str">
        <f ca="1">IF($AC11="","",IF(OFFSET(Liste!W$8,$AC11,)="","",OFFSET(Liste!W$8,$AC11,)))</f>
        <v>B</v>
      </c>
      <c r="W11" s="48" t="str">
        <f ca="1">IF($AC11="","",IF(OFFSET(Liste!X$8,$AC11,)="","",OFFSET(Liste!X$8,$AC11,)))</f>
        <v>C</v>
      </c>
      <c r="X11" s="48">
        <f t="shared" ca="1" si="3"/>
        <v>15</v>
      </c>
      <c r="Y11" s="48">
        <f t="shared" ca="1" si="4"/>
        <v>2</v>
      </c>
      <c r="Z11" s="48">
        <f t="shared" ca="1" si="5"/>
        <v>3</v>
      </c>
      <c r="AA11" s="50">
        <f t="shared" ca="1" si="6"/>
        <v>14.333333333333334</v>
      </c>
      <c r="AC11" s="43">
        <f t="array" aca="1" ref="AC11" ca="1">IFERROR(MATCH(LARGE(IF(Liste!$B$9:$B$68=$AC$5,IF(Liste!$AB$9:$AB$68="",-20,Liste!$AB$9:$AB$68)-(Liste!$A$9:$A$68/1000)),$A11),IF(Liste!$AB$9:$AB$68="",-20,Liste!$AB$9:$AB$68)-(Liste!$A$9:$A$68/1000),0),"")</f>
        <v>16</v>
      </c>
      <c r="AF11" s="26"/>
    </row>
    <row r="12" spans="1:32" s="3" customFormat="1" ht="15.95" customHeight="1" x14ac:dyDescent="0.25">
      <c r="A12" s="48">
        <v>4</v>
      </c>
      <c r="B12" s="48">
        <f ca="1">IF($AC12="","",OFFSET(Liste!C$8,$AC12,))</f>
        <v>817</v>
      </c>
      <c r="C12" s="49" t="str">
        <f ca="1">IF($AC12="","",OFFSET(Liste!D$8,$AC12,))</f>
        <v>Hakkı IŞIK</v>
      </c>
      <c r="D12" s="48" t="str">
        <f ca="1">IF($AC12="","",IF(OFFSET(Liste!E$8,$AC12,)="","",OFFSET(Liste!E$8,$AC12,)))</f>
        <v>D</v>
      </c>
      <c r="E12" s="48" t="str">
        <f ca="1">IF($AC12="","",IF(OFFSET(Liste!F$8,$AC12,)="","",OFFSET(Liste!F$8,$AC12,)))</f>
        <v>A</v>
      </c>
      <c r="F12" s="48" t="str">
        <f ca="1">IF($AC12="","",IF(OFFSET(Liste!G$8,$AC12,)="","",OFFSET(Liste!G$8,$AC12,)))</f>
        <v>D</v>
      </c>
      <c r="G12" s="48" t="str">
        <f ca="1">IF($AC12="","",IF(OFFSET(Liste!H$8,$AC12,)="","",OFFSET(Liste!H$8,$AC12,)))</f>
        <v>B</v>
      </c>
      <c r="H12" s="48" t="str">
        <f ca="1">IF($AC12="","",IF(OFFSET(Liste!I$8,$AC12,)="","",OFFSET(Liste!I$8,$AC12,)))</f>
        <v>C</v>
      </c>
      <c r="I12" s="48" t="str">
        <f ca="1">IF($AC12="","",IF(OFFSET(Liste!J$8,$AC12,)="","",OFFSET(Liste!J$8,$AC12,)))</f>
        <v>D</v>
      </c>
      <c r="J12" s="48" t="str">
        <f ca="1">IF($AC12="","",IF(OFFSET(Liste!K$8,$AC12,)="","",OFFSET(Liste!K$8,$AC12,)))</f>
        <v>C</v>
      </c>
      <c r="K12" s="48" t="str">
        <f ca="1">IF($AC12="","",IF(OFFSET(Liste!L$8,$AC12,)="","",OFFSET(Liste!L$8,$AC12,)))</f>
        <v>D</v>
      </c>
      <c r="L12" s="48" t="str">
        <f ca="1">IF($AC12="","",IF(OFFSET(Liste!M$8,$AC12,)="","",OFFSET(Liste!M$8,$AC12,)))</f>
        <v>B</v>
      </c>
      <c r="M12" s="48" t="str">
        <f ca="1">IF($AC12="","",IF(OFFSET(Liste!N$8,$AC12,)="","",OFFSET(Liste!N$8,$AC12,)))</f>
        <v>C</v>
      </c>
      <c r="N12" s="48" t="str">
        <f ca="1">IF($AC12="","",IF(OFFSET(Liste!O$8,$AC12,)="","",OFFSET(Liste!O$8,$AC12,)))</f>
        <v>A</v>
      </c>
      <c r="O12" s="48" t="str">
        <f ca="1">IF($AC12="","",IF(OFFSET(Liste!P$8,$AC12,)="","",OFFSET(Liste!P$8,$AC12,)))</f>
        <v/>
      </c>
      <c r="P12" s="48" t="str">
        <f ca="1">IF($AC12="","",IF(OFFSET(Liste!Q$8,$AC12,)="","",OFFSET(Liste!Q$8,$AC12,)))</f>
        <v>B</v>
      </c>
      <c r="Q12" s="48" t="str">
        <f ca="1">IF($AC12="","",IF(OFFSET(Liste!R$8,$AC12,)="","",OFFSET(Liste!R$8,$AC12,)))</f>
        <v>B</v>
      </c>
      <c r="R12" s="48" t="str">
        <f ca="1">IF($AC12="","",IF(OFFSET(Liste!S$8,$AC12,)="","",OFFSET(Liste!S$8,$AC12,)))</f>
        <v>C</v>
      </c>
      <c r="S12" s="48" t="str">
        <f ca="1">IF($AC12="","",IF(OFFSET(Liste!T$8,$AC12,)="","",OFFSET(Liste!T$8,$AC12,)))</f>
        <v>D</v>
      </c>
      <c r="T12" s="48" t="str">
        <f ca="1">IF($AC12="","",IF(OFFSET(Liste!U$8,$AC12,)="","",OFFSET(Liste!U$8,$AC12,)))</f>
        <v>A</v>
      </c>
      <c r="U12" s="48" t="str">
        <f ca="1">IF($AC12="","",IF(OFFSET(Liste!V$8,$AC12,)="","",OFFSET(Liste!V$8,$AC12,)))</f>
        <v>D</v>
      </c>
      <c r="V12" s="48" t="str">
        <f ca="1">IF($AC12="","",IF(OFFSET(Liste!W$8,$AC12,)="","",OFFSET(Liste!W$8,$AC12,)))</f>
        <v/>
      </c>
      <c r="W12" s="48" t="str">
        <f ca="1">IF($AC12="","",IF(OFFSET(Liste!X$8,$AC12,)="","",OFFSET(Liste!X$8,$AC12,)))</f>
        <v>C</v>
      </c>
      <c r="X12" s="48">
        <f t="shared" ca="1" si="3"/>
        <v>15</v>
      </c>
      <c r="Y12" s="48">
        <f t="shared" ca="1" si="4"/>
        <v>3</v>
      </c>
      <c r="Z12" s="48">
        <f t="shared" ca="1" si="5"/>
        <v>2</v>
      </c>
      <c r="AA12" s="50">
        <f t="shared" ca="1" si="6"/>
        <v>14</v>
      </c>
      <c r="AC12" s="43">
        <f t="array" aca="1" ref="AC12" ca="1">IFERROR(MATCH(LARGE(IF(Liste!$B$9:$B$68=$AC$5,IF(Liste!$AB$9:$AB$68="",-20,Liste!$AB$9:$AB$68)-(Liste!$A$9:$A$68/1000)),$A12),IF(Liste!$AB$9:$AB$68="",-20,Liste!$AB$9:$AB$68)-(Liste!$A$9:$A$68/1000),0),"")</f>
        <v>20</v>
      </c>
      <c r="AF12" s="26"/>
    </row>
    <row r="13" spans="1:32" s="3" customFormat="1" ht="15.95" customHeight="1" x14ac:dyDescent="0.25">
      <c r="A13" s="48">
        <v>5</v>
      </c>
      <c r="B13" s="48">
        <f ca="1">IF($AC13="","",OFFSET(Liste!C$8,$AC13,))</f>
        <v>802</v>
      </c>
      <c r="C13" s="49" t="str">
        <f ca="1">IF($AC13="","",OFFSET(Liste!D$8,$AC13,))</f>
        <v>Esra ESEN</v>
      </c>
      <c r="D13" s="48" t="str">
        <f ca="1">IF($AC13="","",IF(OFFSET(Liste!E$8,$AC13,)="","",OFFSET(Liste!E$8,$AC13,)))</f>
        <v>D</v>
      </c>
      <c r="E13" s="48" t="str">
        <f ca="1">IF($AC13="","",IF(OFFSET(Liste!F$8,$AC13,)="","",OFFSET(Liste!F$8,$AC13,)))</f>
        <v>A</v>
      </c>
      <c r="F13" s="48" t="str">
        <f ca="1">IF($AC13="","",IF(OFFSET(Liste!G$8,$AC13,)="","",OFFSET(Liste!G$8,$AC13,)))</f>
        <v>A</v>
      </c>
      <c r="G13" s="48" t="str">
        <f ca="1">IF($AC13="","",IF(OFFSET(Liste!H$8,$AC13,)="","",OFFSET(Liste!H$8,$AC13,)))</f>
        <v>B</v>
      </c>
      <c r="H13" s="48" t="str">
        <f ca="1">IF($AC13="","",IF(OFFSET(Liste!I$8,$AC13,)="","",OFFSET(Liste!I$8,$AC13,)))</f>
        <v>C</v>
      </c>
      <c r="I13" s="48" t="str">
        <f ca="1">IF($AC13="","",IF(OFFSET(Liste!J$8,$AC13,)="","",OFFSET(Liste!J$8,$AC13,)))</f>
        <v>D</v>
      </c>
      <c r="J13" s="48" t="str">
        <f ca="1">IF($AC13="","",IF(OFFSET(Liste!K$8,$AC13,)="","",OFFSET(Liste!K$8,$AC13,)))</f>
        <v>B</v>
      </c>
      <c r="K13" s="48" t="str">
        <f ca="1">IF($AC13="","",IF(OFFSET(Liste!L$8,$AC13,)="","",OFFSET(Liste!L$8,$AC13,)))</f>
        <v>D</v>
      </c>
      <c r="L13" s="48" t="str">
        <f ca="1">IF($AC13="","",IF(OFFSET(Liste!M$8,$AC13,)="","",OFFSET(Liste!M$8,$AC13,)))</f>
        <v>B</v>
      </c>
      <c r="M13" s="48" t="str">
        <f ca="1">IF($AC13="","",IF(OFFSET(Liste!N$8,$AC13,)="","",OFFSET(Liste!N$8,$AC13,)))</f>
        <v>C</v>
      </c>
      <c r="N13" s="48" t="str">
        <f ca="1">IF($AC13="","",IF(OFFSET(Liste!O$8,$AC13,)="","",OFFSET(Liste!O$8,$AC13,)))</f>
        <v>A</v>
      </c>
      <c r="O13" s="48" t="str">
        <f ca="1">IF($AC13="","",IF(OFFSET(Liste!P$8,$AC13,)="","",OFFSET(Liste!P$8,$AC13,)))</f>
        <v>B</v>
      </c>
      <c r="P13" s="48" t="str">
        <f ca="1">IF($AC13="","",IF(OFFSET(Liste!Q$8,$AC13,)="","",OFFSET(Liste!Q$8,$AC13,)))</f>
        <v>B</v>
      </c>
      <c r="Q13" s="48" t="str">
        <f ca="1">IF($AC13="","",IF(OFFSET(Liste!R$8,$AC13,)="","",OFFSET(Liste!R$8,$AC13,)))</f>
        <v>B</v>
      </c>
      <c r="R13" s="48" t="str">
        <f ca="1">IF($AC13="","",IF(OFFSET(Liste!S$8,$AC13,)="","",OFFSET(Liste!S$8,$AC13,)))</f>
        <v>C</v>
      </c>
      <c r="S13" s="48" t="str">
        <f ca="1">IF($AC13="","",IF(OFFSET(Liste!T$8,$AC13,)="","",OFFSET(Liste!T$8,$AC13,)))</f>
        <v>D</v>
      </c>
      <c r="T13" s="48" t="str">
        <f ca="1">IF($AC13="","",IF(OFFSET(Liste!U$8,$AC13,)="","",OFFSET(Liste!U$8,$AC13,)))</f>
        <v>A</v>
      </c>
      <c r="U13" s="48" t="str">
        <f ca="1">IF($AC13="","",IF(OFFSET(Liste!V$8,$AC13,)="","",OFFSET(Liste!V$8,$AC13,)))</f>
        <v>D</v>
      </c>
      <c r="V13" s="48" t="str">
        <f ca="1">IF($AC13="","",IF(OFFSET(Liste!W$8,$AC13,)="","",OFFSET(Liste!W$8,$AC13,)))</f>
        <v/>
      </c>
      <c r="W13" s="48" t="str">
        <f ca="1">IF($AC13="","",IF(OFFSET(Liste!X$8,$AC13,)="","",OFFSET(Liste!X$8,$AC13,)))</f>
        <v>C</v>
      </c>
      <c r="X13" s="48">
        <f t="shared" ca="1" si="3"/>
        <v>15</v>
      </c>
      <c r="Y13" s="48">
        <f t="shared" ca="1" si="4"/>
        <v>4</v>
      </c>
      <c r="Z13" s="48">
        <f t="shared" ca="1" si="5"/>
        <v>1</v>
      </c>
      <c r="AA13" s="50">
        <f t="shared" ca="1" si="6"/>
        <v>13.666666666666666</v>
      </c>
      <c r="AC13" s="43">
        <f t="array" aca="1" ref="AC13" ca="1">IFERROR(MATCH(LARGE(IF(Liste!$B$9:$B$68=$AC$5,IF(Liste!$AB$9:$AB$68="",-20,Liste!$AB$9:$AB$68)-(Liste!$A$9:$A$68/1000)),$A13),IF(Liste!$AB$9:$AB$68="",-20,Liste!$AB$9:$AB$68)-(Liste!$A$9:$A$68/1000),0),"")</f>
        <v>14</v>
      </c>
      <c r="AF13" s="26"/>
    </row>
    <row r="14" spans="1:32" s="3" customFormat="1" ht="15.95" customHeight="1" x14ac:dyDescent="0.25">
      <c r="A14" s="48">
        <v>6</v>
      </c>
      <c r="B14" s="48">
        <f ca="1">IF($AC14="","",OFFSET(Liste!C$8,$AC14,))</f>
        <v>811</v>
      </c>
      <c r="C14" s="49" t="str">
        <f ca="1">IF($AC14="","",OFFSET(Liste!D$8,$AC14,))</f>
        <v>Güler GÜNEŞ</v>
      </c>
      <c r="D14" s="48" t="str">
        <f ca="1">IF($AC14="","",IF(OFFSET(Liste!E$8,$AC14,)="","",OFFSET(Liste!E$8,$AC14,)))</f>
        <v>D</v>
      </c>
      <c r="E14" s="48" t="str">
        <f ca="1">IF($AC14="","",IF(OFFSET(Liste!F$8,$AC14,)="","",OFFSET(Liste!F$8,$AC14,)))</f>
        <v>A</v>
      </c>
      <c r="F14" s="48" t="str">
        <f ca="1">IF($AC14="","",IF(OFFSET(Liste!G$8,$AC14,)="","",OFFSET(Liste!G$8,$AC14,)))</f>
        <v>D</v>
      </c>
      <c r="G14" s="48" t="str">
        <f ca="1">IF($AC14="","",IF(OFFSET(Liste!H$8,$AC14,)="","",OFFSET(Liste!H$8,$AC14,)))</f>
        <v>D</v>
      </c>
      <c r="H14" s="48" t="str">
        <f ca="1">IF($AC14="","",IF(OFFSET(Liste!I$8,$AC14,)="","",OFFSET(Liste!I$8,$AC14,)))</f>
        <v>C</v>
      </c>
      <c r="I14" s="48" t="str">
        <f ca="1">IF($AC14="","",IF(OFFSET(Liste!J$8,$AC14,)="","",OFFSET(Liste!J$8,$AC14,)))</f>
        <v>D</v>
      </c>
      <c r="J14" s="48" t="str">
        <f ca="1">IF($AC14="","",IF(OFFSET(Liste!K$8,$AC14,)="","",OFFSET(Liste!K$8,$AC14,)))</f>
        <v/>
      </c>
      <c r="K14" s="48" t="str">
        <f ca="1">IF($AC14="","",IF(OFFSET(Liste!L$8,$AC14,)="","",OFFSET(Liste!L$8,$AC14,)))</f>
        <v>B</v>
      </c>
      <c r="L14" s="48" t="str">
        <f ca="1">IF($AC14="","",IF(OFFSET(Liste!M$8,$AC14,)="","",OFFSET(Liste!M$8,$AC14,)))</f>
        <v>B</v>
      </c>
      <c r="M14" s="48" t="str">
        <f ca="1">IF($AC14="","",IF(OFFSET(Liste!N$8,$AC14,)="","",OFFSET(Liste!N$8,$AC14,)))</f>
        <v>C</v>
      </c>
      <c r="N14" s="48" t="str">
        <f ca="1">IF($AC14="","",IF(OFFSET(Liste!O$8,$AC14,)="","",OFFSET(Liste!O$8,$AC14,)))</f>
        <v>A</v>
      </c>
      <c r="O14" s="48" t="str">
        <f ca="1">IF($AC14="","",IF(OFFSET(Liste!P$8,$AC14,)="","",OFFSET(Liste!P$8,$AC14,)))</f>
        <v>B</v>
      </c>
      <c r="P14" s="48" t="str">
        <f ca="1">IF($AC14="","",IF(OFFSET(Liste!Q$8,$AC14,)="","",OFFSET(Liste!Q$8,$AC14,)))</f>
        <v>C</v>
      </c>
      <c r="Q14" s="48" t="str">
        <f ca="1">IF($AC14="","",IF(OFFSET(Liste!R$8,$AC14,)="","",OFFSET(Liste!R$8,$AC14,)))</f>
        <v>B</v>
      </c>
      <c r="R14" s="48" t="str">
        <f ca="1">IF($AC14="","",IF(OFFSET(Liste!S$8,$AC14,)="","",OFFSET(Liste!S$8,$AC14,)))</f>
        <v>C</v>
      </c>
      <c r="S14" s="48" t="str">
        <f ca="1">IF($AC14="","",IF(OFFSET(Liste!T$8,$AC14,)="","",OFFSET(Liste!T$8,$AC14,)))</f>
        <v>D</v>
      </c>
      <c r="T14" s="48" t="str">
        <f ca="1">IF($AC14="","",IF(OFFSET(Liste!U$8,$AC14,)="","",OFFSET(Liste!U$8,$AC14,)))</f>
        <v>A</v>
      </c>
      <c r="U14" s="48" t="str">
        <f ca="1">IF($AC14="","",IF(OFFSET(Liste!V$8,$AC14,)="","",OFFSET(Liste!V$8,$AC14,)))</f>
        <v/>
      </c>
      <c r="V14" s="48" t="str">
        <f ca="1">IF($AC14="","",IF(OFFSET(Liste!W$8,$AC14,)="","",OFFSET(Liste!W$8,$AC14,)))</f>
        <v>B</v>
      </c>
      <c r="W14" s="48" t="str">
        <f ca="1">IF($AC14="","",IF(OFFSET(Liste!X$8,$AC14,)="","",OFFSET(Liste!X$8,$AC14,)))</f>
        <v/>
      </c>
      <c r="X14" s="48">
        <f t="shared" ca="1" si="3"/>
        <v>14</v>
      </c>
      <c r="Y14" s="48">
        <f t="shared" ca="1" si="4"/>
        <v>3</v>
      </c>
      <c r="Z14" s="48">
        <f t="shared" ca="1" si="5"/>
        <v>3</v>
      </c>
      <c r="AA14" s="50">
        <f t="shared" ca="1" si="6"/>
        <v>13</v>
      </c>
      <c r="AC14" s="43">
        <f t="array" aca="1" ref="AC14" ca="1">IFERROR(MATCH(LARGE(IF(Liste!$B$9:$B$68=$AC$5,IF(Liste!$AB$9:$AB$68="",-20,Liste!$AB$9:$AB$68)-(Liste!$A$9:$A$68/1000)),$A14),IF(Liste!$AB$9:$AB$68="",-20,Liste!$AB$9:$AB$68)-(Liste!$A$9:$A$68/1000),0),"")</f>
        <v>18</v>
      </c>
      <c r="AF14" s="26"/>
    </row>
    <row r="15" spans="1:32" s="3" customFormat="1" ht="15.95" customHeight="1" x14ac:dyDescent="0.25">
      <c r="A15" s="48">
        <v>7</v>
      </c>
      <c r="B15" s="48">
        <f ca="1">IF($AC15="","",OFFSET(Liste!C$8,$AC15,))</f>
        <v>845</v>
      </c>
      <c r="C15" s="49" t="str">
        <f ca="1">IF($AC15="","",OFFSET(Liste!D$8,$AC15,))</f>
        <v>Kadir KOÇ</v>
      </c>
      <c r="D15" s="48" t="str">
        <f ca="1">IF($AC15="","",IF(OFFSET(Liste!E$8,$AC15,)="","",OFFSET(Liste!E$8,$AC15,)))</f>
        <v>D</v>
      </c>
      <c r="E15" s="48" t="str">
        <f ca="1">IF($AC15="","",IF(OFFSET(Liste!F$8,$AC15,)="","",OFFSET(Liste!F$8,$AC15,)))</f>
        <v>A</v>
      </c>
      <c r="F15" s="48" t="str">
        <f ca="1">IF($AC15="","",IF(OFFSET(Liste!G$8,$AC15,)="","",OFFSET(Liste!G$8,$AC15,)))</f>
        <v/>
      </c>
      <c r="G15" s="48" t="str">
        <f ca="1">IF($AC15="","",IF(OFFSET(Liste!H$8,$AC15,)="","",OFFSET(Liste!H$8,$AC15,)))</f>
        <v>B</v>
      </c>
      <c r="H15" s="48" t="str">
        <f ca="1">IF($AC15="","",IF(OFFSET(Liste!I$8,$AC15,)="","",OFFSET(Liste!I$8,$AC15,)))</f>
        <v>C</v>
      </c>
      <c r="I15" s="48" t="str">
        <f ca="1">IF($AC15="","",IF(OFFSET(Liste!J$8,$AC15,)="","",OFFSET(Liste!J$8,$AC15,)))</f>
        <v>D</v>
      </c>
      <c r="J15" s="48" t="str">
        <f ca="1">IF($AC15="","",IF(OFFSET(Liste!K$8,$AC15,)="","",OFFSET(Liste!K$8,$AC15,)))</f>
        <v>C</v>
      </c>
      <c r="K15" s="48" t="str">
        <f ca="1">IF($AC15="","",IF(OFFSET(Liste!L$8,$AC15,)="","",OFFSET(Liste!L$8,$AC15,)))</f>
        <v>B</v>
      </c>
      <c r="L15" s="48" t="str">
        <f ca="1">IF($AC15="","",IF(OFFSET(Liste!M$8,$AC15,)="","",OFFSET(Liste!M$8,$AC15,)))</f>
        <v>B</v>
      </c>
      <c r="M15" s="48" t="str">
        <f ca="1">IF($AC15="","",IF(OFFSET(Liste!N$8,$AC15,)="","",OFFSET(Liste!N$8,$AC15,)))</f>
        <v>C</v>
      </c>
      <c r="N15" s="48" t="str">
        <f ca="1">IF($AC15="","",IF(OFFSET(Liste!O$8,$AC15,)="","",OFFSET(Liste!O$8,$AC15,)))</f>
        <v>A</v>
      </c>
      <c r="O15" s="48" t="str">
        <f ca="1">IF($AC15="","",IF(OFFSET(Liste!P$8,$AC15,)="","",OFFSET(Liste!P$8,$AC15,)))</f>
        <v>B</v>
      </c>
      <c r="P15" s="48" t="str">
        <f ca="1">IF($AC15="","",IF(OFFSET(Liste!Q$8,$AC15,)="","",OFFSET(Liste!Q$8,$AC15,)))</f>
        <v>B</v>
      </c>
      <c r="Q15" s="48" t="str">
        <f ca="1">IF($AC15="","",IF(OFFSET(Liste!R$8,$AC15,)="","",OFFSET(Liste!R$8,$AC15,)))</f>
        <v>B</v>
      </c>
      <c r="R15" s="48" t="str">
        <f ca="1">IF($AC15="","",IF(OFFSET(Liste!S$8,$AC15,)="","",OFFSET(Liste!S$8,$AC15,)))</f>
        <v/>
      </c>
      <c r="S15" s="48" t="str">
        <f ca="1">IF($AC15="","",IF(OFFSET(Liste!T$8,$AC15,)="","",OFFSET(Liste!T$8,$AC15,)))</f>
        <v>D</v>
      </c>
      <c r="T15" s="48" t="str">
        <f ca="1">IF($AC15="","",IF(OFFSET(Liste!U$8,$AC15,)="","",OFFSET(Liste!U$8,$AC15,)))</f>
        <v>A</v>
      </c>
      <c r="U15" s="48" t="str">
        <f ca="1">IF($AC15="","",IF(OFFSET(Liste!V$8,$AC15,)="","",OFFSET(Liste!V$8,$AC15,)))</f>
        <v>A</v>
      </c>
      <c r="V15" s="48" t="str">
        <f ca="1">IF($AC15="","",IF(OFFSET(Liste!W$8,$AC15,)="","",OFFSET(Liste!W$8,$AC15,)))</f>
        <v>D</v>
      </c>
      <c r="W15" s="48" t="str">
        <f ca="1">IF($AC15="","",IF(OFFSET(Liste!X$8,$AC15,)="","",OFFSET(Liste!X$8,$AC15,)))</f>
        <v/>
      </c>
      <c r="X15" s="48">
        <f t="shared" ca="1" si="3"/>
        <v>14</v>
      </c>
      <c r="Y15" s="48">
        <f t="shared" ca="1" si="4"/>
        <v>3</v>
      </c>
      <c r="Z15" s="48">
        <f t="shared" ca="1" si="5"/>
        <v>3</v>
      </c>
      <c r="AA15" s="50">
        <f t="shared" ca="1" si="6"/>
        <v>13</v>
      </c>
      <c r="AC15" s="43">
        <f t="array" aca="1" ref="AC15" ca="1">IFERROR(MATCH(LARGE(IF(Liste!$B$9:$B$68=$AC$5,IF(Liste!$AB$9:$AB$68="",-20,Liste!$AB$9:$AB$68)-(Liste!$A$9:$A$68/1000)),$A15),IF(Liste!$AB$9:$AB$68="",-20,Liste!$AB$9:$AB$68)-(Liste!$A$9:$A$68/1000),0),"")</f>
        <v>29</v>
      </c>
      <c r="AF15" s="26"/>
    </row>
    <row r="16" spans="1:32" s="3" customFormat="1" ht="15.95" customHeight="1" x14ac:dyDescent="0.25">
      <c r="A16" s="48">
        <v>8</v>
      </c>
      <c r="B16" s="48">
        <f ca="1">IF($AC16="","",OFFSET(Liste!C$8,$AC16,))</f>
        <v>827</v>
      </c>
      <c r="C16" s="49" t="str">
        <f ca="1">IF($AC16="","",OFFSET(Liste!D$8,$AC16,))</f>
        <v>Hasan KARA</v>
      </c>
      <c r="D16" s="48" t="str">
        <f ca="1">IF($AC16="","",IF(OFFSET(Liste!E$8,$AC16,)="","",OFFSET(Liste!E$8,$AC16,)))</f>
        <v>D</v>
      </c>
      <c r="E16" s="48" t="str">
        <f ca="1">IF($AC16="","",IF(OFFSET(Liste!F$8,$AC16,)="","",OFFSET(Liste!F$8,$AC16,)))</f>
        <v>C</v>
      </c>
      <c r="F16" s="48" t="str">
        <f ca="1">IF($AC16="","",IF(OFFSET(Liste!G$8,$AC16,)="","",OFFSET(Liste!G$8,$AC16,)))</f>
        <v>A</v>
      </c>
      <c r="G16" s="48" t="str">
        <f ca="1">IF($AC16="","",IF(OFFSET(Liste!H$8,$AC16,)="","",OFFSET(Liste!H$8,$AC16,)))</f>
        <v>B</v>
      </c>
      <c r="H16" s="48" t="str">
        <f ca="1">IF($AC16="","",IF(OFFSET(Liste!I$8,$AC16,)="","",OFFSET(Liste!I$8,$AC16,)))</f>
        <v>C</v>
      </c>
      <c r="I16" s="48" t="str">
        <f ca="1">IF($AC16="","",IF(OFFSET(Liste!J$8,$AC16,)="","",OFFSET(Liste!J$8,$AC16,)))</f>
        <v>D</v>
      </c>
      <c r="J16" s="48" t="str">
        <f ca="1">IF($AC16="","",IF(OFFSET(Liste!K$8,$AC16,)="","",OFFSET(Liste!K$8,$AC16,)))</f>
        <v>C</v>
      </c>
      <c r="K16" s="48" t="str">
        <f ca="1">IF($AC16="","",IF(OFFSET(Liste!L$8,$AC16,)="","",OFFSET(Liste!L$8,$AC16,)))</f>
        <v>B</v>
      </c>
      <c r="L16" s="48" t="str">
        <f ca="1">IF($AC16="","",IF(OFFSET(Liste!M$8,$AC16,)="","",OFFSET(Liste!M$8,$AC16,)))</f>
        <v>B</v>
      </c>
      <c r="M16" s="48" t="str">
        <f ca="1">IF($AC16="","",IF(OFFSET(Liste!N$8,$AC16,)="","",OFFSET(Liste!N$8,$AC16,)))</f>
        <v>C</v>
      </c>
      <c r="N16" s="48" t="str">
        <f ca="1">IF($AC16="","",IF(OFFSET(Liste!O$8,$AC16,)="","",OFFSET(Liste!O$8,$AC16,)))</f>
        <v>A</v>
      </c>
      <c r="O16" s="48" t="str">
        <f ca="1">IF($AC16="","",IF(OFFSET(Liste!P$8,$AC16,)="","",OFFSET(Liste!P$8,$AC16,)))</f>
        <v>B</v>
      </c>
      <c r="P16" s="48" t="str">
        <f ca="1">IF($AC16="","",IF(OFFSET(Liste!Q$8,$AC16,)="","",OFFSET(Liste!Q$8,$AC16,)))</f>
        <v>B</v>
      </c>
      <c r="Q16" s="48" t="str">
        <f ca="1">IF($AC16="","",IF(OFFSET(Liste!R$8,$AC16,)="","",OFFSET(Liste!R$8,$AC16,)))</f>
        <v>B</v>
      </c>
      <c r="R16" s="48" t="str">
        <f ca="1">IF($AC16="","",IF(OFFSET(Liste!S$8,$AC16,)="","",OFFSET(Liste!S$8,$AC16,)))</f>
        <v/>
      </c>
      <c r="S16" s="48" t="str">
        <f ca="1">IF($AC16="","",IF(OFFSET(Liste!T$8,$AC16,)="","",OFFSET(Liste!T$8,$AC16,)))</f>
        <v>D</v>
      </c>
      <c r="T16" s="48" t="str">
        <f ca="1">IF($AC16="","",IF(OFFSET(Liste!U$8,$AC16,)="","",OFFSET(Liste!U$8,$AC16,)))</f>
        <v>A</v>
      </c>
      <c r="U16" s="48" t="str">
        <f ca="1">IF($AC16="","",IF(OFFSET(Liste!V$8,$AC16,)="","",OFFSET(Liste!V$8,$AC16,)))</f>
        <v>A</v>
      </c>
      <c r="V16" s="48" t="str">
        <f ca="1">IF($AC16="","",IF(OFFSET(Liste!W$8,$AC16,)="","",OFFSET(Liste!W$8,$AC16,)))</f>
        <v/>
      </c>
      <c r="W16" s="48" t="str">
        <f ca="1">IF($AC16="","",IF(OFFSET(Liste!X$8,$AC16,)="","",OFFSET(Liste!X$8,$AC16,)))</f>
        <v>C</v>
      </c>
      <c r="X16" s="48">
        <f t="shared" ca="1" si="3"/>
        <v>14</v>
      </c>
      <c r="Y16" s="48">
        <f t="shared" ca="1" si="4"/>
        <v>4</v>
      </c>
      <c r="Z16" s="48">
        <f t="shared" ca="1" si="5"/>
        <v>2</v>
      </c>
      <c r="AA16" s="50">
        <f t="shared" ca="1" si="6"/>
        <v>12.666666666666666</v>
      </c>
      <c r="AC16" s="43">
        <f t="array" aca="1" ref="AC16" ca="1">IFERROR(MATCH(LARGE(IF(Liste!$B$9:$B$68=$AC$5,IF(Liste!$AB$9:$AB$68="",-20,Liste!$AB$9:$AB$68)-(Liste!$A$9:$A$68/1000)),$A16),IF(Liste!$AB$9:$AB$68="",-20,Liste!$AB$9:$AB$68)-(Liste!$A$9:$A$68/1000),0),"")</f>
        <v>23</v>
      </c>
      <c r="AF16" s="26"/>
    </row>
    <row r="17" spans="1:32" s="3" customFormat="1" ht="15.95" customHeight="1" x14ac:dyDescent="0.25">
      <c r="A17" s="48">
        <v>9</v>
      </c>
      <c r="B17" s="48">
        <f ca="1">IF($AC17="","",OFFSET(Liste!C$8,$AC17,))</f>
        <v>859</v>
      </c>
      <c r="C17" s="49" t="str">
        <f ca="1">IF($AC17="","",OFFSET(Liste!D$8,$AC17,))</f>
        <v>Melih KURTOĞLU</v>
      </c>
      <c r="D17" s="48" t="str">
        <f ca="1">IF($AC17="","",IF(OFFSET(Liste!E$8,$AC17,)="","",OFFSET(Liste!E$8,$AC17,)))</f>
        <v>D</v>
      </c>
      <c r="E17" s="48" t="str">
        <f ca="1">IF($AC17="","",IF(OFFSET(Liste!F$8,$AC17,)="","",OFFSET(Liste!F$8,$AC17,)))</f>
        <v>A</v>
      </c>
      <c r="F17" s="48" t="str">
        <f ca="1">IF($AC17="","",IF(OFFSET(Liste!G$8,$AC17,)="","",OFFSET(Liste!G$8,$AC17,)))</f>
        <v>A</v>
      </c>
      <c r="G17" s="48" t="str">
        <f ca="1">IF($AC17="","",IF(OFFSET(Liste!H$8,$AC17,)="","",OFFSET(Liste!H$8,$AC17,)))</f>
        <v>D</v>
      </c>
      <c r="H17" s="48" t="str">
        <f ca="1">IF($AC17="","",IF(OFFSET(Liste!I$8,$AC17,)="","",OFFSET(Liste!I$8,$AC17,)))</f>
        <v>C</v>
      </c>
      <c r="I17" s="48" t="str">
        <f ca="1">IF($AC17="","",IF(OFFSET(Liste!J$8,$AC17,)="","",OFFSET(Liste!J$8,$AC17,)))</f>
        <v>D</v>
      </c>
      <c r="J17" s="48" t="str">
        <f ca="1">IF($AC17="","",IF(OFFSET(Liste!K$8,$AC17,)="","",OFFSET(Liste!K$8,$AC17,)))</f>
        <v>C</v>
      </c>
      <c r="K17" s="48" t="str">
        <f ca="1">IF($AC17="","",IF(OFFSET(Liste!L$8,$AC17,)="","",OFFSET(Liste!L$8,$AC17,)))</f>
        <v/>
      </c>
      <c r="L17" s="48" t="str">
        <f ca="1">IF($AC17="","",IF(OFFSET(Liste!M$8,$AC17,)="","",OFFSET(Liste!M$8,$AC17,)))</f>
        <v>B</v>
      </c>
      <c r="M17" s="48" t="str">
        <f ca="1">IF($AC17="","",IF(OFFSET(Liste!N$8,$AC17,)="","",OFFSET(Liste!N$8,$AC17,)))</f>
        <v>C</v>
      </c>
      <c r="N17" s="48" t="str">
        <f ca="1">IF($AC17="","",IF(OFFSET(Liste!O$8,$AC17,)="","",OFFSET(Liste!O$8,$AC17,)))</f>
        <v>A</v>
      </c>
      <c r="O17" s="48" t="str">
        <f ca="1">IF($AC17="","",IF(OFFSET(Liste!P$8,$AC17,)="","",OFFSET(Liste!P$8,$AC17,)))</f>
        <v>B</v>
      </c>
      <c r="P17" s="48" t="str">
        <f ca="1">IF($AC17="","",IF(OFFSET(Liste!Q$8,$AC17,)="","",OFFSET(Liste!Q$8,$AC17,)))</f>
        <v>B</v>
      </c>
      <c r="Q17" s="48" t="str">
        <f ca="1">IF($AC17="","",IF(OFFSET(Liste!R$8,$AC17,)="","",OFFSET(Liste!R$8,$AC17,)))</f>
        <v>B</v>
      </c>
      <c r="R17" s="48" t="str">
        <f ca="1">IF($AC17="","",IF(OFFSET(Liste!S$8,$AC17,)="","",OFFSET(Liste!S$8,$AC17,)))</f>
        <v>A</v>
      </c>
      <c r="S17" s="48" t="str">
        <f ca="1">IF($AC17="","",IF(OFFSET(Liste!T$8,$AC17,)="","",OFFSET(Liste!T$8,$AC17,)))</f>
        <v>D</v>
      </c>
      <c r="T17" s="48" t="str">
        <f ca="1">IF($AC17="","",IF(OFFSET(Liste!U$8,$AC17,)="","",OFFSET(Liste!U$8,$AC17,)))</f>
        <v>C</v>
      </c>
      <c r="U17" s="48" t="str">
        <f ca="1">IF($AC17="","",IF(OFFSET(Liste!V$8,$AC17,)="","",OFFSET(Liste!V$8,$AC17,)))</f>
        <v>D</v>
      </c>
      <c r="V17" s="48" t="str">
        <f ca="1">IF($AC17="","",IF(OFFSET(Liste!W$8,$AC17,)="","",OFFSET(Liste!W$8,$AC17,)))</f>
        <v>B</v>
      </c>
      <c r="W17" s="48" t="str">
        <f ca="1">IF($AC17="","",IF(OFFSET(Liste!X$8,$AC17,)="","",OFFSET(Liste!X$8,$AC17,)))</f>
        <v>C</v>
      </c>
      <c r="X17" s="48">
        <f t="shared" ca="1" si="3"/>
        <v>13</v>
      </c>
      <c r="Y17" s="48">
        <f t="shared" ca="1" si="4"/>
        <v>6</v>
      </c>
      <c r="Z17" s="48">
        <f t="shared" ca="1" si="5"/>
        <v>1</v>
      </c>
      <c r="AA17" s="50">
        <f t="shared" ca="1" si="6"/>
        <v>11</v>
      </c>
      <c r="AC17" s="43">
        <f t="array" aca="1" ref="AC17" ca="1">IFERROR(MATCH(LARGE(IF(Liste!$B$9:$B$68=$AC$5,IF(Liste!$AB$9:$AB$68="",-20,Liste!$AB$9:$AB$68)-(Liste!$A$9:$A$68/1000)),$A17),IF(Liste!$AB$9:$AB$68="",-20,Liste!$AB$9:$AB$68)-(Liste!$A$9:$A$68/1000),0),"")</f>
        <v>30</v>
      </c>
      <c r="AF17" s="26"/>
    </row>
    <row r="18" spans="1:32" s="3" customFormat="1" ht="15.95" customHeight="1" x14ac:dyDescent="0.25">
      <c r="A18" s="48">
        <v>10</v>
      </c>
      <c r="B18" s="48">
        <f ca="1">IF($AC18="","",OFFSET(Liste!C$8,$AC18,))</f>
        <v>843</v>
      </c>
      <c r="C18" s="49" t="str">
        <f ca="1">IF($AC18="","",OFFSET(Liste!D$8,$AC18,))</f>
        <v>İsmail KOCAMAN</v>
      </c>
      <c r="D18" s="48" t="str">
        <f ca="1">IF($AC18="","",IF(OFFSET(Liste!E$8,$AC18,)="","",OFFSET(Liste!E$8,$AC18,)))</f>
        <v>D</v>
      </c>
      <c r="E18" s="48" t="str">
        <f ca="1">IF($AC18="","",IF(OFFSET(Liste!F$8,$AC18,)="","",OFFSET(Liste!F$8,$AC18,)))</f>
        <v>A</v>
      </c>
      <c r="F18" s="48" t="str">
        <f ca="1">IF($AC18="","",IF(OFFSET(Liste!G$8,$AC18,)="","",OFFSET(Liste!G$8,$AC18,)))</f>
        <v>A</v>
      </c>
      <c r="G18" s="48" t="str">
        <f ca="1">IF($AC18="","",IF(OFFSET(Liste!H$8,$AC18,)="","",OFFSET(Liste!H$8,$AC18,)))</f>
        <v>B</v>
      </c>
      <c r="H18" s="48" t="str">
        <f ca="1">IF($AC18="","",IF(OFFSET(Liste!I$8,$AC18,)="","",OFFSET(Liste!I$8,$AC18,)))</f>
        <v>C</v>
      </c>
      <c r="I18" s="48" t="str">
        <f ca="1">IF($AC18="","",IF(OFFSET(Liste!J$8,$AC18,)="","",OFFSET(Liste!J$8,$AC18,)))</f>
        <v>D</v>
      </c>
      <c r="J18" s="48" t="str">
        <f ca="1">IF($AC18="","",IF(OFFSET(Liste!K$8,$AC18,)="","",OFFSET(Liste!K$8,$AC18,)))</f>
        <v>C</v>
      </c>
      <c r="K18" s="48" t="str">
        <f ca="1">IF($AC18="","",IF(OFFSET(Liste!L$8,$AC18,)="","",OFFSET(Liste!L$8,$AC18,)))</f>
        <v>D</v>
      </c>
      <c r="L18" s="48" t="str">
        <f ca="1">IF($AC18="","",IF(OFFSET(Liste!M$8,$AC18,)="","",OFFSET(Liste!M$8,$AC18,)))</f>
        <v>B</v>
      </c>
      <c r="M18" s="48" t="str">
        <f ca="1">IF($AC18="","",IF(OFFSET(Liste!N$8,$AC18,)="","",OFFSET(Liste!N$8,$AC18,)))</f>
        <v>C</v>
      </c>
      <c r="N18" s="48" t="str">
        <f ca="1">IF($AC18="","",IF(OFFSET(Liste!O$8,$AC18,)="","",OFFSET(Liste!O$8,$AC18,)))</f>
        <v>A</v>
      </c>
      <c r="O18" s="48" t="str">
        <f ca="1">IF($AC18="","",IF(OFFSET(Liste!P$8,$AC18,)="","",OFFSET(Liste!P$8,$AC18,)))</f>
        <v>B</v>
      </c>
      <c r="P18" s="48" t="str">
        <f ca="1">IF($AC18="","",IF(OFFSET(Liste!Q$8,$AC18,)="","",OFFSET(Liste!Q$8,$AC18,)))</f>
        <v>B</v>
      </c>
      <c r="Q18" s="48" t="str">
        <f ca="1">IF($AC18="","",IF(OFFSET(Liste!R$8,$AC18,)="","",OFFSET(Liste!R$8,$AC18,)))</f>
        <v>B</v>
      </c>
      <c r="R18" s="48" t="str">
        <f ca="1">IF($AC18="","",IF(OFFSET(Liste!S$8,$AC18,)="","",OFFSET(Liste!S$8,$AC18,)))</f>
        <v>C</v>
      </c>
      <c r="S18" s="48" t="str">
        <f ca="1">IF($AC18="","",IF(OFFSET(Liste!T$8,$AC18,)="","",OFFSET(Liste!T$8,$AC18,)))</f>
        <v>C</v>
      </c>
      <c r="T18" s="48" t="str">
        <f ca="1">IF($AC18="","",IF(OFFSET(Liste!U$8,$AC18,)="","",OFFSET(Liste!U$8,$AC18,)))</f>
        <v>A</v>
      </c>
      <c r="U18" s="48" t="str">
        <f ca="1">IF($AC18="","",IF(OFFSET(Liste!V$8,$AC18,)="","",OFFSET(Liste!V$8,$AC18,)))</f>
        <v>C</v>
      </c>
      <c r="V18" s="48" t="str">
        <f ca="1">IF($AC18="","",IF(OFFSET(Liste!W$8,$AC18,)="","",OFFSET(Liste!W$8,$AC18,)))</f>
        <v>D</v>
      </c>
      <c r="W18" s="48" t="str">
        <f ca="1">IF($AC18="","",IF(OFFSET(Liste!X$8,$AC18,)="","",OFFSET(Liste!X$8,$AC18,)))</f>
        <v>B</v>
      </c>
      <c r="X18" s="48">
        <f t="shared" ca="1" si="3"/>
        <v>13</v>
      </c>
      <c r="Y18" s="48">
        <f t="shared" ca="1" si="4"/>
        <v>7</v>
      </c>
      <c r="Z18" s="48">
        <f t="shared" ca="1" si="5"/>
        <v>0</v>
      </c>
      <c r="AA18" s="50">
        <f t="shared" ca="1" si="6"/>
        <v>10.666666666666666</v>
      </c>
      <c r="AC18" s="43">
        <f t="array" aca="1" ref="AC18" ca="1">IFERROR(MATCH(LARGE(IF(Liste!$B$9:$B$68=$AC$5,IF(Liste!$AB$9:$AB$68="",-20,Liste!$AB$9:$AB$68)-(Liste!$A$9:$A$68/1000)),$A18),IF(Liste!$AB$9:$AB$68="",-20,Liste!$AB$9:$AB$68)-(Liste!$A$9:$A$68/1000),0),"")</f>
        <v>28</v>
      </c>
      <c r="AF18" s="26"/>
    </row>
    <row r="19" spans="1:32" s="3" customFormat="1" ht="15.95" customHeight="1" x14ac:dyDescent="0.25">
      <c r="A19" s="48">
        <v>11</v>
      </c>
      <c r="B19" s="48">
        <f ca="1">IF($AC19="","",OFFSET(Liste!C$8,$AC19,))</f>
        <v>812</v>
      </c>
      <c r="C19" s="49" t="str">
        <f ca="1">IF($AC19="","",OFFSET(Liste!D$8,$AC19,))</f>
        <v>Gürkan GÜRBÜZ</v>
      </c>
      <c r="D19" s="48" t="str">
        <f ca="1">IF($AC19="","",IF(OFFSET(Liste!E$8,$AC19,)="","",OFFSET(Liste!E$8,$AC19,)))</f>
        <v>D</v>
      </c>
      <c r="E19" s="48" t="str">
        <f ca="1">IF($AC19="","",IF(OFFSET(Liste!F$8,$AC19,)="","",OFFSET(Liste!F$8,$AC19,)))</f>
        <v>C</v>
      </c>
      <c r="F19" s="48" t="str">
        <f ca="1">IF($AC19="","",IF(OFFSET(Liste!G$8,$AC19,)="","",OFFSET(Liste!G$8,$AC19,)))</f>
        <v>D</v>
      </c>
      <c r="G19" s="48" t="str">
        <f ca="1">IF($AC19="","",IF(OFFSET(Liste!H$8,$AC19,)="","",OFFSET(Liste!H$8,$AC19,)))</f>
        <v>D</v>
      </c>
      <c r="H19" s="48" t="str">
        <f ca="1">IF($AC19="","",IF(OFFSET(Liste!I$8,$AC19,)="","",OFFSET(Liste!I$8,$AC19,)))</f>
        <v>C</v>
      </c>
      <c r="I19" s="48" t="str">
        <f ca="1">IF($AC19="","",IF(OFFSET(Liste!J$8,$AC19,)="","",OFFSET(Liste!J$8,$AC19,)))</f>
        <v>D</v>
      </c>
      <c r="J19" s="48" t="str">
        <f ca="1">IF($AC19="","",IF(OFFSET(Liste!K$8,$AC19,)="","",OFFSET(Liste!K$8,$AC19,)))</f>
        <v>C</v>
      </c>
      <c r="K19" s="48" t="str">
        <f ca="1">IF($AC19="","",IF(OFFSET(Liste!L$8,$AC19,)="","",OFFSET(Liste!L$8,$AC19,)))</f>
        <v>B</v>
      </c>
      <c r="L19" s="48" t="str">
        <f ca="1">IF($AC19="","",IF(OFFSET(Liste!M$8,$AC19,)="","",OFFSET(Liste!M$8,$AC19,)))</f>
        <v>B</v>
      </c>
      <c r="M19" s="48" t="str">
        <f ca="1">IF($AC19="","",IF(OFFSET(Liste!N$8,$AC19,)="","",OFFSET(Liste!N$8,$AC19,)))</f>
        <v>C</v>
      </c>
      <c r="N19" s="48" t="str">
        <f ca="1">IF($AC19="","",IF(OFFSET(Liste!O$8,$AC19,)="","",OFFSET(Liste!O$8,$AC19,)))</f>
        <v>A</v>
      </c>
      <c r="O19" s="48" t="str">
        <f ca="1">IF($AC19="","",IF(OFFSET(Liste!P$8,$AC19,)="","",OFFSET(Liste!P$8,$AC19,)))</f>
        <v>C</v>
      </c>
      <c r="P19" s="48" t="str">
        <f ca="1">IF($AC19="","",IF(OFFSET(Liste!Q$8,$AC19,)="","",OFFSET(Liste!Q$8,$AC19,)))</f>
        <v>B</v>
      </c>
      <c r="Q19" s="48" t="str">
        <f ca="1">IF($AC19="","",IF(OFFSET(Liste!R$8,$AC19,)="","",OFFSET(Liste!R$8,$AC19,)))</f>
        <v>B</v>
      </c>
      <c r="R19" s="48" t="str">
        <f ca="1">IF($AC19="","",IF(OFFSET(Liste!S$8,$AC19,)="","",OFFSET(Liste!S$8,$AC19,)))</f>
        <v>C</v>
      </c>
      <c r="S19" s="48" t="str">
        <f ca="1">IF($AC19="","",IF(OFFSET(Liste!T$8,$AC19,)="","",OFFSET(Liste!T$8,$AC19,)))</f>
        <v>B</v>
      </c>
      <c r="T19" s="48" t="str">
        <f ca="1">IF($AC19="","",IF(OFFSET(Liste!U$8,$AC19,)="","",OFFSET(Liste!U$8,$AC19,)))</f>
        <v>A</v>
      </c>
      <c r="U19" s="48" t="str">
        <f ca="1">IF($AC19="","",IF(OFFSET(Liste!V$8,$AC19,)="","",OFFSET(Liste!V$8,$AC19,)))</f>
        <v>A</v>
      </c>
      <c r="V19" s="48" t="str">
        <f ca="1">IF($AC19="","",IF(OFFSET(Liste!W$8,$AC19,)="","",OFFSET(Liste!W$8,$AC19,)))</f>
        <v>A</v>
      </c>
      <c r="W19" s="48" t="str">
        <f ca="1">IF($AC19="","",IF(OFFSET(Liste!X$8,$AC19,)="","",OFFSET(Liste!X$8,$AC19,)))</f>
        <v/>
      </c>
      <c r="X19" s="48">
        <f t="shared" ca="1" si="3"/>
        <v>12</v>
      </c>
      <c r="Y19" s="48">
        <f t="shared" ca="1" si="4"/>
        <v>7</v>
      </c>
      <c r="Z19" s="48">
        <f t="shared" ca="1" si="5"/>
        <v>1</v>
      </c>
      <c r="AA19" s="50">
        <f t="shared" ca="1" si="6"/>
        <v>9.6666666666666661</v>
      </c>
      <c r="AC19" s="43">
        <f t="array" aca="1" ref="AC19" ca="1">IFERROR(MATCH(LARGE(IF(Liste!$B$9:$B$68=$AC$5,IF(Liste!$AB$9:$AB$68="",-20,Liste!$AB$9:$AB$68)-(Liste!$A$9:$A$68/1000)),$A19),IF(Liste!$AB$9:$AB$68="",-20,Liste!$AB$9:$AB$68)-(Liste!$A$9:$A$68/1000),0),"")</f>
        <v>19</v>
      </c>
      <c r="AF19" s="26"/>
    </row>
    <row r="20" spans="1:32" s="3" customFormat="1" ht="15.95" customHeight="1" x14ac:dyDescent="0.25">
      <c r="A20" s="48">
        <v>12</v>
      </c>
      <c r="B20" s="48">
        <f ca="1">IF($AC20="","",OFFSET(Liste!C$8,$AC20,))</f>
        <v>823</v>
      </c>
      <c r="C20" s="49" t="str">
        <f ca="1">IF($AC20="","",OFFSET(Liste!D$8,$AC20,))</f>
        <v>Hamza KAHRAMAN</v>
      </c>
      <c r="D20" s="48" t="str">
        <f ca="1">IF($AC20="","",IF(OFFSET(Liste!E$8,$AC20,)="","",OFFSET(Liste!E$8,$AC20,)))</f>
        <v>D</v>
      </c>
      <c r="E20" s="48" t="str">
        <f ca="1">IF($AC20="","",IF(OFFSET(Liste!F$8,$AC20,)="","",OFFSET(Liste!F$8,$AC20,)))</f>
        <v>A</v>
      </c>
      <c r="F20" s="48" t="str">
        <f ca="1">IF($AC20="","",IF(OFFSET(Liste!G$8,$AC20,)="","",OFFSET(Liste!G$8,$AC20,)))</f>
        <v>A</v>
      </c>
      <c r="G20" s="48" t="str">
        <f ca="1">IF($AC20="","",IF(OFFSET(Liste!H$8,$AC20,)="","",OFFSET(Liste!H$8,$AC20,)))</f>
        <v>D</v>
      </c>
      <c r="H20" s="48" t="str">
        <f ca="1">IF($AC20="","",IF(OFFSET(Liste!I$8,$AC20,)="","",OFFSET(Liste!I$8,$AC20,)))</f>
        <v>C</v>
      </c>
      <c r="I20" s="48" t="str">
        <f ca="1">IF($AC20="","",IF(OFFSET(Liste!J$8,$AC20,)="","",OFFSET(Liste!J$8,$AC20,)))</f>
        <v>D</v>
      </c>
      <c r="J20" s="48" t="str">
        <f ca="1">IF($AC20="","",IF(OFFSET(Liste!K$8,$AC20,)="","",OFFSET(Liste!K$8,$AC20,)))</f>
        <v>C</v>
      </c>
      <c r="K20" s="48" t="str">
        <f ca="1">IF($AC20="","",IF(OFFSET(Liste!L$8,$AC20,)="","",OFFSET(Liste!L$8,$AC20,)))</f>
        <v>D</v>
      </c>
      <c r="L20" s="48" t="str">
        <f ca="1">IF($AC20="","",IF(OFFSET(Liste!M$8,$AC20,)="","",OFFSET(Liste!M$8,$AC20,)))</f>
        <v>A</v>
      </c>
      <c r="M20" s="48" t="str">
        <f ca="1">IF($AC20="","",IF(OFFSET(Liste!N$8,$AC20,)="","",OFFSET(Liste!N$8,$AC20,)))</f>
        <v>C</v>
      </c>
      <c r="N20" s="48" t="str">
        <f ca="1">IF($AC20="","",IF(OFFSET(Liste!O$8,$AC20,)="","",OFFSET(Liste!O$8,$AC20,)))</f>
        <v>A</v>
      </c>
      <c r="O20" s="48" t="str">
        <f ca="1">IF($AC20="","",IF(OFFSET(Liste!P$8,$AC20,)="","",OFFSET(Liste!P$8,$AC20,)))</f>
        <v>D</v>
      </c>
      <c r="P20" s="48" t="str">
        <f ca="1">IF($AC20="","",IF(OFFSET(Liste!Q$8,$AC20,)="","",OFFSET(Liste!Q$8,$AC20,)))</f>
        <v>B</v>
      </c>
      <c r="Q20" s="48" t="str">
        <f ca="1">IF($AC20="","",IF(OFFSET(Liste!R$8,$AC20,)="","",OFFSET(Liste!R$8,$AC20,)))</f>
        <v>B</v>
      </c>
      <c r="R20" s="48" t="str">
        <f ca="1">IF($AC20="","",IF(OFFSET(Liste!S$8,$AC20,)="","",OFFSET(Liste!S$8,$AC20,)))</f>
        <v>C</v>
      </c>
      <c r="S20" s="48" t="str">
        <f ca="1">IF($AC20="","",IF(OFFSET(Liste!T$8,$AC20,)="","",OFFSET(Liste!T$8,$AC20,)))</f>
        <v>A</v>
      </c>
      <c r="T20" s="48" t="str">
        <f ca="1">IF($AC20="","",IF(OFFSET(Liste!U$8,$AC20,)="","",OFFSET(Liste!U$8,$AC20,)))</f>
        <v>A</v>
      </c>
      <c r="U20" s="48" t="str">
        <f ca="1">IF($AC20="","",IF(OFFSET(Liste!V$8,$AC20,)="","",OFFSET(Liste!V$8,$AC20,)))</f>
        <v/>
      </c>
      <c r="V20" s="48" t="str">
        <f ca="1">IF($AC20="","",IF(OFFSET(Liste!W$8,$AC20,)="","",OFFSET(Liste!W$8,$AC20,)))</f>
        <v>B</v>
      </c>
      <c r="W20" s="48" t="str">
        <f ca="1">IF($AC20="","",IF(OFFSET(Liste!X$8,$AC20,)="","",OFFSET(Liste!X$8,$AC20,)))</f>
        <v>C</v>
      </c>
      <c r="X20" s="48">
        <f t="shared" ca="1" si="3"/>
        <v>12</v>
      </c>
      <c r="Y20" s="48">
        <f t="shared" ca="1" si="4"/>
        <v>7</v>
      </c>
      <c r="Z20" s="48">
        <f t="shared" ca="1" si="5"/>
        <v>1</v>
      </c>
      <c r="AA20" s="50">
        <f t="shared" ca="1" si="6"/>
        <v>9.6666666666666661</v>
      </c>
      <c r="AC20" s="43">
        <f t="array" aca="1" ref="AC20" ca="1">IFERROR(MATCH(LARGE(IF(Liste!$B$9:$B$68=$AC$5,IF(Liste!$AB$9:$AB$68="",-20,Liste!$AB$9:$AB$68)-(Liste!$A$9:$A$68/1000)),$A20),IF(Liste!$AB$9:$AB$68="",-20,Liste!$AB$9:$AB$68)-(Liste!$A$9:$A$68/1000),0),"")</f>
        <v>22</v>
      </c>
      <c r="AF20" s="26"/>
    </row>
    <row r="21" spans="1:32" s="3" customFormat="1" ht="15.95" customHeight="1" x14ac:dyDescent="0.25">
      <c r="A21" s="48">
        <v>13</v>
      </c>
      <c r="B21" s="48">
        <f ca="1">IF($AC21="","",OFFSET(Liste!C$8,$AC21,))</f>
        <v>833</v>
      </c>
      <c r="C21" s="49" t="str">
        <f ca="1">IF($AC21="","",OFFSET(Liste!D$8,$AC21,))</f>
        <v>İbrahim KAYA</v>
      </c>
      <c r="D21" s="48" t="str">
        <f ca="1">IF($AC21="","",IF(OFFSET(Liste!E$8,$AC21,)="","",OFFSET(Liste!E$8,$AC21,)))</f>
        <v>D</v>
      </c>
      <c r="E21" s="48" t="str">
        <f ca="1">IF($AC21="","",IF(OFFSET(Liste!F$8,$AC21,)="","",OFFSET(Liste!F$8,$AC21,)))</f>
        <v>A</v>
      </c>
      <c r="F21" s="48" t="str">
        <f ca="1">IF($AC21="","",IF(OFFSET(Liste!G$8,$AC21,)="","",OFFSET(Liste!G$8,$AC21,)))</f>
        <v>D</v>
      </c>
      <c r="G21" s="48" t="str">
        <f ca="1">IF($AC21="","",IF(OFFSET(Liste!H$8,$AC21,)="","",OFFSET(Liste!H$8,$AC21,)))</f>
        <v>D</v>
      </c>
      <c r="H21" s="48" t="str">
        <f ca="1">IF($AC21="","",IF(OFFSET(Liste!I$8,$AC21,)="","",OFFSET(Liste!I$8,$AC21,)))</f>
        <v>C</v>
      </c>
      <c r="I21" s="48" t="str">
        <f ca="1">IF($AC21="","",IF(OFFSET(Liste!J$8,$AC21,)="","",OFFSET(Liste!J$8,$AC21,)))</f>
        <v>D</v>
      </c>
      <c r="J21" s="48" t="str">
        <f ca="1">IF($AC21="","",IF(OFFSET(Liste!K$8,$AC21,)="","",OFFSET(Liste!K$8,$AC21,)))</f>
        <v>B</v>
      </c>
      <c r="K21" s="48" t="str">
        <f ca="1">IF($AC21="","",IF(OFFSET(Liste!L$8,$AC21,)="","",OFFSET(Liste!L$8,$AC21,)))</f>
        <v>B</v>
      </c>
      <c r="L21" s="48" t="str">
        <f ca="1">IF($AC21="","",IF(OFFSET(Liste!M$8,$AC21,)="","",OFFSET(Liste!M$8,$AC21,)))</f>
        <v>B</v>
      </c>
      <c r="M21" s="48" t="str">
        <f ca="1">IF($AC21="","",IF(OFFSET(Liste!N$8,$AC21,)="","",OFFSET(Liste!N$8,$AC21,)))</f>
        <v>D</v>
      </c>
      <c r="N21" s="48" t="str">
        <f ca="1">IF($AC21="","",IF(OFFSET(Liste!O$8,$AC21,)="","",OFFSET(Liste!O$8,$AC21,)))</f>
        <v>A</v>
      </c>
      <c r="O21" s="48" t="str">
        <f ca="1">IF($AC21="","",IF(OFFSET(Liste!P$8,$AC21,)="","",OFFSET(Liste!P$8,$AC21,)))</f>
        <v>D</v>
      </c>
      <c r="P21" s="48" t="str">
        <f ca="1">IF($AC21="","",IF(OFFSET(Liste!Q$8,$AC21,)="","",OFFSET(Liste!Q$8,$AC21,)))</f>
        <v>B</v>
      </c>
      <c r="Q21" s="48" t="str">
        <f ca="1">IF($AC21="","",IF(OFFSET(Liste!R$8,$AC21,)="","",OFFSET(Liste!R$8,$AC21,)))</f>
        <v>B</v>
      </c>
      <c r="R21" s="48" t="str">
        <f ca="1">IF($AC21="","",IF(OFFSET(Liste!S$8,$AC21,)="","",OFFSET(Liste!S$8,$AC21,)))</f>
        <v>A</v>
      </c>
      <c r="S21" s="48" t="str">
        <f ca="1">IF($AC21="","",IF(OFFSET(Liste!T$8,$AC21,)="","",OFFSET(Liste!T$8,$AC21,)))</f>
        <v>D</v>
      </c>
      <c r="T21" s="48" t="str">
        <f ca="1">IF($AC21="","",IF(OFFSET(Liste!U$8,$AC21,)="","",OFFSET(Liste!U$8,$AC21,)))</f>
        <v>A</v>
      </c>
      <c r="U21" s="48" t="str">
        <f ca="1">IF($AC21="","",IF(OFFSET(Liste!V$8,$AC21,)="","",OFFSET(Liste!V$8,$AC21,)))</f>
        <v/>
      </c>
      <c r="V21" s="48" t="str">
        <f ca="1">IF($AC21="","",IF(OFFSET(Liste!W$8,$AC21,)="","",OFFSET(Liste!W$8,$AC21,)))</f>
        <v/>
      </c>
      <c r="W21" s="48" t="str">
        <f ca="1">IF($AC21="","",IF(OFFSET(Liste!X$8,$AC21,)="","",OFFSET(Liste!X$8,$AC21,)))</f>
        <v/>
      </c>
      <c r="X21" s="48">
        <f t="shared" ca="1" si="3"/>
        <v>11</v>
      </c>
      <c r="Y21" s="48">
        <f t="shared" ca="1" si="4"/>
        <v>6</v>
      </c>
      <c r="Z21" s="48">
        <f t="shared" ca="1" si="5"/>
        <v>3</v>
      </c>
      <c r="AA21" s="50">
        <f t="shared" ca="1" si="6"/>
        <v>9</v>
      </c>
      <c r="AC21" s="43">
        <f t="array" aca="1" ref="AC21" ca="1">IFERROR(MATCH(LARGE(IF(Liste!$B$9:$B$68=$AC$5,IF(Liste!$AB$9:$AB$68="",-20,Liste!$AB$9:$AB$68)-(Liste!$A$9:$A$68/1000)),$A21),IF(Liste!$AB$9:$AB$68="",-20,Liste!$AB$9:$AB$68)-(Liste!$A$9:$A$68/1000),0),"")</f>
        <v>26</v>
      </c>
      <c r="AF21" s="26"/>
    </row>
    <row r="22" spans="1:32" s="3" customFormat="1" ht="15.95" customHeight="1" x14ac:dyDescent="0.25">
      <c r="A22" s="48">
        <v>14</v>
      </c>
      <c r="B22" s="48">
        <f ca="1">IF($AC22="","",OFFSET(Liste!C$8,$AC22,))</f>
        <v>809</v>
      </c>
      <c r="C22" s="49" t="str">
        <f ca="1">IF($AC22="","",OFFSET(Liste!D$8,$AC22,))</f>
        <v>Furkan GÜMÜŞ</v>
      </c>
      <c r="D22" s="48" t="str">
        <f ca="1">IF($AC22="","",IF(OFFSET(Liste!E$8,$AC22,)="","",OFFSET(Liste!E$8,$AC22,)))</f>
        <v>D</v>
      </c>
      <c r="E22" s="48" t="str">
        <f ca="1">IF($AC22="","",IF(OFFSET(Liste!F$8,$AC22,)="","",OFFSET(Liste!F$8,$AC22,)))</f>
        <v/>
      </c>
      <c r="F22" s="48" t="str">
        <f ca="1">IF($AC22="","",IF(OFFSET(Liste!G$8,$AC22,)="","",OFFSET(Liste!G$8,$AC22,)))</f>
        <v>A</v>
      </c>
      <c r="G22" s="48" t="str">
        <f ca="1">IF($AC22="","",IF(OFFSET(Liste!H$8,$AC22,)="","",OFFSET(Liste!H$8,$AC22,)))</f>
        <v>B</v>
      </c>
      <c r="H22" s="48" t="str">
        <f ca="1">IF($AC22="","",IF(OFFSET(Liste!I$8,$AC22,)="","",OFFSET(Liste!I$8,$AC22,)))</f>
        <v>C</v>
      </c>
      <c r="I22" s="48" t="str">
        <f ca="1">IF($AC22="","",IF(OFFSET(Liste!J$8,$AC22,)="","",OFFSET(Liste!J$8,$AC22,)))</f>
        <v>D</v>
      </c>
      <c r="J22" s="48" t="str">
        <f ca="1">IF($AC22="","",IF(OFFSET(Liste!K$8,$AC22,)="","",OFFSET(Liste!K$8,$AC22,)))</f>
        <v>B</v>
      </c>
      <c r="K22" s="48" t="str">
        <f ca="1">IF($AC22="","",IF(OFFSET(Liste!L$8,$AC22,)="","",OFFSET(Liste!L$8,$AC22,)))</f>
        <v>C</v>
      </c>
      <c r="L22" s="48" t="str">
        <f ca="1">IF($AC22="","",IF(OFFSET(Liste!M$8,$AC22,)="","",OFFSET(Liste!M$8,$AC22,)))</f>
        <v>C</v>
      </c>
      <c r="M22" s="48" t="str">
        <f ca="1">IF($AC22="","",IF(OFFSET(Liste!N$8,$AC22,)="","",OFFSET(Liste!N$8,$AC22,)))</f>
        <v>C</v>
      </c>
      <c r="N22" s="48" t="str">
        <f ca="1">IF($AC22="","",IF(OFFSET(Liste!O$8,$AC22,)="","",OFFSET(Liste!O$8,$AC22,)))</f>
        <v>A</v>
      </c>
      <c r="O22" s="48" t="str">
        <f ca="1">IF($AC22="","",IF(OFFSET(Liste!P$8,$AC22,)="","",OFFSET(Liste!P$8,$AC22,)))</f>
        <v>D</v>
      </c>
      <c r="P22" s="48" t="str">
        <f ca="1">IF($AC22="","",IF(OFFSET(Liste!Q$8,$AC22,)="","",OFFSET(Liste!Q$8,$AC22,)))</f>
        <v>B</v>
      </c>
      <c r="Q22" s="48" t="str">
        <f ca="1">IF($AC22="","",IF(OFFSET(Liste!R$8,$AC22,)="","",OFFSET(Liste!R$8,$AC22,)))</f>
        <v>A</v>
      </c>
      <c r="R22" s="48" t="str">
        <f ca="1">IF($AC22="","",IF(OFFSET(Liste!S$8,$AC22,)="","",OFFSET(Liste!S$8,$AC22,)))</f>
        <v>C</v>
      </c>
      <c r="S22" s="48" t="str">
        <f ca="1">IF($AC22="","",IF(OFFSET(Liste!T$8,$AC22,)="","",OFFSET(Liste!T$8,$AC22,)))</f>
        <v>D</v>
      </c>
      <c r="T22" s="48" t="str">
        <f ca="1">IF($AC22="","",IF(OFFSET(Liste!U$8,$AC22,)="","",OFFSET(Liste!U$8,$AC22,)))</f>
        <v>A</v>
      </c>
      <c r="U22" s="48" t="str">
        <f ca="1">IF($AC22="","",IF(OFFSET(Liste!V$8,$AC22,)="","",OFFSET(Liste!V$8,$AC22,)))</f>
        <v>D</v>
      </c>
      <c r="V22" s="48" t="str">
        <f ca="1">IF($AC22="","",IF(OFFSET(Liste!W$8,$AC22,)="","",OFFSET(Liste!W$8,$AC22,)))</f>
        <v>D</v>
      </c>
      <c r="W22" s="48" t="str">
        <f ca="1">IF($AC22="","",IF(OFFSET(Liste!X$8,$AC22,)="","",OFFSET(Liste!X$8,$AC22,)))</f>
        <v>A</v>
      </c>
      <c r="X22" s="48">
        <f t="shared" ca="1" si="3"/>
        <v>11</v>
      </c>
      <c r="Y22" s="48">
        <f t="shared" ca="1" si="4"/>
        <v>8</v>
      </c>
      <c r="Z22" s="48">
        <f t="shared" ca="1" si="5"/>
        <v>1</v>
      </c>
      <c r="AA22" s="50">
        <f t="shared" ca="1" si="6"/>
        <v>8.3333333333333339</v>
      </c>
      <c r="AC22" s="43">
        <f t="array" aca="1" ref="AC22" ca="1">IFERROR(MATCH(LARGE(IF(Liste!$B$9:$B$68=$AC$5,IF(Liste!$AB$9:$AB$68="",-20,Liste!$AB$9:$AB$68)-(Liste!$A$9:$A$68/1000)),$A22),IF(Liste!$AB$9:$AB$68="",-20,Liste!$AB$9:$AB$68)-(Liste!$A$9:$A$68/1000),0),"")</f>
        <v>17</v>
      </c>
      <c r="AF22" s="26"/>
    </row>
    <row r="23" spans="1:32" s="3" customFormat="1" ht="15.95" customHeight="1" x14ac:dyDescent="0.25">
      <c r="A23" s="48">
        <v>15</v>
      </c>
      <c r="B23" s="48">
        <f ca="1">IF($AC23="","",OFFSET(Liste!C$8,$AC23,))</f>
        <v>835</v>
      </c>
      <c r="C23" s="49" t="str">
        <f ca="1">IF($AC23="","",OFFSET(Liste!D$8,$AC23,))</f>
        <v>İrfan KESKİN</v>
      </c>
      <c r="D23" s="48" t="str">
        <f ca="1">IF($AC23="","",IF(OFFSET(Liste!E$8,$AC23,)="","",OFFSET(Liste!E$8,$AC23,)))</f>
        <v>D</v>
      </c>
      <c r="E23" s="48" t="str">
        <f ca="1">IF($AC23="","",IF(OFFSET(Liste!F$8,$AC23,)="","",OFFSET(Liste!F$8,$AC23,)))</f>
        <v>C</v>
      </c>
      <c r="F23" s="48" t="str">
        <f ca="1">IF($AC23="","",IF(OFFSET(Liste!G$8,$AC23,)="","",OFFSET(Liste!G$8,$AC23,)))</f>
        <v>D</v>
      </c>
      <c r="G23" s="48" t="str">
        <f ca="1">IF($AC23="","",IF(OFFSET(Liste!H$8,$AC23,)="","",OFFSET(Liste!H$8,$AC23,)))</f>
        <v>A</v>
      </c>
      <c r="H23" s="48" t="str">
        <f ca="1">IF($AC23="","",IF(OFFSET(Liste!I$8,$AC23,)="","",OFFSET(Liste!I$8,$AC23,)))</f>
        <v>D</v>
      </c>
      <c r="I23" s="48" t="str">
        <f ca="1">IF($AC23="","",IF(OFFSET(Liste!J$8,$AC23,)="","",OFFSET(Liste!J$8,$AC23,)))</f>
        <v>D</v>
      </c>
      <c r="J23" s="48" t="str">
        <f ca="1">IF($AC23="","",IF(OFFSET(Liste!K$8,$AC23,)="","",OFFSET(Liste!K$8,$AC23,)))</f>
        <v>D</v>
      </c>
      <c r="K23" s="48" t="str">
        <f ca="1">IF($AC23="","",IF(OFFSET(Liste!L$8,$AC23,)="","",OFFSET(Liste!L$8,$AC23,)))</f>
        <v>B</v>
      </c>
      <c r="L23" s="48" t="str">
        <f ca="1">IF($AC23="","",IF(OFFSET(Liste!M$8,$AC23,)="","",OFFSET(Liste!M$8,$AC23,)))</f>
        <v>C</v>
      </c>
      <c r="M23" s="48" t="str">
        <f ca="1">IF($AC23="","",IF(OFFSET(Liste!N$8,$AC23,)="","",OFFSET(Liste!N$8,$AC23,)))</f>
        <v>C</v>
      </c>
      <c r="N23" s="48" t="str">
        <f ca="1">IF($AC23="","",IF(OFFSET(Liste!O$8,$AC23,)="","",OFFSET(Liste!O$8,$AC23,)))</f>
        <v>D</v>
      </c>
      <c r="O23" s="48" t="str">
        <f ca="1">IF($AC23="","",IF(OFFSET(Liste!P$8,$AC23,)="","",OFFSET(Liste!P$8,$AC23,)))</f>
        <v>B</v>
      </c>
      <c r="P23" s="48" t="str">
        <f ca="1">IF($AC23="","",IF(OFFSET(Liste!Q$8,$AC23,)="","",OFFSET(Liste!Q$8,$AC23,)))</f>
        <v>B</v>
      </c>
      <c r="Q23" s="48" t="str">
        <f ca="1">IF($AC23="","",IF(OFFSET(Liste!R$8,$AC23,)="","",OFFSET(Liste!R$8,$AC23,)))</f>
        <v>B</v>
      </c>
      <c r="R23" s="48" t="str">
        <f ca="1">IF($AC23="","",IF(OFFSET(Liste!S$8,$AC23,)="","",OFFSET(Liste!S$8,$AC23,)))</f>
        <v>C</v>
      </c>
      <c r="S23" s="48" t="str">
        <f ca="1">IF($AC23="","",IF(OFFSET(Liste!T$8,$AC23,)="","",OFFSET(Liste!T$8,$AC23,)))</f>
        <v>D</v>
      </c>
      <c r="T23" s="48" t="str">
        <f ca="1">IF($AC23="","",IF(OFFSET(Liste!U$8,$AC23,)="","",OFFSET(Liste!U$8,$AC23,)))</f>
        <v>A</v>
      </c>
      <c r="U23" s="48" t="str">
        <f ca="1">IF($AC23="","",IF(OFFSET(Liste!V$8,$AC23,)="","",OFFSET(Liste!V$8,$AC23,)))</f>
        <v>B</v>
      </c>
      <c r="V23" s="48" t="str">
        <f ca="1">IF($AC23="","",IF(OFFSET(Liste!W$8,$AC23,)="","",OFFSET(Liste!W$8,$AC23,)))</f>
        <v>A</v>
      </c>
      <c r="W23" s="48" t="str">
        <f ca="1">IF($AC23="","",IF(OFFSET(Liste!X$8,$AC23,)="","",OFFSET(Liste!X$8,$AC23,)))</f>
        <v>D</v>
      </c>
      <c r="X23" s="48">
        <f t="shared" ca="1" si="3"/>
        <v>10</v>
      </c>
      <c r="Y23" s="48">
        <f t="shared" ca="1" si="4"/>
        <v>10</v>
      </c>
      <c r="Z23" s="48">
        <f t="shared" ca="1" si="5"/>
        <v>0</v>
      </c>
      <c r="AA23" s="50">
        <f t="shared" ca="1" si="6"/>
        <v>6.6666666666666661</v>
      </c>
      <c r="AC23" s="43">
        <f t="array" aca="1" ref="AC23" ca="1">IFERROR(MATCH(LARGE(IF(Liste!$B$9:$B$68=$AC$5,IF(Liste!$AB$9:$AB$68="",-20,Liste!$AB$9:$AB$68)-(Liste!$A$9:$A$68/1000)),$A23),IF(Liste!$AB$9:$AB$68="",-20,Liste!$AB$9:$AB$68)-(Liste!$A$9:$A$68/1000),0),"")</f>
        <v>27</v>
      </c>
      <c r="AF23" s="26"/>
    </row>
    <row r="24" spans="1:32" s="3" customFormat="1" ht="15.95" customHeight="1" x14ac:dyDescent="0.25">
      <c r="A24" s="48">
        <v>16</v>
      </c>
      <c r="B24" s="48">
        <f ca="1">IF($AC24="","",OFFSET(Liste!C$8,$AC24,))</f>
        <v>829</v>
      </c>
      <c r="C24" s="49" t="str">
        <f ca="1">IF($AC24="","",OFFSET(Liste!D$8,$AC24,))</f>
        <v>Hilal KARAKURT</v>
      </c>
      <c r="D24" s="48" t="str">
        <f ca="1">IF($AC24="","",IF(OFFSET(Liste!E$8,$AC24,)="","",OFFSET(Liste!E$8,$AC24,)))</f>
        <v>D</v>
      </c>
      <c r="E24" s="48" t="str">
        <f ca="1">IF($AC24="","",IF(OFFSET(Liste!F$8,$AC24,)="","",OFFSET(Liste!F$8,$AC24,)))</f>
        <v/>
      </c>
      <c r="F24" s="48" t="str">
        <f ca="1">IF($AC24="","",IF(OFFSET(Liste!G$8,$AC24,)="","",OFFSET(Liste!G$8,$AC24,)))</f>
        <v>D</v>
      </c>
      <c r="G24" s="48" t="str">
        <f ca="1">IF($AC24="","",IF(OFFSET(Liste!H$8,$AC24,)="","",OFFSET(Liste!H$8,$AC24,)))</f>
        <v>D</v>
      </c>
      <c r="H24" s="48" t="str">
        <f ca="1">IF($AC24="","",IF(OFFSET(Liste!I$8,$AC24,)="","",OFFSET(Liste!I$8,$AC24,)))</f>
        <v/>
      </c>
      <c r="I24" s="48" t="str">
        <f ca="1">IF($AC24="","",IF(OFFSET(Liste!J$8,$AC24,)="","",OFFSET(Liste!J$8,$AC24,)))</f>
        <v>D</v>
      </c>
      <c r="J24" s="48" t="str">
        <f ca="1">IF($AC24="","",IF(OFFSET(Liste!K$8,$AC24,)="","",OFFSET(Liste!K$8,$AC24,)))</f>
        <v/>
      </c>
      <c r="K24" s="48" t="str">
        <f ca="1">IF($AC24="","",IF(OFFSET(Liste!L$8,$AC24,)="","",OFFSET(Liste!L$8,$AC24,)))</f>
        <v>B</v>
      </c>
      <c r="L24" s="48" t="str">
        <f ca="1">IF($AC24="","",IF(OFFSET(Liste!M$8,$AC24,)="","",OFFSET(Liste!M$8,$AC24,)))</f>
        <v>B</v>
      </c>
      <c r="M24" s="48" t="str">
        <f ca="1">IF($AC24="","",IF(OFFSET(Liste!N$8,$AC24,)="","",OFFSET(Liste!N$8,$AC24,)))</f>
        <v>C</v>
      </c>
      <c r="N24" s="48" t="str">
        <f ca="1">IF($AC24="","",IF(OFFSET(Liste!O$8,$AC24,)="","",OFFSET(Liste!O$8,$AC24,)))</f>
        <v>A</v>
      </c>
      <c r="O24" s="48" t="str">
        <f ca="1">IF($AC24="","",IF(OFFSET(Liste!P$8,$AC24,)="","",OFFSET(Liste!P$8,$AC24,)))</f>
        <v>D</v>
      </c>
      <c r="P24" s="48" t="str">
        <f ca="1">IF($AC24="","",IF(OFFSET(Liste!Q$8,$AC24,)="","",OFFSET(Liste!Q$8,$AC24,)))</f>
        <v>B</v>
      </c>
      <c r="Q24" s="48" t="str">
        <f ca="1">IF($AC24="","",IF(OFFSET(Liste!R$8,$AC24,)="","",OFFSET(Liste!R$8,$AC24,)))</f>
        <v>B</v>
      </c>
      <c r="R24" s="48" t="str">
        <f ca="1">IF($AC24="","",IF(OFFSET(Liste!S$8,$AC24,)="","",OFFSET(Liste!S$8,$AC24,)))</f>
        <v/>
      </c>
      <c r="S24" s="48" t="str">
        <f ca="1">IF($AC24="","",IF(OFFSET(Liste!T$8,$AC24,)="","",OFFSET(Liste!T$8,$AC24,)))</f>
        <v>B</v>
      </c>
      <c r="T24" s="48" t="str">
        <f ca="1">IF($AC24="","",IF(OFFSET(Liste!U$8,$AC24,)="","",OFFSET(Liste!U$8,$AC24,)))</f>
        <v>B</v>
      </c>
      <c r="U24" s="48" t="str">
        <f ca="1">IF($AC24="","",IF(OFFSET(Liste!V$8,$AC24,)="","",OFFSET(Liste!V$8,$AC24,)))</f>
        <v>B</v>
      </c>
      <c r="V24" s="48" t="str">
        <f ca="1">IF($AC24="","",IF(OFFSET(Liste!W$8,$AC24,)="","",OFFSET(Liste!W$8,$AC24,)))</f>
        <v/>
      </c>
      <c r="W24" s="48" t="str">
        <f ca="1">IF($AC24="","",IF(OFFSET(Liste!X$8,$AC24,)="","",OFFSET(Liste!X$8,$AC24,)))</f>
        <v/>
      </c>
      <c r="X24" s="48">
        <f t="shared" ca="1" si="3"/>
        <v>8</v>
      </c>
      <c r="Y24" s="48">
        <f t="shared" ca="1" si="4"/>
        <v>6</v>
      </c>
      <c r="Z24" s="48">
        <f t="shared" ca="1" si="5"/>
        <v>6</v>
      </c>
      <c r="AA24" s="50">
        <f t="shared" ca="1" si="6"/>
        <v>6</v>
      </c>
      <c r="AC24" s="43">
        <f t="array" aca="1" ref="AC24" ca="1">IFERROR(MATCH(LARGE(IF(Liste!$B$9:$B$68=$AC$5,IF(Liste!$AB$9:$AB$68="",-20,Liste!$AB$9:$AB$68)-(Liste!$A$9:$A$68/1000)),$A24),IF(Liste!$AB$9:$AB$68="",-20,Liste!$AB$9:$AB$68)-(Liste!$A$9:$A$68/1000),0),"")</f>
        <v>24</v>
      </c>
      <c r="AF24" s="26"/>
    </row>
    <row r="25" spans="1:32" s="3" customFormat="1" ht="15.95" customHeight="1" x14ac:dyDescent="0.25">
      <c r="A25" s="48">
        <v>17</v>
      </c>
      <c r="B25" s="48">
        <f ca="1">IF($AC25="","",OFFSET(Liste!C$8,$AC25,))</f>
        <v>831</v>
      </c>
      <c r="C25" s="49" t="str">
        <f ca="1">IF($AC25="","",OFFSET(Liste!D$8,$AC25,))</f>
        <v>Hüseyin KARATAŞ</v>
      </c>
      <c r="D25" s="48" t="str">
        <f ca="1">IF($AC25="","",IF(OFFSET(Liste!E$8,$AC25,)="","",OFFSET(Liste!E$8,$AC25,)))</f>
        <v/>
      </c>
      <c r="E25" s="48" t="str">
        <f ca="1">IF($AC25="","",IF(OFFSET(Liste!F$8,$AC25,)="","",OFFSET(Liste!F$8,$AC25,)))</f>
        <v/>
      </c>
      <c r="F25" s="48" t="str">
        <f ca="1">IF($AC25="","",IF(OFFSET(Liste!G$8,$AC25,)="","",OFFSET(Liste!G$8,$AC25,)))</f>
        <v/>
      </c>
      <c r="G25" s="48" t="str">
        <f ca="1">IF($AC25="","",IF(OFFSET(Liste!H$8,$AC25,)="","",OFFSET(Liste!H$8,$AC25,)))</f>
        <v/>
      </c>
      <c r="H25" s="48" t="str">
        <f ca="1">IF($AC25="","",IF(OFFSET(Liste!I$8,$AC25,)="","",OFFSET(Liste!I$8,$AC25,)))</f>
        <v/>
      </c>
      <c r="I25" s="48" t="str">
        <f ca="1">IF($AC25="","",IF(OFFSET(Liste!J$8,$AC25,)="","",OFFSET(Liste!J$8,$AC25,)))</f>
        <v/>
      </c>
      <c r="J25" s="48" t="str">
        <f ca="1">IF($AC25="","",IF(OFFSET(Liste!K$8,$AC25,)="","",OFFSET(Liste!K$8,$AC25,)))</f>
        <v/>
      </c>
      <c r="K25" s="48" t="str">
        <f ca="1">IF($AC25="","",IF(OFFSET(Liste!L$8,$AC25,)="","",OFFSET(Liste!L$8,$AC25,)))</f>
        <v/>
      </c>
      <c r="L25" s="48" t="str">
        <f ca="1">IF($AC25="","",IF(OFFSET(Liste!M$8,$AC25,)="","",OFFSET(Liste!M$8,$AC25,)))</f>
        <v/>
      </c>
      <c r="M25" s="48" t="str">
        <f ca="1">IF($AC25="","",IF(OFFSET(Liste!N$8,$AC25,)="","",OFFSET(Liste!N$8,$AC25,)))</f>
        <v/>
      </c>
      <c r="N25" s="48" t="str">
        <f ca="1">IF($AC25="","",IF(OFFSET(Liste!O$8,$AC25,)="","",OFFSET(Liste!O$8,$AC25,)))</f>
        <v/>
      </c>
      <c r="O25" s="48" t="str">
        <f ca="1">IF($AC25="","",IF(OFFSET(Liste!P$8,$AC25,)="","",OFFSET(Liste!P$8,$AC25,)))</f>
        <v/>
      </c>
      <c r="P25" s="48" t="str">
        <f ca="1">IF($AC25="","",IF(OFFSET(Liste!Q$8,$AC25,)="","",OFFSET(Liste!Q$8,$AC25,)))</f>
        <v/>
      </c>
      <c r="Q25" s="48" t="str">
        <f ca="1">IF($AC25="","",IF(OFFSET(Liste!R$8,$AC25,)="","",OFFSET(Liste!R$8,$AC25,)))</f>
        <v/>
      </c>
      <c r="R25" s="48" t="str">
        <f ca="1">IF($AC25="","",IF(OFFSET(Liste!S$8,$AC25,)="","",OFFSET(Liste!S$8,$AC25,)))</f>
        <v/>
      </c>
      <c r="S25" s="48" t="str">
        <f ca="1">IF($AC25="","",IF(OFFSET(Liste!T$8,$AC25,)="","",OFFSET(Liste!T$8,$AC25,)))</f>
        <v/>
      </c>
      <c r="T25" s="48" t="str">
        <f ca="1">IF($AC25="","",IF(OFFSET(Liste!U$8,$AC25,)="","",OFFSET(Liste!U$8,$AC25,)))</f>
        <v/>
      </c>
      <c r="U25" s="48" t="str">
        <f ca="1">IF($AC25="","",IF(OFFSET(Liste!V$8,$AC25,)="","",OFFSET(Liste!V$8,$AC25,)))</f>
        <v/>
      </c>
      <c r="V25" s="48" t="str">
        <f ca="1">IF($AC25="","",IF(OFFSET(Liste!W$8,$AC25,)="","",OFFSET(Liste!W$8,$AC25,)))</f>
        <v/>
      </c>
      <c r="W25" s="48" t="str">
        <f ca="1">IF($AC25="","",IF(OFFSET(Liste!X$8,$AC25,)="","",OFFSET(Liste!X$8,$AC25,)))</f>
        <v/>
      </c>
      <c r="X25" s="48" t="str">
        <f t="shared" ca="1" si="3"/>
        <v/>
      </c>
      <c r="Y25" s="48" t="str">
        <f t="shared" ca="1" si="4"/>
        <v/>
      </c>
      <c r="Z25" s="48" t="str">
        <f t="shared" ca="1" si="5"/>
        <v/>
      </c>
      <c r="AA25" s="50" t="str">
        <f t="shared" ca="1" si="6"/>
        <v/>
      </c>
      <c r="AC25" s="43">
        <f t="array" aca="1" ref="AC25" ca="1">IFERROR(MATCH(LARGE(IF(Liste!$B$9:$B$68=$AC$5,IF(Liste!$AB$9:$AB$68="",-20,Liste!$AB$9:$AB$68)-(Liste!$A$9:$A$68/1000)),$A25),IF(Liste!$AB$9:$AB$68="",-20,Liste!$AB$9:$AB$68)-(Liste!$A$9:$A$68/1000),0),"")</f>
        <v>25</v>
      </c>
      <c r="AF25" s="26"/>
    </row>
    <row r="26" spans="1:32" s="3" customFormat="1" ht="15.95" customHeight="1" x14ac:dyDescent="0.25">
      <c r="A26" s="48">
        <v>18</v>
      </c>
      <c r="B26" s="48" t="str">
        <f ca="1">IF($AC26="","",OFFSET(Liste!C$8,$AC26,))</f>
        <v/>
      </c>
      <c r="C26" s="49" t="str">
        <f ca="1">IF($AC26="","",OFFSET(Liste!D$8,$AC26,))</f>
        <v/>
      </c>
      <c r="D26" s="48" t="str">
        <f ca="1">IF($AC26="","",IF(OFFSET(Liste!E$8,$AC26,)="","",OFFSET(Liste!E$8,$AC26,)))</f>
        <v/>
      </c>
      <c r="E26" s="48" t="str">
        <f ca="1">IF($AC26="","",IF(OFFSET(Liste!F$8,$AC26,)="","",OFFSET(Liste!F$8,$AC26,)))</f>
        <v/>
      </c>
      <c r="F26" s="48" t="str">
        <f ca="1">IF($AC26="","",IF(OFFSET(Liste!G$8,$AC26,)="","",OFFSET(Liste!G$8,$AC26,)))</f>
        <v/>
      </c>
      <c r="G26" s="48" t="str">
        <f ca="1">IF($AC26="","",IF(OFFSET(Liste!H$8,$AC26,)="","",OFFSET(Liste!H$8,$AC26,)))</f>
        <v/>
      </c>
      <c r="H26" s="48" t="str">
        <f ca="1">IF($AC26="","",IF(OFFSET(Liste!I$8,$AC26,)="","",OFFSET(Liste!I$8,$AC26,)))</f>
        <v/>
      </c>
      <c r="I26" s="48" t="str">
        <f ca="1">IF($AC26="","",IF(OFFSET(Liste!J$8,$AC26,)="","",OFFSET(Liste!J$8,$AC26,)))</f>
        <v/>
      </c>
      <c r="J26" s="48" t="str">
        <f ca="1">IF($AC26="","",IF(OFFSET(Liste!K$8,$AC26,)="","",OFFSET(Liste!K$8,$AC26,)))</f>
        <v/>
      </c>
      <c r="K26" s="48" t="str">
        <f ca="1">IF($AC26="","",IF(OFFSET(Liste!L$8,$AC26,)="","",OFFSET(Liste!L$8,$AC26,)))</f>
        <v/>
      </c>
      <c r="L26" s="48" t="str">
        <f ca="1">IF($AC26="","",IF(OFFSET(Liste!M$8,$AC26,)="","",OFFSET(Liste!M$8,$AC26,)))</f>
        <v/>
      </c>
      <c r="M26" s="48" t="str">
        <f ca="1">IF($AC26="","",IF(OFFSET(Liste!N$8,$AC26,)="","",OFFSET(Liste!N$8,$AC26,)))</f>
        <v/>
      </c>
      <c r="N26" s="48" t="str">
        <f ca="1">IF($AC26="","",IF(OFFSET(Liste!O$8,$AC26,)="","",OFFSET(Liste!O$8,$AC26,)))</f>
        <v/>
      </c>
      <c r="O26" s="48" t="str">
        <f ca="1">IF($AC26="","",IF(OFFSET(Liste!P$8,$AC26,)="","",OFFSET(Liste!P$8,$AC26,)))</f>
        <v/>
      </c>
      <c r="P26" s="48" t="str">
        <f ca="1">IF($AC26="","",IF(OFFSET(Liste!Q$8,$AC26,)="","",OFFSET(Liste!Q$8,$AC26,)))</f>
        <v/>
      </c>
      <c r="Q26" s="48" t="str">
        <f ca="1">IF($AC26="","",IF(OFFSET(Liste!R$8,$AC26,)="","",OFFSET(Liste!R$8,$AC26,)))</f>
        <v/>
      </c>
      <c r="R26" s="48" t="str">
        <f ca="1">IF($AC26="","",IF(OFFSET(Liste!S$8,$AC26,)="","",OFFSET(Liste!S$8,$AC26,)))</f>
        <v/>
      </c>
      <c r="S26" s="48" t="str">
        <f ca="1">IF($AC26="","",IF(OFFSET(Liste!T$8,$AC26,)="","",OFFSET(Liste!T$8,$AC26,)))</f>
        <v/>
      </c>
      <c r="T26" s="48" t="str">
        <f ca="1">IF($AC26="","",IF(OFFSET(Liste!U$8,$AC26,)="","",OFFSET(Liste!U$8,$AC26,)))</f>
        <v/>
      </c>
      <c r="U26" s="48" t="str">
        <f ca="1">IF($AC26="","",IF(OFFSET(Liste!V$8,$AC26,)="","",OFFSET(Liste!V$8,$AC26,)))</f>
        <v/>
      </c>
      <c r="V26" s="48" t="str">
        <f ca="1">IF($AC26="","",IF(OFFSET(Liste!W$8,$AC26,)="","",OFFSET(Liste!W$8,$AC26,)))</f>
        <v/>
      </c>
      <c r="W26" s="48" t="str">
        <f ca="1">IF($AC26="","",IF(OFFSET(Liste!X$8,$AC26,)="","",OFFSET(Liste!X$8,$AC26,)))</f>
        <v/>
      </c>
      <c r="X26" s="48" t="str">
        <f t="shared" ca="1" si="3"/>
        <v/>
      </c>
      <c r="Y26" s="48" t="str">
        <f t="shared" ca="1" si="4"/>
        <v/>
      </c>
      <c r="Z26" s="48" t="str">
        <f t="shared" ca="1" si="5"/>
        <v/>
      </c>
      <c r="AA26" s="50" t="str">
        <f t="shared" ca="1" si="6"/>
        <v/>
      </c>
      <c r="AC26" s="43" t="str">
        <f t="array" aca="1" ref="AC26" ca="1">IFERROR(MATCH(LARGE(IF(Liste!$B$9:$B$68=$AC$5,IF(Liste!$AB$9:$AB$68="",-20,Liste!$AB$9:$AB$68)-(Liste!$A$9:$A$68/1000)),$A26),IF(Liste!$AB$9:$AB$68="",-20,Liste!$AB$9:$AB$68)-(Liste!$A$9:$A$68/1000),0),"")</f>
        <v/>
      </c>
      <c r="AF26" s="26"/>
    </row>
    <row r="27" spans="1:32" s="3" customFormat="1" ht="15.95" customHeight="1" x14ac:dyDescent="0.25">
      <c r="A27" s="48">
        <v>19</v>
      </c>
      <c r="B27" s="48" t="str">
        <f ca="1">IF($AC27="","",OFFSET(Liste!C$8,$AC27,))</f>
        <v/>
      </c>
      <c r="C27" s="49" t="str">
        <f ca="1">IF($AC27="","",OFFSET(Liste!D$8,$AC27,))</f>
        <v/>
      </c>
      <c r="D27" s="48" t="str">
        <f ca="1">IF($AC27="","",IF(OFFSET(Liste!E$8,$AC27,)="","",OFFSET(Liste!E$8,$AC27,)))</f>
        <v/>
      </c>
      <c r="E27" s="48" t="str">
        <f ca="1">IF($AC27="","",IF(OFFSET(Liste!F$8,$AC27,)="","",OFFSET(Liste!F$8,$AC27,)))</f>
        <v/>
      </c>
      <c r="F27" s="48" t="str">
        <f ca="1">IF($AC27="","",IF(OFFSET(Liste!G$8,$AC27,)="","",OFFSET(Liste!G$8,$AC27,)))</f>
        <v/>
      </c>
      <c r="G27" s="48" t="str">
        <f ca="1">IF($AC27="","",IF(OFFSET(Liste!H$8,$AC27,)="","",OFFSET(Liste!H$8,$AC27,)))</f>
        <v/>
      </c>
      <c r="H27" s="48" t="str">
        <f ca="1">IF($AC27="","",IF(OFFSET(Liste!I$8,$AC27,)="","",OFFSET(Liste!I$8,$AC27,)))</f>
        <v/>
      </c>
      <c r="I27" s="48" t="str">
        <f ca="1">IF($AC27="","",IF(OFFSET(Liste!J$8,$AC27,)="","",OFFSET(Liste!J$8,$AC27,)))</f>
        <v/>
      </c>
      <c r="J27" s="48" t="str">
        <f ca="1">IF($AC27="","",IF(OFFSET(Liste!K$8,$AC27,)="","",OFFSET(Liste!K$8,$AC27,)))</f>
        <v/>
      </c>
      <c r="K27" s="48" t="str">
        <f ca="1">IF($AC27="","",IF(OFFSET(Liste!L$8,$AC27,)="","",OFFSET(Liste!L$8,$AC27,)))</f>
        <v/>
      </c>
      <c r="L27" s="48" t="str">
        <f ca="1">IF($AC27="","",IF(OFFSET(Liste!M$8,$AC27,)="","",OFFSET(Liste!M$8,$AC27,)))</f>
        <v/>
      </c>
      <c r="M27" s="48" t="str">
        <f ca="1">IF($AC27="","",IF(OFFSET(Liste!N$8,$AC27,)="","",OFFSET(Liste!N$8,$AC27,)))</f>
        <v/>
      </c>
      <c r="N27" s="48" t="str">
        <f ca="1">IF($AC27="","",IF(OFFSET(Liste!O$8,$AC27,)="","",OFFSET(Liste!O$8,$AC27,)))</f>
        <v/>
      </c>
      <c r="O27" s="48" t="str">
        <f ca="1">IF($AC27="","",IF(OFFSET(Liste!P$8,$AC27,)="","",OFFSET(Liste!P$8,$AC27,)))</f>
        <v/>
      </c>
      <c r="P27" s="48" t="str">
        <f ca="1">IF($AC27="","",IF(OFFSET(Liste!Q$8,$AC27,)="","",OFFSET(Liste!Q$8,$AC27,)))</f>
        <v/>
      </c>
      <c r="Q27" s="48" t="str">
        <f ca="1">IF($AC27="","",IF(OFFSET(Liste!R$8,$AC27,)="","",OFFSET(Liste!R$8,$AC27,)))</f>
        <v/>
      </c>
      <c r="R27" s="48" t="str">
        <f ca="1">IF($AC27="","",IF(OFFSET(Liste!S$8,$AC27,)="","",OFFSET(Liste!S$8,$AC27,)))</f>
        <v/>
      </c>
      <c r="S27" s="48" t="str">
        <f ca="1">IF($AC27="","",IF(OFFSET(Liste!T$8,$AC27,)="","",OFFSET(Liste!T$8,$AC27,)))</f>
        <v/>
      </c>
      <c r="T27" s="48" t="str">
        <f ca="1">IF($AC27="","",IF(OFFSET(Liste!U$8,$AC27,)="","",OFFSET(Liste!U$8,$AC27,)))</f>
        <v/>
      </c>
      <c r="U27" s="48" t="str">
        <f ca="1">IF($AC27="","",IF(OFFSET(Liste!V$8,$AC27,)="","",OFFSET(Liste!V$8,$AC27,)))</f>
        <v/>
      </c>
      <c r="V27" s="48" t="str">
        <f ca="1">IF($AC27="","",IF(OFFSET(Liste!W$8,$AC27,)="","",OFFSET(Liste!W$8,$AC27,)))</f>
        <v/>
      </c>
      <c r="W27" s="48" t="str">
        <f ca="1">IF($AC27="","",IF(OFFSET(Liste!X$8,$AC27,)="","",OFFSET(Liste!X$8,$AC27,)))</f>
        <v/>
      </c>
      <c r="X27" s="48" t="str">
        <f t="shared" ca="1" si="3"/>
        <v/>
      </c>
      <c r="Y27" s="48" t="str">
        <f t="shared" ca="1" si="4"/>
        <v/>
      </c>
      <c r="Z27" s="48" t="str">
        <f t="shared" ca="1" si="5"/>
        <v/>
      </c>
      <c r="AA27" s="50" t="str">
        <f t="shared" ca="1" si="6"/>
        <v/>
      </c>
      <c r="AC27" s="43" t="str">
        <f t="array" aca="1" ref="AC27" ca="1">IFERROR(MATCH(LARGE(IF(Liste!$B$9:$B$68=$AC$5,IF(Liste!$AB$9:$AB$68="",-20,Liste!$AB$9:$AB$68)-(Liste!$A$9:$A$68/1000)),$A27),IF(Liste!$AB$9:$AB$68="",-20,Liste!$AB$9:$AB$68)-(Liste!$A$9:$A$68/1000),0),"")</f>
        <v/>
      </c>
      <c r="AF27" s="26"/>
    </row>
    <row r="28" spans="1:32" s="3" customFormat="1" ht="15.95" customHeight="1" x14ac:dyDescent="0.25">
      <c r="A28" s="51">
        <v>20</v>
      </c>
      <c r="B28" s="51" t="str">
        <f ca="1">IF($AC28="","",OFFSET(Liste!C$8,$AC28,))</f>
        <v/>
      </c>
      <c r="C28" s="52" t="str">
        <f ca="1">IF($AC28="","",OFFSET(Liste!D$8,$AC28,))</f>
        <v/>
      </c>
      <c r="D28" s="51" t="str">
        <f ca="1">IF($AC28="","",IF(OFFSET(Liste!E$8,$AC28,)="","",OFFSET(Liste!E$8,$AC28,)))</f>
        <v/>
      </c>
      <c r="E28" s="51" t="str">
        <f ca="1">IF($AC28="","",IF(OFFSET(Liste!F$8,$AC28,)="","",OFFSET(Liste!F$8,$AC28,)))</f>
        <v/>
      </c>
      <c r="F28" s="51" t="str">
        <f ca="1">IF($AC28="","",IF(OFFSET(Liste!G$8,$AC28,)="","",OFFSET(Liste!G$8,$AC28,)))</f>
        <v/>
      </c>
      <c r="G28" s="51" t="str">
        <f ca="1">IF($AC28="","",IF(OFFSET(Liste!H$8,$AC28,)="","",OFFSET(Liste!H$8,$AC28,)))</f>
        <v/>
      </c>
      <c r="H28" s="51" t="str">
        <f ca="1">IF($AC28="","",IF(OFFSET(Liste!I$8,$AC28,)="","",OFFSET(Liste!I$8,$AC28,)))</f>
        <v/>
      </c>
      <c r="I28" s="51" t="str">
        <f ca="1">IF($AC28="","",IF(OFFSET(Liste!J$8,$AC28,)="","",OFFSET(Liste!J$8,$AC28,)))</f>
        <v/>
      </c>
      <c r="J28" s="51" t="str">
        <f ca="1">IF($AC28="","",IF(OFFSET(Liste!K$8,$AC28,)="","",OFFSET(Liste!K$8,$AC28,)))</f>
        <v/>
      </c>
      <c r="K28" s="51" t="str">
        <f ca="1">IF($AC28="","",IF(OFFSET(Liste!L$8,$AC28,)="","",OFFSET(Liste!L$8,$AC28,)))</f>
        <v/>
      </c>
      <c r="L28" s="51" t="str">
        <f ca="1">IF($AC28="","",IF(OFFSET(Liste!M$8,$AC28,)="","",OFFSET(Liste!M$8,$AC28,)))</f>
        <v/>
      </c>
      <c r="M28" s="51" t="str">
        <f ca="1">IF($AC28="","",IF(OFFSET(Liste!N$8,$AC28,)="","",OFFSET(Liste!N$8,$AC28,)))</f>
        <v/>
      </c>
      <c r="N28" s="51" t="str">
        <f ca="1">IF($AC28="","",IF(OFFSET(Liste!O$8,$AC28,)="","",OFFSET(Liste!O$8,$AC28,)))</f>
        <v/>
      </c>
      <c r="O28" s="51" t="str">
        <f ca="1">IF($AC28="","",IF(OFFSET(Liste!P$8,$AC28,)="","",OFFSET(Liste!P$8,$AC28,)))</f>
        <v/>
      </c>
      <c r="P28" s="51" t="str">
        <f ca="1">IF($AC28="","",IF(OFFSET(Liste!Q$8,$AC28,)="","",OFFSET(Liste!Q$8,$AC28,)))</f>
        <v/>
      </c>
      <c r="Q28" s="51" t="str">
        <f ca="1">IF($AC28="","",IF(OFFSET(Liste!R$8,$AC28,)="","",OFFSET(Liste!R$8,$AC28,)))</f>
        <v/>
      </c>
      <c r="R28" s="51" t="str">
        <f ca="1">IF($AC28="","",IF(OFFSET(Liste!S$8,$AC28,)="","",OFFSET(Liste!S$8,$AC28,)))</f>
        <v/>
      </c>
      <c r="S28" s="51" t="str">
        <f ca="1">IF($AC28="","",IF(OFFSET(Liste!T$8,$AC28,)="","",OFFSET(Liste!T$8,$AC28,)))</f>
        <v/>
      </c>
      <c r="T28" s="51" t="str">
        <f ca="1">IF($AC28="","",IF(OFFSET(Liste!U$8,$AC28,)="","",OFFSET(Liste!U$8,$AC28,)))</f>
        <v/>
      </c>
      <c r="U28" s="51" t="str">
        <f ca="1">IF($AC28="","",IF(OFFSET(Liste!V$8,$AC28,)="","",OFFSET(Liste!V$8,$AC28,)))</f>
        <v/>
      </c>
      <c r="V28" s="51" t="str">
        <f ca="1">IF($AC28="","",IF(OFFSET(Liste!W$8,$AC28,)="","",OFFSET(Liste!W$8,$AC28,)))</f>
        <v/>
      </c>
      <c r="W28" s="51" t="str">
        <f ca="1">IF($AC28="","",IF(OFFSET(Liste!X$8,$AC28,)="","",OFFSET(Liste!X$8,$AC28,)))</f>
        <v/>
      </c>
      <c r="X28" s="51" t="str">
        <f t="shared" ca="1" si="3"/>
        <v/>
      </c>
      <c r="Y28" s="51" t="str">
        <f t="shared" ca="1" si="4"/>
        <v/>
      </c>
      <c r="Z28" s="51" t="str">
        <f t="shared" ca="1" si="5"/>
        <v/>
      </c>
      <c r="AA28" s="53" t="str">
        <f t="shared" ca="1" si="6"/>
        <v/>
      </c>
      <c r="AC28" s="43" t="str">
        <f t="array" aca="1" ref="AC28" ca="1">IFERROR(MATCH(LARGE(IF(Liste!$B$9:$B$68=$AC$5,IF(Liste!$AB$9:$AB$68="",-20,Liste!$AB$9:$AB$68)-(Liste!$A$9:$A$68/1000)),$A28),IF(Liste!$AB$9:$AB$68="",-20,Liste!$AB$9:$AB$68)-(Liste!$A$9:$A$68/1000),0),"")</f>
        <v/>
      </c>
      <c r="AF28" s="26"/>
    </row>
    <row r="29" spans="1:32" ht="15.95" customHeight="1" x14ac:dyDescent="0.25">
      <c r="A29" s="72" t="s">
        <v>12</v>
      </c>
      <c r="B29" s="72"/>
      <c r="C29" s="72"/>
      <c r="D29" s="11" t="str">
        <f t="shared" ref="D29:W29" si="7">D4</f>
        <v>D</v>
      </c>
      <c r="E29" s="11" t="str">
        <f t="shared" si="7"/>
        <v>A</v>
      </c>
      <c r="F29" s="11" t="str">
        <f t="shared" si="7"/>
        <v>D</v>
      </c>
      <c r="G29" s="11" t="str">
        <f t="shared" si="7"/>
        <v>B</v>
      </c>
      <c r="H29" s="11" t="str">
        <f t="shared" si="7"/>
        <v>C</v>
      </c>
      <c r="I29" s="11" t="str">
        <f t="shared" si="7"/>
        <v>D</v>
      </c>
      <c r="J29" s="11" t="str">
        <f t="shared" si="7"/>
        <v>A</v>
      </c>
      <c r="K29" s="11" t="str">
        <f t="shared" si="7"/>
        <v>C</v>
      </c>
      <c r="L29" s="11" t="str">
        <f t="shared" si="7"/>
        <v>B</v>
      </c>
      <c r="M29" s="11" t="str">
        <f t="shared" si="7"/>
        <v>C</v>
      </c>
      <c r="N29" s="11" t="str">
        <f t="shared" si="7"/>
        <v>A</v>
      </c>
      <c r="O29" s="11" t="str">
        <f t="shared" si="7"/>
        <v>B</v>
      </c>
      <c r="P29" s="11" t="str">
        <f t="shared" si="7"/>
        <v>B</v>
      </c>
      <c r="Q29" s="11" t="str">
        <f t="shared" si="7"/>
        <v>B</v>
      </c>
      <c r="R29" s="11" t="str">
        <f t="shared" si="7"/>
        <v>C</v>
      </c>
      <c r="S29" s="11" t="str">
        <f t="shared" si="7"/>
        <v>D</v>
      </c>
      <c r="T29" s="11" t="str">
        <f t="shared" si="7"/>
        <v>A</v>
      </c>
      <c r="U29" s="11" t="str">
        <f t="shared" si="7"/>
        <v>A</v>
      </c>
      <c r="V29" s="11" t="str">
        <f t="shared" si="7"/>
        <v>B</v>
      </c>
      <c r="W29" s="11" t="str">
        <f t="shared" si="7"/>
        <v>C</v>
      </c>
    </row>
    <row r="30" spans="1:32" ht="15.95" customHeight="1" x14ac:dyDescent="0.25">
      <c r="A30" s="73"/>
      <c r="B30" s="73"/>
      <c r="C30" s="73"/>
      <c r="D30" s="12">
        <f t="shared" ref="D30:W30" ca="1" si="8">IF(D$4="","",COUNTIF(D$9:D$28,D$4))</f>
        <v>16</v>
      </c>
      <c r="E30" s="12">
        <f t="shared" ca="1" si="8"/>
        <v>10</v>
      </c>
      <c r="F30" s="12">
        <f t="shared" ca="1" si="8"/>
        <v>9</v>
      </c>
      <c r="G30" s="12">
        <f t="shared" ca="1" si="8"/>
        <v>9</v>
      </c>
      <c r="H30" s="12">
        <f t="shared" ca="1" si="8"/>
        <v>14</v>
      </c>
      <c r="I30" s="12">
        <f t="shared" ca="1" si="8"/>
        <v>16</v>
      </c>
      <c r="J30" s="12">
        <f t="shared" ca="1" si="8"/>
        <v>0</v>
      </c>
      <c r="K30" s="12">
        <f t="shared" ca="1" si="8"/>
        <v>1</v>
      </c>
      <c r="L30" s="12">
        <f t="shared" ca="1" si="8"/>
        <v>13</v>
      </c>
      <c r="M30" s="12">
        <f t="shared" ca="1" si="8"/>
        <v>15</v>
      </c>
      <c r="N30" s="12">
        <f t="shared" ca="1" si="8"/>
        <v>15</v>
      </c>
      <c r="O30" s="12">
        <f t="shared" ca="1" si="8"/>
        <v>9</v>
      </c>
      <c r="P30" s="12">
        <f t="shared" ca="1" si="8"/>
        <v>15</v>
      </c>
      <c r="Q30" s="12">
        <f t="shared" ca="1" si="8"/>
        <v>15</v>
      </c>
      <c r="R30" s="12">
        <f t="shared" ca="1" si="8"/>
        <v>9</v>
      </c>
      <c r="S30" s="12">
        <f t="shared" ca="1" si="8"/>
        <v>12</v>
      </c>
      <c r="T30" s="12">
        <f t="shared" ca="1" si="8"/>
        <v>14</v>
      </c>
      <c r="U30" s="12">
        <f t="shared" ca="1" si="8"/>
        <v>4</v>
      </c>
      <c r="V30" s="12">
        <f t="shared" ca="1" si="8"/>
        <v>6</v>
      </c>
      <c r="W30" s="12">
        <f t="shared" ca="1" si="8"/>
        <v>8</v>
      </c>
    </row>
    <row r="31" spans="1:32" ht="15.95" customHeight="1" x14ac:dyDescent="0.25">
      <c r="A31" s="74" t="s">
        <v>10</v>
      </c>
      <c r="B31" s="75"/>
      <c r="C31" s="76"/>
      <c r="D31" s="21">
        <f t="shared" ref="D31:W31" ca="1" si="9">D7</f>
        <v>0</v>
      </c>
      <c r="E31" s="19">
        <f t="shared" ca="1" si="9"/>
        <v>3</v>
      </c>
      <c r="F31" s="19">
        <f t="shared" ca="1" si="9"/>
        <v>1</v>
      </c>
      <c r="G31" s="19">
        <f t="shared" ca="1" si="9"/>
        <v>0</v>
      </c>
      <c r="H31" s="19">
        <f t="shared" ca="1" si="9"/>
        <v>1</v>
      </c>
      <c r="I31" s="19">
        <f t="shared" ca="1" si="9"/>
        <v>0</v>
      </c>
      <c r="J31" s="19">
        <f t="shared" ca="1" si="9"/>
        <v>3</v>
      </c>
      <c r="K31" s="19">
        <f t="shared" ca="1" si="9"/>
        <v>2</v>
      </c>
      <c r="L31" s="19">
        <f t="shared" ca="1" si="9"/>
        <v>0</v>
      </c>
      <c r="M31" s="19">
        <f t="shared" ca="1" si="9"/>
        <v>0</v>
      </c>
      <c r="N31" s="19">
        <f t="shared" ca="1" si="9"/>
        <v>0</v>
      </c>
      <c r="O31" s="19">
        <f t="shared" ca="1" si="9"/>
        <v>2</v>
      </c>
      <c r="P31" s="19">
        <f t="shared" ca="1" si="9"/>
        <v>0</v>
      </c>
      <c r="Q31" s="19">
        <f t="shared" ca="1" si="9"/>
        <v>0</v>
      </c>
      <c r="R31" s="19">
        <f t="shared" ca="1" si="9"/>
        <v>5</v>
      </c>
      <c r="S31" s="19">
        <f t="shared" ca="1" si="9"/>
        <v>0</v>
      </c>
      <c r="T31" s="19">
        <f t="shared" ca="1" si="9"/>
        <v>0</v>
      </c>
      <c r="U31" s="19">
        <f t="shared" ca="1" si="9"/>
        <v>3</v>
      </c>
      <c r="V31" s="19">
        <f t="shared" ca="1" si="9"/>
        <v>5</v>
      </c>
      <c r="W31" s="19">
        <f t="shared" ca="1" si="9"/>
        <v>5</v>
      </c>
    </row>
    <row r="32" spans="1:32" ht="15.95" customHeight="1" x14ac:dyDescent="0.25">
      <c r="A32" s="77" t="s">
        <v>8</v>
      </c>
      <c r="B32" s="77"/>
      <c r="C32" s="77"/>
      <c r="D32" s="17" t="str">
        <f t="array" aca="1" ref="D32" ca="1">IFERROR(IFERROR(INDEX(D$9:D$28,MODE(IF(D$9:D$28&lt;&gt;"",IF(D$9:D$28&lt;&gt;D$4,MATCH(D$9:D$28,D$9:D$28,0))))),INDEX(D$1:D$28,SMALL(IF(COUNTIF(D$9:D$28,D$9:D$28)=1,ROW($A$9:$A$28)),ROW($A$1)))),"")</f>
        <v/>
      </c>
      <c r="E32" s="17" t="str">
        <f t="array" aca="1" ref="E32" ca="1">IFERROR(IFERROR(INDEX(E$9:E$28,MODE(IF(E$9:E$28&lt;&gt;"",IF(E$9:E$28&lt;&gt;E$4,MATCH(E$9:E$28,E$9:E$28,0))))),INDEX(E$1:E$28,SMALL(IF(COUNTIF(E$9:E$28,E$9:E$28)=1,ROW($A$9:$A$28)),ROW($A$1)))),"")</f>
        <v>C</v>
      </c>
      <c r="F32" s="17" t="str">
        <f t="array" aca="1" ref="F32" ca="1">IFERROR(IFERROR(INDEX(F$9:F$28,MODE(IF(F$9:F$28&lt;&gt;"",IF(F$9:F$28&lt;&gt;F$4,MATCH(F$9:F$28,F$9:F$28,0))))),INDEX(F$1:F$28,SMALL(IF(COUNTIF(F$9:F$28,F$9:F$28)=1,ROW($A$9:$A$28)),ROW($A$1)))),"")</f>
        <v>A</v>
      </c>
      <c r="G32" s="17" t="str">
        <f t="array" aca="1" ref="G32" ca="1">IFERROR(IFERROR(INDEX(G$9:G$28,MODE(IF(G$9:G$28&lt;&gt;"",IF(G$9:G$28&lt;&gt;G$4,MATCH(G$9:G$28,G$9:G$28,0))))),INDEX(G$1:G$28,SMALL(IF(COUNTIF(G$9:G$28,G$9:G$28)=1,ROW($A$9:$A$28)),ROW($A$1)))),"")</f>
        <v>D</v>
      </c>
      <c r="H32" s="17" t="str">
        <f t="array" aca="1" ref="H32" ca="1">IFERROR(IFERROR(INDEX(H$9:H$28,MODE(IF(H$9:H$28&lt;&gt;"",IF(H$9:H$28&lt;&gt;H$4,MATCH(H$9:H$28,H$9:H$28,0))))),INDEX(H$1:H$28,SMALL(IF(COUNTIF(H$9:H$28,H$9:H$28)=1,ROW($A$9:$A$28)),ROW($A$1)))),"")</f>
        <v>D</v>
      </c>
      <c r="I32" s="17" t="str">
        <f t="array" aca="1" ref="I32" ca="1">IFERROR(IFERROR(INDEX(I$9:I$28,MODE(IF(I$9:I$28&lt;&gt;"",IF(I$9:I$28&lt;&gt;I$4,MATCH(I$9:I$28,I$9:I$28,0))))),INDEX(I$1:I$28,SMALL(IF(COUNTIF(I$9:I$28,I$9:I$28)=1,ROW($A$9:$A$28)),ROW($A$1)))),"")</f>
        <v/>
      </c>
      <c r="J32" s="17" t="str">
        <f t="array" aca="1" ref="J32" ca="1">IFERROR(IFERROR(INDEX(J$9:J$28,MODE(IF(J$9:J$28&lt;&gt;"",IF(J$9:J$28&lt;&gt;J$4,MATCH(J$9:J$28,J$9:J$28,0))))),INDEX(J$1:J$28,SMALL(IF(COUNTIF(J$9:J$28,J$9:J$28)=1,ROW($A$9:$A$28)),ROW($A$1)))),"")</f>
        <v>C</v>
      </c>
      <c r="K32" s="17" t="str">
        <f t="array" aca="1" ref="K32" ca="1">IFERROR(IFERROR(INDEX(K$9:K$28,MODE(IF(K$9:K$28&lt;&gt;"",IF(K$9:K$28&lt;&gt;K$4,MATCH(K$9:K$28,K$9:K$28,0))))),INDEX(K$1:K$28,SMALL(IF(COUNTIF(K$9:K$28,K$9:K$28)=1,ROW($A$9:$A$28)),ROW($A$1)))),"")</f>
        <v>B</v>
      </c>
      <c r="L32" s="17" t="str">
        <f t="array" aca="1" ref="L32" ca="1">IFERROR(IFERROR(INDEX(L$9:L$28,MODE(IF(L$9:L$28&lt;&gt;"",IF(L$9:L$28&lt;&gt;L$4,MATCH(L$9:L$28,L$9:L$28,0))))),INDEX(L$1:L$28,SMALL(IF(COUNTIF(L$9:L$28,L$9:L$28)=1,ROW($A$9:$A$28)),ROW($A$1)))),"")</f>
        <v>C</v>
      </c>
      <c r="M32" s="17" t="str">
        <f t="array" aca="1" ref="M32" ca="1">IFERROR(IFERROR(INDEX(M$9:M$28,MODE(IF(M$9:M$28&lt;&gt;"",IF(M$9:M$28&lt;&gt;M$4,MATCH(M$9:M$28,M$9:M$28,0))))),INDEX(M$1:M$28,SMALL(IF(COUNTIF(M$9:M$28,M$9:M$28)=1,ROW($A$9:$A$28)),ROW($A$1)))),"")</f>
        <v>D</v>
      </c>
      <c r="N32" s="17" t="str">
        <f t="array" aca="1" ref="N32" ca="1">IFERROR(IFERROR(INDEX(N$9:N$28,MODE(IF(N$9:N$28&lt;&gt;"",IF(N$9:N$28&lt;&gt;N$4,MATCH(N$9:N$28,N$9:N$28,0))))),INDEX(N$1:N$28,SMALL(IF(COUNTIF(N$9:N$28,N$9:N$28)=1,ROW($A$9:$A$28)),ROW($A$1)))),"")</f>
        <v>D</v>
      </c>
      <c r="O32" s="17" t="str">
        <f t="array" aca="1" ref="O32" ca="1">IFERROR(IFERROR(INDEX(O$9:O$28,MODE(IF(O$9:O$28&lt;&gt;"",IF(O$9:O$28&lt;&gt;O$4,MATCH(O$9:O$28,O$9:O$28,0))))),INDEX(O$1:O$28,SMALL(IF(COUNTIF(O$9:O$28,O$9:O$28)=1,ROW($A$9:$A$28)),ROW($A$1)))),"")</f>
        <v>D</v>
      </c>
      <c r="P32" s="17" t="str">
        <f t="array" aca="1" ref="P32" ca="1">IFERROR(IFERROR(INDEX(P$9:P$28,MODE(IF(P$9:P$28&lt;&gt;"",IF(P$9:P$28&lt;&gt;P$4,MATCH(P$9:P$28,P$9:P$28,0))))),INDEX(P$1:P$28,SMALL(IF(COUNTIF(P$9:P$28,P$9:P$28)=1,ROW($A$9:$A$28)),ROW($A$1)))),"")</f>
        <v>C</v>
      </c>
      <c r="Q32" s="17" t="str">
        <f t="array" aca="1" ref="Q32" ca="1">IFERROR(IFERROR(INDEX(Q$9:Q$28,MODE(IF(Q$9:Q$28&lt;&gt;"",IF(Q$9:Q$28&lt;&gt;Q$4,MATCH(Q$9:Q$28,Q$9:Q$28,0))))),INDEX(Q$1:Q$28,SMALL(IF(COUNTIF(Q$9:Q$28,Q$9:Q$28)=1,ROW($A$9:$A$28)),ROW($A$1)))),"")</f>
        <v>A</v>
      </c>
      <c r="R32" s="17" t="str">
        <f t="array" aca="1" ref="R32" ca="1">IFERROR(IFERROR(INDEX(R$9:R$28,MODE(IF(R$9:R$28&lt;&gt;"",IF(R$9:R$28&lt;&gt;R$4,MATCH(R$9:R$28,R$9:R$28,0))))),INDEX(R$1:R$28,SMALL(IF(COUNTIF(R$9:R$28,R$9:R$28)=1,ROW($A$9:$A$28)),ROW($A$1)))),"")</f>
        <v>A</v>
      </c>
      <c r="S32" s="17" t="str">
        <f t="array" aca="1" ref="S32" ca="1">IFERROR(IFERROR(INDEX(S$9:S$28,MODE(IF(S$9:S$28&lt;&gt;"",IF(S$9:S$28&lt;&gt;S$4,MATCH(S$9:S$28,S$9:S$28,0))))),INDEX(S$1:S$28,SMALL(IF(COUNTIF(S$9:S$28,S$9:S$28)=1,ROW($A$9:$A$28)),ROW($A$1)))),"")</f>
        <v>B</v>
      </c>
      <c r="T32" s="17" t="str">
        <f t="array" aca="1" ref="T32" ca="1">IFERROR(IFERROR(INDEX(T$9:T$28,MODE(IF(T$9:T$28&lt;&gt;"",IF(T$9:T$28&lt;&gt;T$4,MATCH(T$9:T$28,T$9:T$28,0))))),INDEX(T$1:T$28,SMALL(IF(COUNTIF(T$9:T$28,T$9:T$28)=1,ROW($A$9:$A$28)),ROW($A$1)))),"")</f>
        <v>C</v>
      </c>
      <c r="U32" s="17" t="str">
        <f t="array" aca="1" ref="U32" ca="1">IFERROR(IFERROR(INDEX(U$9:U$28,MODE(IF(U$9:U$28&lt;&gt;"",IF(U$9:U$28&lt;&gt;U$4,MATCH(U$9:U$28,U$9:U$28,0))))),INDEX(U$1:U$28,SMALL(IF(COUNTIF(U$9:U$28,U$9:U$28)=1,ROW($A$9:$A$28)),ROW($A$1)))),"")</f>
        <v>D</v>
      </c>
      <c r="V32" s="17" t="str">
        <f t="array" aca="1" ref="V32" ca="1">IFERROR(IFERROR(INDEX(V$9:V$28,MODE(IF(V$9:V$28&lt;&gt;"",IF(V$9:V$28&lt;&gt;V$4,MATCH(V$9:V$28,V$9:V$28,0))))),INDEX(V$1:V$28,SMALL(IF(COUNTIF(V$9:V$28,V$9:V$28)=1,ROW($A$9:$A$28)),ROW($A$1)))),"")</f>
        <v>D</v>
      </c>
      <c r="W32" s="17" t="str">
        <f t="array" aca="1" ref="W32" ca="1">IFERROR(IFERROR(INDEX(W$9:W$28,MODE(IF(W$9:W$28&lt;&gt;"",IF(W$9:W$28&lt;&gt;W$4,MATCH(W$9:W$28,W$9:W$28,0))))),INDEX(W$1:W$28,SMALL(IF(COUNTIF(W$9:W$28,W$9:W$28)=1,ROW($A$9:$A$28)),ROW($A$1)))),"")</f>
        <v>B</v>
      </c>
    </row>
    <row r="33" spans="1:23" ht="15.95" customHeight="1" x14ac:dyDescent="0.25">
      <c r="A33" s="78"/>
      <c r="B33" s="78"/>
      <c r="C33" s="78"/>
      <c r="D33" s="18" t="str">
        <f t="shared" ref="D33:W33" ca="1" si="10">IF(D$32="","",COUNTIF(D$9:D$28,D$32))</f>
        <v/>
      </c>
      <c r="E33" s="18">
        <f t="shared" ca="1" si="10"/>
        <v>3</v>
      </c>
      <c r="F33" s="18">
        <f t="shared" ca="1" si="10"/>
        <v>6</v>
      </c>
      <c r="G33" s="18">
        <f t="shared" ca="1" si="10"/>
        <v>6</v>
      </c>
      <c r="H33" s="18">
        <f t="shared" ca="1" si="10"/>
        <v>1</v>
      </c>
      <c r="I33" s="18" t="str">
        <f t="shared" ca="1" si="10"/>
        <v/>
      </c>
      <c r="J33" s="18">
        <f t="shared" ca="1" si="10"/>
        <v>9</v>
      </c>
      <c r="K33" s="18">
        <f t="shared" ca="1" si="10"/>
        <v>8</v>
      </c>
      <c r="L33" s="18">
        <f t="shared" ca="1" si="10"/>
        <v>2</v>
      </c>
      <c r="M33" s="18">
        <f t="shared" ca="1" si="10"/>
        <v>1</v>
      </c>
      <c r="N33" s="18">
        <f t="shared" ca="1" si="10"/>
        <v>1</v>
      </c>
      <c r="O33" s="18">
        <f t="shared" ca="1" si="10"/>
        <v>4</v>
      </c>
      <c r="P33" s="18">
        <f t="shared" ca="1" si="10"/>
        <v>1</v>
      </c>
      <c r="Q33" s="18">
        <f t="shared" ca="1" si="10"/>
        <v>1</v>
      </c>
      <c r="R33" s="18">
        <f t="shared" ca="1" si="10"/>
        <v>2</v>
      </c>
      <c r="S33" s="18">
        <f t="shared" ca="1" si="10"/>
        <v>2</v>
      </c>
      <c r="T33" s="18">
        <f t="shared" ca="1" si="10"/>
        <v>1</v>
      </c>
      <c r="U33" s="18">
        <f t="shared" ca="1" si="10"/>
        <v>4</v>
      </c>
      <c r="V33" s="18">
        <f t="shared" ca="1" si="10"/>
        <v>3</v>
      </c>
      <c r="W33" s="18">
        <f t="shared" ca="1" si="10"/>
        <v>1</v>
      </c>
    </row>
    <row r="34" spans="1:23" ht="15.95" customHeight="1" x14ac:dyDescent="0.25">
      <c r="A34" s="79" t="s">
        <v>7</v>
      </c>
      <c r="B34" s="79"/>
      <c r="C34" s="79"/>
      <c r="D34" s="13" t="str">
        <f t="array" aca="1" ref="D34" ca="1">IFERROR(IFERROR(INDEX(D$9:D$28,MODE(IF(D$9:D$28&lt;&gt;"",IF(D$9:D$28&lt;&gt;D$4,IF(D$9:D$28&lt;&gt;D$32,MATCH(D$9:D$28,D$9:D$28,0)))))),INDEX(D$1:D$28,SMALL(IF(D$9:D$28&lt;&gt;D$29,IF(COUNTIF(D$9:D$28,D$9:D$28)=1,ROW($A$9:$A$28))),ROW($A$1)))),"")</f>
        <v/>
      </c>
      <c r="E34" s="13" t="str">
        <f t="array" aca="1" ref="E34" ca="1">IFERROR(IFERROR(INDEX(E$9:E$28,MODE(IF(E$9:E$28&lt;&gt;"",IF(E$9:E$28&lt;&gt;E$4,IF(E$9:E$28&lt;&gt;E$32,MATCH(E$9:E$28,E$9:E$28,0)))))),INDEX(E$1:E$28,SMALL(IF(E$9:E$28&lt;&gt;E$29,IF(COUNTIF(E$9:E$28,E$9:E$28)=1,ROW($A$9:$A$28))),ROW($A$1)))),"")</f>
        <v/>
      </c>
      <c r="F34" s="13" t="str">
        <f t="array" aca="1" ref="F34" ca="1">IFERROR(IFERROR(INDEX(F$9:F$28,MODE(IF(F$9:F$28&lt;&gt;"",IF(F$9:F$28&lt;&gt;F$4,IF(F$9:F$28&lt;&gt;F$32,MATCH(F$9:F$28,F$9:F$28,0)))))),INDEX(F$1:F$28,SMALL(IF(F$9:F$28&lt;&gt;F$29,IF(COUNTIF(F$9:F$28,F$9:F$28)=1,ROW($A$9:$A$28))),ROW($A$1)))),"")</f>
        <v/>
      </c>
      <c r="G34" s="13" t="str">
        <f t="array" aca="1" ref="G34" ca="1">IFERROR(IFERROR(INDEX(G$9:G$28,MODE(IF(G$9:G$28&lt;&gt;"",IF(G$9:G$28&lt;&gt;G$4,IF(G$9:G$28&lt;&gt;G$32,MATCH(G$9:G$28,G$9:G$28,0)))))),INDEX(G$1:G$28,SMALL(IF(G$9:G$28&lt;&gt;G$29,IF(COUNTIF(G$9:G$28,G$9:G$28)=1,ROW($A$9:$A$28))),ROW($A$1)))),"")</f>
        <v>A</v>
      </c>
      <c r="H34" s="13" t="str">
        <f t="array" aca="1" ref="H34" ca="1">IFERROR(IFERROR(INDEX(H$9:H$28,MODE(IF(H$9:H$28&lt;&gt;"",IF(H$9:H$28&lt;&gt;H$4,IF(H$9:H$28&lt;&gt;H$32,MATCH(H$9:H$28,H$9:H$28,0)))))),INDEX(H$1:H$28,SMALL(IF(H$9:H$28&lt;&gt;H$29,IF(COUNTIF(H$9:H$28,H$9:H$28)=1,ROW($A$9:$A$28))),ROW($A$1)))),"")</f>
        <v>D</v>
      </c>
      <c r="I34" s="13" t="str">
        <f t="array" aca="1" ref="I34" ca="1">IFERROR(IFERROR(INDEX(I$9:I$28,MODE(IF(I$9:I$28&lt;&gt;"",IF(I$9:I$28&lt;&gt;I$4,IF(I$9:I$28&lt;&gt;I$32,MATCH(I$9:I$28,I$9:I$28,0)))))),INDEX(I$1:I$28,SMALL(IF(I$9:I$28&lt;&gt;I$29,IF(COUNTIF(I$9:I$28,I$9:I$28)=1,ROW($A$9:$A$28))),ROW($A$1)))),"")</f>
        <v/>
      </c>
      <c r="J34" s="13" t="str">
        <f t="array" aca="1" ref="J34" ca="1">IFERROR(IFERROR(INDEX(J$9:J$28,MODE(IF(J$9:J$28&lt;&gt;"",IF(J$9:J$28&lt;&gt;J$4,IF(J$9:J$28&lt;&gt;J$32,MATCH(J$9:J$28,J$9:J$28,0)))))),INDEX(J$1:J$28,SMALL(IF(J$9:J$28&lt;&gt;J$29,IF(COUNTIF(J$9:J$28,J$9:J$28)=1,ROW($A$9:$A$28))),ROW($A$1)))),"")</f>
        <v>B</v>
      </c>
      <c r="K34" s="13" t="str">
        <f t="array" aca="1" ref="K34" ca="1">IFERROR(IFERROR(INDEX(K$9:K$28,MODE(IF(K$9:K$28&lt;&gt;"",IF(K$9:K$28&lt;&gt;K$4,IF(K$9:K$28&lt;&gt;K$32,MATCH(K$9:K$28,K$9:K$28,0)))))),INDEX(K$1:K$28,SMALL(IF(K$9:K$28&lt;&gt;K$29,IF(COUNTIF(K$9:K$28,K$9:K$28)=1,ROW($A$9:$A$28))),ROW($A$1)))),"")</f>
        <v>D</v>
      </c>
      <c r="L34" s="13" t="str">
        <f t="array" aca="1" ref="L34" ca="1">IFERROR(IFERROR(INDEX(L$9:L$28,MODE(IF(L$9:L$28&lt;&gt;"",IF(L$9:L$28&lt;&gt;L$4,IF(L$9:L$28&lt;&gt;L$32,MATCH(L$9:L$28,L$9:L$28,0)))))),INDEX(L$1:L$28,SMALL(IF(L$9:L$28&lt;&gt;L$29,IF(COUNTIF(L$9:L$28,L$9:L$28)=1,ROW($A$9:$A$28))),ROW($A$1)))),"")</f>
        <v>A</v>
      </c>
      <c r="M34" s="13" t="str">
        <f t="array" aca="1" ref="M34" ca="1">IFERROR(IFERROR(INDEX(M$9:M$28,MODE(IF(M$9:M$28&lt;&gt;"",IF(M$9:M$28&lt;&gt;M$4,IF(M$9:M$28&lt;&gt;M$32,MATCH(M$9:M$28,M$9:M$28,0)))))),INDEX(M$1:M$28,SMALL(IF(M$9:M$28&lt;&gt;M$29,IF(COUNTIF(M$9:M$28,M$9:M$28)=1,ROW($A$9:$A$28))),ROW($A$1)))),"")</f>
        <v>D</v>
      </c>
      <c r="N34" s="13" t="str">
        <f t="array" aca="1" ref="N34" ca="1">IFERROR(IFERROR(INDEX(N$9:N$28,MODE(IF(N$9:N$28&lt;&gt;"",IF(N$9:N$28&lt;&gt;N$4,IF(N$9:N$28&lt;&gt;N$32,MATCH(N$9:N$28,N$9:N$28,0)))))),INDEX(N$1:N$28,SMALL(IF(N$9:N$28&lt;&gt;N$29,IF(COUNTIF(N$9:N$28,N$9:N$28)=1,ROW($A$9:$A$28))),ROW($A$1)))),"")</f>
        <v>D</v>
      </c>
      <c r="O34" s="13" t="str">
        <f t="array" aca="1" ref="O34" ca="1">IFERROR(IFERROR(INDEX(O$9:O$28,MODE(IF(O$9:O$28&lt;&gt;"",IF(O$9:O$28&lt;&gt;O$4,IF(O$9:O$28&lt;&gt;O$32,MATCH(O$9:O$28,O$9:O$28,0)))))),INDEX(O$1:O$28,SMALL(IF(O$9:O$28&lt;&gt;O$29,IF(COUNTIF(O$9:O$28,O$9:O$28)=1,ROW($A$9:$A$28))),ROW($A$1)))),"")</f>
        <v>C</v>
      </c>
      <c r="P34" s="13" t="str">
        <f t="array" aca="1" ref="P34" ca="1">IFERROR(IFERROR(INDEX(P$9:P$28,MODE(IF(P$9:P$28&lt;&gt;"",IF(P$9:P$28&lt;&gt;P$4,IF(P$9:P$28&lt;&gt;P$32,MATCH(P$9:P$28,P$9:P$28,0)))))),INDEX(P$1:P$28,SMALL(IF(P$9:P$28&lt;&gt;P$29,IF(COUNTIF(P$9:P$28,P$9:P$28)=1,ROW($A$9:$A$28))),ROW($A$1)))),"")</f>
        <v>C</v>
      </c>
      <c r="Q34" s="13" t="str">
        <f t="array" aca="1" ref="Q34" ca="1">IFERROR(IFERROR(INDEX(Q$9:Q$28,MODE(IF(Q$9:Q$28&lt;&gt;"",IF(Q$9:Q$28&lt;&gt;Q$4,IF(Q$9:Q$28&lt;&gt;Q$32,MATCH(Q$9:Q$28,Q$9:Q$28,0)))))),INDEX(Q$1:Q$28,SMALL(IF(Q$9:Q$28&lt;&gt;Q$29,IF(COUNTIF(Q$9:Q$28,Q$9:Q$28)=1,ROW($A$9:$A$28))),ROW($A$1)))),"")</f>
        <v>A</v>
      </c>
      <c r="R34" s="13" t="str">
        <f t="array" aca="1" ref="R34" ca="1">IFERROR(IFERROR(INDEX(R$9:R$28,MODE(IF(R$9:R$28&lt;&gt;"",IF(R$9:R$28&lt;&gt;R$4,IF(R$9:R$28&lt;&gt;R$32,MATCH(R$9:R$28,R$9:R$28,0)))))),INDEX(R$1:R$28,SMALL(IF(R$9:R$28&lt;&gt;R$29,IF(COUNTIF(R$9:R$28,R$9:R$28)=1,ROW($A$9:$A$28))),ROW($A$1)))),"")</f>
        <v/>
      </c>
      <c r="S34" s="13" t="str">
        <f t="array" aca="1" ref="S34" ca="1">IFERROR(IFERROR(INDEX(S$9:S$28,MODE(IF(S$9:S$28&lt;&gt;"",IF(S$9:S$28&lt;&gt;S$4,IF(S$9:S$28&lt;&gt;S$32,MATCH(S$9:S$28,S$9:S$28,0)))))),INDEX(S$1:S$28,SMALL(IF(S$9:S$28&lt;&gt;S$29,IF(COUNTIF(S$9:S$28,S$9:S$28)=1,ROW($A$9:$A$28))),ROW($A$1)))),"")</f>
        <v>C</v>
      </c>
      <c r="T34" s="13" t="str">
        <f t="array" aca="1" ref="T34" ca="1">IFERROR(IFERROR(INDEX(T$9:T$28,MODE(IF(T$9:T$28&lt;&gt;"",IF(T$9:T$28&lt;&gt;T$4,IF(T$9:T$28&lt;&gt;T$32,MATCH(T$9:T$28,T$9:T$28,0)))))),INDEX(T$1:T$28,SMALL(IF(T$9:T$28&lt;&gt;T$29,IF(COUNTIF(T$9:T$28,T$9:T$28)=1,ROW($A$9:$A$28))),ROW($A$1)))),"")</f>
        <v>C</v>
      </c>
      <c r="U34" s="13" t="str">
        <f t="array" aca="1" ref="U34" ca="1">IFERROR(IFERROR(INDEX(U$9:U$28,MODE(IF(U$9:U$28&lt;&gt;"",IF(U$9:U$28&lt;&gt;U$4,IF(U$9:U$28&lt;&gt;U$32,MATCH(U$9:U$28,U$9:U$28,0)))))),INDEX(U$1:U$28,SMALL(IF(U$9:U$28&lt;&gt;U$29,IF(COUNTIF(U$9:U$28,U$9:U$28)=1,ROW($A$9:$A$28))),ROW($A$1)))),"")</f>
        <v>B</v>
      </c>
      <c r="V34" s="13" t="str">
        <f t="array" aca="1" ref="V34" ca="1">IFERROR(IFERROR(INDEX(V$9:V$28,MODE(IF(V$9:V$28&lt;&gt;"",IF(V$9:V$28&lt;&gt;V$4,IF(V$9:V$28&lt;&gt;V$32,MATCH(V$9:V$28,V$9:V$28,0)))))),INDEX(V$1:V$28,SMALL(IF(V$9:V$28&lt;&gt;V$29,IF(COUNTIF(V$9:V$28,V$9:V$28)=1,ROW($A$9:$A$28))),ROW($A$1)))),"")</f>
        <v>A</v>
      </c>
      <c r="W34" s="13" t="str">
        <f t="array" aca="1" ref="W34" ca="1">IFERROR(IFERROR(INDEX(W$9:W$28,MODE(IF(W$9:W$28&lt;&gt;"",IF(W$9:W$28&lt;&gt;W$4,IF(W$9:W$28&lt;&gt;W$32,MATCH(W$9:W$28,W$9:W$28,0)))))),INDEX(W$1:W$28,SMALL(IF(W$9:W$28&lt;&gt;W$29,IF(COUNTIF(W$9:W$28,W$9:W$28)=1,ROW($A$9:$A$28))),ROW($A$1)))),"")</f>
        <v>B</v>
      </c>
    </row>
    <row r="35" spans="1:23" ht="15.95" customHeight="1" x14ac:dyDescent="0.25">
      <c r="A35" s="80"/>
      <c r="B35" s="80"/>
      <c r="C35" s="80"/>
      <c r="D35" s="14" t="str">
        <f t="shared" ref="D35:W35" ca="1" si="11">IF(D$34="","",COUNTIF(D$9:D$28,D$34))</f>
        <v/>
      </c>
      <c r="E35" s="14" t="str">
        <f t="shared" ca="1" si="11"/>
        <v/>
      </c>
      <c r="F35" s="14" t="str">
        <f t="shared" ca="1" si="11"/>
        <v/>
      </c>
      <c r="G35" s="14">
        <f t="shared" ca="1" si="11"/>
        <v>1</v>
      </c>
      <c r="H35" s="14">
        <f t="shared" ca="1" si="11"/>
        <v>1</v>
      </c>
      <c r="I35" s="14" t="str">
        <f t="shared" ca="1" si="11"/>
        <v/>
      </c>
      <c r="J35" s="14">
        <f t="shared" ca="1" si="11"/>
        <v>3</v>
      </c>
      <c r="K35" s="14">
        <f t="shared" ca="1" si="11"/>
        <v>5</v>
      </c>
      <c r="L35" s="14">
        <f t="shared" ca="1" si="11"/>
        <v>1</v>
      </c>
      <c r="M35" s="14">
        <f t="shared" ca="1" si="11"/>
        <v>1</v>
      </c>
      <c r="N35" s="14">
        <f t="shared" ca="1" si="11"/>
        <v>1</v>
      </c>
      <c r="O35" s="14">
        <f t="shared" ca="1" si="11"/>
        <v>1</v>
      </c>
      <c r="P35" s="14">
        <f t="shared" ca="1" si="11"/>
        <v>1</v>
      </c>
      <c r="Q35" s="14">
        <f t="shared" ca="1" si="11"/>
        <v>1</v>
      </c>
      <c r="R35" s="14" t="str">
        <f t="shared" ca="1" si="11"/>
        <v/>
      </c>
      <c r="S35" s="14">
        <f t="shared" ca="1" si="11"/>
        <v>1</v>
      </c>
      <c r="T35" s="14">
        <f t="shared" ca="1" si="11"/>
        <v>1</v>
      </c>
      <c r="U35" s="14">
        <f t="shared" ca="1" si="11"/>
        <v>3</v>
      </c>
      <c r="V35" s="14">
        <f t="shared" ca="1" si="11"/>
        <v>2</v>
      </c>
      <c r="W35" s="14">
        <f t="shared" ca="1" si="11"/>
        <v>1</v>
      </c>
    </row>
    <row r="36" spans="1:23" ht="15.95" customHeight="1" x14ac:dyDescent="0.25">
      <c r="A36" s="81" t="s">
        <v>9</v>
      </c>
      <c r="B36" s="81"/>
      <c r="C36" s="81"/>
      <c r="D36" s="15" t="str">
        <f t="array" aca="1" ref="D36" ca="1">IFERROR(IFERROR(INDEX(D$9:D$28,MODE(IF(D$9:D$28&lt;&gt;"",IF(D$9:D$28&lt;&gt;D$4,IF(D$9:D$28&lt;&gt;D$32,IF(D$9:D$28&lt;&gt;D$34,MATCH(D$9:D$28,D$9:D$28,0))))))),INDEX(D$1:D$28,SMALL(IF(D$9:D$28&lt;&gt;D$32,IF(D$9:D$28&lt;&gt;D$34,IF(COUNTIF(D$9:D$28,D$9:D$28)=1,ROW($A$9:$A$28)))),ROW($A$1)))),"")</f>
        <v/>
      </c>
      <c r="E36" s="15" t="str">
        <f t="array" aca="1" ref="E36" ca="1">IFERROR(IFERROR(INDEX(E$9:E$28,MODE(IF(E$9:E$28&lt;&gt;"",IF(E$9:E$28&lt;&gt;E$4,IF(E$9:E$28&lt;&gt;E$32,IF(E$9:E$28&lt;&gt;E$34,MATCH(E$9:E$28,E$9:E$28,0))))))),INDEX(E$1:E$28,SMALL(IF(E$9:E$28&lt;&gt;E$32,IF(E$9:E$28&lt;&gt;E$34,IF(COUNTIF(E$9:E$28,E$9:E$28)=1,ROW($A$9:$A$28)))),ROW($A$1)))),"")</f>
        <v/>
      </c>
      <c r="F36" s="15" t="str">
        <f t="array" aca="1" ref="F36" ca="1">IFERROR(IFERROR(INDEX(F$9:F$28,MODE(IF(F$9:F$28&lt;&gt;"",IF(F$9:F$28&lt;&gt;F$4,IF(F$9:F$28&lt;&gt;F$32,IF(F$9:F$28&lt;&gt;F$34,MATCH(F$9:F$28,F$9:F$28,0))))))),INDEX(F$1:F$28,SMALL(IF(F$9:F$28&lt;&gt;F$32,IF(F$9:F$28&lt;&gt;F$34,IF(COUNTIF(F$9:F$28,F$9:F$28)=1,ROW($A$9:$A$28)))),ROW($A$1)))),"")</f>
        <v/>
      </c>
      <c r="G36" s="15" t="str">
        <f t="array" aca="1" ref="G36" ca="1">IFERROR(IFERROR(INDEX(G$9:G$28,MODE(IF(G$9:G$28&lt;&gt;"",IF(G$9:G$28&lt;&gt;G$4,IF(G$9:G$28&lt;&gt;G$32,IF(G$9:G$28&lt;&gt;G$34,MATCH(G$9:G$28,G$9:G$28,0))))))),INDEX(G$1:G$28,SMALL(IF(G$9:G$28&lt;&gt;G$32,IF(G$9:G$28&lt;&gt;G$34,IF(COUNTIF(G$9:G$28,G$9:G$28)=1,ROW($A$9:$A$28)))),ROW($A$1)))),"")</f>
        <v/>
      </c>
      <c r="H36" s="15" t="str">
        <f t="array" aca="1" ref="H36" ca="1">IFERROR(IFERROR(INDEX(H$9:H$28,MODE(IF(H$9:H$28&lt;&gt;"",IF(H$9:H$28&lt;&gt;H$4,IF(H$9:H$28&lt;&gt;H$32,IF(H$9:H$28&lt;&gt;H$34,MATCH(H$9:H$28,H$9:H$28,0))))))),INDEX(H$1:H$28,SMALL(IF(H$9:H$28&lt;&gt;H$32,IF(H$9:H$28&lt;&gt;H$34,IF(COUNTIF(H$9:H$28,H$9:H$28)=1,ROW($A$9:$A$28)))),ROW($A$1)))),"")</f>
        <v/>
      </c>
      <c r="I36" s="15" t="str">
        <f t="array" aca="1" ref="I36" ca="1">IFERROR(IFERROR(INDEX(I$9:I$28,MODE(IF(I$9:I$28&lt;&gt;"",IF(I$9:I$28&lt;&gt;I$4,IF(I$9:I$28&lt;&gt;I$32,IF(I$9:I$28&lt;&gt;I$34,MATCH(I$9:I$28,I$9:I$28,0))))))),INDEX(I$1:I$28,SMALL(IF(I$9:I$28&lt;&gt;I$32,IF(I$9:I$28&lt;&gt;I$34,IF(COUNTIF(I$9:I$28,I$9:I$28)=1,ROW($A$9:$A$28)))),ROW($A$1)))),"")</f>
        <v/>
      </c>
      <c r="J36" s="15" t="str">
        <f t="array" aca="1" ref="J36" ca="1">IFERROR(IFERROR(INDEX(J$9:J$28,MODE(IF(J$9:J$28&lt;&gt;"",IF(J$9:J$28&lt;&gt;J$4,IF(J$9:J$28&lt;&gt;J$32,IF(J$9:J$28&lt;&gt;J$34,MATCH(J$9:J$28,J$9:J$28,0))))))),INDEX(J$1:J$28,SMALL(IF(J$9:J$28&lt;&gt;J$32,IF(J$9:J$28&lt;&gt;J$34,IF(COUNTIF(J$9:J$28,J$9:J$28)=1,ROW($A$9:$A$28)))),ROW($A$1)))),"")</f>
        <v>D</v>
      </c>
      <c r="K36" s="15" t="str">
        <f t="array" aca="1" ref="K36" ca="1">IFERROR(IFERROR(INDEX(K$9:K$28,MODE(IF(K$9:K$28&lt;&gt;"",IF(K$9:K$28&lt;&gt;K$4,IF(K$9:K$28&lt;&gt;K$32,IF(K$9:K$28&lt;&gt;K$34,MATCH(K$9:K$28,K$9:K$28,0))))))),INDEX(K$1:K$28,SMALL(IF(K$9:K$28&lt;&gt;K$32,IF(K$9:K$28&lt;&gt;K$34,IF(COUNTIF(K$9:K$28,K$9:K$28)=1,ROW($A$9:$A$28)))),ROW($A$1)))),"")</f>
        <v>C</v>
      </c>
      <c r="L36" s="15" t="str">
        <f t="array" aca="1" ref="L36" ca="1">IFERROR(IFERROR(INDEX(L$9:L$28,MODE(IF(L$9:L$28&lt;&gt;"",IF(L$9:L$28&lt;&gt;L$4,IF(L$9:L$28&lt;&gt;L$32,IF(L$9:L$28&lt;&gt;L$34,MATCH(L$9:L$28,L$9:L$28,0))))))),INDEX(L$1:L$28,SMALL(IF(L$9:L$28&lt;&gt;L$32,IF(L$9:L$28&lt;&gt;L$34,IF(COUNTIF(L$9:L$28,L$9:L$28)=1,ROW($A$9:$A$28)))),ROW($A$1)))),"")</f>
        <v/>
      </c>
      <c r="M36" s="15" t="str">
        <f t="array" aca="1" ref="M36" ca="1">IFERROR(IFERROR(INDEX(M$9:M$28,MODE(IF(M$9:M$28&lt;&gt;"",IF(M$9:M$28&lt;&gt;M$4,IF(M$9:M$28&lt;&gt;M$32,IF(M$9:M$28&lt;&gt;M$34,MATCH(M$9:M$28,M$9:M$28,0))))))),INDEX(M$1:M$28,SMALL(IF(M$9:M$28&lt;&gt;M$32,IF(M$9:M$28&lt;&gt;M$34,IF(COUNTIF(M$9:M$28,M$9:M$28)=1,ROW($A$9:$A$28)))),ROW($A$1)))),"")</f>
        <v/>
      </c>
      <c r="N36" s="15" t="str">
        <f t="array" aca="1" ref="N36" ca="1">IFERROR(IFERROR(INDEX(N$9:N$28,MODE(IF(N$9:N$28&lt;&gt;"",IF(N$9:N$28&lt;&gt;N$4,IF(N$9:N$28&lt;&gt;N$32,IF(N$9:N$28&lt;&gt;N$34,MATCH(N$9:N$28,N$9:N$28,0))))))),INDEX(N$1:N$28,SMALL(IF(N$9:N$28&lt;&gt;N$32,IF(N$9:N$28&lt;&gt;N$34,IF(COUNTIF(N$9:N$28,N$9:N$28)=1,ROW($A$9:$A$28)))),ROW($A$1)))),"")</f>
        <v/>
      </c>
      <c r="O36" s="15" t="str">
        <f t="array" aca="1" ref="O36" ca="1">IFERROR(IFERROR(INDEX(O$9:O$28,MODE(IF(O$9:O$28&lt;&gt;"",IF(O$9:O$28&lt;&gt;O$4,IF(O$9:O$28&lt;&gt;O$32,IF(O$9:O$28&lt;&gt;O$34,MATCH(O$9:O$28,O$9:O$28,0))))))),INDEX(O$1:O$28,SMALL(IF(O$9:O$28&lt;&gt;O$32,IF(O$9:O$28&lt;&gt;O$34,IF(COUNTIF(O$9:O$28,O$9:O$28)=1,ROW($A$9:$A$28)))),ROW($A$1)))),"")</f>
        <v/>
      </c>
      <c r="P36" s="15" t="str">
        <f t="array" aca="1" ref="P36" ca="1">IFERROR(IFERROR(INDEX(P$9:P$28,MODE(IF(P$9:P$28&lt;&gt;"",IF(P$9:P$28&lt;&gt;P$4,IF(P$9:P$28&lt;&gt;P$32,IF(P$9:P$28&lt;&gt;P$34,MATCH(P$9:P$28,P$9:P$28,0))))))),INDEX(P$1:P$28,SMALL(IF(P$9:P$28&lt;&gt;P$32,IF(P$9:P$28&lt;&gt;P$34,IF(COUNTIF(P$9:P$28,P$9:P$28)=1,ROW($A$9:$A$28)))),ROW($A$1)))),"")</f>
        <v/>
      </c>
      <c r="Q36" s="15" t="str">
        <f t="array" aca="1" ref="Q36" ca="1">IFERROR(IFERROR(INDEX(Q$9:Q$28,MODE(IF(Q$9:Q$28&lt;&gt;"",IF(Q$9:Q$28&lt;&gt;Q$4,IF(Q$9:Q$28&lt;&gt;Q$32,IF(Q$9:Q$28&lt;&gt;Q$34,MATCH(Q$9:Q$28,Q$9:Q$28,0))))))),INDEX(Q$1:Q$28,SMALL(IF(Q$9:Q$28&lt;&gt;Q$32,IF(Q$9:Q$28&lt;&gt;Q$34,IF(COUNTIF(Q$9:Q$28,Q$9:Q$28)=1,ROW($A$9:$A$28)))),ROW($A$1)))),"")</f>
        <v/>
      </c>
      <c r="R36" s="15" t="str">
        <f t="array" aca="1" ref="R36" ca="1">IFERROR(IFERROR(INDEX(R$9:R$28,MODE(IF(R$9:R$28&lt;&gt;"",IF(R$9:R$28&lt;&gt;R$4,IF(R$9:R$28&lt;&gt;R$32,IF(R$9:R$28&lt;&gt;R$34,MATCH(R$9:R$28,R$9:R$28,0))))))),INDEX(R$1:R$28,SMALL(IF(R$9:R$28&lt;&gt;R$32,IF(R$9:R$28&lt;&gt;R$34,IF(COUNTIF(R$9:R$28,R$9:R$28)=1,ROW($A$9:$A$28)))),ROW($A$1)))),"")</f>
        <v/>
      </c>
      <c r="S36" s="15" t="str">
        <f t="array" aca="1" ref="S36" ca="1">IFERROR(IFERROR(INDEX(S$9:S$28,MODE(IF(S$9:S$28&lt;&gt;"",IF(S$9:S$28&lt;&gt;S$4,IF(S$9:S$28&lt;&gt;S$32,IF(S$9:S$28&lt;&gt;S$34,MATCH(S$9:S$28,S$9:S$28,0))))))),INDEX(S$1:S$28,SMALL(IF(S$9:S$28&lt;&gt;S$32,IF(S$9:S$28&lt;&gt;S$34,IF(COUNTIF(S$9:S$28,S$9:S$28)=1,ROW($A$9:$A$28)))),ROW($A$1)))),"")</f>
        <v>A</v>
      </c>
      <c r="T36" s="15" t="str">
        <f t="array" aca="1" ref="T36" ca="1">IFERROR(IFERROR(INDEX(T$9:T$28,MODE(IF(T$9:T$28&lt;&gt;"",IF(T$9:T$28&lt;&gt;T$4,IF(T$9:T$28&lt;&gt;T$32,IF(T$9:T$28&lt;&gt;T$34,MATCH(T$9:T$28,T$9:T$28,0))))))),INDEX(T$1:T$28,SMALL(IF(T$9:T$28&lt;&gt;T$32,IF(T$9:T$28&lt;&gt;T$34,IF(COUNTIF(T$9:T$28,T$9:T$28)=1,ROW($A$9:$A$28)))),ROW($A$1)))),"")</f>
        <v>B</v>
      </c>
      <c r="U36" s="15" t="str">
        <f t="array" aca="1" ref="U36" ca="1">IFERROR(IFERROR(INDEX(U$9:U$28,MODE(IF(U$9:U$28&lt;&gt;"",IF(U$9:U$28&lt;&gt;U$4,IF(U$9:U$28&lt;&gt;U$32,IF(U$9:U$28&lt;&gt;U$34,MATCH(U$9:U$28,U$9:U$28,0))))))),INDEX(U$1:U$28,SMALL(IF(U$9:U$28&lt;&gt;U$32,IF(U$9:U$28&lt;&gt;U$34,IF(COUNTIF(U$9:U$28,U$9:U$28)=1,ROW($A$9:$A$28)))),ROW($A$1)))),"")</f>
        <v>C</v>
      </c>
      <c r="V36" s="15" t="str">
        <f t="array" aca="1" ref="V36" ca="1">IFERROR(IFERROR(INDEX(V$9:V$28,MODE(IF(V$9:V$28&lt;&gt;"",IF(V$9:V$28&lt;&gt;V$4,IF(V$9:V$28&lt;&gt;V$32,IF(V$9:V$28&lt;&gt;V$34,MATCH(V$9:V$28,V$9:V$28,0))))))),INDEX(V$1:V$28,SMALL(IF(V$9:V$28&lt;&gt;V$32,IF(V$9:V$28&lt;&gt;V$34,IF(COUNTIF(V$9:V$28,V$9:V$28)=1,ROW($A$9:$A$28)))),ROW($A$1)))),"")</f>
        <v/>
      </c>
      <c r="W36" s="15" t="str">
        <f t="array" aca="1" ref="W36" ca="1">IFERROR(IFERROR(INDEX(W$9:W$28,MODE(IF(W$9:W$28&lt;&gt;"",IF(W$9:W$28&lt;&gt;W$4,IF(W$9:W$28&lt;&gt;W$32,IF(W$9:W$28&lt;&gt;W$34,MATCH(W$9:W$28,W$9:W$28,0))))))),INDEX(W$1:W$28,SMALL(IF(W$9:W$28&lt;&gt;W$32,IF(W$9:W$28&lt;&gt;W$34,IF(COUNTIF(W$9:W$28,W$9:W$28)=1,ROW($A$9:$A$28)))),ROW($A$1)))),"")</f>
        <v>A</v>
      </c>
    </row>
    <row r="37" spans="1:23" ht="15.95" customHeight="1" x14ac:dyDescent="0.25">
      <c r="A37" s="82"/>
      <c r="B37" s="82"/>
      <c r="C37" s="82"/>
      <c r="D37" s="16" t="str">
        <f t="shared" ref="D37:W37" ca="1" si="12">IF(D$36="","",COUNTIF(D$9:D$28,D$36))</f>
        <v/>
      </c>
      <c r="E37" s="16" t="str">
        <f t="shared" ca="1" si="12"/>
        <v/>
      </c>
      <c r="F37" s="16" t="str">
        <f t="shared" ca="1" si="12"/>
        <v/>
      </c>
      <c r="G37" s="16" t="str">
        <f t="shared" ca="1" si="12"/>
        <v/>
      </c>
      <c r="H37" s="16" t="str">
        <f t="shared" ca="1" si="12"/>
        <v/>
      </c>
      <c r="I37" s="16" t="str">
        <f t="shared" ca="1" si="12"/>
        <v/>
      </c>
      <c r="J37" s="16">
        <f t="shared" ca="1" si="12"/>
        <v>1</v>
      </c>
      <c r="K37" s="16">
        <f t="shared" ca="1" si="12"/>
        <v>1</v>
      </c>
      <c r="L37" s="16" t="str">
        <f t="shared" ca="1" si="12"/>
        <v/>
      </c>
      <c r="M37" s="16" t="str">
        <f t="shared" ca="1" si="12"/>
        <v/>
      </c>
      <c r="N37" s="16" t="str">
        <f t="shared" ca="1" si="12"/>
        <v/>
      </c>
      <c r="O37" s="16" t="str">
        <f t="shared" ca="1" si="12"/>
        <v/>
      </c>
      <c r="P37" s="16" t="str">
        <f t="shared" ca="1" si="12"/>
        <v/>
      </c>
      <c r="Q37" s="16" t="str">
        <f t="shared" ca="1" si="12"/>
        <v/>
      </c>
      <c r="R37" s="16" t="str">
        <f t="shared" ca="1" si="12"/>
        <v/>
      </c>
      <c r="S37" s="16">
        <f t="shared" ca="1" si="12"/>
        <v>1</v>
      </c>
      <c r="T37" s="16">
        <f t="shared" ca="1" si="12"/>
        <v>1</v>
      </c>
      <c r="U37" s="16">
        <f t="shared" ca="1" si="12"/>
        <v>2</v>
      </c>
      <c r="V37" s="16" t="str">
        <f t="shared" ca="1" si="12"/>
        <v/>
      </c>
      <c r="W37" s="16">
        <f t="shared" ca="1" si="12"/>
        <v>1</v>
      </c>
    </row>
  </sheetData>
  <sortState xmlns:xlrd2="http://schemas.microsoft.com/office/spreadsheetml/2017/richdata2" ref="B9:AA20">
    <sortCondition descending="1" ref="AA9:AA20"/>
  </sortState>
  <mergeCells count="17">
    <mergeCell ref="A32:C33"/>
    <mergeCell ref="A34:C35"/>
    <mergeCell ref="A36:C37"/>
    <mergeCell ref="A5:C5"/>
    <mergeCell ref="A6:C6"/>
    <mergeCell ref="A7:C7"/>
    <mergeCell ref="A8:C8"/>
    <mergeCell ref="A29:C30"/>
    <mergeCell ref="A31:C31"/>
    <mergeCell ref="A1:AA1"/>
    <mergeCell ref="A2:C2"/>
    <mergeCell ref="X2:X8"/>
    <mergeCell ref="Y2:Y8"/>
    <mergeCell ref="Z2:Z8"/>
    <mergeCell ref="AA2:AA8"/>
    <mergeCell ref="A3:C3"/>
    <mergeCell ref="A4:C4"/>
  </mergeCells>
  <conditionalFormatting sqref="D9:W28">
    <cfRule type="expression" dxfId="126" priority="10">
      <formula>D$4=D9</formula>
    </cfRule>
    <cfRule type="expression" dxfId="125" priority="11">
      <formula>AND(D9&lt;&gt;D$4,D$4&lt;&gt;"")</formula>
    </cfRule>
  </conditionalFormatting>
  <conditionalFormatting sqref="A9:W28">
    <cfRule type="expression" dxfId="124" priority="1">
      <formula>MOD(ROW(),2)=0</formula>
    </cfRule>
  </conditionalFormatting>
  <conditionalFormatting sqref="D5:W5">
    <cfRule type="aboveAverage" dxfId="123" priority="198" aboveAverage="0"/>
    <cfRule type="aboveAverage" dxfId="122" priority="199"/>
  </conditionalFormatting>
  <conditionalFormatting sqref="D6:W6">
    <cfRule type="aboveAverage" dxfId="121" priority="200" aboveAverage="0"/>
    <cfRule type="aboveAverage" dxfId="120" priority="201"/>
  </conditionalFormatting>
  <conditionalFormatting sqref="D7:W7">
    <cfRule type="aboveAverage" dxfId="119" priority="202" aboveAverage="0"/>
    <cfRule type="aboveAverage" dxfId="118" priority="203"/>
  </conditionalFormatting>
  <conditionalFormatting sqref="D8:W8">
    <cfRule type="aboveAverage" dxfId="117" priority="204" aboveAverage="0"/>
    <cfRule type="aboveAverage" dxfId="116" priority="205"/>
  </conditionalFormatting>
  <conditionalFormatting sqref="D33:W33">
    <cfRule type="aboveAverage" dxfId="115" priority="206"/>
  </conditionalFormatting>
  <conditionalFormatting sqref="D30:W30">
    <cfRule type="aboveAverage" dxfId="114" priority="207" aboveAverage="0"/>
  </conditionalFormatting>
  <conditionalFormatting sqref="AA9:AA28">
    <cfRule type="aboveAverage" dxfId="113" priority="234" aboveAverage="0"/>
    <cfRule type="aboveAverage" dxfId="112" priority="235"/>
  </conditionalFormatting>
  <conditionalFormatting sqref="Z9:Z28">
    <cfRule type="aboveAverage" dxfId="111" priority="236" aboveAverage="0"/>
    <cfRule type="aboveAverage" dxfId="110" priority="237"/>
  </conditionalFormatting>
  <conditionalFormatting sqref="X9:X28">
    <cfRule type="aboveAverage" dxfId="109" priority="238" aboveAverage="0"/>
    <cfRule type="aboveAverage" dxfId="108" priority="239"/>
  </conditionalFormatting>
  <conditionalFormatting sqref="Y9:Y28">
    <cfRule type="aboveAverage" dxfId="107" priority="240" aboveAverage="0"/>
    <cfRule type="aboveAverage" dxfId="106" priority="241"/>
  </conditionalFormatting>
  <pageMargins left="0.19685039370078741" right="0.19685039370078741" top="0.19685039370078741" bottom="0.19685039370078741" header="0" footer="0"/>
  <pageSetup paperSize="9" scale="83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7E3545-0CA4-4092-B4A8-9BE664FA3F13}">
  <sheetPr codeName="Sayfa6">
    <tabColor rgb="FF92D050"/>
  </sheetPr>
  <dimension ref="A1:AF37"/>
  <sheetViews>
    <sheetView topLeftCell="A22" workbookViewId="0">
      <selection activeCell="X2" sqref="X2:AA8"/>
    </sheetView>
  </sheetViews>
  <sheetFormatPr defaultRowHeight="20.100000000000001" customHeight="1" x14ac:dyDescent="0.25"/>
  <cols>
    <col min="1" max="1" width="3.5703125" style="20" customWidth="1"/>
    <col min="2" max="2" width="4.28515625" style="20" customWidth="1"/>
    <col min="3" max="3" width="25.7109375" style="20" customWidth="1"/>
    <col min="4" max="23" width="3.5703125" style="1" customWidth="1"/>
    <col min="24" max="26" width="3" style="1" customWidth="1"/>
    <col min="27" max="27" width="6.7109375" style="1" customWidth="1"/>
    <col min="28" max="28" width="3.140625" style="1" customWidth="1"/>
    <col min="29" max="29" width="2.85546875" style="1" hidden="1" customWidth="1"/>
    <col min="30" max="31" width="2.7109375" style="1" bestFit="1" customWidth="1"/>
    <col min="32" max="32" width="4.85546875" style="25" bestFit="1" customWidth="1"/>
    <col min="33" max="16384" width="9.140625" style="1"/>
  </cols>
  <sheetData>
    <row r="1" spans="1:32" ht="20.100000000000001" customHeight="1" x14ac:dyDescent="0.25">
      <c r="A1" s="61" t="str">
        <f>Veri!C2&amp;" "&amp;Veri!C3&amp;" Dersi "&amp;AC5&amp;" Sınıfı "&amp;Veri!C4&amp;". "&amp;Veri!C5&amp;" Analizi"</f>
        <v>…..... Ortaokulu Türkçe Dersi 8/C Sınıfı 1. Deneme Analizi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</row>
    <row r="2" spans="1:32" ht="408.95" customHeight="1" x14ac:dyDescent="0.25">
      <c r="A2" s="62" t="s">
        <v>2</v>
      </c>
      <c r="B2" s="62"/>
      <c r="C2" s="62"/>
      <c r="D2" s="24" t="str">
        <f>IF(Veri!$C6&lt;&gt;"",Veri!$C6,"")</f>
        <v>Bağlamdan yararlanarak bilmediği kelime ve kelime gruplarının anlamını tahmin eder.</v>
      </c>
      <c r="E2" s="24" t="str">
        <f>IF(Veri!$C7&lt;&gt;"",Veri!$C7,"")</f>
        <v>Metindeki söz sanatlarını tespit eder.</v>
      </c>
      <c r="F2" s="24" t="str">
        <f>IF(Veri!$C8&lt;&gt;"",Veri!$C8,"")</f>
        <v>Bağlamdan yararlanarak bilmediği kelime ve kelime gruplarının anlamını tahmin eder.</v>
      </c>
      <c r="G2" s="24" t="str">
        <f>IF(Veri!$C9&lt;&gt;"",Veri!$C9,"")</f>
        <v>Okudukları ile ilgili çıkarımlarda bulunur.</v>
      </c>
      <c r="H2" s="24" t="str">
        <f>IF(Veri!$C10&lt;&gt;"",Veri!$C10,"")</f>
        <v>Grafik, tablo ve çizelgeyle sunulan bilgileri yorumlar.</v>
      </c>
      <c r="I2" s="24" t="str">
        <f>IF(Veri!$C11&lt;&gt;"",Veri!$C11,"")</f>
        <v>Metinle ilgili soruları cevaplar. Metindeki söz sanatlarını tespit eder.</v>
      </c>
      <c r="J2" s="24" t="str">
        <f>IF(Veri!$C12&lt;&gt;"",Veri!$C12,"")</f>
        <v>Grafik, tablo ve çizelgeyle sunulan bilgileri yorumlar. Metinle ilgili soruları cevaplar.</v>
      </c>
      <c r="K2" s="24" t="str">
        <f>IF(Veri!$C13&lt;&gt;"",Veri!$C13,"")</f>
        <v>Okudukları ile ilgili çıkarımlarda bulunur.</v>
      </c>
      <c r="L2" s="24" t="str">
        <f>IF(Veri!$C14&lt;&gt;"",Veri!$C14,"")</f>
        <v>Metnin içeriğini yorumlar.</v>
      </c>
      <c r="M2" s="24" t="str">
        <f>IF(Veri!$C15&lt;&gt;"",Veri!$C15,"")</f>
        <v>Metnin konusunu belirler.</v>
      </c>
      <c r="N2" s="24" t="str">
        <f>IF(Veri!$C16&lt;&gt;"",Veri!$C16,"")</f>
        <v>Görsellerle ilgili soruları cevaplar. Okuduğu metinlerdeki hikâye unsurlarını belirler.</v>
      </c>
      <c r="O2" s="24" t="str">
        <f>IF(Veri!$C17&lt;&gt;"",Veri!$C17,"")</f>
        <v>Grafik, tablo ve çizelgeyle sunulan bilgileri yorumlar.</v>
      </c>
      <c r="P2" s="24" t="str">
        <f>IF(Veri!$C18&lt;&gt;"",Veri!$C18,"")</f>
        <v>Metindeki yardımcı fikirleri belirler.</v>
      </c>
      <c r="Q2" s="24" t="str">
        <f>IF(Veri!$C19&lt;&gt;"",Veri!$C19,"")</f>
        <v>Metinle ilgili soruları cevaplar. Görsellerle ilgili soruları cevaplar.</v>
      </c>
      <c r="R2" s="24" t="str">
        <f>IF(Veri!$C20&lt;&gt;"",Veri!$C20,"")</f>
        <v>Metinle ilgili soruları cevaplar.</v>
      </c>
      <c r="S2" s="24" t="str">
        <f>IF(Veri!$C21&lt;&gt;"",Veri!$C21,"")</f>
        <v>Yazdıklarını düzenler.</v>
      </c>
      <c r="T2" s="24" t="str">
        <f>IF(Veri!$C22&lt;&gt;"",Veri!$C22,"")</f>
        <v>Yazdıklarını düzenler.</v>
      </c>
      <c r="U2" s="24" t="str">
        <f>IF(Veri!$C23&lt;&gt;"",Veri!$C23,"")</f>
        <v>Fiilimsilerin cümledeki işlevlerini kavrar.</v>
      </c>
      <c r="V2" s="24" t="str">
        <f>IF(Veri!$C24&lt;&gt;"",Veri!$C24,"")</f>
        <v>Fiilimsilerin cümledeki işlevlerini kavrar.</v>
      </c>
      <c r="W2" s="24" t="str">
        <f>IF(Veri!$C25&lt;&gt;"",Veri!$C25,"")</f>
        <v>Fiilimsilerin cümledeki işlevlerini kavrar.</v>
      </c>
      <c r="X2" s="68" t="str">
        <f ca="1">IF(IFERROR(AVERAGE(X$9:X$28)&lt;&gt;0,0)," Toplam Doğru Sayısı (Ortalama : " &amp; ROUND(AVERAGE(X$9:X$28), 2) &amp; ")"," Toplam Doğru Sayısı")</f>
        <v xml:space="preserve"> Toplam Doğru Sayısı (Ortalama : 9,67)</v>
      </c>
      <c r="Y2" s="63" t="str">
        <f ca="1">IF(IFERROR(AVERAGE(Y$9:Y$28)&lt;&gt;0,0)," Toplam Yanlış Sayısı (Ortalama : " &amp; ROUND(AVERAGE(Y$9:Y$28), 2) &amp; ")"," Toplam Yanlış Sayısı")</f>
        <v xml:space="preserve"> Toplam Yanlış Sayısı (Ortalama : 6,78)</v>
      </c>
      <c r="Z2" s="66" t="str">
        <f ca="1">IF(IFERROR(AVERAGE(Z$9:Z$28)&lt;&gt;0,0)," Boş Bırakılan Soru Sayısı (Ortalama : " &amp; ROUND(AVERAGE(Z$9:Z$28), 2) &amp; ")"," Boş Bırakılan Soru Sayısı")</f>
        <v xml:space="preserve"> Boş Bırakılan Soru Sayısı (Ortalama : 3,56)</v>
      </c>
      <c r="AA2" s="67" t="str">
        <f ca="1">IF(IFERROR(AVERAGE($AA$9:$AA$28)&lt;&gt;0,0),"Net "&amp;CHAR(10)&amp;ROUND(AVERAGE($AA$9:$AA$28),2)&amp;CHAR(10)&amp;CHAR(10) &amp; IFERROR(TEXT((SUM(X9:X28)-SUM(Y9:Y28)/3)/MAX($D$3:$W$3)/SUMPRODUCT(--(X9:X28&lt;&gt;"")),"% 0,00"),"") &amp; CHAR(10),"")</f>
        <v xml:space="preserve">Net 
7,41
% 37,04
</v>
      </c>
    </row>
    <row r="3" spans="1:32" s="20" customFormat="1" ht="15.95" customHeight="1" x14ac:dyDescent="0.25">
      <c r="A3" s="64" t="s">
        <v>0</v>
      </c>
      <c r="B3" s="64"/>
      <c r="C3" s="64"/>
      <c r="D3" s="57">
        <v>1</v>
      </c>
      <c r="E3" s="57">
        <v>2</v>
      </c>
      <c r="F3" s="57">
        <v>3</v>
      </c>
      <c r="G3" s="57">
        <v>4</v>
      </c>
      <c r="H3" s="57">
        <v>5</v>
      </c>
      <c r="I3" s="57">
        <v>6</v>
      </c>
      <c r="J3" s="57">
        <v>7</v>
      </c>
      <c r="K3" s="57">
        <v>8</v>
      </c>
      <c r="L3" s="57">
        <v>9</v>
      </c>
      <c r="M3" s="57">
        <v>10</v>
      </c>
      <c r="N3" s="57">
        <v>11</v>
      </c>
      <c r="O3" s="57">
        <v>12</v>
      </c>
      <c r="P3" s="57">
        <v>13</v>
      </c>
      <c r="Q3" s="57">
        <v>14</v>
      </c>
      <c r="R3" s="57">
        <v>15</v>
      </c>
      <c r="S3" s="57">
        <v>16</v>
      </c>
      <c r="T3" s="57">
        <v>17</v>
      </c>
      <c r="U3" s="57">
        <v>18</v>
      </c>
      <c r="V3" s="57">
        <v>19</v>
      </c>
      <c r="W3" s="57">
        <v>20</v>
      </c>
      <c r="X3" s="68"/>
      <c r="Y3" s="63"/>
      <c r="Z3" s="66"/>
      <c r="AA3" s="67"/>
      <c r="AF3" s="7"/>
    </row>
    <row r="4" spans="1:32" s="20" customFormat="1" ht="15.95" customHeight="1" x14ac:dyDescent="0.25">
      <c r="A4" s="64" t="s">
        <v>1</v>
      </c>
      <c r="B4" s="64"/>
      <c r="C4" s="64"/>
      <c r="D4" s="58" t="str">
        <f>IF(Veri!$B6&lt;&gt;"",Veri!$B6,"")</f>
        <v>D</v>
      </c>
      <c r="E4" s="58" t="str">
        <f>IF(Veri!$B7&lt;&gt;"",Veri!$B7,"")</f>
        <v>A</v>
      </c>
      <c r="F4" s="58" t="str">
        <f>IF(Veri!$B8&lt;&gt;"",Veri!$B8,"")</f>
        <v>D</v>
      </c>
      <c r="G4" s="58" t="str">
        <f>IF(Veri!$B9&lt;&gt;"",Veri!$B9,"")</f>
        <v>B</v>
      </c>
      <c r="H4" s="58" t="str">
        <f>IF(Veri!$B10&lt;&gt;"",Veri!$B10,"")</f>
        <v>C</v>
      </c>
      <c r="I4" s="58" t="str">
        <f>IF(Veri!$B11&lt;&gt;"",Veri!$B11,"")</f>
        <v>D</v>
      </c>
      <c r="J4" s="58" t="str">
        <f>IF(Veri!$B12&lt;&gt;"",Veri!$B12,"")</f>
        <v>A</v>
      </c>
      <c r="K4" s="58" t="str">
        <f>IF(Veri!$B13&lt;&gt;"",Veri!$B13,"")</f>
        <v>C</v>
      </c>
      <c r="L4" s="58" t="str">
        <f>IF(Veri!$B14&lt;&gt;"",Veri!$B14,"")</f>
        <v>B</v>
      </c>
      <c r="M4" s="58" t="str">
        <f>IF(Veri!$B15&lt;&gt;"",Veri!$B15,"")</f>
        <v>C</v>
      </c>
      <c r="N4" s="58" t="str">
        <f>IF(Veri!$B16&lt;&gt;"",Veri!$B16,"")</f>
        <v>A</v>
      </c>
      <c r="O4" s="58" t="str">
        <f>IF(Veri!$B17&lt;&gt;"",Veri!$B17,"")</f>
        <v>B</v>
      </c>
      <c r="P4" s="58" t="str">
        <f>IF(Veri!$B18&lt;&gt;"",Veri!$B18,"")</f>
        <v>B</v>
      </c>
      <c r="Q4" s="58" t="str">
        <f>IF(Veri!$B19&lt;&gt;"",Veri!$B19,"")</f>
        <v>B</v>
      </c>
      <c r="R4" s="58" t="str">
        <f>IF(Veri!$B20&lt;&gt;"",Veri!$B20,"")</f>
        <v>C</v>
      </c>
      <c r="S4" s="58" t="str">
        <f>IF(Veri!$B21&lt;&gt;"",Veri!$B21,"")</f>
        <v>D</v>
      </c>
      <c r="T4" s="58" t="str">
        <f>IF(Veri!$B22&lt;&gt;"",Veri!$B22,"")</f>
        <v>A</v>
      </c>
      <c r="U4" s="58" t="str">
        <f>IF(Veri!$B23&lt;&gt;"",Veri!$B23,"")</f>
        <v>A</v>
      </c>
      <c r="V4" s="58" t="str">
        <f>IF(Veri!$B24&lt;&gt;"",Veri!$B24,"")</f>
        <v>B</v>
      </c>
      <c r="W4" s="58" t="str">
        <f>IF(Veri!$B25&lt;&gt;"",Veri!$B25,"")</f>
        <v>C</v>
      </c>
      <c r="X4" s="68"/>
      <c r="Y4" s="63"/>
      <c r="Z4" s="66"/>
      <c r="AA4" s="67"/>
      <c r="AF4" s="7"/>
    </row>
    <row r="5" spans="1:32" s="20" customFormat="1" ht="15.95" customHeight="1" x14ac:dyDescent="0.25">
      <c r="A5" s="71" t="s">
        <v>3</v>
      </c>
      <c r="B5" s="71"/>
      <c r="C5" s="71"/>
      <c r="D5" s="54">
        <f t="shared" ref="D5:W5" ca="1" si="0">IF(D$4&lt;&gt;"",SUMPRODUCT(($C$9:$C$28&lt;&gt;"")*(D$9:D$28=D$4)*(D$9:D$28&lt;&gt;"")),"")</f>
        <v>9</v>
      </c>
      <c r="E5" s="54">
        <f t="shared" ca="1" si="0"/>
        <v>5</v>
      </c>
      <c r="F5" s="54">
        <f t="shared" ca="1" si="0"/>
        <v>4</v>
      </c>
      <c r="G5" s="54">
        <f t="shared" ca="1" si="0"/>
        <v>4</v>
      </c>
      <c r="H5" s="54">
        <f t="shared" ca="1" si="0"/>
        <v>3</v>
      </c>
      <c r="I5" s="54">
        <f t="shared" ca="1" si="0"/>
        <v>5</v>
      </c>
      <c r="J5" s="54">
        <f t="shared" ca="1" si="0"/>
        <v>1</v>
      </c>
      <c r="K5" s="54">
        <f t="shared" ca="1" si="0"/>
        <v>1</v>
      </c>
      <c r="L5" s="54">
        <f t="shared" ca="1" si="0"/>
        <v>2</v>
      </c>
      <c r="M5" s="54">
        <f t="shared" ca="1" si="0"/>
        <v>4</v>
      </c>
      <c r="N5" s="54">
        <f t="shared" ca="1" si="0"/>
        <v>9</v>
      </c>
      <c r="O5" s="54">
        <f t="shared" ca="1" si="0"/>
        <v>4</v>
      </c>
      <c r="P5" s="54">
        <f t="shared" ca="1" si="0"/>
        <v>6</v>
      </c>
      <c r="Q5" s="54">
        <f t="shared" ca="1" si="0"/>
        <v>6</v>
      </c>
      <c r="R5" s="54">
        <f t="shared" ca="1" si="0"/>
        <v>5</v>
      </c>
      <c r="S5" s="54">
        <f t="shared" ca="1" si="0"/>
        <v>6</v>
      </c>
      <c r="T5" s="54">
        <f t="shared" ca="1" si="0"/>
        <v>5</v>
      </c>
      <c r="U5" s="54">
        <f t="shared" ca="1" si="0"/>
        <v>2</v>
      </c>
      <c r="V5" s="54">
        <f t="shared" ca="1" si="0"/>
        <v>4</v>
      </c>
      <c r="W5" s="54">
        <f t="shared" ca="1" si="0"/>
        <v>2</v>
      </c>
      <c r="X5" s="68"/>
      <c r="Y5" s="63"/>
      <c r="Z5" s="66"/>
      <c r="AA5" s="67"/>
      <c r="AC5" s="42" t="s">
        <v>45</v>
      </c>
      <c r="AF5" s="7"/>
    </row>
    <row r="6" spans="1:32" s="20" customFormat="1" ht="15.95" customHeight="1" x14ac:dyDescent="0.25">
      <c r="A6" s="70" t="s">
        <v>4</v>
      </c>
      <c r="B6" s="70"/>
      <c r="C6" s="70"/>
      <c r="D6" s="55">
        <f t="shared" ref="D6:W6" ca="1" si="1">IF(D$4&lt;&gt;"",SUMPRODUCT(($C$9:$C$28&lt;&gt;"")*(D$9:D$28&lt;&gt;D$4)*(D$9:D$28&lt;&gt;"")),"")</f>
        <v>0</v>
      </c>
      <c r="E6" s="55">
        <f t="shared" ca="1" si="1"/>
        <v>3</v>
      </c>
      <c r="F6" s="55">
        <f t="shared" ca="1" si="1"/>
        <v>3</v>
      </c>
      <c r="G6" s="55">
        <f t="shared" ca="1" si="1"/>
        <v>4</v>
      </c>
      <c r="H6" s="55">
        <f t="shared" ca="1" si="1"/>
        <v>4</v>
      </c>
      <c r="I6" s="55">
        <f t="shared" ca="1" si="1"/>
        <v>3</v>
      </c>
      <c r="J6" s="55">
        <f t="shared" ca="1" si="1"/>
        <v>5</v>
      </c>
      <c r="K6" s="55">
        <f t="shared" ca="1" si="1"/>
        <v>7</v>
      </c>
      <c r="L6" s="55">
        <f t="shared" ca="1" si="1"/>
        <v>3</v>
      </c>
      <c r="M6" s="55">
        <f t="shared" ca="1" si="1"/>
        <v>4</v>
      </c>
      <c r="N6" s="55">
        <f t="shared" ca="1" si="1"/>
        <v>0</v>
      </c>
      <c r="O6" s="55">
        <f t="shared" ca="1" si="1"/>
        <v>5</v>
      </c>
      <c r="P6" s="55">
        <f t="shared" ca="1" si="1"/>
        <v>1</v>
      </c>
      <c r="Q6" s="55">
        <f t="shared" ca="1" si="1"/>
        <v>1</v>
      </c>
      <c r="R6" s="55">
        <f t="shared" ca="1" si="1"/>
        <v>2</v>
      </c>
      <c r="S6" s="55">
        <f t="shared" ca="1" si="1"/>
        <v>3</v>
      </c>
      <c r="T6" s="55">
        <f t="shared" ca="1" si="1"/>
        <v>2</v>
      </c>
      <c r="U6" s="55">
        <f t="shared" ca="1" si="1"/>
        <v>4</v>
      </c>
      <c r="V6" s="55">
        <f t="shared" ca="1" si="1"/>
        <v>4</v>
      </c>
      <c r="W6" s="55">
        <f t="shared" ca="1" si="1"/>
        <v>3</v>
      </c>
      <c r="X6" s="68"/>
      <c r="Y6" s="63"/>
      <c r="Z6" s="66"/>
      <c r="AA6" s="67"/>
      <c r="AC6" s="43" t="s">
        <v>38</v>
      </c>
      <c r="AF6" s="7"/>
    </row>
    <row r="7" spans="1:32" s="20" customFormat="1" ht="15.95" customHeight="1" x14ac:dyDescent="0.25">
      <c r="A7" s="69" t="s">
        <v>5</v>
      </c>
      <c r="B7" s="69"/>
      <c r="C7" s="69"/>
      <c r="D7" s="55">
        <f t="array" aca="1" ref="D7" ca="1">IF(D$4="","",SUM(--(MMULT(($C$9:$C$28&lt;&gt;"")*(D$9:D$28="")*($D$9:$W$28&lt;&gt;""),TRANSPOSE(COLUMN($D$4:$W$4))^0)&gt;0)))</f>
        <v>0</v>
      </c>
      <c r="E7" s="55">
        <f t="array" aca="1" ref="E7" ca="1">IF(E$4="","",SUM(--(MMULT(($C$9:$C$28&lt;&gt;"")*(E$9:E$28="")*($D$9:$W$28&lt;&gt;""),TRANSPOSE(COLUMN($D$4:$W$4))^0)&gt;0)))</f>
        <v>1</v>
      </c>
      <c r="F7" s="55">
        <f t="array" aca="1" ref="F7" ca="1">IF(F$4="","",SUM(--(MMULT(($C$9:$C$28&lt;&gt;"")*(F$9:F$28="")*($D$9:$W$28&lt;&gt;""),TRANSPOSE(COLUMN($D$4:$W$4))^0)&gt;0)))</f>
        <v>2</v>
      </c>
      <c r="G7" s="55">
        <f t="array" aca="1" ref="G7" ca="1">IF(G$4="","",SUM(--(MMULT(($C$9:$C$28&lt;&gt;"")*(G$9:G$28="")*($D$9:$W$28&lt;&gt;""),TRANSPOSE(COLUMN($D$4:$W$4))^0)&gt;0)))</f>
        <v>1</v>
      </c>
      <c r="H7" s="55">
        <f t="array" aca="1" ref="H7" ca="1">IF(H$4="","",SUM(--(MMULT(($C$9:$C$28&lt;&gt;"")*(H$9:H$28="")*($D$9:$W$28&lt;&gt;""),TRANSPOSE(COLUMN($D$4:$W$4))^0)&gt;0)))</f>
        <v>2</v>
      </c>
      <c r="I7" s="55">
        <f t="array" aca="1" ref="I7" ca="1">IF(I$4="","",SUM(--(MMULT(($C$9:$C$28&lt;&gt;"")*(I$9:I$28="")*($D$9:$W$28&lt;&gt;""),TRANSPOSE(COLUMN($D$4:$W$4))^0)&gt;0)))</f>
        <v>1</v>
      </c>
      <c r="J7" s="55">
        <f t="array" aca="1" ref="J7" ca="1">IF(J$4="","",SUM(--(MMULT(($C$9:$C$28&lt;&gt;"")*(J$9:J$28="")*($D$9:$W$28&lt;&gt;""),TRANSPOSE(COLUMN($D$4:$W$4))^0)&gt;0)))</f>
        <v>3</v>
      </c>
      <c r="K7" s="55">
        <f t="array" aca="1" ref="K7" ca="1">IF(K$4="","",SUM(--(MMULT(($C$9:$C$28&lt;&gt;"")*(K$9:K$28="")*($D$9:$W$28&lt;&gt;""),TRANSPOSE(COLUMN($D$4:$W$4))^0)&gt;0)))</f>
        <v>1</v>
      </c>
      <c r="L7" s="55">
        <f t="array" aca="1" ref="L7" ca="1">IF(L$4="","",SUM(--(MMULT(($C$9:$C$28&lt;&gt;"")*(L$9:L$28="")*($D$9:$W$28&lt;&gt;""),TRANSPOSE(COLUMN($D$4:$W$4))^0)&gt;0)))</f>
        <v>4</v>
      </c>
      <c r="M7" s="55">
        <f t="array" aca="1" ref="M7" ca="1">IF(M$4="","",SUM(--(MMULT(($C$9:$C$28&lt;&gt;"")*(M$9:M$28="")*($D$9:$W$28&lt;&gt;""),TRANSPOSE(COLUMN($D$4:$W$4))^0)&gt;0)))</f>
        <v>1</v>
      </c>
      <c r="N7" s="55">
        <f t="array" aca="1" ref="N7" ca="1">IF(N$4="","",SUM(--(MMULT(($C$9:$C$28&lt;&gt;"")*(N$9:N$28="")*($D$9:$W$28&lt;&gt;""),TRANSPOSE(COLUMN($D$4:$W$4))^0)&gt;0)))</f>
        <v>0</v>
      </c>
      <c r="O7" s="55">
        <f t="array" aca="1" ref="O7" ca="1">IF(O$4="","",SUM(--(MMULT(($C$9:$C$28&lt;&gt;"")*(O$9:O$28="")*($D$9:$W$28&lt;&gt;""),TRANSPOSE(COLUMN($D$4:$W$4))^0)&gt;0)))</f>
        <v>0</v>
      </c>
      <c r="P7" s="55">
        <f t="array" aca="1" ref="P7" ca="1">IF(P$4="","",SUM(--(MMULT(($C$9:$C$28&lt;&gt;"")*(P$9:P$28="")*($D$9:$W$28&lt;&gt;""),TRANSPOSE(COLUMN($D$4:$W$4))^0)&gt;0)))</f>
        <v>2</v>
      </c>
      <c r="Q7" s="55">
        <f t="array" aca="1" ref="Q7" ca="1">IF(Q$4="","",SUM(--(MMULT(($C$9:$C$28&lt;&gt;"")*(Q$9:Q$28="")*($D$9:$W$28&lt;&gt;""),TRANSPOSE(COLUMN($D$4:$W$4))^0)&gt;0)))</f>
        <v>2</v>
      </c>
      <c r="R7" s="55">
        <f t="array" aca="1" ref="R7" ca="1">IF(R$4="","",SUM(--(MMULT(($C$9:$C$28&lt;&gt;"")*(R$9:R$28="")*($D$9:$W$28&lt;&gt;""),TRANSPOSE(COLUMN($D$4:$W$4))^0)&gt;0)))</f>
        <v>2</v>
      </c>
      <c r="S7" s="55">
        <f t="array" aca="1" ref="S7" ca="1">IF(S$4="","",SUM(--(MMULT(($C$9:$C$28&lt;&gt;"")*(S$9:S$28="")*($D$9:$W$28&lt;&gt;""),TRANSPOSE(COLUMN($D$4:$W$4))^0)&gt;0)))</f>
        <v>0</v>
      </c>
      <c r="T7" s="55">
        <f t="array" aca="1" ref="T7" ca="1">IF(T$4="","",SUM(--(MMULT(($C$9:$C$28&lt;&gt;"")*(T$9:T$28="")*($D$9:$W$28&lt;&gt;""),TRANSPOSE(COLUMN($D$4:$W$4))^0)&gt;0)))</f>
        <v>2</v>
      </c>
      <c r="U7" s="55">
        <f t="array" aca="1" ref="U7" ca="1">IF(U$4="","",SUM(--(MMULT(($C$9:$C$28&lt;&gt;"")*(U$9:U$28="")*($D$9:$W$28&lt;&gt;""),TRANSPOSE(COLUMN($D$4:$W$4))^0)&gt;0)))</f>
        <v>3</v>
      </c>
      <c r="V7" s="55">
        <f t="array" aca="1" ref="V7" ca="1">IF(V$4="","",SUM(--(MMULT(($C$9:$C$28&lt;&gt;"")*(V$9:V$28="")*($D$9:$W$28&lt;&gt;""),TRANSPOSE(COLUMN($D$4:$W$4))^0)&gt;0)))</f>
        <v>1</v>
      </c>
      <c r="W7" s="55">
        <f t="array" aca="1" ref="W7" ca="1">IF(W$4="","",SUM(--(MMULT(($C$9:$C$28&lt;&gt;"")*(W$9:W$28="")*($D$9:$W$28&lt;&gt;""),TRANSPOSE(COLUMN($D$4:$W$4))^0)&gt;0)))</f>
        <v>4</v>
      </c>
      <c r="X7" s="68"/>
      <c r="Y7" s="63"/>
      <c r="Z7" s="66"/>
      <c r="AA7" s="67"/>
      <c r="AC7" s="43" t="s">
        <v>39</v>
      </c>
      <c r="AF7" s="7"/>
    </row>
    <row r="8" spans="1:32" s="20" customFormat="1" ht="15.95" customHeight="1" x14ac:dyDescent="0.25">
      <c r="A8" s="65" t="s">
        <v>6</v>
      </c>
      <c r="B8" s="65"/>
      <c r="C8" s="65"/>
      <c r="D8" s="56">
        <f ca="1">IF(SUM(D$5,D$7)&gt;0,(D$5*100)/(D$5+D$6+D$7),"")</f>
        <v>100</v>
      </c>
      <c r="E8" s="56">
        <f t="shared" ref="E8:W8" ca="1" si="2">IF(SUM(E$5,E$7)&gt;0,(E$5*100)/(E$5+E$6+E$7),"")</f>
        <v>55.555555555555557</v>
      </c>
      <c r="F8" s="56">
        <f t="shared" ca="1" si="2"/>
        <v>44.444444444444443</v>
      </c>
      <c r="G8" s="56">
        <f t="shared" ca="1" si="2"/>
        <v>44.444444444444443</v>
      </c>
      <c r="H8" s="56">
        <f t="shared" ca="1" si="2"/>
        <v>33.333333333333336</v>
      </c>
      <c r="I8" s="56">
        <f t="shared" ca="1" si="2"/>
        <v>55.555555555555557</v>
      </c>
      <c r="J8" s="56">
        <f t="shared" ca="1" si="2"/>
        <v>11.111111111111111</v>
      </c>
      <c r="K8" s="56">
        <f t="shared" ca="1" si="2"/>
        <v>11.111111111111111</v>
      </c>
      <c r="L8" s="56">
        <f t="shared" ca="1" si="2"/>
        <v>22.222222222222221</v>
      </c>
      <c r="M8" s="56">
        <f t="shared" ca="1" si="2"/>
        <v>44.444444444444443</v>
      </c>
      <c r="N8" s="56">
        <f t="shared" ca="1" si="2"/>
        <v>100</v>
      </c>
      <c r="O8" s="56">
        <f t="shared" ca="1" si="2"/>
        <v>44.444444444444443</v>
      </c>
      <c r="P8" s="56">
        <f t="shared" ca="1" si="2"/>
        <v>66.666666666666671</v>
      </c>
      <c r="Q8" s="56">
        <f t="shared" ca="1" si="2"/>
        <v>66.666666666666671</v>
      </c>
      <c r="R8" s="56">
        <f t="shared" ca="1" si="2"/>
        <v>55.555555555555557</v>
      </c>
      <c r="S8" s="56">
        <f t="shared" ca="1" si="2"/>
        <v>66.666666666666671</v>
      </c>
      <c r="T8" s="56">
        <f t="shared" ca="1" si="2"/>
        <v>55.555555555555557</v>
      </c>
      <c r="U8" s="56">
        <f t="shared" ca="1" si="2"/>
        <v>22.222222222222221</v>
      </c>
      <c r="V8" s="56">
        <f t="shared" ca="1" si="2"/>
        <v>44.444444444444443</v>
      </c>
      <c r="W8" s="56">
        <f t="shared" ca="1" si="2"/>
        <v>22.222222222222221</v>
      </c>
      <c r="X8" s="68"/>
      <c r="Y8" s="63"/>
      <c r="Z8" s="66"/>
      <c r="AA8" s="67"/>
      <c r="AC8" s="43" t="s">
        <v>40</v>
      </c>
      <c r="AF8" s="7"/>
    </row>
    <row r="9" spans="1:32" s="3" customFormat="1" ht="15.95" customHeight="1" x14ac:dyDescent="0.25">
      <c r="A9" s="45">
        <v>1</v>
      </c>
      <c r="B9" s="45">
        <f ca="1">IF($AC9="","",OFFSET(Liste!C$8,$AC9,))</f>
        <v>822</v>
      </c>
      <c r="C9" s="46" t="str">
        <f ca="1">IF($AC9="","",OFFSET(Liste!D$8,$AC9,))</f>
        <v>Meryem MERT</v>
      </c>
      <c r="D9" s="45" t="str">
        <f ca="1">IF($AC9="","",IF(OFFSET(Liste!E$8,$AC9,)="","",OFFSET(Liste!E$8,$AC9,)))</f>
        <v>D</v>
      </c>
      <c r="E9" s="45" t="str">
        <f ca="1">IF($AC9="","",IF(OFFSET(Liste!F$8,$AC9,)="","",OFFSET(Liste!F$8,$AC9,)))</f>
        <v>D</v>
      </c>
      <c r="F9" s="45" t="str">
        <f ca="1">IF($AC9="","",IF(OFFSET(Liste!G$8,$AC9,)="","",OFFSET(Liste!G$8,$AC9,)))</f>
        <v>D</v>
      </c>
      <c r="G9" s="45" t="str">
        <f ca="1">IF($AC9="","",IF(OFFSET(Liste!H$8,$AC9,)="","",OFFSET(Liste!H$8,$AC9,)))</f>
        <v>B</v>
      </c>
      <c r="H9" s="45" t="str">
        <f ca="1">IF($AC9="","",IF(OFFSET(Liste!I$8,$AC9,)="","",OFFSET(Liste!I$8,$AC9,)))</f>
        <v>C</v>
      </c>
      <c r="I9" s="45" t="str">
        <f ca="1">IF($AC9="","",IF(OFFSET(Liste!J$8,$AC9,)="","",OFFSET(Liste!J$8,$AC9,)))</f>
        <v>D</v>
      </c>
      <c r="J9" s="45" t="str">
        <f ca="1">IF($AC9="","",IF(OFFSET(Liste!K$8,$AC9,)="","",OFFSET(Liste!K$8,$AC9,)))</f>
        <v>C</v>
      </c>
      <c r="K9" s="45" t="str">
        <f ca="1">IF($AC9="","",IF(OFFSET(Liste!L$8,$AC9,)="","",OFFSET(Liste!L$8,$AC9,)))</f>
        <v>B</v>
      </c>
      <c r="L9" s="45" t="str">
        <f ca="1">IF($AC9="","",IF(OFFSET(Liste!M$8,$AC9,)="","",OFFSET(Liste!M$8,$AC9,)))</f>
        <v>B</v>
      </c>
      <c r="M9" s="45" t="str">
        <f ca="1">IF($AC9="","",IF(OFFSET(Liste!N$8,$AC9,)="","",OFFSET(Liste!N$8,$AC9,)))</f>
        <v>D</v>
      </c>
      <c r="N9" s="45" t="str">
        <f ca="1">IF($AC9="","",IF(OFFSET(Liste!O$8,$AC9,)="","",OFFSET(Liste!O$8,$AC9,)))</f>
        <v>A</v>
      </c>
      <c r="O9" s="45" t="str">
        <f ca="1">IF($AC9="","",IF(OFFSET(Liste!P$8,$AC9,)="","",OFFSET(Liste!P$8,$AC9,)))</f>
        <v>B</v>
      </c>
      <c r="P9" s="45" t="str">
        <f ca="1">IF($AC9="","",IF(OFFSET(Liste!Q$8,$AC9,)="","",OFFSET(Liste!Q$8,$AC9,)))</f>
        <v>B</v>
      </c>
      <c r="Q9" s="45" t="str">
        <f ca="1">IF($AC9="","",IF(OFFSET(Liste!R$8,$AC9,)="","",OFFSET(Liste!R$8,$AC9,)))</f>
        <v>B</v>
      </c>
      <c r="R9" s="45" t="str">
        <f ca="1">IF($AC9="","",IF(OFFSET(Liste!S$8,$AC9,)="","",OFFSET(Liste!S$8,$AC9,)))</f>
        <v>C</v>
      </c>
      <c r="S9" s="45" t="str">
        <f ca="1">IF($AC9="","",IF(OFFSET(Liste!T$8,$AC9,)="","",OFFSET(Liste!T$8,$AC9,)))</f>
        <v>D</v>
      </c>
      <c r="T9" s="45" t="str">
        <f ca="1">IF($AC9="","",IF(OFFSET(Liste!U$8,$AC9,)="","",OFFSET(Liste!U$8,$AC9,)))</f>
        <v>A</v>
      </c>
      <c r="U9" s="45" t="str">
        <f ca="1">IF($AC9="","",IF(OFFSET(Liste!V$8,$AC9,)="","",OFFSET(Liste!V$8,$AC9,)))</f>
        <v/>
      </c>
      <c r="V9" s="45" t="str">
        <f ca="1">IF($AC9="","",IF(OFFSET(Liste!W$8,$AC9,)="","",OFFSET(Liste!W$8,$AC9,)))</f>
        <v>D</v>
      </c>
      <c r="W9" s="45" t="str">
        <f ca="1">IF($AC9="","",IF(OFFSET(Liste!X$8,$AC9,)="","",OFFSET(Liste!X$8,$AC9,)))</f>
        <v>A</v>
      </c>
      <c r="X9" s="45">
        <f ca="1">IF($B9="","",IF(COUNTBLANK(OFFSET($C9,,1,1,MAX($D$3:$W$3)))=MAX($D$3:$W$3),"",SUMPRODUCT(--(OFFSET($C$4,,1,1,MAX($D$3:$W$3))=OFFSET($C9,,1,1,MAX($D$3:$W$3))))))</f>
        <v>13</v>
      </c>
      <c r="Y9" s="45">
        <f ca="1">IF($B9="","",IF(COUNTBLANK(OFFSET($C9,,1,1,MAX($D$3:$W$3)))=MAX($D$3:$W$3),"",SUMPRODUCT((OFFSET($C$4,,1,1,MAX($D$3:$W$3))&lt;&gt;OFFSET($C9,,1,1,MAX($D$3:$W$3)))*(OFFSET($C9,,1,1,MAX($D$3:$W$3))&lt;&gt;""))))</f>
        <v>6</v>
      </c>
      <c r="Z9" s="45">
        <f ca="1">IF($B9="","",IF(COUNTBLANK(OFFSET($C9,,1,1,MAX($D$3:$W$3)))=MAX($D$3:$W$3),"",COUNTBLANK(OFFSET($C9,,1,1,MAX($D$3:$W$3)))))</f>
        <v>1</v>
      </c>
      <c r="AA9" s="47">
        <f ca="1">IF($B9="","",IF(COUNTBLANK(OFFSET($C9,,1,1,MAX($D$3:$W$3)))=MAX($D$3:$W$3),"",X9-Y9/3))</f>
        <v>11</v>
      </c>
      <c r="AC9" s="43">
        <f t="array" aca="1" ref="AC9" ca="1">IFERROR(MATCH(LARGE(IF(Liste!$B$9:$B$68=$AC$5,IF(Liste!$AB$9:$AB$68="",-20,Liste!$AB$9:$AB$68)-(Liste!$A$9:$A$68/1000)),$A9),IF(Liste!$AB$9:$AB$68="",-20,Liste!$AB$9:$AB$68)-(Liste!$A$9:$A$68/1000),0),"")</f>
        <v>32</v>
      </c>
      <c r="AF9" s="26"/>
    </row>
    <row r="10" spans="1:32" s="3" customFormat="1" ht="15.95" customHeight="1" x14ac:dyDescent="0.25">
      <c r="A10" s="48">
        <v>2</v>
      </c>
      <c r="B10" s="48">
        <f ca="1">IF($AC10="","",OFFSET(Liste!C$8,$AC10,))</f>
        <v>871</v>
      </c>
      <c r="C10" s="49" t="str">
        <f ca="1">IF($AC10="","",OFFSET(Liste!D$8,$AC10,))</f>
        <v>Oğuzhan SELVİ</v>
      </c>
      <c r="D10" s="48" t="str">
        <f ca="1">IF($AC10="","",IF(OFFSET(Liste!E$8,$AC10,)="","",OFFSET(Liste!E$8,$AC10,)))</f>
        <v>D</v>
      </c>
      <c r="E10" s="48" t="str">
        <f ca="1">IF($AC10="","",IF(OFFSET(Liste!F$8,$AC10,)="","",OFFSET(Liste!F$8,$AC10,)))</f>
        <v>C</v>
      </c>
      <c r="F10" s="48" t="str">
        <f ca="1">IF($AC10="","",IF(OFFSET(Liste!G$8,$AC10,)="","",OFFSET(Liste!G$8,$AC10,)))</f>
        <v>A</v>
      </c>
      <c r="G10" s="48" t="str">
        <f ca="1">IF($AC10="","",IF(OFFSET(Liste!H$8,$AC10,)="","",OFFSET(Liste!H$8,$AC10,)))</f>
        <v/>
      </c>
      <c r="H10" s="48" t="str">
        <f ca="1">IF($AC10="","",IF(OFFSET(Liste!I$8,$AC10,)="","",OFFSET(Liste!I$8,$AC10,)))</f>
        <v/>
      </c>
      <c r="I10" s="48" t="str">
        <f ca="1">IF($AC10="","",IF(OFFSET(Liste!J$8,$AC10,)="","",OFFSET(Liste!J$8,$AC10,)))</f>
        <v>D</v>
      </c>
      <c r="J10" s="48" t="str">
        <f ca="1">IF($AC10="","",IF(OFFSET(Liste!K$8,$AC10,)="","",OFFSET(Liste!K$8,$AC10,)))</f>
        <v/>
      </c>
      <c r="K10" s="48" t="str">
        <f ca="1">IF($AC10="","",IF(OFFSET(Liste!L$8,$AC10,)="","",OFFSET(Liste!L$8,$AC10,)))</f>
        <v>B</v>
      </c>
      <c r="L10" s="48" t="str">
        <f ca="1">IF($AC10="","",IF(OFFSET(Liste!M$8,$AC10,)="","",OFFSET(Liste!M$8,$AC10,)))</f>
        <v/>
      </c>
      <c r="M10" s="48" t="str">
        <f ca="1">IF($AC10="","",IF(OFFSET(Liste!N$8,$AC10,)="","",OFFSET(Liste!N$8,$AC10,)))</f>
        <v>B</v>
      </c>
      <c r="N10" s="48" t="str">
        <f ca="1">IF($AC10="","",IF(OFFSET(Liste!O$8,$AC10,)="","",OFFSET(Liste!O$8,$AC10,)))</f>
        <v>A</v>
      </c>
      <c r="O10" s="48" t="str">
        <f ca="1">IF($AC10="","",IF(OFFSET(Liste!P$8,$AC10,)="","",OFFSET(Liste!P$8,$AC10,)))</f>
        <v>B</v>
      </c>
      <c r="P10" s="48" t="str">
        <f ca="1">IF($AC10="","",IF(OFFSET(Liste!Q$8,$AC10,)="","",OFFSET(Liste!Q$8,$AC10,)))</f>
        <v/>
      </c>
      <c r="Q10" s="48" t="str">
        <f ca="1">IF($AC10="","",IF(OFFSET(Liste!R$8,$AC10,)="","",OFFSET(Liste!R$8,$AC10,)))</f>
        <v>B</v>
      </c>
      <c r="R10" s="48" t="str">
        <f ca="1">IF($AC10="","",IF(OFFSET(Liste!S$8,$AC10,)="","",OFFSET(Liste!S$8,$AC10,)))</f>
        <v>C</v>
      </c>
      <c r="S10" s="48" t="str">
        <f ca="1">IF($AC10="","",IF(OFFSET(Liste!T$8,$AC10,)="","",OFFSET(Liste!T$8,$AC10,)))</f>
        <v>D</v>
      </c>
      <c r="T10" s="48" t="str">
        <f ca="1">IF($AC10="","",IF(OFFSET(Liste!U$8,$AC10,)="","",OFFSET(Liste!U$8,$AC10,)))</f>
        <v>A</v>
      </c>
      <c r="U10" s="48" t="str">
        <f ca="1">IF($AC10="","",IF(OFFSET(Liste!V$8,$AC10,)="","",OFFSET(Liste!V$8,$AC10,)))</f>
        <v>A</v>
      </c>
      <c r="V10" s="48" t="str">
        <f ca="1">IF($AC10="","",IF(OFFSET(Liste!W$8,$AC10,)="","",OFFSET(Liste!W$8,$AC10,)))</f>
        <v>B</v>
      </c>
      <c r="W10" s="48" t="str">
        <f ca="1">IF($AC10="","",IF(OFFSET(Liste!X$8,$AC10,)="","",OFFSET(Liste!X$8,$AC10,)))</f>
        <v>C</v>
      </c>
      <c r="X10" s="48">
        <f t="shared" ref="X10:X28" ca="1" si="3">IF($B10="","",IF(COUNTBLANK(OFFSET($C10,,1,1,MAX($D$3:$W$3)))=MAX($D$3:$W$3),"",SUMPRODUCT(--(OFFSET($C$4,,1,1,MAX($D$3:$W$3))=OFFSET($C10,,1,1,MAX($D$3:$W$3))))))</f>
        <v>11</v>
      </c>
      <c r="Y10" s="48">
        <f t="shared" ref="Y10:Y28" ca="1" si="4">IF($B10="","",IF(COUNTBLANK(OFFSET($C10,,1,1,MAX($D$3:$W$3)))=MAX($D$3:$W$3),"",SUMPRODUCT((OFFSET($C$4,,1,1,MAX($D$3:$W$3))&lt;&gt;OFFSET($C10,,1,1,MAX($D$3:$W$3)))*(OFFSET($C10,,1,1,MAX($D$3:$W$3))&lt;&gt;""))))</f>
        <v>4</v>
      </c>
      <c r="Z10" s="48">
        <f t="shared" ref="Z10:Z28" ca="1" si="5">IF($B10="","",IF(COUNTBLANK(OFFSET($C10,,1,1,MAX($D$3:$W$3)))=MAX($D$3:$W$3),"",COUNTBLANK(OFFSET($C10,,1,1,MAX($D$3:$W$3)))))</f>
        <v>5</v>
      </c>
      <c r="AA10" s="50">
        <f t="shared" ref="AA10:AA28" ca="1" si="6">IF($B10="","",IF(COUNTBLANK(OFFSET($C10,,1,1,MAX($D$3:$W$3)))=MAX($D$3:$W$3),"",X10-Y10/3))</f>
        <v>9.6666666666666661</v>
      </c>
      <c r="AC10" s="43">
        <f t="array" aca="1" ref="AC10" ca="1">IFERROR(MATCH(LARGE(IF(Liste!$B$9:$B$68=$AC$5,IF(Liste!$AB$9:$AB$68="",-20,Liste!$AB$9:$AB$68)-(Liste!$A$9:$A$68/1000)),$A10),IF(Liste!$AB$9:$AB$68="",-20,Liste!$AB$9:$AB$68)-(Liste!$A$9:$A$68/1000),0),"")</f>
        <v>39</v>
      </c>
      <c r="AF10" s="26"/>
    </row>
    <row r="11" spans="1:32" s="3" customFormat="1" ht="15.95" customHeight="1" x14ac:dyDescent="0.25">
      <c r="A11" s="48">
        <v>3</v>
      </c>
      <c r="B11" s="48">
        <f ca="1">IF($AC11="","",OFFSET(Liste!C$8,$AC11,))</f>
        <v>839</v>
      </c>
      <c r="C11" s="49" t="str">
        <f ca="1">IF($AC11="","",OFFSET(Liste!D$8,$AC11,))</f>
        <v>Murat ORUÇ</v>
      </c>
      <c r="D11" s="48" t="str">
        <f ca="1">IF($AC11="","",IF(OFFSET(Liste!E$8,$AC11,)="","",OFFSET(Liste!E$8,$AC11,)))</f>
        <v>D</v>
      </c>
      <c r="E11" s="48" t="str">
        <f ca="1">IF($AC11="","",IF(OFFSET(Liste!F$8,$AC11,)="","",OFFSET(Liste!F$8,$AC11,)))</f>
        <v>A</v>
      </c>
      <c r="F11" s="48" t="str">
        <f ca="1">IF($AC11="","",IF(OFFSET(Liste!G$8,$AC11,)="","",OFFSET(Liste!G$8,$AC11,)))</f>
        <v>D</v>
      </c>
      <c r="G11" s="48" t="str">
        <f ca="1">IF($AC11="","",IF(OFFSET(Liste!H$8,$AC11,)="","",OFFSET(Liste!H$8,$AC11,)))</f>
        <v>D</v>
      </c>
      <c r="H11" s="48" t="str">
        <f ca="1">IF($AC11="","",IF(OFFSET(Liste!I$8,$AC11,)="","",OFFSET(Liste!I$8,$AC11,)))</f>
        <v/>
      </c>
      <c r="I11" s="48" t="str">
        <f ca="1">IF($AC11="","",IF(OFFSET(Liste!J$8,$AC11,)="","",OFFSET(Liste!J$8,$AC11,)))</f>
        <v>D</v>
      </c>
      <c r="J11" s="48" t="str">
        <f ca="1">IF($AC11="","",IF(OFFSET(Liste!K$8,$AC11,)="","",OFFSET(Liste!K$8,$AC11,)))</f>
        <v>B</v>
      </c>
      <c r="K11" s="48" t="str">
        <f ca="1">IF($AC11="","",IF(OFFSET(Liste!L$8,$AC11,)="","",OFFSET(Liste!L$8,$AC11,)))</f>
        <v>B</v>
      </c>
      <c r="L11" s="48" t="str">
        <f ca="1">IF($AC11="","",IF(OFFSET(Liste!M$8,$AC11,)="","",OFFSET(Liste!M$8,$AC11,)))</f>
        <v/>
      </c>
      <c r="M11" s="48" t="str">
        <f ca="1">IF($AC11="","",IF(OFFSET(Liste!N$8,$AC11,)="","",OFFSET(Liste!N$8,$AC11,)))</f>
        <v/>
      </c>
      <c r="N11" s="48" t="str">
        <f ca="1">IF($AC11="","",IF(OFFSET(Liste!O$8,$AC11,)="","",OFFSET(Liste!O$8,$AC11,)))</f>
        <v>A</v>
      </c>
      <c r="O11" s="48" t="str">
        <f ca="1">IF($AC11="","",IF(OFFSET(Liste!P$8,$AC11,)="","",OFFSET(Liste!P$8,$AC11,)))</f>
        <v>B</v>
      </c>
      <c r="P11" s="48" t="str">
        <f ca="1">IF($AC11="","",IF(OFFSET(Liste!Q$8,$AC11,)="","",OFFSET(Liste!Q$8,$AC11,)))</f>
        <v>B</v>
      </c>
      <c r="Q11" s="48" t="str">
        <f ca="1">IF($AC11="","",IF(OFFSET(Liste!R$8,$AC11,)="","",OFFSET(Liste!R$8,$AC11,)))</f>
        <v>B</v>
      </c>
      <c r="R11" s="48" t="str">
        <f ca="1">IF($AC11="","",IF(OFFSET(Liste!S$8,$AC11,)="","",OFFSET(Liste!S$8,$AC11,)))</f>
        <v>C</v>
      </c>
      <c r="S11" s="48" t="str">
        <f ca="1">IF($AC11="","",IF(OFFSET(Liste!T$8,$AC11,)="","",OFFSET(Liste!T$8,$AC11,)))</f>
        <v>D</v>
      </c>
      <c r="T11" s="48" t="str">
        <f ca="1">IF($AC11="","",IF(OFFSET(Liste!U$8,$AC11,)="","",OFFSET(Liste!U$8,$AC11,)))</f>
        <v/>
      </c>
      <c r="U11" s="48" t="str">
        <f ca="1">IF($AC11="","",IF(OFFSET(Liste!V$8,$AC11,)="","",OFFSET(Liste!V$8,$AC11,)))</f>
        <v>B</v>
      </c>
      <c r="V11" s="48" t="str">
        <f ca="1">IF($AC11="","",IF(OFFSET(Liste!W$8,$AC11,)="","",OFFSET(Liste!W$8,$AC11,)))</f>
        <v>D</v>
      </c>
      <c r="W11" s="48" t="str">
        <f ca="1">IF($AC11="","",IF(OFFSET(Liste!X$8,$AC11,)="","",OFFSET(Liste!X$8,$AC11,)))</f>
        <v/>
      </c>
      <c r="X11" s="48">
        <f t="shared" ca="1" si="3"/>
        <v>10</v>
      </c>
      <c r="Y11" s="48">
        <f t="shared" ca="1" si="4"/>
        <v>5</v>
      </c>
      <c r="Z11" s="48">
        <f t="shared" ca="1" si="5"/>
        <v>5</v>
      </c>
      <c r="AA11" s="50">
        <f t="shared" ca="1" si="6"/>
        <v>8.3333333333333339</v>
      </c>
      <c r="AC11" s="43">
        <f t="array" aca="1" ref="AC11" ca="1">IFERROR(MATCH(LARGE(IF(Liste!$B$9:$B$68=$AC$5,IF(Liste!$AB$9:$AB$68="",-20,Liste!$AB$9:$AB$68)-(Liste!$A$9:$A$68/1000)),$A11),IF(Liste!$AB$9:$AB$68="",-20,Liste!$AB$9:$AB$68)-(Liste!$A$9:$A$68/1000),0),"")</f>
        <v>33</v>
      </c>
      <c r="AF11" s="26"/>
    </row>
    <row r="12" spans="1:32" s="3" customFormat="1" ht="15.95" customHeight="1" x14ac:dyDescent="0.25">
      <c r="A12" s="48">
        <v>4</v>
      </c>
      <c r="B12" s="48">
        <f ca="1">IF($AC12="","",OFFSET(Liste!C$8,$AC12,))</f>
        <v>815</v>
      </c>
      <c r="C12" s="49" t="str">
        <f ca="1">IF($AC12="","",OFFSET(Liste!D$8,$AC12,))</f>
        <v>Mert KURU</v>
      </c>
      <c r="D12" s="48" t="str">
        <f ca="1">IF($AC12="","",IF(OFFSET(Liste!E$8,$AC12,)="","",OFFSET(Liste!E$8,$AC12,)))</f>
        <v>D</v>
      </c>
      <c r="E12" s="48" t="str">
        <f ca="1">IF($AC12="","",IF(OFFSET(Liste!F$8,$AC12,)="","",OFFSET(Liste!F$8,$AC12,)))</f>
        <v>A</v>
      </c>
      <c r="F12" s="48" t="str">
        <f ca="1">IF($AC12="","",IF(OFFSET(Liste!G$8,$AC12,)="","",OFFSET(Liste!G$8,$AC12,)))</f>
        <v>D</v>
      </c>
      <c r="G12" s="48" t="str">
        <f ca="1">IF($AC12="","",IF(OFFSET(Liste!H$8,$AC12,)="","",OFFSET(Liste!H$8,$AC12,)))</f>
        <v>A</v>
      </c>
      <c r="H12" s="48" t="str">
        <f ca="1">IF($AC12="","",IF(OFFSET(Liste!I$8,$AC12,)="","",OFFSET(Liste!I$8,$AC12,)))</f>
        <v>C</v>
      </c>
      <c r="I12" s="48" t="str">
        <f ca="1">IF($AC12="","",IF(OFFSET(Liste!J$8,$AC12,)="","",OFFSET(Liste!J$8,$AC12,)))</f>
        <v>D</v>
      </c>
      <c r="J12" s="48" t="str">
        <f ca="1">IF($AC12="","",IF(OFFSET(Liste!K$8,$AC12,)="","",OFFSET(Liste!K$8,$AC12,)))</f>
        <v>C</v>
      </c>
      <c r="K12" s="48" t="str">
        <f ca="1">IF($AC12="","",IF(OFFSET(Liste!L$8,$AC12,)="","",OFFSET(Liste!L$8,$AC12,)))</f>
        <v>B</v>
      </c>
      <c r="L12" s="48" t="str">
        <f ca="1">IF($AC12="","",IF(OFFSET(Liste!M$8,$AC12,)="","",OFFSET(Liste!M$8,$AC12,)))</f>
        <v>D</v>
      </c>
      <c r="M12" s="48" t="str">
        <f ca="1">IF($AC12="","",IF(OFFSET(Liste!N$8,$AC12,)="","",OFFSET(Liste!N$8,$AC12,)))</f>
        <v>C</v>
      </c>
      <c r="N12" s="48" t="str">
        <f ca="1">IF($AC12="","",IF(OFFSET(Liste!O$8,$AC12,)="","",OFFSET(Liste!O$8,$AC12,)))</f>
        <v>A</v>
      </c>
      <c r="O12" s="48" t="str">
        <f ca="1">IF($AC12="","",IF(OFFSET(Liste!P$8,$AC12,)="","",OFFSET(Liste!P$8,$AC12,)))</f>
        <v>B</v>
      </c>
      <c r="P12" s="48" t="str">
        <f ca="1">IF($AC12="","",IF(OFFSET(Liste!Q$8,$AC12,)="","",OFFSET(Liste!Q$8,$AC12,)))</f>
        <v>B</v>
      </c>
      <c r="Q12" s="48" t="str">
        <f ca="1">IF($AC12="","",IF(OFFSET(Liste!R$8,$AC12,)="","",OFFSET(Liste!R$8,$AC12,)))</f>
        <v>B</v>
      </c>
      <c r="R12" s="48" t="str">
        <f ca="1">IF($AC12="","",IF(OFFSET(Liste!S$8,$AC12,)="","",OFFSET(Liste!S$8,$AC12,)))</f>
        <v>D</v>
      </c>
      <c r="S12" s="48" t="str">
        <f ca="1">IF($AC12="","",IF(OFFSET(Liste!T$8,$AC12,)="","",OFFSET(Liste!T$8,$AC12,)))</f>
        <v>B</v>
      </c>
      <c r="T12" s="48" t="str">
        <f ca="1">IF($AC12="","",IF(OFFSET(Liste!U$8,$AC12,)="","",OFFSET(Liste!U$8,$AC12,)))</f>
        <v>A</v>
      </c>
      <c r="U12" s="48" t="str">
        <f ca="1">IF($AC12="","",IF(OFFSET(Liste!V$8,$AC12,)="","",OFFSET(Liste!V$8,$AC12,)))</f>
        <v>B</v>
      </c>
      <c r="V12" s="48" t="str">
        <f ca="1">IF($AC12="","",IF(OFFSET(Liste!W$8,$AC12,)="","",OFFSET(Liste!W$8,$AC12,)))</f>
        <v>A</v>
      </c>
      <c r="W12" s="48" t="str">
        <f ca="1">IF($AC12="","",IF(OFFSET(Liste!X$8,$AC12,)="","",OFFSET(Liste!X$8,$AC12,)))</f>
        <v>D</v>
      </c>
      <c r="X12" s="48">
        <f t="shared" ca="1" si="3"/>
        <v>11</v>
      </c>
      <c r="Y12" s="48">
        <f t="shared" ca="1" si="4"/>
        <v>9</v>
      </c>
      <c r="Z12" s="48">
        <f t="shared" ca="1" si="5"/>
        <v>0</v>
      </c>
      <c r="AA12" s="50">
        <f t="shared" ca="1" si="6"/>
        <v>8</v>
      </c>
      <c r="AC12" s="43">
        <f t="array" aca="1" ref="AC12" ca="1">IFERROR(MATCH(LARGE(IF(Liste!$B$9:$B$68=$AC$5,IF(Liste!$AB$9:$AB$68="",-20,Liste!$AB$9:$AB$68)-(Liste!$A$9:$A$68/1000)),$A12),IF(Liste!$AB$9:$AB$68="",-20,Liste!$AB$9:$AB$68)-(Liste!$A$9:$A$68/1000),0),"")</f>
        <v>31</v>
      </c>
      <c r="AF12" s="26"/>
    </row>
    <row r="13" spans="1:32" s="3" customFormat="1" ht="15.95" customHeight="1" x14ac:dyDescent="0.25">
      <c r="A13" s="48">
        <v>5</v>
      </c>
      <c r="B13" s="48">
        <f ca="1">IF($AC13="","",OFFSET(Liste!C$8,$AC13,))</f>
        <v>858</v>
      </c>
      <c r="C13" s="49" t="str">
        <f ca="1">IF($AC13="","",OFFSET(Liste!D$8,$AC13,))</f>
        <v>Neslihan ÖZTÜRK</v>
      </c>
      <c r="D13" s="48" t="str">
        <f ca="1">IF($AC13="","",IF(OFFSET(Liste!E$8,$AC13,)="","",OFFSET(Liste!E$8,$AC13,)))</f>
        <v>D</v>
      </c>
      <c r="E13" s="48" t="str">
        <f ca="1">IF($AC13="","",IF(OFFSET(Liste!F$8,$AC13,)="","",OFFSET(Liste!F$8,$AC13,)))</f>
        <v>B</v>
      </c>
      <c r="F13" s="48" t="str">
        <f ca="1">IF($AC13="","",IF(OFFSET(Liste!G$8,$AC13,)="","",OFFSET(Liste!G$8,$AC13,)))</f>
        <v>C</v>
      </c>
      <c r="G13" s="48" t="str">
        <f ca="1">IF($AC13="","",IF(OFFSET(Liste!H$8,$AC13,)="","",OFFSET(Liste!H$8,$AC13,)))</f>
        <v>B</v>
      </c>
      <c r="H13" s="48" t="str">
        <f ca="1">IF($AC13="","",IF(OFFSET(Liste!I$8,$AC13,)="","",OFFSET(Liste!I$8,$AC13,)))</f>
        <v>C</v>
      </c>
      <c r="I13" s="48" t="str">
        <f ca="1">IF($AC13="","",IF(OFFSET(Liste!J$8,$AC13,)="","",OFFSET(Liste!J$8,$AC13,)))</f>
        <v>A</v>
      </c>
      <c r="J13" s="48" t="str">
        <f ca="1">IF($AC13="","",IF(OFFSET(Liste!K$8,$AC13,)="","",OFFSET(Liste!K$8,$AC13,)))</f>
        <v>C</v>
      </c>
      <c r="K13" s="48" t="str">
        <f ca="1">IF($AC13="","",IF(OFFSET(Liste!L$8,$AC13,)="","",OFFSET(Liste!L$8,$AC13,)))</f>
        <v>B</v>
      </c>
      <c r="L13" s="48" t="str">
        <f ca="1">IF($AC13="","",IF(OFFSET(Liste!M$8,$AC13,)="","",OFFSET(Liste!M$8,$AC13,)))</f>
        <v/>
      </c>
      <c r="M13" s="48" t="str">
        <f ca="1">IF($AC13="","",IF(OFFSET(Liste!N$8,$AC13,)="","",OFFSET(Liste!N$8,$AC13,)))</f>
        <v>B</v>
      </c>
      <c r="N13" s="48" t="str">
        <f ca="1">IF($AC13="","",IF(OFFSET(Liste!O$8,$AC13,)="","",OFFSET(Liste!O$8,$AC13,)))</f>
        <v>A</v>
      </c>
      <c r="O13" s="48" t="str">
        <f ca="1">IF($AC13="","",IF(OFFSET(Liste!P$8,$AC13,)="","",OFFSET(Liste!P$8,$AC13,)))</f>
        <v>D</v>
      </c>
      <c r="P13" s="48" t="str">
        <f ca="1">IF($AC13="","",IF(OFFSET(Liste!Q$8,$AC13,)="","",OFFSET(Liste!Q$8,$AC13,)))</f>
        <v>B</v>
      </c>
      <c r="Q13" s="48" t="str">
        <f ca="1">IF($AC13="","",IF(OFFSET(Liste!R$8,$AC13,)="","",OFFSET(Liste!R$8,$AC13,)))</f>
        <v>B</v>
      </c>
      <c r="R13" s="48" t="str">
        <f ca="1">IF($AC13="","",IF(OFFSET(Liste!S$8,$AC13,)="","",OFFSET(Liste!S$8,$AC13,)))</f>
        <v>C</v>
      </c>
      <c r="S13" s="48" t="str">
        <f ca="1">IF($AC13="","",IF(OFFSET(Liste!T$8,$AC13,)="","",OFFSET(Liste!T$8,$AC13,)))</f>
        <v>D</v>
      </c>
      <c r="T13" s="48" t="str">
        <f ca="1">IF($AC13="","",IF(OFFSET(Liste!U$8,$AC13,)="","",OFFSET(Liste!U$8,$AC13,)))</f>
        <v>A</v>
      </c>
      <c r="U13" s="48" t="str">
        <f ca="1">IF($AC13="","",IF(OFFSET(Liste!V$8,$AC13,)="","",OFFSET(Liste!V$8,$AC13,)))</f>
        <v/>
      </c>
      <c r="V13" s="48" t="str">
        <f ca="1">IF($AC13="","",IF(OFFSET(Liste!W$8,$AC13,)="","",OFFSET(Liste!W$8,$AC13,)))</f>
        <v>B</v>
      </c>
      <c r="W13" s="48" t="str">
        <f ca="1">IF($AC13="","",IF(OFFSET(Liste!X$8,$AC13,)="","",OFFSET(Liste!X$8,$AC13,)))</f>
        <v/>
      </c>
      <c r="X13" s="48">
        <f t="shared" ca="1" si="3"/>
        <v>10</v>
      </c>
      <c r="Y13" s="48">
        <f t="shared" ca="1" si="4"/>
        <v>7</v>
      </c>
      <c r="Z13" s="48">
        <f t="shared" ca="1" si="5"/>
        <v>3</v>
      </c>
      <c r="AA13" s="50">
        <f t="shared" ca="1" si="6"/>
        <v>7.6666666666666661</v>
      </c>
      <c r="AC13" s="43">
        <f t="array" aca="1" ref="AC13" ca="1">IFERROR(MATCH(LARGE(IF(Liste!$B$9:$B$68=$AC$5,IF(Liste!$AB$9:$AB$68="",-20,Liste!$AB$9:$AB$68)-(Liste!$A$9:$A$68/1000)),$A13),IF(Liste!$AB$9:$AB$68="",-20,Liste!$AB$9:$AB$68)-(Liste!$A$9:$A$68/1000),0),"")</f>
        <v>37</v>
      </c>
      <c r="AF13" s="26"/>
    </row>
    <row r="14" spans="1:32" s="3" customFormat="1" ht="15.95" customHeight="1" x14ac:dyDescent="0.25">
      <c r="A14" s="48">
        <v>6</v>
      </c>
      <c r="B14" s="48">
        <f ca="1">IF($AC14="","",OFFSET(Liste!C$8,$AC14,))</f>
        <v>856</v>
      </c>
      <c r="C14" s="49" t="str">
        <f ca="1">IF($AC14="","",OFFSET(Liste!D$8,$AC14,))</f>
        <v>Nedim ÖZPINAR</v>
      </c>
      <c r="D14" s="48" t="str">
        <f ca="1">IF($AC14="","",IF(OFFSET(Liste!E$8,$AC14,)="","",OFFSET(Liste!E$8,$AC14,)))</f>
        <v>D</v>
      </c>
      <c r="E14" s="48" t="str">
        <f ca="1">IF($AC14="","",IF(OFFSET(Liste!F$8,$AC14,)="","",OFFSET(Liste!F$8,$AC14,)))</f>
        <v>A</v>
      </c>
      <c r="F14" s="48" t="str">
        <f ca="1">IF($AC14="","",IF(OFFSET(Liste!G$8,$AC14,)="","",OFFSET(Liste!G$8,$AC14,)))</f>
        <v>C</v>
      </c>
      <c r="G14" s="48" t="str">
        <f ca="1">IF($AC14="","",IF(OFFSET(Liste!H$8,$AC14,)="","",OFFSET(Liste!H$8,$AC14,)))</f>
        <v>B</v>
      </c>
      <c r="H14" s="48" t="str">
        <f ca="1">IF($AC14="","",IF(OFFSET(Liste!I$8,$AC14,)="","",OFFSET(Liste!I$8,$AC14,)))</f>
        <v>B</v>
      </c>
      <c r="I14" s="48" t="str">
        <f ca="1">IF($AC14="","",IF(OFFSET(Liste!J$8,$AC14,)="","",OFFSET(Liste!J$8,$AC14,)))</f>
        <v/>
      </c>
      <c r="J14" s="48" t="str">
        <f ca="1">IF($AC14="","",IF(OFFSET(Liste!K$8,$AC14,)="","",OFFSET(Liste!K$8,$AC14,)))</f>
        <v/>
      </c>
      <c r="K14" s="48" t="str">
        <f ca="1">IF($AC14="","",IF(OFFSET(Liste!L$8,$AC14,)="","",OFFSET(Liste!L$8,$AC14,)))</f>
        <v>C</v>
      </c>
      <c r="L14" s="48" t="str">
        <f ca="1">IF($AC14="","",IF(OFFSET(Liste!M$8,$AC14,)="","",OFFSET(Liste!M$8,$AC14,)))</f>
        <v>D</v>
      </c>
      <c r="M14" s="48" t="str">
        <f ca="1">IF($AC14="","",IF(OFFSET(Liste!N$8,$AC14,)="","",OFFSET(Liste!N$8,$AC14,)))</f>
        <v>C</v>
      </c>
      <c r="N14" s="48" t="str">
        <f ca="1">IF($AC14="","",IF(OFFSET(Liste!O$8,$AC14,)="","",OFFSET(Liste!O$8,$AC14,)))</f>
        <v>A</v>
      </c>
      <c r="O14" s="48" t="str">
        <f ca="1">IF($AC14="","",IF(OFFSET(Liste!P$8,$AC14,)="","",OFFSET(Liste!P$8,$AC14,)))</f>
        <v>D</v>
      </c>
      <c r="P14" s="48" t="str">
        <f ca="1">IF($AC14="","",IF(OFFSET(Liste!Q$8,$AC14,)="","",OFFSET(Liste!Q$8,$AC14,)))</f>
        <v/>
      </c>
      <c r="Q14" s="48" t="str">
        <f ca="1">IF($AC14="","",IF(OFFSET(Liste!R$8,$AC14,)="","",OFFSET(Liste!R$8,$AC14,)))</f>
        <v>B</v>
      </c>
      <c r="R14" s="48" t="str">
        <f ca="1">IF($AC14="","",IF(OFFSET(Liste!S$8,$AC14,)="","",OFFSET(Liste!S$8,$AC14,)))</f>
        <v/>
      </c>
      <c r="S14" s="48" t="str">
        <f ca="1">IF($AC14="","",IF(OFFSET(Liste!T$8,$AC14,)="","",OFFSET(Liste!T$8,$AC14,)))</f>
        <v>C</v>
      </c>
      <c r="T14" s="48" t="str">
        <f ca="1">IF($AC14="","",IF(OFFSET(Liste!U$8,$AC14,)="","",OFFSET(Liste!U$8,$AC14,)))</f>
        <v/>
      </c>
      <c r="U14" s="48" t="str">
        <f ca="1">IF($AC14="","",IF(OFFSET(Liste!V$8,$AC14,)="","",OFFSET(Liste!V$8,$AC14,)))</f>
        <v>D</v>
      </c>
      <c r="V14" s="48" t="str">
        <f ca="1">IF($AC14="","",IF(OFFSET(Liste!W$8,$AC14,)="","",OFFSET(Liste!W$8,$AC14,)))</f>
        <v>B</v>
      </c>
      <c r="W14" s="48" t="str">
        <f ca="1">IF($AC14="","",IF(OFFSET(Liste!X$8,$AC14,)="","",OFFSET(Liste!X$8,$AC14,)))</f>
        <v>C</v>
      </c>
      <c r="X14" s="48">
        <f t="shared" ca="1" si="3"/>
        <v>9</v>
      </c>
      <c r="Y14" s="48">
        <f t="shared" ca="1" si="4"/>
        <v>6</v>
      </c>
      <c r="Z14" s="48">
        <f t="shared" ca="1" si="5"/>
        <v>5</v>
      </c>
      <c r="AA14" s="50">
        <f t="shared" ca="1" si="6"/>
        <v>7</v>
      </c>
      <c r="AC14" s="43">
        <f t="array" aca="1" ref="AC14" ca="1">IFERROR(MATCH(LARGE(IF(Liste!$B$9:$B$68=$AC$5,IF(Liste!$AB$9:$AB$68="",-20,Liste!$AB$9:$AB$68)-(Liste!$A$9:$A$68/1000)),$A14),IF(Liste!$AB$9:$AB$68="",-20,Liste!$AB$9:$AB$68)-(Liste!$A$9:$A$68/1000),0),"")</f>
        <v>36</v>
      </c>
      <c r="AF14" s="26"/>
    </row>
    <row r="15" spans="1:32" s="3" customFormat="1" ht="15.95" customHeight="1" x14ac:dyDescent="0.25">
      <c r="A15" s="48">
        <v>7</v>
      </c>
      <c r="B15" s="48">
        <f ca="1">IF($AC15="","",OFFSET(Liste!C$8,$AC15,))</f>
        <v>842</v>
      </c>
      <c r="C15" s="49" t="str">
        <f ca="1">IF($AC15="","",OFFSET(Liste!D$8,$AC15,))</f>
        <v>Musa ÖZDEMİR</v>
      </c>
      <c r="D15" s="48" t="str">
        <f ca="1">IF($AC15="","",IF(OFFSET(Liste!E$8,$AC15,)="","",OFFSET(Liste!E$8,$AC15,)))</f>
        <v>D</v>
      </c>
      <c r="E15" s="48" t="str">
        <f ca="1">IF($AC15="","",IF(OFFSET(Liste!F$8,$AC15,)="","",OFFSET(Liste!F$8,$AC15,)))</f>
        <v>A</v>
      </c>
      <c r="F15" s="48" t="str">
        <f ca="1">IF($AC15="","",IF(OFFSET(Liste!G$8,$AC15,)="","",OFFSET(Liste!G$8,$AC15,)))</f>
        <v/>
      </c>
      <c r="G15" s="48" t="str">
        <f ca="1">IF($AC15="","",IF(OFFSET(Liste!H$8,$AC15,)="","",OFFSET(Liste!H$8,$AC15,)))</f>
        <v>A</v>
      </c>
      <c r="H15" s="48" t="str">
        <f ca="1">IF($AC15="","",IF(OFFSET(Liste!I$8,$AC15,)="","",OFFSET(Liste!I$8,$AC15,)))</f>
        <v>A</v>
      </c>
      <c r="I15" s="48" t="str">
        <f ca="1">IF($AC15="","",IF(OFFSET(Liste!J$8,$AC15,)="","",OFFSET(Liste!J$8,$AC15,)))</f>
        <v>D</v>
      </c>
      <c r="J15" s="48" t="str">
        <f ca="1">IF($AC15="","",IF(OFFSET(Liste!K$8,$AC15,)="","",OFFSET(Liste!K$8,$AC15,)))</f>
        <v/>
      </c>
      <c r="K15" s="48" t="str">
        <f ca="1">IF($AC15="","",IF(OFFSET(Liste!L$8,$AC15,)="","",OFFSET(Liste!L$8,$AC15,)))</f>
        <v>B</v>
      </c>
      <c r="L15" s="48" t="str">
        <f ca="1">IF($AC15="","",IF(OFFSET(Liste!M$8,$AC15,)="","",OFFSET(Liste!M$8,$AC15,)))</f>
        <v>B</v>
      </c>
      <c r="M15" s="48" t="str">
        <f ca="1">IF($AC15="","",IF(OFFSET(Liste!N$8,$AC15,)="","",OFFSET(Liste!N$8,$AC15,)))</f>
        <v>B</v>
      </c>
      <c r="N15" s="48" t="str">
        <f ca="1">IF($AC15="","",IF(OFFSET(Liste!O$8,$AC15,)="","",OFFSET(Liste!O$8,$AC15,)))</f>
        <v>A</v>
      </c>
      <c r="O15" s="48" t="str">
        <f ca="1">IF($AC15="","",IF(OFFSET(Liste!P$8,$AC15,)="","",OFFSET(Liste!P$8,$AC15,)))</f>
        <v>C</v>
      </c>
      <c r="P15" s="48" t="str">
        <f ca="1">IF($AC15="","",IF(OFFSET(Liste!Q$8,$AC15,)="","",OFFSET(Liste!Q$8,$AC15,)))</f>
        <v>B</v>
      </c>
      <c r="Q15" s="48" t="str">
        <f ca="1">IF($AC15="","",IF(OFFSET(Liste!R$8,$AC15,)="","",OFFSET(Liste!R$8,$AC15,)))</f>
        <v/>
      </c>
      <c r="R15" s="48" t="str">
        <f ca="1">IF($AC15="","",IF(OFFSET(Liste!S$8,$AC15,)="","",OFFSET(Liste!S$8,$AC15,)))</f>
        <v>C</v>
      </c>
      <c r="S15" s="48" t="str">
        <f ca="1">IF($AC15="","",IF(OFFSET(Liste!T$8,$AC15,)="","",OFFSET(Liste!T$8,$AC15,)))</f>
        <v>D</v>
      </c>
      <c r="T15" s="48" t="str">
        <f ca="1">IF($AC15="","",IF(OFFSET(Liste!U$8,$AC15,)="","",OFFSET(Liste!U$8,$AC15,)))</f>
        <v>D</v>
      </c>
      <c r="U15" s="48" t="str">
        <f ca="1">IF($AC15="","",IF(OFFSET(Liste!V$8,$AC15,)="","",OFFSET(Liste!V$8,$AC15,)))</f>
        <v/>
      </c>
      <c r="V15" s="48" t="str">
        <f ca="1">IF($AC15="","",IF(OFFSET(Liste!W$8,$AC15,)="","",OFFSET(Liste!W$8,$AC15,)))</f>
        <v>B</v>
      </c>
      <c r="W15" s="48" t="str">
        <f ca="1">IF($AC15="","",IF(OFFSET(Liste!X$8,$AC15,)="","",OFFSET(Liste!X$8,$AC15,)))</f>
        <v>A</v>
      </c>
      <c r="X15" s="48">
        <f t="shared" ca="1" si="3"/>
        <v>9</v>
      </c>
      <c r="Y15" s="48">
        <f t="shared" ca="1" si="4"/>
        <v>7</v>
      </c>
      <c r="Z15" s="48">
        <f t="shared" ca="1" si="5"/>
        <v>4</v>
      </c>
      <c r="AA15" s="50">
        <f t="shared" ca="1" si="6"/>
        <v>6.6666666666666661</v>
      </c>
      <c r="AC15" s="43">
        <f t="array" aca="1" ref="AC15" ca="1">IFERROR(MATCH(LARGE(IF(Liste!$B$9:$B$68=$AC$5,IF(Liste!$AB$9:$AB$68="",-20,Liste!$AB$9:$AB$68)-(Liste!$A$9:$A$68/1000)),$A15),IF(Liste!$AB$9:$AB$68="",-20,Liste!$AB$9:$AB$68)-(Liste!$A$9:$A$68/1000),0),"")</f>
        <v>34</v>
      </c>
      <c r="AF15" s="26"/>
    </row>
    <row r="16" spans="1:32" s="3" customFormat="1" ht="15.95" customHeight="1" x14ac:dyDescent="0.25">
      <c r="A16" s="48">
        <v>8</v>
      </c>
      <c r="B16" s="48">
        <f ca="1">IF($AC16="","",OFFSET(Liste!C$8,$AC16,))</f>
        <v>848</v>
      </c>
      <c r="C16" s="49" t="str">
        <f ca="1">IF($AC16="","",OFFSET(Liste!D$8,$AC16,))</f>
        <v>Mustafa ÖZDEN</v>
      </c>
      <c r="D16" s="48" t="str">
        <f ca="1">IF($AC16="","",IF(OFFSET(Liste!E$8,$AC16,)="","",OFFSET(Liste!E$8,$AC16,)))</f>
        <v>D</v>
      </c>
      <c r="E16" s="48" t="str">
        <f ca="1">IF($AC16="","",IF(OFFSET(Liste!F$8,$AC16,)="","",OFFSET(Liste!F$8,$AC16,)))</f>
        <v/>
      </c>
      <c r="F16" s="48" t="str">
        <f ca="1">IF($AC16="","",IF(OFFSET(Liste!G$8,$AC16,)="","",OFFSET(Liste!G$8,$AC16,)))</f>
        <v>D</v>
      </c>
      <c r="G16" s="48" t="str">
        <f ca="1">IF($AC16="","",IF(OFFSET(Liste!H$8,$AC16,)="","",OFFSET(Liste!H$8,$AC16,)))</f>
        <v>D</v>
      </c>
      <c r="H16" s="48" t="str">
        <f ca="1">IF($AC16="","",IF(OFFSET(Liste!I$8,$AC16,)="","",OFFSET(Liste!I$8,$AC16,)))</f>
        <v>A</v>
      </c>
      <c r="I16" s="48" t="str">
        <f ca="1">IF($AC16="","",IF(OFFSET(Liste!J$8,$AC16,)="","",OFFSET(Liste!J$8,$AC16,)))</f>
        <v>B</v>
      </c>
      <c r="J16" s="48" t="str">
        <f ca="1">IF($AC16="","",IF(OFFSET(Liste!K$8,$AC16,)="","",OFFSET(Liste!K$8,$AC16,)))</f>
        <v>A</v>
      </c>
      <c r="K16" s="48" t="str">
        <f ca="1">IF($AC16="","",IF(OFFSET(Liste!L$8,$AC16,)="","",OFFSET(Liste!L$8,$AC16,)))</f>
        <v/>
      </c>
      <c r="L16" s="48" t="str">
        <f ca="1">IF($AC16="","",IF(OFFSET(Liste!M$8,$AC16,)="","",OFFSET(Liste!M$8,$AC16,)))</f>
        <v/>
      </c>
      <c r="M16" s="48" t="str">
        <f ca="1">IF($AC16="","",IF(OFFSET(Liste!N$8,$AC16,)="","",OFFSET(Liste!N$8,$AC16,)))</f>
        <v>C</v>
      </c>
      <c r="N16" s="48" t="str">
        <f ca="1">IF($AC16="","",IF(OFFSET(Liste!O$8,$AC16,)="","",OFFSET(Liste!O$8,$AC16,)))</f>
        <v>A</v>
      </c>
      <c r="O16" s="48" t="str">
        <f ca="1">IF($AC16="","",IF(OFFSET(Liste!P$8,$AC16,)="","",OFFSET(Liste!P$8,$AC16,)))</f>
        <v>D</v>
      </c>
      <c r="P16" s="48" t="str">
        <f ca="1">IF($AC16="","",IF(OFFSET(Liste!Q$8,$AC16,)="","",OFFSET(Liste!Q$8,$AC16,)))</f>
        <v>C</v>
      </c>
      <c r="Q16" s="48" t="str">
        <f ca="1">IF($AC16="","",IF(OFFSET(Liste!R$8,$AC16,)="","",OFFSET(Liste!R$8,$AC16,)))</f>
        <v/>
      </c>
      <c r="R16" s="48" t="str">
        <f ca="1">IF($AC16="","",IF(OFFSET(Liste!S$8,$AC16,)="","",OFFSET(Liste!S$8,$AC16,)))</f>
        <v>A</v>
      </c>
      <c r="S16" s="48" t="str">
        <f ca="1">IF($AC16="","",IF(OFFSET(Liste!T$8,$AC16,)="","",OFFSET(Liste!T$8,$AC16,)))</f>
        <v>D</v>
      </c>
      <c r="T16" s="48" t="str">
        <f ca="1">IF($AC16="","",IF(OFFSET(Liste!U$8,$AC16,)="","",OFFSET(Liste!U$8,$AC16,)))</f>
        <v>A</v>
      </c>
      <c r="U16" s="48" t="str">
        <f ca="1">IF($AC16="","",IF(OFFSET(Liste!V$8,$AC16,)="","",OFFSET(Liste!V$8,$AC16,)))</f>
        <v>B</v>
      </c>
      <c r="V16" s="48" t="str">
        <f ca="1">IF($AC16="","",IF(OFFSET(Liste!W$8,$AC16,)="","",OFFSET(Liste!W$8,$AC16,)))</f>
        <v/>
      </c>
      <c r="W16" s="48" t="str">
        <f ca="1">IF($AC16="","",IF(OFFSET(Liste!X$8,$AC16,)="","",OFFSET(Liste!X$8,$AC16,)))</f>
        <v/>
      </c>
      <c r="X16" s="48">
        <f t="shared" ca="1" si="3"/>
        <v>7</v>
      </c>
      <c r="Y16" s="48">
        <f t="shared" ca="1" si="4"/>
        <v>7</v>
      </c>
      <c r="Z16" s="48">
        <f t="shared" ca="1" si="5"/>
        <v>6</v>
      </c>
      <c r="AA16" s="50">
        <f t="shared" ca="1" si="6"/>
        <v>4.6666666666666661</v>
      </c>
      <c r="AC16" s="43">
        <f t="array" aca="1" ref="AC16" ca="1">IFERROR(MATCH(LARGE(IF(Liste!$B$9:$B$68=$AC$5,IF(Liste!$AB$9:$AB$68="",-20,Liste!$AB$9:$AB$68)-(Liste!$A$9:$A$68/1000)),$A16),IF(Liste!$AB$9:$AB$68="",-20,Liste!$AB$9:$AB$68)-(Liste!$A$9:$A$68/1000),0),"")</f>
        <v>35</v>
      </c>
      <c r="AF16" s="26"/>
    </row>
    <row r="17" spans="1:32" s="3" customFormat="1" ht="15.95" customHeight="1" x14ac:dyDescent="0.25">
      <c r="A17" s="48">
        <v>9</v>
      </c>
      <c r="B17" s="48">
        <f ca="1">IF($AC17="","",OFFSET(Liste!C$8,$AC17,))</f>
        <v>867</v>
      </c>
      <c r="C17" s="49" t="str">
        <f ca="1">IF($AC17="","",OFFSET(Liste!D$8,$AC17,))</f>
        <v>Nihat SARI</v>
      </c>
      <c r="D17" s="48" t="str">
        <f ca="1">IF($AC17="","",IF(OFFSET(Liste!E$8,$AC17,)="","",OFFSET(Liste!E$8,$AC17,)))</f>
        <v>D</v>
      </c>
      <c r="E17" s="48" t="str">
        <f ca="1">IF($AC17="","",IF(OFFSET(Liste!F$8,$AC17,)="","",OFFSET(Liste!F$8,$AC17,)))</f>
        <v>A</v>
      </c>
      <c r="F17" s="48" t="str">
        <f ca="1">IF($AC17="","",IF(OFFSET(Liste!G$8,$AC17,)="","",OFFSET(Liste!G$8,$AC17,)))</f>
        <v/>
      </c>
      <c r="G17" s="48" t="str">
        <f ca="1">IF($AC17="","",IF(OFFSET(Liste!H$8,$AC17,)="","",OFFSET(Liste!H$8,$AC17,)))</f>
        <v>B</v>
      </c>
      <c r="H17" s="48" t="str">
        <f ca="1">IF($AC17="","",IF(OFFSET(Liste!I$8,$AC17,)="","",OFFSET(Liste!I$8,$AC17,)))</f>
        <v>D</v>
      </c>
      <c r="I17" s="48" t="str">
        <f ca="1">IF($AC17="","",IF(OFFSET(Liste!J$8,$AC17,)="","",OFFSET(Liste!J$8,$AC17,)))</f>
        <v>B</v>
      </c>
      <c r="J17" s="48" t="str">
        <f ca="1">IF($AC17="","",IF(OFFSET(Liste!K$8,$AC17,)="","",OFFSET(Liste!K$8,$AC17,)))</f>
        <v>B</v>
      </c>
      <c r="K17" s="48" t="str">
        <f ca="1">IF($AC17="","",IF(OFFSET(Liste!L$8,$AC17,)="","",OFFSET(Liste!L$8,$AC17,)))</f>
        <v>B</v>
      </c>
      <c r="L17" s="48" t="str">
        <f ca="1">IF($AC17="","",IF(OFFSET(Liste!M$8,$AC17,)="","",OFFSET(Liste!M$8,$AC17,)))</f>
        <v>D</v>
      </c>
      <c r="M17" s="48" t="str">
        <f ca="1">IF($AC17="","",IF(OFFSET(Liste!N$8,$AC17,)="","",OFFSET(Liste!N$8,$AC17,)))</f>
        <v>C</v>
      </c>
      <c r="N17" s="48" t="str">
        <f ca="1">IF($AC17="","",IF(OFFSET(Liste!O$8,$AC17,)="","",OFFSET(Liste!O$8,$AC17,)))</f>
        <v>A</v>
      </c>
      <c r="O17" s="48" t="str">
        <f ca="1">IF($AC17="","",IF(OFFSET(Liste!P$8,$AC17,)="","",OFFSET(Liste!P$8,$AC17,)))</f>
        <v>C</v>
      </c>
      <c r="P17" s="48" t="str">
        <f ca="1">IF($AC17="","",IF(OFFSET(Liste!Q$8,$AC17,)="","",OFFSET(Liste!Q$8,$AC17,)))</f>
        <v>B</v>
      </c>
      <c r="Q17" s="48" t="str">
        <f ca="1">IF($AC17="","",IF(OFFSET(Liste!R$8,$AC17,)="","",OFFSET(Liste!R$8,$AC17,)))</f>
        <v>A</v>
      </c>
      <c r="R17" s="48" t="str">
        <f ca="1">IF($AC17="","",IF(OFFSET(Liste!S$8,$AC17,)="","",OFFSET(Liste!S$8,$AC17,)))</f>
        <v/>
      </c>
      <c r="S17" s="48" t="str">
        <f ca="1">IF($AC17="","",IF(OFFSET(Liste!T$8,$AC17,)="","",OFFSET(Liste!T$8,$AC17,)))</f>
        <v>B</v>
      </c>
      <c r="T17" s="48" t="str">
        <f ca="1">IF($AC17="","",IF(OFFSET(Liste!U$8,$AC17,)="","",OFFSET(Liste!U$8,$AC17,)))</f>
        <v>C</v>
      </c>
      <c r="U17" s="48" t="str">
        <f ca="1">IF($AC17="","",IF(OFFSET(Liste!V$8,$AC17,)="","",OFFSET(Liste!V$8,$AC17,)))</f>
        <v>A</v>
      </c>
      <c r="V17" s="48" t="str">
        <f ca="1">IF($AC17="","",IF(OFFSET(Liste!W$8,$AC17,)="","",OFFSET(Liste!W$8,$AC17,)))</f>
        <v>C</v>
      </c>
      <c r="W17" s="48" t="str">
        <f ca="1">IF($AC17="","",IF(OFFSET(Liste!X$8,$AC17,)="","",OFFSET(Liste!X$8,$AC17,)))</f>
        <v/>
      </c>
      <c r="X17" s="48">
        <f t="shared" ca="1" si="3"/>
        <v>7</v>
      </c>
      <c r="Y17" s="48">
        <f t="shared" ca="1" si="4"/>
        <v>10</v>
      </c>
      <c r="Z17" s="48">
        <f t="shared" ca="1" si="5"/>
        <v>3</v>
      </c>
      <c r="AA17" s="50">
        <f t="shared" ca="1" si="6"/>
        <v>3.6666666666666665</v>
      </c>
      <c r="AC17" s="43">
        <f t="array" aca="1" ref="AC17" ca="1">IFERROR(MATCH(LARGE(IF(Liste!$B$9:$B$68=$AC$5,IF(Liste!$AB$9:$AB$68="",-20,Liste!$AB$9:$AB$68)-(Liste!$A$9:$A$68/1000)),$A17),IF(Liste!$AB$9:$AB$68="",-20,Liste!$AB$9:$AB$68)-(Liste!$A$9:$A$68/1000),0),"")</f>
        <v>38</v>
      </c>
      <c r="AF17" s="26"/>
    </row>
    <row r="18" spans="1:32" s="3" customFormat="1" ht="15.95" customHeight="1" x14ac:dyDescent="0.25">
      <c r="A18" s="48">
        <v>10</v>
      </c>
      <c r="B18" s="48" t="str">
        <f ca="1">IF($AC18="","",OFFSET(Liste!C$8,$AC18,))</f>
        <v/>
      </c>
      <c r="C18" s="49" t="str">
        <f ca="1">IF($AC18="","",OFFSET(Liste!D$8,$AC18,))</f>
        <v/>
      </c>
      <c r="D18" s="48" t="str">
        <f ca="1">IF($AC18="","",IF(OFFSET(Liste!E$8,$AC18,)="","",OFFSET(Liste!E$8,$AC18,)))</f>
        <v/>
      </c>
      <c r="E18" s="48" t="str">
        <f ca="1">IF($AC18="","",IF(OFFSET(Liste!F$8,$AC18,)="","",OFFSET(Liste!F$8,$AC18,)))</f>
        <v/>
      </c>
      <c r="F18" s="48" t="str">
        <f ca="1">IF($AC18="","",IF(OFFSET(Liste!G$8,$AC18,)="","",OFFSET(Liste!G$8,$AC18,)))</f>
        <v/>
      </c>
      <c r="G18" s="48" t="str">
        <f ca="1">IF($AC18="","",IF(OFFSET(Liste!H$8,$AC18,)="","",OFFSET(Liste!H$8,$AC18,)))</f>
        <v/>
      </c>
      <c r="H18" s="48" t="str">
        <f ca="1">IF($AC18="","",IF(OFFSET(Liste!I$8,$AC18,)="","",OFFSET(Liste!I$8,$AC18,)))</f>
        <v/>
      </c>
      <c r="I18" s="48" t="str">
        <f ca="1">IF($AC18="","",IF(OFFSET(Liste!J$8,$AC18,)="","",OFFSET(Liste!J$8,$AC18,)))</f>
        <v/>
      </c>
      <c r="J18" s="48" t="str">
        <f ca="1">IF($AC18="","",IF(OFFSET(Liste!K$8,$AC18,)="","",OFFSET(Liste!K$8,$AC18,)))</f>
        <v/>
      </c>
      <c r="K18" s="48" t="str">
        <f ca="1">IF($AC18="","",IF(OFFSET(Liste!L$8,$AC18,)="","",OFFSET(Liste!L$8,$AC18,)))</f>
        <v/>
      </c>
      <c r="L18" s="48" t="str">
        <f ca="1">IF($AC18="","",IF(OFFSET(Liste!M$8,$AC18,)="","",OFFSET(Liste!M$8,$AC18,)))</f>
        <v/>
      </c>
      <c r="M18" s="48" t="str">
        <f ca="1">IF($AC18="","",IF(OFFSET(Liste!N$8,$AC18,)="","",OFFSET(Liste!N$8,$AC18,)))</f>
        <v/>
      </c>
      <c r="N18" s="48" t="str">
        <f ca="1">IF($AC18="","",IF(OFFSET(Liste!O$8,$AC18,)="","",OFFSET(Liste!O$8,$AC18,)))</f>
        <v/>
      </c>
      <c r="O18" s="48" t="str">
        <f ca="1">IF($AC18="","",IF(OFFSET(Liste!P$8,$AC18,)="","",OFFSET(Liste!P$8,$AC18,)))</f>
        <v/>
      </c>
      <c r="P18" s="48" t="str">
        <f ca="1">IF($AC18="","",IF(OFFSET(Liste!Q$8,$AC18,)="","",OFFSET(Liste!Q$8,$AC18,)))</f>
        <v/>
      </c>
      <c r="Q18" s="48" t="str">
        <f ca="1">IF($AC18="","",IF(OFFSET(Liste!R$8,$AC18,)="","",OFFSET(Liste!R$8,$AC18,)))</f>
        <v/>
      </c>
      <c r="R18" s="48" t="str">
        <f ca="1">IF($AC18="","",IF(OFFSET(Liste!S$8,$AC18,)="","",OFFSET(Liste!S$8,$AC18,)))</f>
        <v/>
      </c>
      <c r="S18" s="48" t="str">
        <f ca="1">IF($AC18="","",IF(OFFSET(Liste!T$8,$AC18,)="","",OFFSET(Liste!T$8,$AC18,)))</f>
        <v/>
      </c>
      <c r="T18" s="48" t="str">
        <f ca="1">IF($AC18="","",IF(OFFSET(Liste!U$8,$AC18,)="","",OFFSET(Liste!U$8,$AC18,)))</f>
        <v/>
      </c>
      <c r="U18" s="48" t="str">
        <f ca="1">IF($AC18="","",IF(OFFSET(Liste!V$8,$AC18,)="","",OFFSET(Liste!V$8,$AC18,)))</f>
        <v/>
      </c>
      <c r="V18" s="48" t="str">
        <f ca="1">IF($AC18="","",IF(OFFSET(Liste!W$8,$AC18,)="","",OFFSET(Liste!W$8,$AC18,)))</f>
        <v/>
      </c>
      <c r="W18" s="48" t="str">
        <f ca="1">IF($AC18="","",IF(OFFSET(Liste!X$8,$AC18,)="","",OFFSET(Liste!X$8,$AC18,)))</f>
        <v/>
      </c>
      <c r="X18" s="48" t="str">
        <f t="shared" ca="1" si="3"/>
        <v/>
      </c>
      <c r="Y18" s="48" t="str">
        <f t="shared" ca="1" si="4"/>
        <v/>
      </c>
      <c r="Z18" s="48" t="str">
        <f t="shared" ca="1" si="5"/>
        <v/>
      </c>
      <c r="AA18" s="50" t="str">
        <f t="shared" ca="1" si="6"/>
        <v/>
      </c>
      <c r="AC18" s="43" t="str">
        <f t="array" aca="1" ref="AC18" ca="1">IFERROR(MATCH(LARGE(IF(Liste!$B$9:$B$68=$AC$5,IF(Liste!$AB$9:$AB$68="",-20,Liste!$AB$9:$AB$68)-(Liste!$A$9:$A$68/1000)),$A18),IF(Liste!$AB$9:$AB$68="",-20,Liste!$AB$9:$AB$68)-(Liste!$A$9:$A$68/1000),0),"")</f>
        <v/>
      </c>
      <c r="AF18" s="26"/>
    </row>
    <row r="19" spans="1:32" s="3" customFormat="1" ht="15.95" customHeight="1" x14ac:dyDescent="0.25">
      <c r="A19" s="48">
        <v>11</v>
      </c>
      <c r="B19" s="48" t="str">
        <f ca="1">IF($AC19="","",OFFSET(Liste!C$8,$AC19,))</f>
        <v/>
      </c>
      <c r="C19" s="49" t="str">
        <f ca="1">IF($AC19="","",OFFSET(Liste!D$8,$AC19,))</f>
        <v/>
      </c>
      <c r="D19" s="48" t="str">
        <f ca="1">IF($AC19="","",IF(OFFSET(Liste!E$8,$AC19,)="","",OFFSET(Liste!E$8,$AC19,)))</f>
        <v/>
      </c>
      <c r="E19" s="48" t="str">
        <f ca="1">IF($AC19="","",IF(OFFSET(Liste!F$8,$AC19,)="","",OFFSET(Liste!F$8,$AC19,)))</f>
        <v/>
      </c>
      <c r="F19" s="48" t="str">
        <f ca="1">IF($AC19="","",IF(OFFSET(Liste!G$8,$AC19,)="","",OFFSET(Liste!G$8,$AC19,)))</f>
        <v/>
      </c>
      <c r="G19" s="48" t="str">
        <f ca="1">IF($AC19="","",IF(OFFSET(Liste!H$8,$AC19,)="","",OFFSET(Liste!H$8,$AC19,)))</f>
        <v/>
      </c>
      <c r="H19" s="48" t="str">
        <f ca="1">IF($AC19="","",IF(OFFSET(Liste!I$8,$AC19,)="","",OFFSET(Liste!I$8,$AC19,)))</f>
        <v/>
      </c>
      <c r="I19" s="48" t="str">
        <f ca="1">IF($AC19="","",IF(OFFSET(Liste!J$8,$AC19,)="","",OFFSET(Liste!J$8,$AC19,)))</f>
        <v/>
      </c>
      <c r="J19" s="48" t="str">
        <f ca="1">IF($AC19="","",IF(OFFSET(Liste!K$8,$AC19,)="","",OFFSET(Liste!K$8,$AC19,)))</f>
        <v/>
      </c>
      <c r="K19" s="48" t="str">
        <f ca="1">IF($AC19="","",IF(OFFSET(Liste!L$8,$AC19,)="","",OFFSET(Liste!L$8,$AC19,)))</f>
        <v/>
      </c>
      <c r="L19" s="48" t="str">
        <f ca="1">IF($AC19="","",IF(OFFSET(Liste!M$8,$AC19,)="","",OFFSET(Liste!M$8,$AC19,)))</f>
        <v/>
      </c>
      <c r="M19" s="48" t="str">
        <f ca="1">IF($AC19="","",IF(OFFSET(Liste!N$8,$AC19,)="","",OFFSET(Liste!N$8,$AC19,)))</f>
        <v/>
      </c>
      <c r="N19" s="48" t="str">
        <f ca="1">IF($AC19="","",IF(OFFSET(Liste!O$8,$AC19,)="","",OFFSET(Liste!O$8,$AC19,)))</f>
        <v/>
      </c>
      <c r="O19" s="48" t="str">
        <f ca="1">IF($AC19="","",IF(OFFSET(Liste!P$8,$AC19,)="","",OFFSET(Liste!P$8,$AC19,)))</f>
        <v/>
      </c>
      <c r="P19" s="48" t="str">
        <f ca="1">IF($AC19="","",IF(OFFSET(Liste!Q$8,$AC19,)="","",OFFSET(Liste!Q$8,$AC19,)))</f>
        <v/>
      </c>
      <c r="Q19" s="48" t="str">
        <f ca="1">IF($AC19="","",IF(OFFSET(Liste!R$8,$AC19,)="","",OFFSET(Liste!R$8,$AC19,)))</f>
        <v/>
      </c>
      <c r="R19" s="48" t="str">
        <f ca="1">IF($AC19="","",IF(OFFSET(Liste!S$8,$AC19,)="","",OFFSET(Liste!S$8,$AC19,)))</f>
        <v/>
      </c>
      <c r="S19" s="48" t="str">
        <f ca="1">IF($AC19="","",IF(OFFSET(Liste!T$8,$AC19,)="","",OFFSET(Liste!T$8,$AC19,)))</f>
        <v/>
      </c>
      <c r="T19" s="48" t="str">
        <f ca="1">IF($AC19="","",IF(OFFSET(Liste!U$8,$AC19,)="","",OFFSET(Liste!U$8,$AC19,)))</f>
        <v/>
      </c>
      <c r="U19" s="48" t="str">
        <f ca="1">IF($AC19="","",IF(OFFSET(Liste!V$8,$AC19,)="","",OFFSET(Liste!V$8,$AC19,)))</f>
        <v/>
      </c>
      <c r="V19" s="48" t="str">
        <f ca="1">IF($AC19="","",IF(OFFSET(Liste!W$8,$AC19,)="","",OFFSET(Liste!W$8,$AC19,)))</f>
        <v/>
      </c>
      <c r="W19" s="48" t="str">
        <f ca="1">IF($AC19="","",IF(OFFSET(Liste!X$8,$AC19,)="","",OFFSET(Liste!X$8,$AC19,)))</f>
        <v/>
      </c>
      <c r="X19" s="48" t="str">
        <f t="shared" ca="1" si="3"/>
        <v/>
      </c>
      <c r="Y19" s="48" t="str">
        <f t="shared" ca="1" si="4"/>
        <v/>
      </c>
      <c r="Z19" s="48" t="str">
        <f t="shared" ca="1" si="5"/>
        <v/>
      </c>
      <c r="AA19" s="50" t="str">
        <f t="shared" ca="1" si="6"/>
        <v/>
      </c>
      <c r="AC19" s="43" t="str">
        <f t="array" aca="1" ref="AC19" ca="1">IFERROR(MATCH(LARGE(IF(Liste!$B$9:$B$68=$AC$5,IF(Liste!$AB$9:$AB$68="",-20,Liste!$AB$9:$AB$68)-(Liste!$A$9:$A$68/1000)),$A19),IF(Liste!$AB$9:$AB$68="",-20,Liste!$AB$9:$AB$68)-(Liste!$A$9:$A$68/1000),0),"")</f>
        <v/>
      </c>
      <c r="AF19" s="26"/>
    </row>
    <row r="20" spans="1:32" s="3" customFormat="1" ht="15.95" customHeight="1" x14ac:dyDescent="0.25">
      <c r="A20" s="48">
        <v>12</v>
      </c>
      <c r="B20" s="48" t="str">
        <f ca="1">IF($AC20="","",OFFSET(Liste!C$8,$AC20,))</f>
        <v/>
      </c>
      <c r="C20" s="49" t="str">
        <f ca="1">IF($AC20="","",OFFSET(Liste!D$8,$AC20,))</f>
        <v/>
      </c>
      <c r="D20" s="48" t="str">
        <f ca="1">IF($AC20="","",IF(OFFSET(Liste!E$8,$AC20,)="","",OFFSET(Liste!E$8,$AC20,)))</f>
        <v/>
      </c>
      <c r="E20" s="48" t="str">
        <f ca="1">IF($AC20="","",IF(OFFSET(Liste!F$8,$AC20,)="","",OFFSET(Liste!F$8,$AC20,)))</f>
        <v/>
      </c>
      <c r="F20" s="48" t="str">
        <f ca="1">IF($AC20="","",IF(OFFSET(Liste!G$8,$AC20,)="","",OFFSET(Liste!G$8,$AC20,)))</f>
        <v/>
      </c>
      <c r="G20" s="48" t="str">
        <f ca="1">IF($AC20="","",IF(OFFSET(Liste!H$8,$AC20,)="","",OFFSET(Liste!H$8,$AC20,)))</f>
        <v/>
      </c>
      <c r="H20" s="48" t="str">
        <f ca="1">IF($AC20="","",IF(OFFSET(Liste!I$8,$AC20,)="","",OFFSET(Liste!I$8,$AC20,)))</f>
        <v/>
      </c>
      <c r="I20" s="48" t="str">
        <f ca="1">IF($AC20="","",IF(OFFSET(Liste!J$8,$AC20,)="","",OFFSET(Liste!J$8,$AC20,)))</f>
        <v/>
      </c>
      <c r="J20" s="48" t="str">
        <f ca="1">IF($AC20="","",IF(OFFSET(Liste!K$8,$AC20,)="","",OFFSET(Liste!K$8,$AC20,)))</f>
        <v/>
      </c>
      <c r="K20" s="48" t="str">
        <f ca="1">IF($AC20="","",IF(OFFSET(Liste!L$8,$AC20,)="","",OFFSET(Liste!L$8,$AC20,)))</f>
        <v/>
      </c>
      <c r="L20" s="48" t="str">
        <f ca="1">IF($AC20="","",IF(OFFSET(Liste!M$8,$AC20,)="","",OFFSET(Liste!M$8,$AC20,)))</f>
        <v/>
      </c>
      <c r="M20" s="48" t="str">
        <f ca="1">IF($AC20="","",IF(OFFSET(Liste!N$8,$AC20,)="","",OFFSET(Liste!N$8,$AC20,)))</f>
        <v/>
      </c>
      <c r="N20" s="48" t="str">
        <f ca="1">IF($AC20="","",IF(OFFSET(Liste!O$8,$AC20,)="","",OFFSET(Liste!O$8,$AC20,)))</f>
        <v/>
      </c>
      <c r="O20" s="48" t="str">
        <f ca="1">IF($AC20="","",IF(OFFSET(Liste!P$8,$AC20,)="","",OFFSET(Liste!P$8,$AC20,)))</f>
        <v/>
      </c>
      <c r="P20" s="48" t="str">
        <f ca="1">IF($AC20="","",IF(OFFSET(Liste!Q$8,$AC20,)="","",OFFSET(Liste!Q$8,$AC20,)))</f>
        <v/>
      </c>
      <c r="Q20" s="48" t="str">
        <f ca="1">IF($AC20="","",IF(OFFSET(Liste!R$8,$AC20,)="","",OFFSET(Liste!R$8,$AC20,)))</f>
        <v/>
      </c>
      <c r="R20" s="48" t="str">
        <f ca="1">IF($AC20="","",IF(OFFSET(Liste!S$8,$AC20,)="","",OFFSET(Liste!S$8,$AC20,)))</f>
        <v/>
      </c>
      <c r="S20" s="48" t="str">
        <f ca="1">IF($AC20="","",IF(OFFSET(Liste!T$8,$AC20,)="","",OFFSET(Liste!T$8,$AC20,)))</f>
        <v/>
      </c>
      <c r="T20" s="48" t="str">
        <f ca="1">IF($AC20="","",IF(OFFSET(Liste!U$8,$AC20,)="","",OFFSET(Liste!U$8,$AC20,)))</f>
        <v/>
      </c>
      <c r="U20" s="48" t="str">
        <f ca="1">IF($AC20="","",IF(OFFSET(Liste!V$8,$AC20,)="","",OFFSET(Liste!V$8,$AC20,)))</f>
        <v/>
      </c>
      <c r="V20" s="48" t="str">
        <f ca="1">IF($AC20="","",IF(OFFSET(Liste!W$8,$AC20,)="","",OFFSET(Liste!W$8,$AC20,)))</f>
        <v/>
      </c>
      <c r="W20" s="48" t="str">
        <f ca="1">IF($AC20="","",IF(OFFSET(Liste!X$8,$AC20,)="","",OFFSET(Liste!X$8,$AC20,)))</f>
        <v/>
      </c>
      <c r="X20" s="48" t="str">
        <f t="shared" ca="1" si="3"/>
        <v/>
      </c>
      <c r="Y20" s="48" t="str">
        <f t="shared" ca="1" si="4"/>
        <v/>
      </c>
      <c r="Z20" s="48" t="str">
        <f t="shared" ca="1" si="5"/>
        <v/>
      </c>
      <c r="AA20" s="50" t="str">
        <f t="shared" ca="1" si="6"/>
        <v/>
      </c>
      <c r="AC20" s="43" t="str">
        <f t="array" aca="1" ref="AC20" ca="1">IFERROR(MATCH(LARGE(IF(Liste!$B$9:$B$68=$AC$5,IF(Liste!$AB$9:$AB$68="",-20,Liste!$AB$9:$AB$68)-(Liste!$A$9:$A$68/1000)),$A20),IF(Liste!$AB$9:$AB$68="",-20,Liste!$AB$9:$AB$68)-(Liste!$A$9:$A$68/1000),0),"")</f>
        <v/>
      </c>
      <c r="AF20" s="26"/>
    </row>
    <row r="21" spans="1:32" s="3" customFormat="1" ht="15.95" customHeight="1" x14ac:dyDescent="0.25">
      <c r="A21" s="48">
        <v>13</v>
      </c>
      <c r="B21" s="48" t="str">
        <f ca="1">IF($AC21="","",OFFSET(Liste!C$8,$AC21,))</f>
        <v/>
      </c>
      <c r="C21" s="49" t="str">
        <f ca="1">IF($AC21="","",OFFSET(Liste!D$8,$AC21,))</f>
        <v/>
      </c>
      <c r="D21" s="48" t="str">
        <f ca="1">IF($AC21="","",IF(OFFSET(Liste!E$8,$AC21,)="","",OFFSET(Liste!E$8,$AC21,)))</f>
        <v/>
      </c>
      <c r="E21" s="48" t="str">
        <f ca="1">IF($AC21="","",IF(OFFSET(Liste!F$8,$AC21,)="","",OFFSET(Liste!F$8,$AC21,)))</f>
        <v/>
      </c>
      <c r="F21" s="48" t="str">
        <f ca="1">IF($AC21="","",IF(OFFSET(Liste!G$8,$AC21,)="","",OFFSET(Liste!G$8,$AC21,)))</f>
        <v/>
      </c>
      <c r="G21" s="48" t="str">
        <f ca="1">IF($AC21="","",IF(OFFSET(Liste!H$8,$AC21,)="","",OFFSET(Liste!H$8,$AC21,)))</f>
        <v/>
      </c>
      <c r="H21" s="48" t="str">
        <f ca="1">IF($AC21="","",IF(OFFSET(Liste!I$8,$AC21,)="","",OFFSET(Liste!I$8,$AC21,)))</f>
        <v/>
      </c>
      <c r="I21" s="48" t="str">
        <f ca="1">IF($AC21="","",IF(OFFSET(Liste!J$8,$AC21,)="","",OFFSET(Liste!J$8,$AC21,)))</f>
        <v/>
      </c>
      <c r="J21" s="48" t="str">
        <f ca="1">IF($AC21="","",IF(OFFSET(Liste!K$8,$AC21,)="","",OFFSET(Liste!K$8,$AC21,)))</f>
        <v/>
      </c>
      <c r="K21" s="48" t="str">
        <f ca="1">IF($AC21="","",IF(OFFSET(Liste!L$8,$AC21,)="","",OFFSET(Liste!L$8,$AC21,)))</f>
        <v/>
      </c>
      <c r="L21" s="48" t="str">
        <f ca="1">IF($AC21="","",IF(OFFSET(Liste!M$8,$AC21,)="","",OFFSET(Liste!M$8,$AC21,)))</f>
        <v/>
      </c>
      <c r="M21" s="48" t="str">
        <f ca="1">IF($AC21="","",IF(OFFSET(Liste!N$8,$AC21,)="","",OFFSET(Liste!N$8,$AC21,)))</f>
        <v/>
      </c>
      <c r="N21" s="48" t="str">
        <f ca="1">IF($AC21="","",IF(OFFSET(Liste!O$8,$AC21,)="","",OFFSET(Liste!O$8,$AC21,)))</f>
        <v/>
      </c>
      <c r="O21" s="48" t="str">
        <f ca="1">IF($AC21="","",IF(OFFSET(Liste!P$8,$AC21,)="","",OFFSET(Liste!P$8,$AC21,)))</f>
        <v/>
      </c>
      <c r="P21" s="48" t="str">
        <f ca="1">IF($AC21="","",IF(OFFSET(Liste!Q$8,$AC21,)="","",OFFSET(Liste!Q$8,$AC21,)))</f>
        <v/>
      </c>
      <c r="Q21" s="48" t="str">
        <f ca="1">IF($AC21="","",IF(OFFSET(Liste!R$8,$AC21,)="","",OFFSET(Liste!R$8,$AC21,)))</f>
        <v/>
      </c>
      <c r="R21" s="48" t="str">
        <f ca="1">IF($AC21="","",IF(OFFSET(Liste!S$8,$AC21,)="","",OFFSET(Liste!S$8,$AC21,)))</f>
        <v/>
      </c>
      <c r="S21" s="48" t="str">
        <f ca="1">IF($AC21="","",IF(OFFSET(Liste!T$8,$AC21,)="","",OFFSET(Liste!T$8,$AC21,)))</f>
        <v/>
      </c>
      <c r="T21" s="48" t="str">
        <f ca="1">IF($AC21="","",IF(OFFSET(Liste!U$8,$AC21,)="","",OFFSET(Liste!U$8,$AC21,)))</f>
        <v/>
      </c>
      <c r="U21" s="48" t="str">
        <f ca="1">IF($AC21="","",IF(OFFSET(Liste!V$8,$AC21,)="","",OFFSET(Liste!V$8,$AC21,)))</f>
        <v/>
      </c>
      <c r="V21" s="48" t="str">
        <f ca="1">IF($AC21="","",IF(OFFSET(Liste!W$8,$AC21,)="","",OFFSET(Liste!W$8,$AC21,)))</f>
        <v/>
      </c>
      <c r="W21" s="48" t="str">
        <f ca="1">IF($AC21="","",IF(OFFSET(Liste!X$8,$AC21,)="","",OFFSET(Liste!X$8,$AC21,)))</f>
        <v/>
      </c>
      <c r="X21" s="48" t="str">
        <f t="shared" ca="1" si="3"/>
        <v/>
      </c>
      <c r="Y21" s="48" t="str">
        <f t="shared" ca="1" si="4"/>
        <v/>
      </c>
      <c r="Z21" s="48" t="str">
        <f t="shared" ca="1" si="5"/>
        <v/>
      </c>
      <c r="AA21" s="50" t="str">
        <f t="shared" ca="1" si="6"/>
        <v/>
      </c>
      <c r="AC21" s="43" t="str">
        <f t="array" aca="1" ref="AC21" ca="1">IFERROR(MATCH(LARGE(IF(Liste!$B$9:$B$68=$AC$5,IF(Liste!$AB$9:$AB$68="",-20,Liste!$AB$9:$AB$68)-(Liste!$A$9:$A$68/1000)),$A21),IF(Liste!$AB$9:$AB$68="",-20,Liste!$AB$9:$AB$68)-(Liste!$A$9:$A$68/1000),0),"")</f>
        <v/>
      </c>
      <c r="AF21" s="26"/>
    </row>
    <row r="22" spans="1:32" s="3" customFormat="1" ht="15.95" customHeight="1" x14ac:dyDescent="0.25">
      <c r="A22" s="48">
        <v>14</v>
      </c>
      <c r="B22" s="48" t="str">
        <f ca="1">IF($AC22="","",OFFSET(Liste!C$8,$AC22,))</f>
        <v/>
      </c>
      <c r="C22" s="49" t="str">
        <f ca="1">IF($AC22="","",OFFSET(Liste!D$8,$AC22,))</f>
        <v/>
      </c>
      <c r="D22" s="48" t="str">
        <f ca="1">IF($AC22="","",IF(OFFSET(Liste!E$8,$AC22,)="","",OFFSET(Liste!E$8,$AC22,)))</f>
        <v/>
      </c>
      <c r="E22" s="48" t="str">
        <f ca="1">IF($AC22="","",IF(OFFSET(Liste!F$8,$AC22,)="","",OFFSET(Liste!F$8,$AC22,)))</f>
        <v/>
      </c>
      <c r="F22" s="48" t="str">
        <f ca="1">IF($AC22="","",IF(OFFSET(Liste!G$8,$AC22,)="","",OFFSET(Liste!G$8,$AC22,)))</f>
        <v/>
      </c>
      <c r="G22" s="48" t="str">
        <f ca="1">IF($AC22="","",IF(OFFSET(Liste!H$8,$AC22,)="","",OFFSET(Liste!H$8,$AC22,)))</f>
        <v/>
      </c>
      <c r="H22" s="48" t="str">
        <f ca="1">IF($AC22="","",IF(OFFSET(Liste!I$8,$AC22,)="","",OFFSET(Liste!I$8,$AC22,)))</f>
        <v/>
      </c>
      <c r="I22" s="48" t="str">
        <f ca="1">IF($AC22="","",IF(OFFSET(Liste!J$8,$AC22,)="","",OFFSET(Liste!J$8,$AC22,)))</f>
        <v/>
      </c>
      <c r="J22" s="48" t="str">
        <f ca="1">IF($AC22="","",IF(OFFSET(Liste!K$8,$AC22,)="","",OFFSET(Liste!K$8,$AC22,)))</f>
        <v/>
      </c>
      <c r="K22" s="48" t="str">
        <f ca="1">IF($AC22="","",IF(OFFSET(Liste!L$8,$AC22,)="","",OFFSET(Liste!L$8,$AC22,)))</f>
        <v/>
      </c>
      <c r="L22" s="48" t="str">
        <f ca="1">IF($AC22="","",IF(OFFSET(Liste!M$8,$AC22,)="","",OFFSET(Liste!M$8,$AC22,)))</f>
        <v/>
      </c>
      <c r="M22" s="48" t="str">
        <f ca="1">IF($AC22="","",IF(OFFSET(Liste!N$8,$AC22,)="","",OFFSET(Liste!N$8,$AC22,)))</f>
        <v/>
      </c>
      <c r="N22" s="48" t="str">
        <f ca="1">IF($AC22="","",IF(OFFSET(Liste!O$8,$AC22,)="","",OFFSET(Liste!O$8,$AC22,)))</f>
        <v/>
      </c>
      <c r="O22" s="48" t="str">
        <f ca="1">IF($AC22="","",IF(OFFSET(Liste!P$8,$AC22,)="","",OFFSET(Liste!P$8,$AC22,)))</f>
        <v/>
      </c>
      <c r="P22" s="48" t="str">
        <f ca="1">IF($AC22="","",IF(OFFSET(Liste!Q$8,$AC22,)="","",OFFSET(Liste!Q$8,$AC22,)))</f>
        <v/>
      </c>
      <c r="Q22" s="48" t="str">
        <f ca="1">IF($AC22="","",IF(OFFSET(Liste!R$8,$AC22,)="","",OFFSET(Liste!R$8,$AC22,)))</f>
        <v/>
      </c>
      <c r="R22" s="48" t="str">
        <f ca="1">IF($AC22="","",IF(OFFSET(Liste!S$8,$AC22,)="","",OFFSET(Liste!S$8,$AC22,)))</f>
        <v/>
      </c>
      <c r="S22" s="48" t="str">
        <f ca="1">IF($AC22="","",IF(OFFSET(Liste!T$8,$AC22,)="","",OFFSET(Liste!T$8,$AC22,)))</f>
        <v/>
      </c>
      <c r="T22" s="48" t="str">
        <f ca="1">IF($AC22="","",IF(OFFSET(Liste!U$8,$AC22,)="","",OFFSET(Liste!U$8,$AC22,)))</f>
        <v/>
      </c>
      <c r="U22" s="48" t="str">
        <f ca="1">IF($AC22="","",IF(OFFSET(Liste!V$8,$AC22,)="","",OFFSET(Liste!V$8,$AC22,)))</f>
        <v/>
      </c>
      <c r="V22" s="48" t="str">
        <f ca="1">IF($AC22="","",IF(OFFSET(Liste!W$8,$AC22,)="","",OFFSET(Liste!W$8,$AC22,)))</f>
        <v/>
      </c>
      <c r="W22" s="48" t="str">
        <f ca="1">IF($AC22="","",IF(OFFSET(Liste!X$8,$AC22,)="","",OFFSET(Liste!X$8,$AC22,)))</f>
        <v/>
      </c>
      <c r="X22" s="48" t="str">
        <f t="shared" ca="1" si="3"/>
        <v/>
      </c>
      <c r="Y22" s="48" t="str">
        <f t="shared" ca="1" si="4"/>
        <v/>
      </c>
      <c r="Z22" s="48" t="str">
        <f t="shared" ca="1" si="5"/>
        <v/>
      </c>
      <c r="AA22" s="50" t="str">
        <f t="shared" ca="1" si="6"/>
        <v/>
      </c>
      <c r="AC22" s="43" t="str">
        <f t="array" aca="1" ref="AC22" ca="1">IFERROR(MATCH(LARGE(IF(Liste!$B$9:$B$68=$AC$5,IF(Liste!$AB$9:$AB$68="",-20,Liste!$AB$9:$AB$68)-(Liste!$A$9:$A$68/1000)),$A22),IF(Liste!$AB$9:$AB$68="",-20,Liste!$AB$9:$AB$68)-(Liste!$A$9:$A$68/1000),0),"")</f>
        <v/>
      </c>
      <c r="AF22" s="26"/>
    </row>
    <row r="23" spans="1:32" s="3" customFormat="1" ht="15.95" customHeight="1" x14ac:dyDescent="0.25">
      <c r="A23" s="48">
        <v>15</v>
      </c>
      <c r="B23" s="48" t="str">
        <f ca="1">IF($AC23="","",OFFSET(Liste!C$8,$AC23,))</f>
        <v/>
      </c>
      <c r="C23" s="49" t="str">
        <f ca="1">IF($AC23="","",OFFSET(Liste!D$8,$AC23,))</f>
        <v/>
      </c>
      <c r="D23" s="48" t="str">
        <f ca="1">IF($AC23="","",IF(OFFSET(Liste!E$8,$AC23,)="","",OFFSET(Liste!E$8,$AC23,)))</f>
        <v/>
      </c>
      <c r="E23" s="48" t="str">
        <f ca="1">IF($AC23="","",IF(OFFSET(Liste!F$8,$AC23,)="","",OFFSET(Liste!F$8,$AC23,)))</f>
        <v/>
      </c>
      <c r="F23" s="48" t="str">
        <f ca="1">IF($AC23="","",IF(OFFSET(Liste!G$8,$AC23,)="","",OFFSET(Liste!G$8,$AC23,)))</f>
        <v/>
      </c>
      <c r="G23" s="48" t="str">
        <f ca="1">IF($AC23="","",IF(OFFSET(Liste!H$8,$AC23,)="","",OFFSET(Liste!H$8,$AC23,)))</f>
        <v/>
      </c>
      <c r="H23" s="48" t="str">
        <f ca="1">IF($AC23="","",IF(OFFSET(Liste!I$8,$AC23,)="","",OFFSET(Liste!I$8,$AC23,)))</f>
        <v/>
      </c>
      <c r="I23" s="48" t="str">
        <f ca="1">IF($AC23="","",IF(OFFSET(Liste!J$8,$AC23,)="","",OFFSET(Liste!J$8,$AC23,)))</f>
        <v/>
      </c>
      <c r="J23" s="48" t="str">
        <f ca="1">IF($AC23="","",IF(OFFSET(Liste!K$8,$AC23,)="","",OFFSET(Liste!K$8,$AC23,)))</f>
        <v/>
      </c>
      <c r="K23" s="48" t="str">
        <f ca="1">IF($AC23="","",IF(OFFSET(Liste!L$8,$AC23,)="","",OFFSET(Liste!L$8,$AC23,)))</f>
        <v/>
      </c>
      <c r="L23" s="48" t="str">
        <f ca="1">IF($AC23="","",IF(OFFSET(Liste!M$8,$AC23,)="","",OFFSET(Liste!M$8,$AC23,)))</f>
        <v/>
      </c>
      <c r="M23" s="48" t="str">
        <f ca="1">IF($AC23="","",IF(OFFSET(Liste!N$8,$AC23,)="","",OFFSET(Liste!N$8,$AC23,)))</f>
        <v/>
      </c>
      <c r="N23" s="48" t="str">
        <f ca="1">IF($AC23="","",IF(OFFSET(Liste!O$8,$AC23,)="","",OFFSET(Liste!O$8,$AC23,)))</f>
        <v/>
      </c>
      <c r="O23" s="48" t="str">
        <f ca="1">IF($AC23="","",IF(OFFSET(Liste!P$8,$AC23,)="","",OFFSET(Liste!P$8,$AC23,)))</f>
        <v/>
      </c>
      <c r="P23" s="48" t="str">
        <f ca="1">IF($AC23="","",IF(OFFSET(Liste!Q$8,$AC23,)="","",OFFSET(Liste!Q$8,$AC23,)))</f>
        <v/>
      </c>
      <c r="Q23" s="48" t="str">
        <f ca="1">IF($AC23="","",IF(OFFSET(Liste!R$8,$AC23,)="","",OFFSET(Liste!R$8,$AC23,)))</f>
        <v/>
      </c>
      <c r="R23" s="48" t="str">
        <f ca="1">IF($AC23="","",IF(OFFSET(Liste!S$8,$AC23,)="","",OFFSET(Liste!S$8,$AC23,)))</f>
        <v/>
      </c>
      <c r="S23" s="48" t="str">
        <f ca="1">IF($AC23="","",IF(OFFSET(Liste!T$8,$AC23,)="","",OFFSET(Liste!T$8,$AC23,)))</f>
        <v/>
      </c>
      <c r="T23" s="48" t="str">
        <f ca="1">IF($AC23="","",IF(OFFSET(Liste!U$8,$AC23,)="","",OFFSET(Liste!U$8,$AC23,)))</f>
        <v/>
      </c>
      <c r="U23" s="48" t="str">
        <f ca="1">IF($AC23="","",IF(OFFSET(Liste!V$8,$AC23,)="","",OFFSET(Liste!V$8,$AC23,)))</f>
        <v/>
      </c>
      <c r="V23" s="48" t="str">
        <f ca="1">IF($AC23="","",IF(OFFSET(Liste!W$8,$AC23,)="","",OFFSET(Liste!W$8,$AC23,)))</f>
        <v/>
      </c>
      <c r="W23" s="48" t="str">
        <f ca="1">IF($AC23="","",IF(OFFSET(Liste!X$8,$AC23,)="","",OFFSET(Liste!X$8,$AC23,)))</f>
        <v/>
      </c>
      <c r="X23" s="48" t="str">
        <f t="shared" ca="1" si="3"/>
        <v/>
      </c>
      <c r="Y23" s="48" t="str">
        <f t="shared" ca="1" si="4"/>
        <v/>
      </c>
      <c r="Z23" s="48" t="str">
        <f t="shared" ca="1" si="5"/>
        <v/>
      </c>
      <c r="AA23" s="50" t="str">
        <f t="shared" ca="1" si="6"/>
        <v/>
      </c>
      <c r="AC23" s="43" t="str">
        <f t="array" aca="1" ref="AC23" ca="1">IFERROR(MATCH(LARGE(IF(Liste!$B$9:$B$68=$AC$5,IF(Liste!$AB$9:$AB$68="",-20,Liste!$AB$9:$AB$68)-(Liste!$A$9:$A$68/1000)),$A23),IF(Liste!$AB$9:$AB$68="",-20,Liste!$AB$9:$AB$68)-(Liste!$A$9:$A$68/1000),0),"")</f>
        <v/>
      </c>
      <c r="AF23" s="26"/>
    </row>
    <row r="24" spans="1:32" s="3" customFormat="1" ht="15.95" customHeight="1" x14ac:dyDescent="0.25">
      <c r="A24" s="48">
        <v>16</v>
      </c>
      <c r="B24" s="48" t="str">
        <f ca="1">IF($AC24="","",OFFSET(Liste!C$8,$AC24,))</f>
        <v/>
      </c>
      <c r="C24" s="49" t="str">
        <f ca="1">IF($AC24="","",OFFSET(Liste!D$8,$AC24,))</f>
        <v/>
      </c>
      <c r="D24" s="48" t="str">
        <f ca="1">IF($AC24="","",IF(OFFSET(Liste!E$8,$AC24,)="","",OFFSET(Liste!E$8,$AC24,)))</f>
        <v/>
      </c>
      <c r="E24" s="48" t="str">
        <f ca="1">IF($AC24="","",IF(OFFSET(Liste!F$8,$AC24,)="","",OFFSET(Liste!F$8,$AC24,)))</f>
        <v/>
      </c>
      <c r="F24" s="48" t="str">
        <f ca="1">IF($AC24="","",IF(OFFSET(Liste!G$8,$AC24,)="","",OFFSET(Liste!G$8,$AC24,)))</f>
        <v/>
      </c>
      <c r="G24" s="48" t="str">
        <f ca="1">IF($AC24="","",IF(OFFSET(Liste!H$8,$AC24,)="","",OFFSET(Liste!H$8,$AC24,)))</f>
        <v/>
      </c>
      <c r="H24" s="48" t="str">
        <f ca="1">IF($AC24="","",IF(OFFSET(Liste!I$8,$AC24,)="","",OFFSET(Liste!I$8,$AC24,)))</f>
        <v/>
      </c>
      <c r="I24" s="48" t="str">
        <f ca="1">IF($AC24="","",IF(OFFSET(Liste!J$8,$AC24,)="","",OFFSET(Liste!J$8,$AC24,)))</f>
        <v/>
      </c>
      <c r="J24" s="48" t="str">
        <f ca="1">IF($AC24="","",IF(OFFSET(Liste!K$8,$AC24,)="","",OFFSET(Liste!K$8,$AC24,)))</f>
        <v/>
      </c>
      <c r="K24" s="48" t="str">
        <f ca="1">IF($AC24="","",IF(OFFSET(Liste!L$8,$AC24,)="","",OFFSET(Liste!L$8,$AC24,)))</f>
        <v/>
      </c>
      <c r="L24" s="48" t="str">
        <f ca="1">IF($AC24="","",IF(OFFSET(Liste!M$8,$AC24,)="","",OFFSET(Liste!M$8,$AC24,)))</f>
        <v/>
      </c>
      <c r="M24" s="48" t="str">
        <f ca="1">IF($AC24="","",IF(OFFSET(Liste!N$8,$AC24,)="","",OFFSET(Liste!N$8,$AC24,)))</f>
        <v/>
      </c>
      <c r="N24" s="48" t="str">
        <f ca="1">IF($AC24="","",IF(OFFSET(Liste!O$8,$AC24,)="","",OFFSET(Liste!O$8,$AC24,)))</f>
        <v/>
      </c>
      <c r="O24" s="48" t="str">
        <f ca="1">IF($AC24="","",IF(OFFSET(Liste!P$8,$AC24,)="","",OFFSET(Liste!P$8,$AC24,)))</f>
        <v/>
      </c>
      <c r="P24" s="48" t="str">
        <f ca="1">IF($AC24="","",IF(OFFSET(Liste!Q$8,$AC24,)="","",OFFSET(Liste!Q$8,$AC24,)))</f>
        <v/>
      </c>
      <c r="Q24" s="48" t="str">
        <f ca="1">IF($AC24="","",IF(OFFSET(Liste!R$8,$AC24,)="","",OFFSET(Liste!R$8,$AC24,)))</f>
        <v/>
      </c>
      <c r="R24" s="48" t="str">
        <f ca="1">IF($AC24="","",IF(OFFSET(Liste!S$8,$AC24,)="","",OFFSET(Liste!S$8,$AC24,)))</f>
        <v/>
      </c>
      <c r="S24" s="48" t="str">
        <f ca="1">IF($AC24="","",IF(OFFSET(Liste!T$8,$AC24,)="","",OFFSET(Liste!T$8,$AC24,)))</f>
        <v/>
      </c>
      <c r="T24" s="48" t="str">
        <f ca="1">IF($AC24="","",IF(OFFSET(Liste!U$8,$AC24,)="","",OFFSET(Liste!U$8,$AC24,)))</f>
        <v/>
      </c>
      <c r="U24" s="48" t="str">
        <f ca="1">IF($AC24="","",IF(OFFSET(Liste!V$8,$AC24,)="","",OFFSET(Liste!V$8,$AC24,)))</f>
        <v/>
      </c>
      <c r="V24" s="48" t="str">
        <f ca="1">IF($AC24="","",IF(OFFSET(Liste!W$8,$AC24,)="","",OFFSET(Liste!W$8,$AC24,)))</f>
        <v/>
      </c>
      <c r="W24" s="48" t="str">
        <f ca="1">IF($AC24="","",IF(OFFSET(Liste!X$8,$AC24,)="","",OFFSET(Liste!X$8,$AC24,)))</f>
        <v/>
      </c>
      <c r="X24" s="48" t="str">
        <f t="shared" ca="1" si="3"/>
        <v/>
      </c>
      <c r="Y24" s="48" t="str">
        <f t="shared" ca="1" si="4"/>
        <v/>
      </c>
      <c r="Z24" s="48" t="str">
        <f t="shared" ca="1" si="5"/>
        <v/>
      </c>
      <c r="AA24" s="50" t="str">
        <f t="shared" ca="1" si="6"/>
        <v/>
      </c>
      <c r="AC24" s="43" t="str">
        <f t="array" aca="1" ref="AC24" ca="1">IFERROR(MATCH(LARGE(IF(Liste!$B$9:$B$68=$AC$5,IF(Liste!$AB$9:$AB$68="",-20,Liste!$AB$9:$AB$68)-(Liste!$A$9:$A$68/1000)),$A24),IF(Liste!$AB$9:$AB$68="",-20,Liste!$AB$9:$AB$68)-(Liste!$A$9:$A$68/1000),0),"")</f>
        <v/>
      </c>
      <c r="AF24" s="26"/>
    </row>
    <row r="25" spans="1:32" s="3" customFormat="1" ht="15.95" customHeight="1" x14ac:dyDescent="0.25">
      <c r="A25" s="48">
        <v>17</v>
      </c>
      <c r="B25" s="48" t="str">
        <f ca="1">IF($AC25="","",OFFSET(Liste!C$8,$AC25,))</f>
        <v/>
      </c>
      <c r="C25" s="49" t="str">
        <f ca="1">IF($AC25="","",OFFSET(Liste!D$8,$AC25,))</f>
        <v/>
      </c>
      <c r="D25" s="48" t="str">
        <f ca="1">IF($AC25="","",IF(OFFSET(Liste!E$8,$AC25,)="","",OFFSET(Liste!E$8,$AC25,)))</f>
        <v/>
      </c>
      <c r="E25" s="48" t="str">
        <f ca="1">IF($AC25="","",IF(OFFSET(Liste!F$8,$AC25,)="","",OFFSET(Liste!F$8,$AC25,)))</f>
        <v/>
      </c>
      <c r="F25" s="48" t="str">
        <f ca="1">IF($AC25="","",IF(OFFSET(Liste!G$8,$AC25,)="","",OFFSET(Liste!G$8,$AC25,)))</f>
        <v/>
      </c>
      <c r="G25" s="48" t="str">
        <f ca="1">IF($AC25="","",IF(OFFSET(Liste!H$8,$AC25,)="","",OFFSET(Liste!H$8,$AC25,)))</f>
        <v/>
      </c>
      <c r="H25" s="48" t="str">
        <f ca="1">IF($AC25="","",IF(OFFSET(Liste!I$8,$AC25,)="","",OFFSET(Liste!I$8,$AC25,)))</f>
        <v/>
      </c>
      <c r="I25" s="48" t="str">
        <f ca="1">IF($AC25="","",IF(OFFSET(Liste!J$8,$AC25,)="","",OFFSET(Liste!J$8,$AC25,)))</f>
        <v/>
      </c>
      <c r="J25" s="48" t="str">
        <f ca="1">IF($AC25="","",IF(OFFSET(Liste!K$8,$AC25,)="","",OFFSET(Liste!K$8,$AC25,)))</f>
        <v/>
      </c>
      <c r="K25" s="48" t="str">
        <f ca="1">IF($AC25="","",IF(OFFSET(Liste!L$8,$AC25,)="","",OFFSET(Liste!L$8,$AC25,)))</f>
        <v/>
      </c>
      <c r="L25" s="48" t="str">
        <f ca="1">IF($AC25="","",IF(OFFSET(Liste!M$8,$AC25,)="","",OFFSET(Liste!M$8,$AC25,)))</f>
        <v/>
      </c>
      <c r="M25" s="48" t="str">
        <f ca="1">IF($AC25="","",IF(OFFSET(Liste!N$8,$AC25,)="","",OFFSET(Liste!N$8,$AC25,)))</f>
        <v/>
      </c>
      <c r="N25" s="48" t="str">
        <f ca="1">IF($AC25="","",IF(OFFSET(Liste!O$8,$AC25,)="","",OFFSET(Liste!O$8,$AC25,)))</f>
        <v/>
      </c>
      <c r="O25" s="48" t="str">
        <f ca="1">IF($AC25="","",IF(OFFSET(Liste!P$8,$AC25,)="","",OFFSET(Liste!P$8,$AC25,)))</f>
        <v/>
      </c>
      <c r="P25" s="48" t="str">
        <f ca="1">IF($AC25="","",IF(OFFSET(Liste!Q$8,$AC25,)="","",OFFSET(Liste!Q$8,$AC25,)))</f>
        <v/>
      </c>
      <c r="Q25" s="48" t="str">
        <f ca="1">IF($AC25="","",IF(OFFSET(Liste!R$8,$AC25,)="","",OFFSET(Liste!R$8,$AC25,)))</f>
        <v/>
      </c>
      <c r="R25" s="48" t="str">
        <f ca="1">IF($AC25="","",IF(OFFSET(Liste!S$8,$AC25,)="","",OFFSET(Liste!S$8,$AC25,)))</f>
        <v/>
      </c>
      <c r="S25" s="48" t="str">
        <f ca="1">IF($AC25="","",IF(OFFSET(Liste!T$8,$AC25,)="","",OFFSET(Liste!T$8,$AC25,)))</f>
        <v/>
      </c>
      <c r="T25" s="48" t="str">
        <f ca="1">IF($AC25="","",IF(OFFSET(Liste!U$8,$AC25,)="","",OFFSET(Liste!U$8,$AC25,)))</f>
        <v/>
      </c>
      <c r="U25" s="48" t="str">
        <f ca="1">IF($AC25="","",IF(OFFSET(Liste!V$8,$AC25,)="","",OFFSET(Liste!V$8,$AC25,)))</f>
        <v/>
      </c>
      <c r="V25" s="48" t="str">
        <f ca="1">IF($AC25="","",IF(OFFSET(Liste!W$8,$AC25,)="","",OFFSET(Liste!W$8,$AC25,)))</f>
        <v/>
      </c>
      <c r="W25" s="48" t="str">
        <f ca="1">IF($AC25="","",IF(OFFSET(Liste!X$8,$AC25,)="","",OFFSET(Liste!X$8,$AC25,)))</f>
        <v/>
      </c>
      <c r="X25" s="48" t="str">
        <f t="shared" ca="1" si="3"/>
        <v/>
      </c>
      <c r="Y25" s="48" t="str">
        <f t="shared" ca="1" si="4"/>
        <v/>
      </c>
      <c r="Z25" s="48" t="str">
        <f t="shared" ca="1" si="5"/>
        <v/>
      </c>
      <c r="AA25" s="50" t="str">
        <f t="shared" ca="1" si="6"/>
        <v/>
      </c>
      <c r="AC25" s="43" t="str">
        <f t="array" aca="1" ref="AC25" ca="1">IFERROR(MATCH(LARGE(IF(Liste!$B$9:$B$68=$AC$5,IF(Liste!$AB$9:$AB$68="",-20,Liste!$AB$9:$AB$68)-(Liste!$A$9:$A$68/1000)),$A25),IF(Liste!$AB$9:$AB$68="",-20,Liste!$AB$9:$AB$68)-(Liste!$A$9:$A$68/1000),0),"")</f>
        <v/>
      </c>
      <c r="AF25" s="26"/>
    </row>
    <row r="26" spans="1:32" s="3" customFormat="1" ht="15.95" customHeight="1" x14ac:dyDescent="0.25">
      <c r="A26" s="48">
        <v>18</v>
      </c>
      <c r="B26" s="48" t="str">
        <f ca="1">IF($AC26="","",OFFSET(Liste!C$8,$AC26,))</f>
        <v/>
      </c>
      <c r="C26" s="49" t="str">
        <f ca="1">IF($AC26="","",OFFSET(Liste!D$8,$AC26,))</f>
        <v/>
      </c>
      <c r="D26" s="48" t="str">
        <f ca="1">IF($AC26="","",IF(OFFSET(Liste!E$8,$AC26,)="","",OFFSET(Liste!E$8,$AC26,)))</f>
        <v/>
      </c>
      <c r="E26" s="48" t="str">
        <f ca="1">IF($AC26="","",IF(OFFSET(Liste!F$8,$AC26,)="","",OFFSET(Liste!F$8,$AC26,)))</f>
        <v/>
      </c>
      <c r="F26" s="48" t="str">
        <f ca="1">IF($AC26="","",IF(OFFSET(Liste!G$8,$AC26,)="","",OFFSET(Liste!G$8,$AC26,)))</f>
        <v/>
      </c>
      <c r="G26" s="48" t="str">
        <f ca="1">IF($AC26="","",IF(OFFSET(Liste!H$8,$AC26,)="","",OFFSET(Liste!H$8,$AC26,)))</f>
        <v/>
      </c>
      <c r="H26" s="48" t="str">
        <f ca="1">IF($AC26="","",IF(OFFSET(Liste!I$8,$AC26,)="","",OFFSET(Liste!I$8,$AC26,)))</f>
        <v/>
      </c>
      <c r="I26" s="48" t="str">
        <f ca="1">IF($AC26="","",IF(OFFSET(Liste!J$8,$AC26,)="","",OFFSET(Liste!J$8,$AC26,)))</f>
        <v/>
      </c>
      <c r="J26" s="48" t="str">
        <f ca="1">IF($AC26="","",IF(OFFSET(Liste!K$8,$AC26,)="","",OFFSET(Liste!K$8,$AC26,)))</f>
        <v/>
      </c>
      <c r="K26" s="48" t="str">
        <f ca="1">IF($AC26="","",IF(OFFSET(Liste!L$8,$AC26,)="","",OFFSET(Liste!L$8,$AC26,)))</f>
        <v/>
      </c>
      <c r="L26" s="48" t="str">
        <f ca="1">IF($AC26="","",IF(OFFSET(Liste!M$8,$AC26,)="","",OFFSET(Liste!M$8,$AC26,)))</f>
        <v/>
      </c>
      <c r="M26" s="48" t="str">
        <f ca="1">IF($AC26="","",IF(OFFSET(Liste!N$8,$AC26,)="","",OFFSET(Liste!N$8,$AC26,)))</f>
        <v/>
      </c>
      <c r="N26" s="48" t="str">
        <f ca="1">IF($AC26="","",IF(OFFSET(Liste!O$8,$AC26,)="","",OFFSET(Liste!O$8,$AC26,)))</f>
        <v/>
      </c>
      <c r="O26" s="48" t="str">
        <f ca="1">IF($AC26="","",IF(OFFSET(Liste!P$8,$AC26,)="","",OFFSET(Liste!P$8,$AC26,)))</f>
        <v/>
      </c>
      <c r="P26" s="48" t="str">
        <f ca="1">IF($AC26="","",IF(OFFSET(Liste!Q$8,$AC26,)="","",OFFSET(Liste!Q$8,$AC26,)))</f>
        <v/>
      </c>
      <c r="Q26" s="48" t="str">
        <f ca="1">IF($AC26="","",IF(OFFSET(Liste!R$8,$AC26,)="","",OFFSET(Liste!R$8,$AC26,)))</f>
        <v/>
      </c>
      <c r="R26" s="48" t="str">
        <f ca="1">IF($AC26="","",IF(OFFSET(Liste!S$8,$AC26,)="","",OFFSET(Liste!S$8,$AC26,)))</f>
        <v/>
      </c>
      <c r="S26" s="48" t="str">
        <f ca="1">IF($AC26="","",IF(OFFSET(Liste!T$8,$AC26,)="","",OFFSET(Liste!T$8,$AC26,)))</f>
        <v/>
      </c>
      <c r="T26" s="48" t="str">
        <f ca="1">IF($AC26="","",IF(OFFSET(Liste!U$8,$AC26,)="","",OFFSET(Liste!U$8,$AC26,)))</f>
        <v/>
      </c>
      <c r="U26" s="48" t="str">
        <f ca="1">IF($AC26="","",IF(OFFSET(Liste!V$8,$AC26,)="","",OFFSET(Liste!V$8,$AC26,)))</f>
        <v/>
      </c>
      <c r="V26" s="48" t="str">
        <f ca="1">IF($AC26="","",IF(OFFSET(Liste!W$8,$AC26,)="","",OFFSET(Liste!W$8,$AC26,)))</f>
        <v/>
      </c>
      <c r="W26" s="48" t="str">
        <f ca="1">IF($AC26="","",IF(OFFSET(Liste!X$8,$AC26,)="","",OFFSET(Liste!X$8,$AC26,)))</f>
        <v/>
      </c>
      <c r="X26" s="48" t="str">
        <f t="shared" ca="1" si="3"/>
        <v/>
      </c>
      <c r="Y26" s="48" t="str">
        <f t="shared" ca="1" si="4"/>
        <v/>
      </c>
      <c r="Z26" s="48" t="str">
        <f t="shared" ca="1" si="5"/>
        <v/>
      </c>
      <c r="AA26" s="50" t="str">
        <f t="shared" ca="1" si="6"/>
        <v/>
      </c>
      <c r="AC26" s="43" t="str">
        <f t="array" aca="1" ref="AC26" ca="1">IFERROR(MATCH(LARGE(IF(Liste!$B$9:$B$68=$AC$5,IF(Liste!$AB$9:$AB$68="",-20,Liste!$AB$9:$AB$68)-(Liste!$A$9:$A$68/1000)),$A26),IF(Liste!$AB$9:$AB$68="",-20,Liste!$AB$9:$AB$68)-(Liste!$A$9:$A$68/1000),0),"")</f>
        <v/>
      </c>
      <c r="AF26" s="26"/>
    </row>
    <row r="27" spans="1:32" s="3" customFormat="1" ht="15.95" customHeight="1" x14ac:dyDescent="0.25">
      <c r="A27" s="48">
        <v>19</v>
      </c>
      <c r="B27" s="48" t="str">
        <f ca="1">IF($AC27="","",OFFSET(Liste!C$8,$AC27,))</f>
        <v/>
      </c>
      <c r="C27" s="49" t="str">
        <f ca="1">IF($AC27="","",OFFSET(Liste!D$8,$AC27,))</f>
        <v/>
      </c>
      <c r="D27" s="48" t="str">
        <f ca="1">IF($AC27="","",IF(OFFSET(Liste!E$8,$AC27,)="","",OFFSET(Liste!E$8,$AC27,)))</f>
        <v/>
      </c>
      <c r="E27" s="48" t="str">
        <f ca="1">IF($AC27="","",IF(OFFSET(Liste!F$8,$AC27,)="","",OFFSET(Liste!F$8,$AC27,)))</f>
        <v/>
      </c>
      <c r="F27" s="48" t="str">
        <f ca="1">IF($AC27="","",IF(OFFSET(Liste!G$8,$AC27,)="","",OFFSET(Liste!G$8,$AC27,)))</f>
        <v/>
      </c>
      <c r="G27" s="48" t="str">
        <f ca="1">IF($AC27="","",IF(OFFSET(Liste!H$8,$AC27,)="","",OFFSET(Liste!H$8,$AC27,)))</f>
        <v/>
      </c>
      <c r="H27" s="48" t="str">
        <f ca="1">IF($AC27="","",IF(OFFSET(Liste!I$8,$AC27,)="","",OFFSET(Liste!I$8,$AC27,)))</f>
        <v/>
      </c>
      <c r="I27" s="48" t="str">
        <f ca="1">IF($AC27="","",IF(OFFSET(Liste!J$8,$AC27,)="","",OFFSET(Liste!J$8,$AC27,)))</f>
        <v/>
      </c>
      <c r="J27" s="48" t="str">
        <f ca="1">IF($AC27="","",IF(OFFSET(Liste!K$8,$AC27,)="","",OFFSET(Liste!K$8,$AC27,)))</f>
        <v/>
      </c>
      <c r="K27" s="48" t="str">
        <f ca="1">IF($AC27="","",IF(OFFSET(Liste!L$8,$AC27,)="","",OFFSET(Liste!L$8,$AC27,)))</f>
        <v/>
      </c>
      <c r="L27" s="48" t="str">
        <f ca="1">IF($AC27="","",IF(OFFSET(Liste!M$8,$AC27,)="","",OFFSET(Liste!M$8,$AC27,)))</f>
        <v/>
      </c>
      <c r="M27" s="48" t="str">
        <f ca="1">IF($AC27="","",IF(OFFSET(Liste!N$8,$AC27,)="","",OFFSET(Liste!N$8,$AC27,)))</f>
        <v/>
      </c>
      <c r="N27" s="48" t="str">
        <f ca="1">IF($AC27="","",IF(OFFSET(Liste!O$8,$AC27,)="","",OFFSET(Liste!O$8,$AC27,)))</f>
        <v/>
      </c>
      <c r="O27" s="48" t="str">
        <f ca="1">IF($AC27="","",IF(OFFSET(Liste!P$8,$AC27,)="","",OFFSET(Liste!P$8,$AC27,)))</f>
        <v/>
      </c>
      <c r="P27" s="48" t="str">
        <f ca="1">IF($AC27="","",IF(OFFSET(Liste!Q$8,$AC27,)="","",OFFSET(Liste!Q$8,$AC27,)))</f>
        <v/>
      </c>
      <c r="Q27" s="48" t="str">
        <f ca="1">IF($AC27="","",IF(OFFSET(Liste!R$8,$AC27,)="","",OFFSET(Liste!R$8,$AC27,)))</f>
        <v/>
      </c>
      <c r="R27" s="48" t="str">
        <f ca="1">IF($AC27="","",IF(OFFSET(Liste!S$8,$AC27,)="","",OFFSET(Liste!S$8,$AC27,)))</f>
        <v/>
      </c>
      <c r="S27" s="48" t="str">
        <f ca="1">IF($AC27="","",IF(OFFSET(Liste!T$8,$AC27,)="","",OFFSET(Liste!T$8,$AC27,)))</f>
        <v/>
      </c>
      <c r="T27" s="48" t="str">
        <f ca="1">IF($AC27="","",IF(OFFSET(Liste!U$8,$AC27,)="","",OFFSET(Liste!U$8,$AC27,)))</f>
        <v/>
      </c>
      <c r="U27" s="48" t="str">
        <f ca="1">IF($AC27="","",IF(OFFSET(Liste!V$8,$AC27,)="","",OFFSET(Liste!V$8,$AC27,)))</f>
        <v/>
      </c>
      <c r="V27" s="48" t="str">
        <f ca="1">IF($AC27="","",IF(OFFSET(Liste!W$8,$AC27,)="","",OFFSET(Liste!W$8,$AC27,)))</f>
        <v/>
      </c>
      <c r="W27" s="48" t="str">
        <f ca="1">IF($AC27="","",IF(OFFSET(Liste!X$8,$AC27,)="","",OFFSET(Liste!X$8,$AC27,)))</f>
        <v/>
      </c>
      <c r="X27" s="48" t="str">
        <f t="shared" ca="1" si="3"/>
        <v/>
      </c>
      <c r="Y27" s="48" t="str">
        <f t="shared" ca="1" si="4"/>
        <v/>
      </c>
      <c r="Z27" s="48" t="str">
        <f t="shared" ca="1" si="5"/>
        <v/>
      </c>
      <c r="AA27" s="50" t="str">
        <f t="shared" ca="1" si="6"/>
        <v/>
      </c>
      <c r="AC27" s="43" t="str">
        <f t="array" aca="1" ref="AC27" ca="1">IFERROR(MATCH(LARGE(IF(Liste!$B$9:$B$68=$AC$5,IF(Liste!$AB$9:$AB$68="",-20,Liste!$AB$9:$AB$68)-(Liste!$A$9:$A$68/1000)),$A27),IF(Liste!$AB$9:$AB$68="",-20,Liste!$AB$9:$AB$68)-(Liste!$A$9:$A$68/1000),0),"")</f>
        <v/>
      </c>
      <c r="AF27" s="26"/>
    </row>
    <row r="28" spans="1:32" s="3" customFormat="1" ht="15.95" customHeight="1" x14ac:dyDescent="0.25">
      <c r="A28" s="51">
        <v>20</v>
      </c>
      <c r="B28" s="51" t="str">
        <f ca="1">IF($AC28="","",OFFSET(Liste!C$8,$AC28,))</f>
        <v/>
      </c>
      <c r="C28" s="52" t="str">
        <f ca="1">IF($AC28="","",OFFSET(Liste!D$8,$AC28,))</f>
        <v/>
      </c>
      <c r="D28" s="51" t="str">
        <f ca="1">IF($AC28="","",IF(OFFSET(Liste!E$8,$AC28,)="","",OFFSET(Liste!E$8,$AC28,)))</f>
        <v/>
      </c>
      <c r="E28" s="51" t="str">
        <f ca="1">IF($AC28="","",IF(OFFSET(Liste!F$8,$AC28,)="","",OFFSET(Liste!F$8,$AC28,)))</f>
        <v/>
      </c>
      <c r="F28" s="51" t="str">
        <f ca="1">IF($AC28="","",IF(OFFSET(Liste!G$8,$AC28,)="","",OFFSET(Liste!G$8,$AC28,)))</f>
        <v/>
      </c>
      <c r="G28" s="51" t="str">
        <f ca="1">IF($AC28="","",IF(OFFSET(Liste!H$8,$AC28,)="","",OFFSET(Liste!H$8,$AC28,)))</f>
        <v/>
      </c>
      <c r="H28" s="51" t="str">
        <f ca="1">IF($AC28="","",IF(OFFSET(Liste!I$8,$AC28,)="","",OFFSET(Liste!I$8,$AC28,)))</f>
        <v/>
      </c>
      <c r="I28" s="51" t="str">
        <f ca="1">IF($AC28="","",IF(OFFSET(Liste!J$8,$AC28,)="","",OFFSET(Liste!J$8,$AC28,)))</f>
        <v/>
      </c>
      <c r="J28" s="51" t="str">
        <f ca="1">IF($AC28="","",IF(OFFSET(Liste!K$8,$AC28,)="","",OFFSET(Liste!K$8,$AC28,)))</f>
        <v/>
      </c>
      <c r="K28" s="51" t="str">
        <f ca="1">IF($AC28="","",IF(OFFSET(Liste!L$8,$AC28,)="","",OFFSET(Liste!L$8,$AC28,)))</f>
        <v/>
      </c>
      <c r="L28" s="51" t="str">
        <f ca="1">IF($AC28="","",IF(OFFSET(Liste!M$8,$AC28,)="","",OFFSET(Liste!M$8,$AC28,)))</f>
        <v/>
      </c>
      <c r="M28" s="51" t="str">
        <f ca="1">IF($AC28="","",IF(OFFSET(Liste!N$8,$AC28,)="","",OFFSET(Liste!N$8,$AC28,)))</f>
        <v/>
      </c>
      <c r="N28" s="51" t="str">
        <f ca="1">IF($AC28="","",IF(OFFSET(Liste!O$8,$AC28,)="","",OFFSET(Liste!O$8,$AC28,)))</f>
        <v/>
      </c>
      <c r="O28" s="51" t="str">
        <f ca="1">IF($AC28="","",IF(OFFSET(Liste!P$8,$AC28,)="","",OFFSET(Liste!P$8,$AC28,)))</f>
        <v/>
      </c>
      <c r="P28" s="51" t="str">
        <f ca="1">IF($AC28="","",IF(OFFSET(Liste!Q$8,$AC28,)="","",OFFSET(Liste!Q$8,$AC28,)))</f>
        <v/>
      </c>
      <c r="Q28" s="51" t="str">
        <f ca="1">IF($AC28="","",IF(OFFSET(Liste!R$8,$AC28,)="","",OFFSET(Liste!R$8,$AC28,)))</f>
        <v/>
      </c>
      <c r="R28" s="51" t="str">
        <f ca="1">IF($AC28="","",IF(OFFSET(Liste!S$8,$AC28,)="","",OFFSET(Liste!S$8,$AC28,)))</f>
        <v/>
      </c>
      <c r="S28" s="51" t="str">
        <f ca="1">IF($AC28="","",IF(OFFSET(Liste!T$8,$AC28,)="","",OFFSET(Liste!T$8,$AC28,)))</f>
        <v/>
      </c>
      <c r="T28" s="51" t="str">
        <f ca="1">IF($AC28="","",IF(OFFSET(Liste!U$8,$AC28,)="","",OFFSET(Liste!U$8,$AC28,)))</f>
        <v/>
      </c>
      <c r="U28" s="51" t="str">
        <f ca="1">IF($AC28="","",IF(OFFSET(Liste!V$8,$AC28,)="","",OFFSET(Liste!V$8,$AC28,)))</f>
        <v/>
      </c>
      <c r="V28" s="51" t="str">
        <f ca="1">IF($AC28="","",IF(OFFSET(Liste!W$8,$AC28,)="","",OFFSET(Liste!W$8,$AC28,)))</f>
        <v/>
      </c>
      <c r="W28" s="51" t="str">
        <f ca="1">IF($AC28="","",IF(OFFSET(Liste!X$8,$AC28,)="","",OFFSET(Liste!X$8,$AC28,)))</f>
        <v/>
      </c>
      <c r="X28" s="51" t="str">
        <f t="shared" ca="1" si="3"/>
        <v/>
      </c>
      <c r="Y28" s="51" t="str">
        <f t="shared" ca="1" si="4"/>
        <v/>
      </c>
      <c r="Z28" s="51" t="str">
        <f t="shared" ca="1" si="5"/>
        <v/>
      </c>
      <c r="AA28" s="53" t="str">
        <f t="shared" ca="1" si="6"/>
        <v/>
      </c>
      <c r="AC28" s="43" t="str">
        <f t="array" aca="1" ref="AC28" ca="1">IFERROR(MATCH(LARGE(IF(Liste!$B$9:$B$68=$AC$5,IF(Liste!$AB$9:$AB$68="",-20,Liste!$AB$9:$AB$68)-(Liste!$A$9:$A$68/1000)),$A28),IF(Liste!$AB$9:$AB$68="",-20,Liste!$AB$9:$AB$68)-(Liste!$A$9:$A$68/1000),0),"")</f>
        <v/>
      </c>
      <c r="AF28" s="26"/>
    </row>
    <row r="29" spans="1:32" ht="15.95" customHeight="1" x14ac:dyDescent="0.25">
      <c r="A29" s="72" t="s">
        <v>12</v>
      </c>
      <c r="B29" s="72"/>
      <c r="C29" s="72"/>
      <c r="D29" s="11" t="str">
        <f t="shared" ref="D29:W29" si="7">D4</f>
        <v>D</v>
      </c>
      <c r="E29" s="11" t="str">
        <f t="shared" si="7"/>
        <v>A</v>
      </c>
      <c r="F29" s="11" t="str">
        <f t="shared" si="7"/>
        <v>D</v>
      </c>
      <c r="G29" s="11" t="str">
        <f t="shared" si="7"/>
        <v>B</v>
      </c>
      <c r="H29" s="11" t="str">
        <f t="shared" si="7"/>
        <v>C</v>
      </c>
      <c r="I29" s="11" t="str">
        <f t="shared" si="7"/>
        <v>D</v>
      </c>
      <c r="J29" s="11" t="str">
        <f t="shared" si="7"/>
        <v>A</v>
      </c>
      <c r="K29" s="11" t="str">
        <f t="shared" si="7"/>
        <v>C</v>
      </c>
      <c r="L29" s="11" t="str">
        <f t="shared" si="7"/>
        <v>B</v>
      </c>
      <c r="M29" s="11" t="str">
        <f t="shared" si="7"/>
        <v>C</v>
      </c>
      <c r="N29" s="11" t="str">
        <f t="shared" si="7"/>
        <v>A</v>
      </c>
      <c r="O29" s="11" t="str">
        <f t="shared" si="7"/>
        <v>B</v>
      </c>
      <c r="P29" s="11" t="str">
        <f t="shared" si="7"/>
        <v>B</v>
      </c>
      <c r="Q29" s="11" t="str">
        <f t="shared" si="7"/>
        <v>B</v>
      </c>
      <c r="R29" s="11" t="str">
        <f t="shared" si="7"/>
        <v>C</v>
      </c>
      <c r="S29" s="11" t="str">
        <f t="shared" si="7"/>
        <v>D</v>
      </c>
      <c r="T29" s="11" t="str">
        <f t="shared" si="7"/>
        <v>A</v>
      </c>
      <c r="U29" s="11" t="str">
        <f t="shared" si="7"/>
        <v>A</v>
      </c>
      <c r="V29" s="11" t="str">
        <f t="shared" si="7"/>
        <v>B</v>
      </c>
      <c r="W29" s="11" t="str">
        <f t="shared" si="7"/>
        <v>C</v>
      </c>
    </row>
    <row r="30" spans="1:32" ht="15.95" customHeight="1" x14ac:dyDescent="0.25">
      <c r="A30" s="73"/>
      <c r="B30" s="73"/>
      <c r="C30" s="73"/>
      <c r="D30" s="12">
        <f t="shared" ref="D30:W30" ca="1" si="8">IF(D$4="","",COUNTIF(D$9:D$28,D$4))</f>
        <v>9</v>
      </c>
      <c r="E30" s="12">
        <f t="shared" ca="1" si="8"/>
        <v>5</v>
      </c>
      <c r="F30" s="12">
        <f t="shared" ca="1" si="8"/>
        <v>4</v>
      </c>
      <c r="G30" s="12">
        <f t="shared" ca="1" si="8"/>
        <v>4</v>
      </c>
      <c r="H30" s="12">
        <f t="shared" ca="1" si="8"/>
        <v>3</v>
      </c>
      <c r="I30" s="12">
        <f t="shared" ca="1" si="8"/>
        <v>5</v>
      </c>
      <c r="J30" s="12">
        <f t="shared" ca="1" si="8"/>
        <v>1</v>
      </c>
      <c r="K30" s="12">
        <f t="shared" ca="1" si="8"/>
        <v>1</v>
      </c>
      <c r="L30" s="12">
        <f t="shared" ca="1" si="8"/>
        <v>2</v>
      </c>
      <c r="M30" s="12">
        <f t="shared" ca="1" si="8"/>
        <v>4</v>
      </c>
      <c r="N30" s="12">
        <f t="shared" ca="1" si="8"/>
        <v>9</v>
      </c>
      <c r="O30" s="12">
        <f t="shared" ca="1" si="8"/>
        <v>4</v>
      </c>
      <c r="P30" s="12">
        <f t="shared" ca="1" si="8"/>
        <v>6</v>
      </c>
      <c r="Q30" s="12">
        <f t="shared" ca="1" si="8"/>
        <v>6</v>
      </c>
      <c r="R30" s="12">
        <f t="shared" ca="1" si="8"/>
        <v>5</v>
      </c>
      <c r="S30" s="12">
        <f t="shared" ca="1" si="8"/>
        <v>6</v>
      </c>
      <c r="T30" s="12">
        <f t="shared" ca="1" si="8"/>
        <v>5</v>
      </c>
      <c r="U30" s="12">
        <f t="shared" ca="1" si="8"/>
        <v>2</v>
      </c>
      <c r="V30" s="12">
        <f t="shared" ca="1" si="8"/>
        <v>4</v>
      </c>
      <c r="W30" s="12">
        <f t="shared" ca="1" si="8"/>
        <v>2</v>
      </c>
    </row>
    <row r="31" spans="1:32" ht="15.95" customHeight="1" x14ac:dyDescent="0.25">
      <c r="A31" s="74" t="s">
        <v>10</v>
      </c>
      <c r="B31" s="75"/>
      <c r="C31" s="76"/>
      <c r="D31" s="21">
        <f t="shared" ref="D31:W31" ca="1" si="9">D7</f>
        <v>0</v>
      </c>
      <c r="E31" s="19">
        <f t="shared" ca="1" si="9"/>
        <v>1</v>
      </c>
      <c r="F31" s="19">
        <f t="shared" ca="1" si="9"/>
        <v>2</v>
      </c>
      <c r="G31" s="19">
        <f t="shared" ca="1" si="9"/>
        <v>1</v>
      </c>
      <c r="H31" s="19">
        <f t="shared" ca="1" si="9"/>
        <v>2</v>
      </c>
      <c r="I31" s="19">
        <f t="shared" ca="1" si="9"/>
        <v>1</v>
      </c>
      <c r="J31" s="19">
        <f t="shared" ca="1" si="9"/>
        <v>3</v>
      </c>
      <c r="K31" s="19">
        <f t="shared" ca="1" si="9"/>
        <v>1</v>
      </c>
      <c r="L31" s="19">
        <f t="shared" ca="1" si="9"/>
        <v>4</v>
      </c>
      <c r="M31" s="19">
        <f t="shared" ca="1" si="9"/>
        <v>1</v>
      </c>
      <c r="N31" s="19">
        <f t="shared" ca="1" si="9"/>
        <v>0</v>
      </c>
      <c r="O31" s="19">
        <f t="shared" ca="1" si="9"/>
        <v>0</v>
      </c>
      <c r="P31" s="19">
        <f t="shared" ca="1" si="9"/>
        <v>2</v>
      </c>
      <c r="Q31" s="19">
        <f t="shared" ca="1" si="9"/>
        <v>2</v>
      </c>
      <c r="R31" s="19">
        <f t="shared" ca="1" si="9"/>
        <v>2</v>
      </c>
      <c r="S31" s="19">
        <f t="shared" ca="1" si="9"/>
        <v>0</v>
      </c>
      <c r="T31" s="19">
        <f t="shared" ca="1" si="9"/>
        <v>2</v>
      </c>
      <c r="U31" s="19">
        <f t="shared" ca="1" si="9"/>
        <v>3</v>
      </c>
      <c r="V31" s="19">
        <f t="shared" ca="1" si="9"/>
        <v>1</v>
      </c>
      <c r="W31" s="19">
        <f t="shared" ca="1" si="9"/>
        <v>4</v>
      </c>
    </row>
    <row r="32" spans="1:32" ht="15.95" customHeight="1" x14ac:dyDescent="0.25">
      <c r="A32" s="77" t="s">
        <v>8</v>
      </c>
      <c r="B32" s="77"/>
      <c r="C32" s="77"/>
      <c r="D32" s="17" t="str">
        <f t="array" aca="1" ref="D32" ca="1">IFERROR(IFERROR(INDEX(D$9:D$28,MODE(IF(D$9:D$28&lt;&gt;"",IF(D$9:D$28&lt;&gt;D$4,MATCH(D$9:D$28,D$9:D$28,0))))),INDEX(D$1:D$28,SMALL(IF(COUNTIF(D$9:D$28,D$9:D$28)=1,ROW($A$9:$A$28)),ROW($A$1)))),"")</f>
        <v/>
      </c>
      <c r="E32" s="17" t="str">
        <f t="array" aca="1" ref="E32" ca="1">IFERROR(IFERROR(INDEX(E$9:E$28,MODE(IF(E$9:E$28&lt;&gt;"",IF(E$9:E$28&lt;&gt;E$4,MATCH(E$9:E$28,E$9:E$28,0))))),INDEX(E$1:E$28,SMALL(IF(COUNTIF(E$9:E$28,E$9:E$28)=1,ROW($A$9:$A$28)),ROW($A$1)))),"")</f>
        <v>D</v>
      </c>
      <c r="F32" s="17" t="str">
        <f t="array" aca="1" ref="F32" ca="1">IFERROR(IFERROR(INDEX(F$9:F$28,MODE(IF(F$9:F$28&lt;&gt;"",IF(F$9:F$28&lt;&gt;F$4,MATCH(F$9:F$28,F$9:F$28,0))))),INDEX(F$1:F$28,SMALL(IF(COUNTIF(F$9:F$28,F$9:F$28)=1,ROW($A$9:$A$28)),ROW($A$1)))),"")</f>
        <v>C</v>
      </c>
      <c r="G32" s="17" t="str">
        <f t="array" aca="1" ref="G32" ca="1">IFERROR(IFERROR(INDEX(G$9:G$28,MODE(IF(G$9:G$28&lt;&gt;"",IF(G$9:G$28&lt;&gt;G$4,MATCH(G$9:G$28,G$9:G$28,0))))),INDEX(G$1:G$28,SMALL(IF(COUNTIF(G$9:G$28,G$9:G$28)=1,ROW($A$9:$A$28)),ROW($A$1)))),"")</f>
        <v>D</v>
      </c>
      <c r="H32" s="17" t="str">
        <f t="array" aca="1" ref="H32" ca="1">IFERROR(IFERROR(INDEX(H$9:H$28,MODE(IF(H$9:H$28&lt;&gt;"",IF(H$9:H$28&lt;&gt;H$4,MATCH(H$9:H$28,H$9:H$28,0))))),INDEX(H$1:H$28,SMALL(IF(COUNTIF(H$9:H$28,H$9:H$28)=1,ROW($A$9:$A$28)),ROW($A$1)))),"")</f>
        <v>A</v>
      </c>
      <c r="I32" s="17" t="str">
        <f t="array" aca="1" ref="I32" ca="1">IFERROR(IFERROR(INDEX(I$9:I$28,MODE(IF(I$9:I$28&lt;&gt;"",IF(I$9:I$28&lt;&gt;I$4,MATCH(I$9:I$28,I$9:I$28,0))))),INDEX(I$1:I$28,SMALL(IF(COUNTIF(I$9:I$28,I$9:I$28)=1,ROW($A$9:$A$28)),ROW($A$1)))),"")</f>
        <v>B</v>
      </c>
      <c r="J32" s="17" t="str">
        <f t="array" aca="1" ref="J32" ca="1">IFERROR(IFERROR(INDEX(J$9:J$28,MODE(IF(J$9:J$28&lt;&gt;"",IF(J$9:J$28&lt;&gt;J$4,MATCH(J$9:J$28,J$9:J$28,0))))),INDEX(J$1:J$28,SMALL(IF(COUNTIF(J$9:J$28,J$9:J$28)=1,ROW($A$9:$A$28)),ROW($A$1)))),"")</f>
        <v>C</v>
      </c>
      <c r="K32" s="17" t="str">
        <f t="array" aca="1" ref="K32" ca="1">IFERROR(IFERROR(INDEX(K$9:K$28,MODE(IF(K$9:K$28&lt;&gt;"",IF(K$9:K$28&lt;&gt;K$4,MATCH(K$9:K$28,K$9:K$28,0))))),INDEX(K$1:K$28,SMALL(IF(COUNTIF(K$9:K$28,K$9:K$28)=1,ROW($A$9:$A$28)),ROW($A$1)))),"")</f>
        <v>B</v>
      </c>
      <c r="L32" s="17" t="str">
        <f t="array" aca="1" ref="L32" ca="1">IFERROR(IFERROR(INDEX(L$9:L$28,MODE(IF(L$9:L$28&lt;&gt;"",IF(L$9:L$28&lt;&gt;L$4,MATCH(L$9:L$28,L$9:L$28,0))))),INDEX(L$1:L$28,SMALL(IF(COUNTIF(L$9:L$28,L$9:L$28)=1,ROW($A$9:$A$28)),ROW($A$1)))),"")</f>
        <v>D</v>
      </c>
      <c r="M32" s="17" t="str">
        <f t="array" aca="1" ref="M32" ca="1">IFERROR(IFERROR(INDEX(M$9:M$28,MODE(IF(M$9:M$28&lt;&gt;"",IF(M$9:M$28&lt;&gt;M$4,MATCH(M$9:M$28,M$9:M$28,0))))),INDEX(M$1:M$28,SMALL(IF(COUNTIF(M$9:M$28,M$9:M$28)=1,ROW($A$9:$A$28)),ROW($A$1)))),"")</f>
        <v>B</v>
      </c>
      <c r="N32" s="17" t="str">
        <f t="array" aca="1" ref="N32" ca="1">IFERROR(IFERROR(INDEX(N$9:N$28,MODE(IF(N$9:N$28&lt;&gt;"",IF(N$9:N$28&lt;&gt;N$4,MATCH(N$9:N$28,N$9:N$28,0))))),INDEX(N$1:N$28,SMALL(IF(COUNTIF(N$9:N$28,N$9:N$28)=1,ROW($A$9:$A$28)),ROW($A$1)))),"")</f>
        <v/>
      </c>
      <c r="O32" s="17" t="str">
        <f t="array" aca="1" ref="O32" ca="1">IFERROR(IFERROR(INDEX(O$9:O$28,MODE(IF(O$9:O$28&lt;&gt;"",IF(O$9:O$28&lt;&gt;O$4,MATCH(O$9:O$28,O$9:O$28,0))))),INDEX(O$1:O$28,SMALL(IF(COUNTIF(O$9:O$28,O$9:O$28)=1,ROW($A$9:$A$28)),ROW($A$1)))),"")</f>
        <v>D</v>
      </c>
      <c r="P32" s="17" t="str">
        <f t="array" aca="1" ref="P32" ca="1">IFERROR(IFERROR(INDEX(P$9:P$28,MODE(IF(P$9:P$28&lt;&gt;"",IF(P$9:P$28&lt;&gt;P$4,MATCH(P$9:P$28,P$9:P$28,0))))),INDEX(P$1:P$28,SMALL(IF(COUNTIF(P$9:P$28,P$9:P$28)=1,ROW($A$9:$A$28)),ROW($A$1)))),"")</f>
        <v>C</v>
      </c>
      <c r="Q32" s="17" t="str">
        <f t="array" aca="1" ref="Q32" ca="1">IFERROR(IFERROR(INDEX(Q$9:Q$28,MODE(IF(Q$9:Q$28&lt;&gt;"",IF(Q$9:Q$28&lt;&gt;Q$4,MATCH(Q$9:Q$28,Q$9:Q$28,0))))),INDEX(Q$1:Q$28,SMALL(IF(COUNTIF(Q$9:Q$28,Q$9:Q$28)=1,ROW($A$9:$A$28)),ROW($A$1)))),"")</f>
        <v>A</v>
      </c>
      <c r="R32" s="17" t="str">
        <f t="array" aca="1" ref="R32" ca="1">IFERROR(IFERROR(INDEX(R$9:R$28,MODE(IF(R$9:R$28&lt;&gt;"",IF(R$9:R$28&lt;&gt;R$4,MATCH(R$9:R$28,R$9:R$28,0))))),INDEX(R$1:R$28,SMALL(IF(COUNTIF(R$9:R$28,R$9:R$28)=1,ROW($A$9:$A$28)),ROW($A$1)))),"")</f>
        <v>D</v>
      </c>
      <c r="S32" s="17" t="str">
        <f t="array" aca="1" ref="S32" ca="1">IFERROR(IFERROR(INDEX(S$9:S$28,MODE(IF(S$9:S$28&lt;&gt;"",IF(S$9:S$28&lt;&gt;S$4,MATCH(S$9:S$28,S$9:S$28,0))))),INDEX(S$1:S$28,SMALL(IF(COUNTIF(S$9:S$28,S$9:S$28)=1,ROW($A$9:$A$28)),ROW($A$1)))),"")</f>
        <v>B</v>
      </c>
      <c r="T32" s="17" t="str">
        <f t="array" aca="1" ref="T32" ca="1">IFERROR(IFERROR(INDEX(T$9:T$28,MODE(IF(T$9:T$28&lt;&gt;"",IF(T$9:T$28&lt;&gt;T$4,MATCH(T$9:T$28,T$9:T$28,0))))),INDEX(T$1:T$28,SMALL(IF(COUNTIF(T$9:T$28,T$9:T$28)=1,ROW($A$9:$A$28)),ROW($A$1)))),"")</f>
        <v>D</v>
      </c>
      <c r="U32" s="17" t="str">
        <f t="array" aca="1" ref="U32" ca="1">IFERROR(IFERROR(INDEX(U$9:U$28,MODE(IF(U$9:U$28&lt;&gt;"",IF(U$9:U$28&lt;&gt;U$4,MATCH(U$9:U$28,U$9:U$28,0))))),INDEX(U$1:U$28,SMALL(IF(COUNTIF(U$9:U$28,U$9:U$28)=1,ROW($A$9:$A$28)),ROW($A$1)))),"")</f>
        <v>B</v>
      </c>
      <c r="V32" s="17" t="str">
        <f t="array" aca="1" ref="V32" ca="1">IFERROR(IFERROR(INDEX(V$9:V$28,MODE(IF(V$9:V$28&lt;&gt;"",IF(V$9:V$28&lt;&gt;V$4,MATCH(V$9:V$28,V$9:V$28,0))))),INDEX(V$1:V$28,SMALL(IF(COUNTIF(V$9:V$28,V$9:V$28)=1,ROW($A$9:$A$28)),ROW($A$1)))),"")</f>
        <v>D</v>
      </c>
      <c r="W32" s="17" t="str">
        <f t="array" aca="1" ref="W32" ca="1">IFERROR(IFERROR(INDEX(W$9:W$28,MODE(IF(W$9:W$28&lt;&gt;"",IF(W$9:W$28&lt;&gt;W$4,MATCH(W$9:W$28,W$9:W$28,0))))),INDEX(W$1:W$28,SMALL(IF(COUNTIF(W$9:W$28,W$9:W$28)=1,ROW($A$9:$A$28)),ROW($A$1)))),"")</f>
        <v>A</v>
      </c>
    </row>
    <row r="33" spans="1:23" ht="15.95" customHeight="1" x14ac:dyDescent="0.25">
      <c r="A33" s="78"/>
      <c r="B33" s="78"/>
      <c r="C33" s="78"/>
      <c r="D33" s="18" t="str">
        <f t="shared" ref="D33:W33" ca="1" si="10">IF(D$32="","",COUNTIF(D$9:D$28,D$32))</f>
        <v/>
      </c>
      <c r="E33" s="18">
        <f t="shared" ca="1" si="10"/>
        <v>1</v>
      </c>
      <c r="F33" s="18">
        <f t="shared" ca="1" si="10"/>
        <v>2</v>
      </c>
      <c r="G33" s="18">
        <f t="shared" ca="1" si="10"/>
        <v>2</v>
      </c>
      <c r="H33" s="18">
        <f t="shared" ca="1" si="10"/>
        <v>2</v>
      </c>
      <c r="I33" s="18">
        <f t="shared" ca="1" si="10"/>
        <v>2</v>
      </c>
      <c r="J33" s="18">
        <f t="shared" ca="1" si="10"/>
        <v>3</v>
      </c>
      <c r="K33" s="18">
        <f t="shared" ca="1" si="10"/>
        <v>7</v>
      </c>
      <c r="L33" s="18">
        <f t="shared" ca="1" si="10"/>
        <v>3</v>
      </c>
      <c r="M33" s="18">
        <f t="shared" ca="1" si="10"/>
        <v>3</v>
      </c>
      <c r="N33" s="18" t="str">
        <f t="shared" ca="1" si="10"/>
        <v/>
      </c>
      <c r="O33" s="18">
        <f t="shared" ca="1" si="10"/>
        <v>3</v>
      </c>
      <c r="P33" s="18">
        <f t="shared" ca="1" si="10"/>
        <v>1</v>
      </c>
      <c r="Q33" s="18">
        <f t="shared" ca="1" si="10"/>
        <v>1</v>
      </c>
      <c r="R33" s="18">
        <f t="shared" ca="1" si="10"/>
        <v>1</v>
      </c>
      <c r="S33" s="18">
        <f t="shared" ca="1" si="10"/>
        <v>2</v>
      </c>
      <c r="T33" s="18">
        <f t="shared" ca="1" si="10"/>
        <v>1</v>
      </c>
      <c r="U33" s="18">
        <f t="shared" ca="1" si="10"/>
        <v>3</v>
      </c>
      <c r="V33" s="18">
        <f t="shared" ca="1" si="10"/>
        <v>2</v>
      </c>
      <c r="W33" s="18">
        <f t="shared" ca="1" si="10"/>
        <v>2</v>
      </c>
    </row>
    <row r="34" spans="1:23" ht="15.95" customHeight="1" x14ac:dyDescent="0.25">
      <c r="A34" s="79" t="s">
        <v>7</v>
      </c>
      <c r="B34" s="79"/>
      <c r="C34" s="79"/>
      <c r="D34" s="13" t="str">
        <f t="array" aca="1" ref="D34" ca="1">IFERROR(IFERROR(INDEX(D$9:D$28,MODE(IF(D$9:D$28&lt;&gt;"",IF(D$9:D$28&lt;&gt;D$4,IF(D$9:D$28&lt;&gt;D$32,MATCH(D$9:D$28,D$9:D$28,0)))))),INDEX(D$1:D$28,SMALL(IF(D$9:D$28&lt;&gt;D$29,IF(COUNTIF(D$9:D$28,D$9:D$28)=1,ROW($A$9:$A$28))),ROW($A$1)))),"")</f>
        <v/>
      </c>
      <c r="E34" s="13" t="str">
        <f t="array" aca="1" ref="E34" ca="1">IFERROR(IFERROR(INDEX(E$9:E$28,MODE(IF(E$9:E$28&lt;&gt;"",IF(E$9:E$28&lt;&gt;E$4,IF(E$9:E$28&lt;&gt;E$32,MATCH(E$9:E$28,E$9:E$28,0)))))),INDEX(E$1:E$28,SMALL(IF(E$9:E$28&lt;&gt;E$29,IF(COUNTIF(E$9:E$28,E$9:E$28)=1,ROW($A$9:$A$28))),ROW($A$1)))),"")</f>
        <v>D</v>
      </c>
      <c r="F34" s="13" t="str">
        <f t="array" aca="1" ref="F34" ca="1">IFERROR(IFERROR(INDEX(F$9:F$28,MODE(IF(F$9:F$28&lt;&gt;"",IF(F$9:F$28&lt;&gt;F$4,IF(F$9:F$28&lt;&gt;F$32,MATCH(F$9:F$28,F$9:F$28,0)))))),INDEX(F$1:F$28,SMALL(IF(F$9:F$28&lt;&gt;F$29,IF(COUNTIF(F$9:F$28,F$9:F$28)=1,ROW($A$9:$A$28))),ROW($A$1)))),"")</f>
        <v>A</v>
      </c>
      <c r="G34" s="13" t="str">
        <f t="array" aca="1" ref="G34" ca="1">IFERROR(IFERROR(INDEX(G$9:G$28,MODE(IF(G$9:G$28&lt;&gt;"",IF(G$9:G$28&lt;&gt;G$4,IF(G$9:G$28&lt;&gt;G$32,MATCH(G$9:G$28,G$9:G$28,0)))))),INDEX(G$1:G$28,SMALL(IF(G$9:G$28&lt;&gt;G$29,IF(COUNTIF(G$9:G$28,G$9:G$28)=1,ROW($A$9:$A$28))),ROW($A$1)))),"")</f>
        <v>A</v>
      </c>
      <c r="H34" s="13" t="str">
        <f t="array" aca="1" ref="H34" ca="1">IFERROR(IFERROR(INDEX(H$9:H$28,MODE(IF(H$9:H$28&lt;&gt;"",IF(H$9:H$28&lt;&gt;H$4,IF(H$9:H$28&lt;&gt;H$32,MATCH(H$9:H$28,H$9:H$28,0)))))),INDEX(H$1:H$28,SMALL(IF(H$9:H$28&lt;&gt;H$29,IF(COUNTIF(H$9:H$28,H$9:H$28)=1,ROW($A$9:$A$28))),ROW($A$1)))),"")</f>
        <v>B</v>
      </c>
      <c r="I34" s="13" t="str">
        <f t="array" aca="1" ref="I34" ca="1">IFERROR(IFERROR(INDEX(I$9:I$28,MODE(IF(I$9:I$28&lt;&gt;"",IF(I$9:I$28&lt;&gt;I$4,IF(I$9:I$28&lt;&gt;I$32,MATCH(I$9:I$28,I$9:I$28,0)))))),INDEX(I$1:I$28,SMALL(IF(I$9:I$28&lt;&gt;I$29,IF(COUNTIF(I$9:I$28,I$9:I$28)=1,ROW($A$9:$A$28))),ROW($A$1)))),"")</f>
        <v>A</v>
      </c>
      <c r="J34" s="13" t="str">
        <f t="array" aca="1" ref="J34" ca="1">IFERROR(IFERROR(INDEX(J$9:J$28,MODE(IF(J$9:J$28&lt;&gt;"",IF(J$9:J$28&lt;&gt;J$4,IF(J$9:J$28&lt;&gt;J$32,MATCH(J$9:J$28,J$9:J$28,0)))))),INDEX(J$1:J$28,SMALL(IF(J$9:J$28&lt;&gt;J$29,IF(COUNTIF(J$9:J$28,J$9:J$28)=1,ROW($A$9:$A$28))),ROW($A$1)))),"")</f>
        <v>B</v>
      </c>
      <c r="K34" s="13" t="str">
        <f t="array" aca="1" ref="K34" ca="1">IFERROR(IFERROR(INDEX(K$9:K$28,MODE(IF(K$9:K$28&lt;&gt;"",IF(K$9:K$28&lt;&gt;K$4,IF(K$9:K$28&lt;&gt;K$32,MATCH(K$9:K$28,K$9:K$28,0)))))),INDEX(K$1:K$28,SMALL(IF(K$9:K$28&lt;&gt;K$29,IF(COUNTIF(K$9:K$28,K$9:K$28)=1,ROW($A$9:$A$28))),ROW($A$1)))),"")</f>
        <v/>
      </c>
      <c r="L34" s="13" t="str">
        <f t="array" aca="1" ref="L34" ca="1">IFERROR(IFERROR(INDEX(L$9:L$28,MODE(IF(L$9:L$28&lt;&gt;"",IF(L$9:L$28&lt;&gt;L$4,IF(L$9:L$28&lt;&gt;L$32,MATCH(L$9:L$28,L$9:L$28,0)))))),INDEX(L$1:L$28,SMALL(IF(L$9:L$28&lt;&gt;L$29,IF(COUNTIF(L$9:L$28,L$9:L$28)=1,ROW($A$9:$A$28))),ROW($A$1)))),"")</f>
        <v/>
      </c>
      <c r="M34" s="13" t="str">
        <f t="array" aca="1" ref="M34" ca="1">IFERROR(IFERROR(INDEX(M$9:M$28,MODE(IF(M$9:M$28&lt;&gt;"",IF(M$9:M$28&lt;&gt;M$4,IF(M$9:M$28&lt;&gt;M$32,MATCH(M$9:M$28,M$9:M$28,0)))))),INDEX(M$1:M$28,SMALL(IF(M$9:M$28&lt;&gt;M$29,IF(COUNTIF(M$9:M$28,M$9:M$28)=1,ROW($A$9:$A$28))),ROW($A$1)))),"")</f>
        <v>D</v>
      </c>
      <c r="N34" s="13" t="str">
        <f t="array" aca="1" ref="N34" ca="1">IFERROR(IFERROR(INDEX(N$9:N$28,MODE(IF(N$9:N$28&lt;&gt;"",IF(N$9:N$28&lt;&gt;N$4,IF(N$9:N$28&lt;&gt;N$32,MATCH(N$9:N$28,N$9:N$28,0)))))),INDEX(N$1:N$28,SMALL(IF(N$9:N$28&lt;&gt;N$29,IF(COUNTIF(N$9:N$28,N$9:N$28)=1,ROW($A$9:$A$28))),ROW($A$1)))),"")</f>
        <v/>
      </c>
      <c r="O34" s="13" t="str">
        <f t="array" aca="1" ref="O34" ca="1">IFERROR(IFERROR(INDEX(O$9:O$28,MODE(IF(O$9:O$28&lt;&gt;"",IF(O$9:O$28&lt;&gt;O$4,IF(O$9:O$28&lt;&gt;O$32,MATCH(O$9:O$28,O$9:O$28,0)))))),INDEX(O$1:O$28,SMALL(IF(O$9:O$28&lt;&gt;O$29,IF(COUNTIF(O$9:O$28,O$9:O$28)=1,ROW($A$9:$A$28))),ROW($A$1)))),"")</f>
        <v>C</v>
      </c>
      <c r="P34" s="13" t="str">
        <f t="array" aca="1" ref="P34" ca="1">IFERROR(IFERROR(INDEX(P$9:P$28,MODE(IF(P$9:P$28&lt;&gt;"",IF(P$9:P$28&lt;&gt;P$4,IF(P$9:P$28&lt;&gt;P$32,MATCH(P$9:P$28,P$9:P$28,0)))))),INDEX(P$1:P$28,SMALL(IF(P$9:P$28&lt;&gt;P$29,IF(COUNTIF(P$9:P$28,P$9:P$28)=1,ROW($A$9:$A$28))),ROW($A$1)))),"")</f>
        <v>C</v>
      </c>
      <c r="Q34" s="13" t="str">
        <f t="array" aca="1" ref="Q34" ca="1">IFERROR(IFERROR(INDEX(Q$9:Q$28,MODE(IF(Q$9:Q$28&lt;&gt;"",IF(Q$9:Q$28&lt;&gt;Q$4,IF(Q$9:Q$28&lt;&gt;Q$32,MATCH(Q$9:Q$28,Q$9:Q$28,0)))))),INDEX(Q$1:Q$28,SMALL(IF(Q$9:Q$28&lt;&gt;Q$29,IF(COUNTIF(Q$9:Q$28,Q$9:Q$28)=1,ROW($A$9:$A$28))),ROW($A$1)))),"")</f>
        <v>A</v>
      </c>
      <c r="R34" s="13" t="str">
        <f t="array" aca="1" ref="R34" ca="1">IFERROR(IFERROR(INDEX(R$9:R$28,MODE(IF(R$9:R$28&lt;&gt;"",IF(R$9:R$28&lt;&gt;R$4,IF(R$9:R$28&lt;&gt;R$32,MATCH(R$9:R$28,R$9:R$28,0)))))),INDEX(R$1:R$28,SMALL(IF(R$9:R$28&lt;&gt;R$29,IF(COUNTIF(R$9:R$28,R$9:R$28)=1,ROW($A$9:$A$28))),ROW($A$1)))),"")</f>
        <v>D</v>
      </c>
      <c r="S34" s="13" t="str">
        <f t="array" aca="1" ref="S34" ca="1">IFERROR(IFERROR(INDEX(S$9:S$28,MODE(IF(S$9:S$28&lt;&gt;"",IF(S$9:S$28&lt;&gt;S$4,IF(S$9:S$28&lt;&gt;S$32,MATCH(S$9:S$28,S$9:S$28,0)))))),INDEX(S$1:S$28,SMALL(IF(S$9:S$28&lt;&gt;S$29,IF(COUNTIF(S$9:S$28,S$9:S$28)=1,ROW($A$9:$A$28))),ROW($A$1)))),"")</f>
        <v>C</v>
      </c>
      <c r="T34" s="13" t="str">
        <f t="array" aca="1" ref="T34" ca="1">IFERROR(IFERROR(INDEX(T$9:T$28,MODE(IF(T$9:T$28&lt;&gt;"",IF(T$9:T$28&lt;&gt;T$4,IF(T$9:T$28&lt;&gt;T$32,MATCH(T$9:T$28,T$9:T$28,0)))))),INDEX(T$1:T$28,SMALL(IF(T$9:T$28&lt;&gt;T$29,IF(COUNTIF(T$9:T$28,T$9:T$28)=1,ROW($A$9:$A$28))),ROW($A$1)))),"")</f>
        <v>D</v>
      </c>
      <c r="U34" s="13" t="str">
        <f t="array" aca="1" ref="U34" ca="1">IFERROR(IFERROR(INDEX(U$9:U$28,MODE(IF(U$9:U$28&lt;&gt;"",IF(U$9:U$28&lt;&gt;U$4,IF(U$9:U$28&lt;&gt;U$32,MATCH(U$9:U$28,U$9:U$28,0)))))),INDEX(U$1:U$28,SMALL(IF(U$9:U$28&lt;&gt;U$29,IF(COUNTIF(U$9:U$28,U$9:U$28)=1,ROW($A$9:$A$28))),ROW($A$1)))),"")</f>
        <v>D</v>
      </c>
      <c r="V34" s="13" t="str">
        <f t="array" aca="1" ref="V34" ca="1">IFERROR(IFERROR(INDEX(V$9:V$28,MODE(IF(V$9:V$28&lt;&gt;"",IF(V$9:V$28&lt;&gt;V$4,IF(V$9:V$28&lt;&gt;V$32,MATCH(V$9:V$28,V$9:V$28,0)))))),INDEX(V$1:V$28,SMALL(IF(V$9:V$28&lt;&gt;V$29,IF(COUNTIF(V$9:V$28,V$9:V$28)=1,ROW($A$9:$A$28))),ROW($A$1)))),"")</f>
        <v>A</v>
      </c>
      <c r="W34" s="13" t="str">
        <f t="array" aca="1" ref="W34" ca="1">IFERROR(IFERROR(INDEX(W$9:W$28,MODE(IF(W$9:W$28&lt;&gt;"",IF(W$9:W$28&lt;&gt;W$4,IF(W$9:W$28&lt;&gt;W$32,MATCH(W$9:W$28,W$9:W$28,0)))))),INDEX(W$1:W$28,SMALL(IF(W$9:W$28&lt;&gt;W$29,IF(COUNTIF(W$9:W$28,W$9:W$28)=1,ROW($A$9:$A$28))),ROW($A$1)))),"")</f>
        <v>D</v>
      </c>
    </row>
    <row r="35" spans="1:23" ht="15.95" customHeight="1" x14ac:dyDescent="0.25">
      <c r="A35" s="80"/>
      <c r="B35" s="80"/>
      <c r="C35" s="80"/>
      <c r="D35" s="14" t="str">
        <f t="shared" ref="D35:W35" ca="1" si="11">IF(D$34="","",COUNTIF(D$9:D$28,D$34))</f>
        <v/>
      </c>
      <c r="E35" s="14">
        <f t="shared" ca="1" si="11"/>
        <v>1</v>
      </c>
      <c r="F35" s="14">
        <f t="shared" ca="1" si="11"/>
        <v>1</v>
      </c>
      <c r="G35" s="14">
        <f t="shared" ca="1" si="11"/>
        <v>2</v>
      </c>
      <c r="H35" s="14">
        <f t="shared" ca="1" si="11"/>
        <v>1</v>
      </c>
      <c r="I35" s="14">
        <f t="shared" ca="1" si="11"/>
        <v>1</v>
      </c>
      <c r="J35" s="14">
        <f t="shared" ca="1" si="11"/>
        <v>2</v>
      </c>
      <c r="K35" s="14" t="str">
        <f t="shared" ca="1" si="11"/>
        <v/>
      </c>
      <c r="L35" s="14" t="str">
        <f t="shared" ca="1" si="11"/>
        <v/>
      </c>
      <c r="M35" s="14">
        <f t="shared" ca="1" si="11"/>
        <v>1</v>
      </c>
      <c r="N35" s="14" t="str">
        <f t="shared" ca="1" si="11"/>
        <v/>
      </c>
      <c r="O35" s="14">
        <f t="shared" ca="1" si="11"/>
        <v>2</v>
      </c>
      <c r="P35" s="14">
        <f t="shared" ca="1" si="11"/>
        <v>1</v>
      </c>
      <c r="Q35" s="14">
        <f t="shared" ca="1" si="11"/>
        <v>1</v>
      </c>
      <c r="R35" s="14">
        <f t="shared" ca="1" si="11"/>
        <v>1</v>
      </c>
      <c r="S35" s="14">
        <f t="shared" ca="1" si="11"/>
        <v>1</v>
      </c>
      <c r="T35" s="14">
        <f t="shared" ca="1" si="11"/>
        <v>1</v>
      </c>
      <c r="U35" s="14">
        <f t="shared" ca="1" si="11"/>
        <v>1</v>
      </c>
      <c r="V35" s="14">
        <f t="shared" ca="1" si="11"/>
        <v>1</v>
      </c>
      <c r="W35" s="14">
        <f t="shared" ca="1" si="11"/>
        <v>1</v>
      </c>
    </row>
    <row r="36" spans="1:23" ht="15.95" customHeight="1" x14ac:dyDescent="0.25">
      <c r="A36" s="81" t="s">
        <v>9</v>
      </c>
      <c r="B36" s="81"/>
      <c r="C36" s="81"/>
      <c r="D36" s="15" t="str">
        <f t="array" aca="1" ref="D36" ca="1">IFERROR(IFERROR(INDEX(D$9:D$28,MODE(IF(D$9:D$28&lt;&gt;"",IF(D$9:D$28&lt;&gt;D$4,IF(D$9:D$28&lt;&gt;D$32,IF(D$9:D$28&lt;&gt;D$34,MATCH(D$9:D$28,D$9:D$28,0))))))),INDEX(D$1:D$28,SMALL(IF(D$9:D$28&lt;&gt;D$32,IF(D$9:D$28&lt;&gt;D$34,IF(COUNTIF(D$9:D$28,D$9:D$28)=1,ROW($A$9:$A$28)))),ROW($A$1)))),"")</f>
        <v/>
      </c>
      <c r="E36" s="15" t="str">
        <f t="array" aca="1" ref="E36" ca="1">IFERROR(IFERROR(INDEX(E$9:E$28,MODE(IF(E$9:E$28&lt;&gt;"",IF(E$9:E$28&lt;&gt;E$4,IF(E$9:E$28&lt;&gt;E$32,IF(E$9:E$28&lt;&gt;E$34,MATCH(E$9:E$28,E$9:E$28,0))))))),INDEX(E$1:E$28,SMALL(IF(E$9:E$28&lt;&gt;E$32,IF(E$9:E$28&lt;&gt;E$34,IF(COUNTIF(E$9:E$28,E$9:E$28)=1,ROW($A$9:$A$28)))),ROW($A$1)))),"")</f>
        <v>C</v>
      </c>
      <c r="F36" s="15" t="str">
        <f t="array" aca="1" ref="F36" ca="1">IFERROR(IFERROR(INDEX(F$9:F$28,MODE(IF(F$9:F$28&lt;&gt;"",IF(F$9:F$28&lt;&gt;F$4,IF(F$9:F$28&lt;&gt;F$32,IF(F$9:F$28&lt;&gt;F$34,MATCH(F$9:F$28,F$9:F$28,0))))))),INDEX(F$1:F$28,SMALL(IF(F$9:F$28&lt;&gt;F$32,IF(F$9:F$28&lt;&gt;F$34,IF(COUNTIF(F$9:F$28,F$9:F$28)=1,ROW($A$9:$A$28)))),ROW($A$1)))),"")</f>
        <v/>
      </c>
      <c r="G36" s="15" t="str">
        <f t="array" aca="1" ref="G36" ca="1">IFERROR(IFERROR(INDEX(G$9:G$28,MODE(IF(G$9:G$28&lt;&gt;"",IF(G$9:G$28&lt;&gt;G$4,IF(G$9:G$28&lt;&gt;G$32,IF(G$9:G$28&lt;&gt;G$34,MATCH(G$9:G$28,G$9:G$28,0))))))),INDEX(G$1:G$28,SMALL(IF(G$9:G$28&lt;&gt;G$32,IF(G$9:G$28&lt;&gt;G$34,IF(COUNTIF(G$9:G$28,G$9:G$28)=1,ROW($A$9:$A$28)))),ROW($A$1)))),"")</f>
        <v/>
      </c>
      <c r="H36" s="15" t="str">
        <f t="array" aca="1" ref="H36" ca="1">IFERROR(IFERROR(INDEX(H$9:H$28,MODE(IF(H$9:H$28&lt;&gt;"",IF(H$9:H$28&lt;&gt;H$4,IF(H$9:H$28&lt;&gt;H$32,IF(H$9:H$28&lt;&gt;H$34,MATCH(H$9:H$28,H$9:H$28,0))))))),INDEX(H$1:H$28,SMALL(IF(H$9:H$28&lt;&gt;H$32,IF(H$9:H$28&lt;&gt;H$34,IF(COUNTIF(H$9:H$28,H$9:H$28)=1,ROW($A$9:$A$28)))),ROW($A$1)))),"")</f>
        <v>D</v>
      </c>
      <c r="I36" s="15" t="str">
        <f t="array" aca="1" ref="I36" ca="1">IFERROR(IFERROR(INDEX(I$9:I$28,MODE(IF(I$9:I$28&lt;&gt;"",IF(I$9:I$28&lt;&gt;I$4,IF(I$9:I$28&lt;&gt;I$32,IF(I$9:I$28&lt;&gt;I$34,MATCH(I$9:I$28,I$9:I$28,0))))))),INDEX(I$1:I$28,SMALL(IF(I$9:I$28&lt;&gt;I$32,IF(I$9:I$28&lt;&gt;I$34,IF(COUNTIF(I$9:I$28,I$9:I$28)=1,ROW($A$9:$A$28)))),ROW($A$1)))),"")</f>
        <v/>
      </c>
      <c r="J36" s="15" t="str">
        <f t="array" aca="1" ref="J36" ca="1">IFERROR(IFERROR(INDEX(J$9:J$28,MODE(IF(J$9:J$28&lt;&gt;"",IF(J$9:J$28&lt;&gt;J$4,IF(J$9:J$28&lt;&gt;J$32,IF(J$9:J$28&lt;&gt;J$34,MATCH(J$9:J$28,J$9:J$28,0))))))),INDEX(J$1:J$28,SMALL(IF(J$9:J$28&lt;&gt;J$32,IF(J$9:J$28&lt;&gt;J$34,IF(COUNTIF(J$9:J$28,J$9:J$28)=1,ROW($A$9:$A$28)))),ROW($A$1)))),"")</f>
        <v>A</v>
      </c>
      <c r="K36" s="15" t="str">
        <f t="array" aca="1" ref="K36" ca="1">IFERROR(IFERROR(INDEX(K$9:K$28,MODE(IF(K$9:K$28&lt;&gt;"",IF(K$9:K$28&lt;&gt;K$4,IF(K$9:K$28&lt;&gt;K$32,IF(K$9:K$28&lt;&gt;K$34,MATCH(K$9:K$28,K$9:K$28,0))))))),INDEX(K$1:K$28,SMALL(IF(K$9:K$28&lt;&gt;K$32,IF(K$9:K$28&lt;&gt;K$34,IF(COUNTIF(K$9:K$28,K$9:K$28)=1,ROW($A$9:$A$28)))),ROW($A$1)))),"")</f>
        <v>C</v>
      </c>
      <c r="L36" s="15" t="str">
        <f t="array" aca="1" ref="L36" ca="1">IFERROR(IFERROR(INDEX(L$9:L$28,MODE(IF(L$9:L$28&lt;&gt;"",IF(L$9:L$28&lt;&gt;L$4,IF(L$9:L$28&lt;&gt;L$32,IF(L$9:L$28&lt;&gt;L$34,MATCH(L$9:L$28,L$9:L$28,0))))))),INDEX(L$1:L$28,SMALL(IF(L$9:L$28&lt;&gt;L$32,IF(L$9:L$28&lt;&gt;L$34,IF(COUNTIF(L$9:L$28,L$9:L$28)=1,ROW($A$9:$A$28)))),ROW($A$1)))),"")</f>
        <v/>
      </c>
      <c r="M36" s="15" t="str">
        <f t="array" aca="1" ref="M36" ca="1">IFERROR(IFERROR(INDEX(M$9:M$28,MODE(IF(M$9:M$28&lt;&gt;"",IF(M$9:M$28&lt;&gt;M$4,IF(M$9:M$28&lt;&gt;M$32,IF(M$9:M$28&lt;&gt;M$34,MATCH(M$9:M$28,M$9:M$28,0))))))),INDEX(M$1:M$28,SMALL(IF(M$9:M$28&lt;&gt;M$32,IF(M$9:M$28&lt;&gt;M$34,IF(COUNTIF(M$9:M$28,M$9:M$28)=1,ROW($A$9:$A$28)))),ROW($A$1)))),"")</f>
        <v/>
      </c>
      <c r="N36" s="15" t="str">
        <f t="array" aca="1" ref="N36" ca="1">IFERROR(IFERROR(INDEX(N$9:N$28,MODE(IF(N$9:N$28&lt;&gt;"",IF(N$9:N$28&lt;&gt;N$4,IF(N$9:N$28&lt;&gt;N$32,IF(N$9:N$28&lt;&gt;N$34,MATCH(N$9:N$28,N$9:N$28,0))))))),INDEX(N$1:N$28,SMALL(IF(N$9:N$28&lt;&gt;N$32,IF(N$9:N$28&lt;&gt;N$34,IF(COUNTIF(N$9:N$28,N$9:N$28)=1,ROW($A$9:$A$28)))),ROW($A$1)))),"")</f>
        <v/>
      </c>
      <c r="O36" s="15" t="str">
        <f t="array" aca="1" ref="O36" ca="1">IFERROR(IFERROR(INDEX(O$9:O$28,MODE(IF(O$9:O$28&lt;&gt;"",IF(O$9:O$28&lt;&gt;O$4,IF(O$9:O$28&lt;&gt;O$32,IF(O$9:O$28&lt;&gt;O$34,MATCH(O$9:O$28,O$9:O$28,0))))))),INDEX(O$1:O$28,SMALL(IF(O$9:O$28&lt;&gt;O$32,IF(O$9:O$28&lt;&gt;O$34,IF(COUNTIF(O$9:O$28,O$9:O$28)=1,ROW($A$9:$A$28)))),ROW($A$1)))),"")</f>
        <v/>
      </c>
      <c r="P36" s="15" t="str">
        <f t="array" aca="1" ref="P36" ca="1">IFERROR(IFERROR(INDEX(P$9:P$28,MODE(IF(P$9:P$28&lt;&gt;"",IF(P$9:P$28&lt;&gt;P$4,IF(P$9:P$28&lt;&gt;P$32,IF(P$9:P$28&lt;&gt;P$34,MATCH(P$9:P$28,P$9:P$28,0))))))),INDEX(P$1:P$28,SMALL(IF(P$9:P$28&lt;&gt;P$32,IF(P$9:P$28&lt;&gt;P$34,IF(COUNTIF(P$9:P$28,P$9:P$28)=1,ROW($A$9:$A$28)))),ROW($A$1)))),"")</f>
        <v/>
      </c>
      <c r="Q36" s="15" t="str">
        <f t="array" aca="1" ref="Q36" ca="1">IFERROR(IFERROR(INDEX(Q$9:Q$28,MODE(IF(Q$9:Q$28&lt;&gt;"",IF(Q$9:Q$28&lt;&gt;Q$4,IF(Q$9:Q$28&lt;&gt;Q$32,IF(Q$9:Q$28&lt;&gt;Q$34,MATCH(Q$9:Q$28,Q$9:Q$28,0))))))),INDEX(Q$1:Q$28,SMALL(IF(Q$9:Q$28&lt;&gt;Q$32,IF(Q$9:Q$28&lt;&gt;Q$34,IF(COUNTIF(Q$9:Q$28,Q$9:Q$28)=1,ROW($A$9:$A$28)))),ROW($A$1)))),"")</f>
        <v/>
      </c>
      <c r="R36" s="15" t="str">
        <f t="array" aca="1" ref="R36" ca="1">IFERROR(IFERROR(INDEX(R$9:R$28,MODE(IF(R$9:R$28&lt;&gt;"",IF(R$9:R$28&lt;&gt;R$4,IF(R$9:R$28&lt;&gt;R$32,IF(R$9:R$28&lt;&gt;R$34,MATCH(R$9:R$28,R$9:R$28,0))))))),INDEX(R$1:R$28,SMALL(IF(R$9:R$28&lt;&gt;R$32,IF(R$9:R$28&lt;&gt;R$34,IF(COUNTIF(R$9:R$28,R$9:R$28)=1,ROW($A$9:$A$28)))),ROW($A$1)))),"")</f>
        <v>A</v>
      </c>
      <c r="S36" s="15" t="str">
        <f t="array" aca="1" ref="S36" ca="1">IFERROR(IFERROR(INDEX(S$9:S$28,MODE(IF(S$9:S$28&lt;&gt;"",IF(S$9:S$28&lt;&gt;S$4,IF(S$9:S$28&lt;&gt;S$32,IF(S$9:S$28&lt;&gt;S$34,MATCH(S$9:S$28,S$9:S$28,0))))))),INDEX(S$1:S$28,SMALL(IF(S$9:S$28&lt;&gt;S$32,IF(S$9:S$28&lt;&gt;S$34,IF(COUNTIF(S$9:S$28,S$9:S$28)=1,ROW($A$9:$A$28)))),ROW($A$1)))),"")</f>
        <v/>
      </c>
      <c r="T36" s="15" t="str">
        <f t="array" aca="1" ref="T36" ca="1">IFERROR(IFERROR(INDEX(T$9:T$28,MODE(IF(T$9:T$28&lt;&gt;"",IF(T$9:T$28&lt;&gt;T$4,IF(T$9:T$28&lt;&gt;T$32,IF(T$9:T$28&lt;&gt;T$34,MATCH(T$9:T$28,T$9:T$28,0))))))),INDEX(T$1:T$28,SMALL(IF(T$9:T$28&lt;&gt;T$32,IF(T$9:T$28&lt;&gt;T$34,IF(COUNTIF(T$9:T$28,T$9:T$28)=1,ROW($A$9:$A$28)))),ROW($A$1)))),"")</f>
        <v>C</v>
      </c>
      <c r="U36" s="15" t="str">
        <f t="array" aca="1" ref="U36" ca="1">IFERROR(IFERROR(INDEX(U$9:U$28,MODE(IF(U$9:U$28&lt;&gt;"",IF(U$9:U$28&lt;&gt;U$4,IF(U$9:U$28&lt;&gt;U$32,IF(U$9:U$28&lt;&gt;U$34,MATCH(U$9:U$28,U$9:U$28,0))))))),INDEX(U$1:U$28,SMALL(IF(U$9:U$28&lt;&gt;U$32,IF(U$9:U$28&lt;&gt;U$34,IF(COUNTIF(U$9:U$28,U$9:U$28)=1,ROW($A$9:$A$28)))),ROW($A$1)))),"")</f>
        <v/>
      </c>
      <c r="V36" s="15" t="str">
        <f t="array" aca="1" ref="V36" ca="1">IFERROR(IFERROR(INDEX(V$9:V$28,MODE(IF(V$9:V$28&lt;&gt;"",IF(V$9:V$28&lt;&gt;V$4,IF(V$9:V$28&lt;&gt;V$32,IF(V$9:V$28&lt;&gt;V$34,MATCH(V$9:V$28,V$9:V$28,0))))))),INDEX(V$1:V$28,SMALL(IF(V$9:V$28&lt;&gt;V$32,IF(V$9:V$28&lt;&gt;V$34,IF(COUNTIF(V$9:V$28,V$9:V$28)=1,ROW($A$9:$A$28)))),ROW($A$1)))),"")</f>
        <v>C</v>
      </c>
      <c r="W36" s="15" t="str">
        <f t="array" aca="1" ref="W36" ca="1">IFERROR(IFERROR(INDEX(W$9:W$28,MODE(IF(W$9:W$28&lt;&gt;"",IF(W$9:W$28&lt;&gt;W$4,IF(W$9:W$28&lt;&gt;W$32,IF(W$9:W$28&lt;&gt;W$34,MATCH(W$9:W$28,W$9:W$28,0))))))),INDEX(W$1:W$28,SMALL(IF(W$9:W$28&lt;&gt;W$32,IF(W$9:W$28&lt;&gt;W$34,IF(COUNTIF(W$9:W$28,W$9:W$28)=1,ROW($A$9:$A$28)))),ROW($A$1)))),"")</f>
        <v/>
      </c>
    </row>
    <row r="37" spans="1:23" ht="15.95" customHeight="1" x14ac:dyDescent="0.25">
      <c r="A37" s="82"/>
      <c r="B37" s="82"/>
      <c r="C37" s="82"/>
      <c r="D37" s="16" t="str">
        <f t="shared" ref="D37:W37" ca="1" si="12">IF(D$36="","",COUNTIF(D$9:D$28,D$36))</f>
        <v/>
      </c>
      <c r="E37" s="16">
        <f t="shared" ca="1" si="12"/>
        <v>1</v>
      </c>
      <c r="F37" s="16" t="str">
        <f t="shared" ca="1" si="12"/>
        <v/>
      </c>
      <c r="G37" s="16" t="str">
        <f t="shared" ca="1" si="12"/>
        <v/>
      </c>
      <c r="H37" s="16">
        <f t="shared" ca="1" si="12"/>
        <v>1</v>
      </c>
      <c r="I37" s="16" t="str">
        <f t="shared" ca="1" si="12"/>
        <v/>
      </c>
      <c r="J37" s="16">
        <f t="shared" ca="1" si="12"/>
        <v>1</v>
      </c>
      <c r="K37" s="16">
        <f t="shared" ca="1" si="12"/>
        <v>1</v>
      </c>
      <c r="L37" s="16" t="str">
        <f t="shared" ca="1" si="12"/>
        <v/>
      </c>
      <c r="M37" s="16" t="str">
        <f t="shared" ca="1" si="12"/>
        <v/>
      </c>
      <c r="N37" s="16" t="str">
        <f t="shared" ca="1" si="12"/>
        <v/>
      </c>
      <c r="O37" s="16" t="str">
        <f t="shared" ca="1" si="12"/>
        <v/>
      </c>
      <c r="P37" s="16" t="str">
        <f t="shared" ca="1" si="12"/>
        <v/>
      </c>
      <c r="Q37" s="16" t="str">
        <f t="shared" ca="1" si="12"/>
        <v/>
      </c>
      <c r="R37" s="16">
        <f t="shared" ca="1" si="12"/>
        <v>1</v>
      </c>
      <c r="S37" s="16" t="str">
        <f t="shared" ca="1" si="12"/>
        <v/>
      </c>
      <c r="T37" s="16">
        <f t="shared" ca="1" si="12"/>
        <v>1</v>
      </c>
      <c r="U37" s="16" t="str">
        <f t="shared" ca="1" si="12"/>
        <v/>
      </c>
      <c r="V37" s="16">
        <f t="shared" ca="1" si="12"/>
        <v>1</v>
      </c>
      <c r="W37" s="16" t="str">
        <f t="shared" ca="1" si="12"/>
        <v/>
      </c>
    </row>
  </sheetData>
  <mergeCells count="17">
    <mergeCell ref="A36:C37"/>
    <mergeCell ref="A7:C7"/>
    <mergeCell ref="A8:C8"/>
    <mergeCell ref="A29:C30"/>
    <mergeCell ref="A31:C31"/>
    <mergeCell ref="A32:C33"/>
    <mergeCell ref="A34:C35"/>
    <mergeCell ref="A1:AA1"/>
    <mergeCell ref="A2:C2"/>
    <mergeCell ref="X2:X8"/>
    <mergeCell ref="Y2:Y8"/>
    <mergeCell ref="Z2:Z8"/>
    <mergeCell ref="AA2:AA8"/>
    <mergeCell ref="A3:C3"/>
    <mergeCell ref="A4:C4"/>
    <mergeCell ref="A5:C5"/>
    <mergeCell ref="A6:C6"/>
  </mergeCells>
  <conditionalFormatting sqref="D9:W28">
    <cfRule type="expression" dxfId="105" priority="2">
      <formula>D$4=D9</formula>
    </cfRule>
    <cfRule type="expression" dxfId="104" priority="3">
      <formula>AND(D9&lt;&gt;D$4,D$4&lt;&gt;"")</formula>
    </cfRule>
  </conditionalFormatting>
  <conditionalFormatting sqref="A9:W28">
    <cfRule type="expression" dxfId="103" priority="1">
      <formula>MOD(ROW(),2)=0</formula>
    </cfRule>
  </conditionalFormatting>
  <conditionalFormatting sqref="D5:W5">
    <cfRule type="aboveAverage" dxfId="102" priority="4" aboveAverage="0"/>
    <cfRule type="aboveAverage" dxfId="101" priority="5"/>
  </conditionalFormatting>
  <conditionalFormatting sqref="D6:W6">
    <cfRule type="aboveAverage" dxfId="100" priority="6" aboveAverage="0"/>
    <cfRule type="aboveAverage" dxfId="99" priority="7"/>
  </conditionalFormatting>
  <conditionalFormatting sqref="D7:W7">
    <cfRule type="aboveAverage" dxfId="98" priority="8" aboveAverage="0"/>
    <cfRule type="aboveAverage" dxfId="97" priority="9"/>
  </conditionalFormatting>
  <conditionalFormatting sqref="D8:W8">
    <cfRule type="aboveAverage" dxfId="96" priority="10" aboveAverage="0"/>
    <cfRule type="aboveAverage" dxfId="95" priority="11"/>
  </conditionalFormatting>
  <conditionalFormatting sqref="D33:W33">
    <cfRule type="aboveAverage" dxfId="94" priority="12"/>
  </conditionalFormatting>
  <conditionalFormatting sqref="D30:W30">
    <cfRule type="aboveAverage" dxfId="93" priority="13" aboveAverage="0"/>
  </conditionalFormatting>
  <conditionalFormatting sqref="AA9:AA28">
    <cfRule type="aboveAverage" dxfId="92" priority="14" aboveAverage="0"/>
    <cfRule type="aboveAverage" dxfId="91" priority="15"/>
  </conditionalFormatting>
  <conditionalFormatting sqref="Z9:Z28">
    <cfRule type="aboveAverage" dxfId="90" priority="16" aboveAverage="0"/>
    <cfRule type="aboveAverage" dxfId="89" priority="17"/>
  </conditionalFormatting>
  <conditionalFormatting sqref="X9:X28">
    <cfRule type="aboveAverage" dxfId="88" priority="18" aboveAverage="0"/>
    <cfRule type="aboveAverage" dxfId="87" priority="19"/>
  </conditionalFormatting>
  <conditionalFormatting sqref="Y9:Y28">
    <cfRule type="aboveAverage" dxfId="86" priority="20" aboveAverage="0"/>
    <cfRule type="aboveAverage" dxfId="85" priority="21"/>
  </conditionalFormatting>
  <pageMargins left="0.19685039370078741" right="0.19685039370078741" top="0.19685039370078741" bottom="0.19685039370078741" header="0" footer="0"/>
  <pageSetup paperSize="9" scale="83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406528-FD2D-4CB4-ACB5-75EDA200C653}">
  <sheetPr codeName="Sayfa7">
    <tabColor rgb="FF92D050"/>
  </sheetPr>
  <dimension ref="A1:AH37"/>
  <sheetViews>
    <sheetView workbookViewId="0">
      <selection activeCell="AJ30" sqref="AJ30"/>
    </sheetView>
  </sheetViews>
  <sheetFormatPr defaultRowHeight="20.100000000000001" customHeight="1" x14ac:dyDescent="0.25"/>
  <cols>
    <col min="1" max="1" width="3.5703125" style="20" customWidth="1"/>
    <col min="2" max="2" width="4.28515625" style="20" customWidth="1"/>
    <col min="3" max="3" width="25.7109375" style="20" customWidth="1"/>
    <col min="4" max="23" width="3.5703125" style="1" customWidth="1"/>
    <col min="24" max="26" width="3" style="1" customWidth="1"/>
    <col min="27" max="27" width="6.7109375" style="1" customWidth="1"/>
    <col min="28" max="28" width="3.140625" style="1" customWidth="1"/>
    <col min="29" max="29" width="3.42578125" style="1" hidden="1" customWidth="1"/>
    <col min="30" max="31" width="2.7109375" style="1" bestFit="1" customWidth="1"/>
    <col min="32" max="32" width="4.85546875" style="25" bestFit="1" customWidth="1"/>
    <col min="33" max="16384" width="9.140625" style="1"/>
  </cols>
  <sheetData>
    <row r="1" spans="1:34" ht="20.100000000000001" customHeight="1" x14ac:dyDescent="0.25">
      <c r="A1" s="61" t="str">
        <f>Veri!C2&amp;" "&amp;Veri!C3&amp;" Dersi "&amp;AC5&amp;" Sınıfı "&amp;Veri!C4&amp;". "&amp;Veri!C5&amp;" Analizi"</f>
        <v>…..... Ortaokulu Türkçe Dersi 8/D Sınıfı 1. Deneme Analizi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</row>
    <row r="2" spans="1:34" ht="408.95" customHeight="1" x14ac:dyDescent="0.25">
      <c r="A2" s="62" t="s">
        <v>2</v>
      </c>
      <c r="B2" s="62"/>
      <c r="C2" s="62"/>
      <c r="D2" s="24" t="str">
        <f>IF(Veri!$C6&lt;&gt;"",Veri!$C6,"")</f>
        <v>Bağlamdan yararlanarak bilmediği kelime ve kelime gruplarının anlamını tahmin eder.</v>
      </c>
      <c r="E2" s="24" t="str">
        <f>IF(Veri!$C7&lt;&gt;"",Veri!$C7,"")</f>
        <v>Metindeki söz sanatlarını tespit eder.</v>
      </c>
      <c r="F2" s="24" t="str">
        <f>IF(Veri!$C8&lt;&gt;"",Veri!$C8,"")</f>
        <v>Bağlamdan yararlanarak bilmediği kelime ve kelime gruplarının anlamını tahmin eder.</v>
      </c>
      <c r="G2" s="24" t="str">
        <f>IF(Veri!$C9&lt;&gt;"",Veri!$C9,"")</f>
        <v>Okudukları ile ilgili çıkarımlarda bulunur.</v>
      </c>
      <c r="H2" s="24" t="str">
        <f>IF(Veri!$C10&lt;&gt;"",Veri!$C10,"")</f>
        <v>Grafik, tablo ve çizelgeyle sunulan bilgileri yorumlar.</v>
      </c>
      <c r="I2" s="24" t="str">
        <f>IF(Veri!$C11&lt;&gt;"",Veri!$C11,"")</f>
        <v>Metinle ilgili soruları cevaplar. Metindeki söz sanatlarını tespit eder.</v>
      </c>
      <c r="J2" s="24" t="str">
        <f>IF(Veri!$C12&lt;&gt;"",Veri!$C12,"")</f>
        <v>Grafik, tablo ve çizelgeyle sunulan bilgileri yorumlar. Metinle ilgili soruları cevaplar.</v>
      </c>
      <c r="K2" s="24" t="str">
        <f>IF(Veri!$C13&lt;&gt;"",Veri!$C13,"")</f>
        <v>Okudukları ile ilgili çıkarımlarda bulunur.</v>
      </c>
      <c r="L2" s="24" t="str">
        <f>IF(Veri!$C14&lt;&gt;"",Veri!$C14,"")</f>
        <v>Metnin içeriğini yorumlar.</v>
      </c>
      <c r="M2" s="24" t="str">
        <f>IF(Veri!$C15&lt;&gt;"",Veri!$C15,"")</f>
        <v>Metnin konusunu belirler.</v>
      </c>
      <c r="N2" s="24" t="str">
        <f>IF(Veri!$C16&lt;&gt;"",Veri!$C16,"")</f>
        <v>Görsellerle ilgili soruları cevaplar. Okuduğu metinlerdeki hikâye unsurlarını belirler.</v>
      </c>
      <c r="O2" s="24" t="str">
        <f>IF(Veri!$C17&lt;&gt;"",Veri!$C17,"")</f>
        <v>Grafik, tablo ve çizelgeyle sunulan bilgileri yorumlar.</v>
      </c>
      <c r="P2" s="24" t="str">
        <f>IF(Veri!$C18&lt;&gt;"",Veri!$C18,"")</f>
        <v>Metindeki yardımcı fikirleri belirler.</v>
      </c>
      <c r="Q2" s="24" t="str">
        <f>IF(Veri!$C19&lt;&gt;"",Veri!$C19,"")</f>
        <v>Metinle ilgili soruları cevaplar. Görsellerle ilgili soruları cevaplar.</v>
      </c>
      <c r="R2" s="24" t="str">
        <f>IF(Veri!$C20&lt;&gt;"",Veri!$C20,"")</f>
        <v>Metinle ilgili soruları cevaplar.</v>
      </c>
      <c r="S2" s="24" t="str">
        <f>IF(Veri!$C21&lt;&gt;"",Veri!$C21,"")</f>
        <v>Yazdıklarını düzenler.</v>
      </c>
      <c r="T2" s="24" t="str">
        <f>IF(Veri!$C22&lt;&gt;"",Veri!$C22,"")</f>
        <v>Yazdıklarını düzenler.</v>
      </c>
      <c r="U2" s="24" t="str">
        <f>IF(Veri!$C23&lt;&gt;"",Veri!$C23,"")</f>
        <v>Fiilimsilerin cümledeki işlevlerini kavrar.</v>
      </c>
      <c r="V2" s="24" t="str">
        <f>IF(Veri!$C24&lt;&gt;"",Veri!$C24,"")</f>
        <v>Fiilimsilerin cümledeki işlevlerini kavrar.</v>
      </c>
      <c r="W2" s="24" t="str">
        <f>IF(Veri!$C25&lt;&gt;"",Veri!$C25,"")</f>
        <v>Fiilimsilerin cümledeki işlevlerini kavrar.</v>
      </c>
      <c r="X2" s="68" t="str">
        <f ca="1">IF(IFERROR(AVERAGE(X$9:X$28)&lt;&gt;0,0)," Toplam Doğru Sayısı (Ortalama : " &amp; ROUND(AVERAGE(X$9:X$28), 2) &amp; ")"," Toplam Doğru Sayısı")</f>
        <v xml:space="preserve"> Toplam Doğru Sayısı (Ortalama : 10,67)</v>
      </c>
      <c r="Y2" s="63" t="str">
        <f ca="1">IF(IFERROR(AVERAGE(Y$9:Y$28)&lt;&gt;0,0)," Toplam Yanlış Sayısı (Ortalama : " &amp; ROUND(AVERAGE(Y$9:Y$28), 2) &amp; ")"," Toplam Yanlış Sayısı")</f>
        <v xml:space="preserve"> Toplam Yanlış Sayısı (Ortalama : 6,67)</v>
      </c>
      <c r="Z2" s="66" t="str">
        <f ca="1">IF(IFERROR(AVERAGE(Z$9:Z$28)&lt;&gt;0,0)," Boş Bırakılan Soru Sayısı (Ortalama : " &amp; ROUND(AVERAGE(Z$9:Z$28), 2) &amp; ")"," Boş Bırakılan Soru Sayısı")</f>
        <v xml:space="preserve"> Boş Bırakılan Soru Sayısı (Ortalama : 2,67)</v>
      </c>
      <c r="AA2" s="67" t="str">
        <f ca="1">IF(IFERROR(AVERAGE($AA$9:$AA$28)&lt;&gt;0,0),"Net "&amp;CHAR(10)&amp;ROUND(AVERAGE($AA$9:$AA$28),2)&amp;CHAR(10)&amp;CHAR(10) &amp; IFERROR(TEXT((SUM(X9:X28)-SUM(Y9:Y28)/3)/MAX($D$3:$W$3)/SUMPRODUCT(--(X9:X28&lt;&gt;"")),"% 0,00"),"") &amp; CHAR(10),"")</f>
        <v xml:space="preserve">Net 
8,44
% 42,22
</v>
      </c>
    </row>
    <row r="3" spans="1:34" s="20" customFormat="1" ht="15.95" customHeight="1" x14ac:dyDescent="0.25">
      <c r="A3" s="64" t="s">
        <v>0</v>
      </c>
      <c r="B3" s="64"/>
      <c r="C3" s="64"/>
      <c r="D3" s="6">
        <v>1</v>
      </c>
      <c r="E3" s="6">
        <v>2</v>
      </c>
      <c r="F3" s="6">
        <v>3</v>
      </c>
      <c r="G3" s="6">
        <v>4</v>
      </c>
      <c r="H3" s="6">
        <v>5</v>
      </c>
      <c r="I3" s="6">
        <v>6</v>
      </c>
      <c r="J3" s="6">
        <v>7</v>
      </c>
      <c r="K3" s="6">
        <v>8</v>
      </c>
      <c r="L3" s="6">
        <v>9</v>
      </c>
      <c r="M3" s="6">
        <v>10</v>
      </c>
      <c r="N3" s="6">
        <v>11</v>
      </c>
      <c r="O3" s="6">
        <v>12</v>
      </c>
      <c r="P3" s="6">
        <v>13</v>
      </c>
      <c r="Q3" s="6">
        <v>14</v>
      </c>
      <c r="R3" s="6">
        <v>15</v>
      </c>
      <c r="S3" s="6">
        <v>16</v>
      </c>
      <c r="T3" s="6">
        <v>17</v>
      </c>
      <c r="U3" s="6">
        <v>18</v>
      </c>
      <c r="V3" s="6">
        <v>19</v>
      </c>
      <c r="W3" s="6">
        <v>20</v>
      </c>
      <c r="X3" s="68"/>
      <c r="Y3" s="63"/>
      <c r="Z3" s="66"/>
      <c r="AA3" s="67"/>
      <c r="AF3" s="7"/>
    </row>
    <row r="4" spans="1:34" s="20" customFormat="1" ht="15.95" customHeight="1" x14ac:dyDescent="0.25">
      <c r="A4" s="64" t="s">
        <v>1</v>
      </c>
      <c r="B4" s="64"/>
      <c r="C4" s="64"/>
      <c r="D4" s="33" t="str">
        <f>IF(Veri!$B6&lt;&gt;"",Veri!$B6,"")</f>
        <v>D</v>
      </c>
      <c r="E4" s="33" t="str">
        <f>IF(Veri!$B7&lt;&gt;"",Veri!$B7,"")</f>
        <v>A</v>
      </c>
      <c r="F4" s="33" t="str">
        <f>IF(Veri!$B8&lt;&gt;"",Veri!$B8,"")</f>
        <v>D</v>
      </c>
      <c r="G4" s="33" t="str">
        <f>IF(Veri!$B9&lt;&gt;"",Veri!$B9,"")</f>
        <v>B</v>
      </c>
      <c r="H4" s="33" t="str">
        <f>IF(Veri!$B10&lt;&gt;"",Veri!$B10,"")</f>
        <v>C</v>
      </c>
      <c r="I4" s="33" t="str">
        <f>IF(Veri!$B11&lt;&gt;"",Veri!$B11,"")</f>
        <v>D</v>
      </c>
      <c r="J4" s="33" t="str">
        <f>IF(Veri!$B12&lt;&gt;"",Veri!$B12,"")</f>
        <v>A</v>
      </c>
      <c r="K4" s="33" t="str">
        <f>IF(Veri!$B13&lt;&gt;"",Veri!$B13,"")</f>
        <v>C</v>
      </c>
      <c r="L4" s="33" t="str">
        <f>IF(Veri!$B14&lt;&gt;"",Veri!$B14,"")</f>
        <v>B</v>
      </c>
      <c r="M4" s="33" t="str">
        <f>IF(Veri!$B15&lt;&gt;"",Veri!$B15,"")</f>
        <v>C</v>
      </c>
      <c r="N4" s="33" t="str">
        <f>IF(Veri!$B16&lt;&gt;"",Veri!$B16,"")</f>
        <v>A</v>
      </c>
      <c r="O4" s="33" t="str">
        <f>IF(Veri!$B17&lt;&gt;"",Veri!$B17,"")</f>
        <v>B</v>
      </c>
      <c r="P4" s="33" t="str">
        <f>IF(Veri!$B18&lt;&gt;"",Veri!$B18,"")</f>
        <v>B</v>
      </c>
      <c r="Q4" s="33" t="str">
        <f>IF(Veri!$B19&lt;&gt;"",Veri!$B19,"")</f>
        <v>B</v>
      </c>
      <c r="R4" s="33" t="str">
        <f>IF(Veri!$B20&lt;&gt;"",Veri!$B20,"")</f>
        <v>C</v>
      </c>
      <c r="S4" s="33" t="str">
        <f>IF(Veri!$B21&lt;&gt;"",Veri!$B21,"")</f>
        <v>D</v>
      </c>
      <c r="T4" s="33" t="str">
        <f>IF(Veri!$B22&lt;&gt;"",Veri!$B22,"")</f>
        <v>A</v>
      </c>
      <c r="U4" s="33" t="str">
        <f>IF(Veri!$B23&lt;&gt;"",Veri!$B23,"")</f>
        <v>A</v>
      </c>
      <c r="V4" s="33" t="str">
        <f>IF(Veri!$B24&lt;&gt;"",Veri!$B24,"")</f>
        <v>B</v>
      </c>
      <c r="W4" s="33" t="str">
        <f>IF(Veri!$B25&lt;&gt;"",Veri!$B25,"")</f>
        <v>C</v>
      </c>
      <c r="X4" s="68"/>
      <c r="Y4" s="63"/>
      <c r="Z4" s="66"/>
      <c r="AA4" s="67"/>
      <c r="AF4" s="7"/>
    </row>
    <row r="5" spans="1:34" s="20" customFormat="1" ht="15.95" customHeight="1" x14ac:dyDescent="0.25">
      <c r="A5" s="83" t="s">
        <v>3</v>
      </c>
      <c r="B5" s="83"/>
      <c r="C5" s="83"/>
      <c r="D5" s="9">
        <f t="shared" ref="D5:W5" ca="1" si="0">IF(D$4&lt;&gt;"",SUMPRODUCT(($C$9:$C$28&lt;&gt;"")*(D$9:D$28=D$4)*(D$9:D$28&lt;&gt;"")),"")</f>
        <v>10</v>
      </c>
      <c r="E5" s="9">
        <f t="shared" ca="1" si="0"/>
        <v>8</v>
      </c>
      <c r="F5" s="9">
        <f t="shared" ca="1" si="0"/>
        <v>4</v>
      </c>
      <c r="G5" s="9">
        <f t="shared" ca="1" si="0"/>
        <v>7</v>
      </c>
      <c r="H5" s="9">
        <f t="shared" ca="1" si="0"/>
        <v>6</v>
      </c>
      <c r="I5" s="9">
        <f t="shared" ca="1" si="0"/>
        <v>10</v>
      </c>
      <c r="J5" s="9">
        <f t="shared" ca="1" si="0"/>
        <v>1</v>
      </c>
      <c r="K5" s="9">
        <f t="shared" ca="1" si="0"/>
        <v>1</v>
      </c>
      <c r="L5" s="9">
        <f t="shared" ca="1" si="0"/>
        <v>5</v>
      </c>
      <c r="M5" s="9">
        <f t="shared" ca="1" si="0"/>
        <v>10</v>
      </c>
      <c r="N5" s="9">
        <f t="shared" ca="1" si="0"/>
        <v>10</v>
      </c>
      <c r="O5" s="9">
        <f t="shared" ca="1" si="0"/>
        <v>6</v>
      </c>
      <c r="P5" s="9">
        <f t="shared" ca="1" si="0"/>
        <v>9</v>
      </c>
      <c r="Q5" s="9">
        <f t="shared" ca="1" si="0"/>
        <v>11</v>
      </c>
      <c r="R5" s="9">
        <f t="shared" ca="1" si="0"/>
        <v>6</v>
      </c>
      <c r="S5" s="9">
        <f t="shared" ca="1" si="0"/>
        <v>9</v>
      </c>
      <c r="T5" s="9">
        <f t="shared" ca="1" si="0"/>
        <v>7</v>
      </c>
      <c r="U5" s="9">
        <f t="shared" ca="1" si="0"/>
        <v>2</v>
      </c>
      <c r="V5" s="9">
        <f t="shared" ca="1" si="0"/>
        <v>4</v>
      </c>
      <c r="W5" s="9">
        <f t="shared" ca="1" si="0"/>
        <v>2</v>
      </c>
      <c r="X5" s="68"/>
      <c r="Y5" s="63"/>
      <c r="Z5" s="66"/>
      <c r="AA5" s="67"/>
      <c r="AC5" s="42" t="s">
        <v>46</v>
      </c>
      <c r="AF5" s="7"/>
    </row>
    <row r="6" spans="1:34" s="20" customFormat="1" ht="15.95" customHeight="1" x14ac:dyDescent="0.25">
      <c r="A6" s="84" t="s">
        <v>4</v>
      </c>
      <c r="B6" s="84"/>
      <c r="C6" s="84"/>
      <c r="D6" s="9">
        <f t="shared" ref="D6:W6" ca="1" si="1">IF(D$4&lt;&gt;"",SUMPRODUCT(($C$9:$C$28&lt;&gt;"")*(D$9:D$28&lt;&gt;D$4)*(D$9:D$28&lt;&gt;"")),"")</f>
        <v>2</v>
      </c>
      <c r="E6" s="9">
        <f t="shared" ca="1" si="1"/>
        <v>4</v>
      </c>
      <c r="F6" s="9">
        <f t="shared" ca="1" si="1"/>
        <v>6</v>
      </c>
      <c r="G6" s="9">
        <f t="shared" ca="1" si="1"/>
        <v>5</v>
      </c>
      <c r="H6" s="9">
        <f t="shared" ca="1" si="1"/>
        <v>4</v>
      </c>
      <c r="I6" s="9">
        <f t="shared" ca="1" si="1"/>
        <v>1</v>
      </c>
      <c r="J6" s="9">
        <f t="shared" ca="1" si="1"/>
        <v>9</v>
      </c>
      <c r="K6" s="9">
        <f t="shared" ca="1" si="1"/>
        <v>11</v>
      </c>
      <c r="L6" s="9">
        <f t="shared" ca="1" si="1"/>
        <v>4</v>
      </c>
      <c r="M6" s="9">
        <f t="shared" ca="1" si="1"/>
        <v>2</v>
      </c>
      <c r="N6" s="9">
        <f t="shared" ca="1" si="1"/>
        <v>2</v>
      </c>
      <c r="O6" s="9">
        <f t="shared" ca="1" si="1"/>
        <v>4</v>
      </c>
      <c r="P6" s="9">
        <f t="shared" ca="1" si="1"/>
        <v>2</v>
      </c>
      <c r="Q6" s="9">
        <f t="shared" ca="1" si="1"/>
        <v>1</v>
      </c>
      <c r="R6" s="9">
        <f t="shared" ca="1" si="1"/>
        <v>3</v>
      </c>
      <c r="S6" s="9">
        <f t="shared" ca="1" si="1"/>
        <v>2</v>
      </c>
      <c r="T6" s="9">
        <f t="shared" ca="1" si="1"/>
        <v>3</v>
      </c>
      <c r="U6" s="9">
        <f t="shared" ca="1" si="1"/>
        <v>5</v>
      </c>
      <c r="V6" s="9">
        <f t="shared" ca="1" si="1"/>
        <v>6</v>
      </c>
      <c r="W6" s="9">
        <f t="shared" ca="1" si="1"/>
        <v>4</v>
      </c>
      <c r="X6" s="68"/>
      <c r="Y6" s="63"/>
      <c r="Z6" s="66"/>
      <c r="AA6" s="67"/>
      <c r="AC6" s="43" t="s">
        <v>38</v>
      </c>
      <c r="AF6" s="7"/>
    </row>
    <row r="7" spans="1:34" s="20" customFormat="1" ht="15.95" customHeight="1" x14ac:dyDescent="0.25">
      <c r="A7" s="85" t="s">
        <v>5</v>
      </c>
      <c r="B7" s="85"/>
      <c r="C7" s="85"/>
      <c r="D7" s="9">
        <f t="array" aca="1" ref="D7" ca="1">IF(D$4="","",SUM(--(MMULT(($C$9:$C$28&lt;&gt;"")*(D$9:D$28="")*($D$9:$W$28&lt;&gt;""),TRANSPOSE(COLUMN($D$4:$W$4))^0)&gt;0)))</f>
        <v>0</v>
      </c>
      <c r="E7" s="9">
        <f t="array" aca="1" ref="E7" ca="1">IF(E$4="","",SUM(--(MMULT(($C$9:$C$28&lt;&gt;"")*(E$9:E$28="")*($D$9:$W$28&lt;&gt;""),TRANSPOSE(COLUMN($D$4:$W$4))^0)&gt;0)))</f>
        <v>0</v>
      </c>
      <c r="F7" s="9">
        <f t="array" aca="1" ref="F7" ca="1">IF(F$4="","",SUM(--(MMULT(($C$9:$C$28&lt;&gt;"")*(F$9:F$28="")*($D$9:$W$28&lt;&gt;""),TRANSPOSE(COLUMN($D$4:$W$4))^0)&gt;0)))</f>
        <v>2</v>
      </c>
      <c r="G7" s="9">
        <f t="array" aca="1" ref="G7" ca="1">IF(G$4="","",SUM(--(MMULT(($C$9:$C$28&lt;&gt;"")*(G$9:G$28="")*($D$9:$W$28&lt;&gt;""),TRANSPOSE(COLUMN($D$4:$W$4))^0)&gt;0)))</f>
        <v>0</v>
      </c>
      <c r="H7" s="9">
        <f t="array" aca="1" ref="H7" ca="1">IF(H$4="","",SUM(--(MMULT(($C$9:$C$28&lt;&gt;"")*(H$9:H$28="")*($D$9:$W$28&lt;&gt;""),TRANSPOSE(COLUMN($D$4:$W$4))^0)&gt;0)))</f>
        <v>2</v>
      </c>
      <c r="I7" s="9">
        <f t="array" aca="1" ref="I7" ca="1">IF(I$4="","",SUM(--(MMULT(($C$9:$C$28&lt;&gt;"")*(I$9:I$28="")*($D$9:$W$28&lt;&gt;""),TRANSPOSE(COLUMN($D$4:$W$4))^0)&gt;0)))</f>
        <v>1</v>
      </c>
      <c r="J7" s="9">
        <f t="array" aca="1" ref="J7" ca="1">IF(J$4="","",SUM(--(MMULT(($C$9:$C$28&lt;&gt;"")*(J$9:J$28="")*($D$9:$W$28&lt;&gt;""),TRANSPOSE(COLUMN($D$4:$W$4))^0)&gt;0)))</f>
        <v>2</v>
      </c>
      <c r="K7" s="9">
        <f t="array" aca="1" ref="K7" ca="1">IF(K$4="","",SUM(--(MMULT(($C$9:$C$28&lt;&gt;"")*(K$9:K$28="")*($D$9:$W$28&lt;&gt;""),TRANSPOSE(COLUMN($D$4:$W$4))^0)&gt;0)))</f>
        <v>0</v>
      </c>
      <c r="L7" s="9">
        <f t="array" aca="1" ref="L7" ca="1">IF(L$4="","",SUM(--(MMULT(($C$9:$C$28&lt;&gt;"")*(L$9:L$28="")*($D$9:$W$28&lt;&gt;""),TRANSPOSE(COLUMN($D$4:$W$4))^0)&gt;0)))</f>
        <v>3</v>
      </c>
      <c r="M7" s="9">
        <f t="array" aca="1" ref="M7" ca="1">IF(M$4="","",SUM(--(MMULT(($C$9:$C$28&lt;&gt;"")*(M$9:M$28="")*($D$9:$W$28&lt;&gt;""),TRANSPOSE(COLUMN($D$4:$W$4))^0)&gt;0)))</f>
        <v>0</v>
      </c>
      <c r="N7" s="9">
        <f t="array" aca="1" ref="N7" ca="1">IF(N$4="","",SUM(--(MMULT(($C$9:$C$28&lt;&gt;"")*(N$9:N$28="")*($D$9:$W$28&lt;&gt;""),TRANSPOSE(COLUMN($D$4:$W$4))^0)&gt;0)))</f>
        <v>0</v>
      </c>
      <c r="O7" s="9">
        <f t="array" aca="1" ref="O7" ca="1">IF(O$4="","",SUM(--(MMULT(($C$9:$C$28&lt;&gt;"")*(O$9:O$28="")*($D$9:$W$28&lt;&gt;""),TRANSPOSE(COLUMN($D$4:$W$4))^0)&gt;0)))</f>
        <v>2</v>
      </c>
      <c r="P7" s="9">
        <f t="array" aca="1" ref="P7" ca="1">IF(P$4="","",SUM(--(MMULT(($C$9:$C$28&lt;&gt;"")*(P$9:P$28="")*($D$9:$W$28&lt;&gt;""),TRANSPOSE(COLUMN($D$4:$W$4))^0)&gt;0)))</f>
        <v>1</v>
      </c>
      <c r="Q7" s="9">
        <f t="array" aca="1" ref="Q7" ca="1">IF(Q$4="","",SUM(--(MMULT(($C$9:$C$28&lt;&gt;"")*(Q$9:Q$28="")*($D$9:$W$28&lt;&gt;""),TRANSPOSE(COLUMN($D$4:$W$4))^0)&gt;0)))</f>
        <v>0</v>
      </c>
      <c r="R7" s="9">
        <f t="array" aca="1" ref="R7" ca="1">IF(R$4="","",SUM(--(MMULT(($C$9:$C$28&lt;&gt;"")*(R$9:R$28="")*($D$9:$W$28&lt;&gt;""),TRANSPOSE(COLUMN($D$4:$W$4))^0)&gt;0)))</f>
        <v>3</v>
      </c>
      <c r="S7" s="9">
        <f t="array" aca="1" ref="S7" ca="1">IF(S$4="","",SUM(--(MMULT(($C$9:$C$28&lt;&gt;"")*(S$9:S$28="")*($D$9:$W$28&lt;&gt;""),TRANSPOSE(COLUMN($D$4:$W$4))^0)&gt;0)))</f>
        <v>1</v>
      </c>
      <c r="T7" s="9">
        <f t="array" aca="1" ref="T7" ca="1">IF(T$4="","",SUM(--(MMULT(($C$9:$C$28&lt;&gt;"")*(T$9:T$28="")*($D$9:$W$28&lt;&gt;""),TRANSPOSE(COLUMN($D$4:$W$4))^0)&gt;0)))</f>
        <v>2</v>
      </c>
      <c r="U7" s="9">
        <f t="array" aca="1" ref="U7" ca="1">IF(U$4="","",SUM(--(MMULT(($C$9:$C$28&lt;&gt;"")*(U$9:U$28="")*($D$9:$W$28&lt;&gt;""),TRANSPOSE(COLUMN($D$4:$W$4))^0)&gt;0)))</f>
        <v>5</v>
      </c>
      <c r="V7" s="9">
        <f t="array" aca="1" ref="V7" ca="1">IF(V$4="","",SUM(--(MMULT(($C$9:$C$28&lt;&gt;"")*(V$9:V$28="")*($D$9:$W$28&lt;&gt;""),TRANSPOSE(COLUMN($D$4:$W$4))^0)&gt;0)))</f>
        <v>2</v>
      </c>
      <c r="W7" s="9">
        <f t="array" aca="1" ref="W7" ca="1">IF(W$4="","",SUM(--(MMULT(($C$9:$C$28&lt;&gt;"")*(W$9:W$28="")*($D$9:$W$28&lt;&gt;""),TRANSPOSE(COLUMN($D$4:$W$4))^0)&gt;0)))</f>
        <v>6</v>
      </c>
      <c r="X7" s="68"/>
      <c r="Y7" s="63"/>
      <c r="Z7" s="66"/>
      <c r="AA7" s="67"/>
      <c r="AC7" s="43" t="s">
        <v>39</v>
      </c>
      <c r="AF7" s="7"/>
    </row>
    <row r="8" spans="1:34" s="20" customFormat="1" ht="15.95" customHeight="1" x14ac:dyDescent="0.25">
      <c r="A8" s="64" t="s">
        <v>6</v>
      </c>
      <c r="B8" s="64"/>
      <c r="C8" s="64"/>
      <c r="D8" s="9">
        <f ca="1">IF(SUM(D$5,D$7)&gt;0,(D$5*100)/(D$5+D$6+D$7),"")</f>
        <v>83.333333333333329</v>
      </c>
      <c r="E8" s="9">
        <f t="shared" ref="E8:W8" ca="1" si="2">IF(SUM(E$5,E$7)&gt;0,(E$5*100)/(E$5+E$6+E$7),"")</f>
        <v>66.666666666666671</v>
      </c>
      <c r="F8" s="9">
        <f t="shared" ca="1" si="2"/>
        <v>33.333333333333336</v>
      </c>
      <c r="G8" s="9">
        <f t="shared" ca="1" si="2"/>
        <v>58.333333333333336</v>
      </c>
      <c r="H8" s="9">
        <f t="shared" ca="1" si="2"/>
        <v>50</v>
      </c>
      <c r="I8" s="9">
        <f t="shared" ca="1" si="2"/>
        <v>83.333333333333329</v>
      </c>
      <c r="J8" s="9">
        <f t="shared" ca="1" si="2"/>
        <v>8.3333333333333339</v>
      </c>
      <c r="K8" s="9">
        <f t="shared" ca="1" si="2"/>
        <v>8.3333333333333339</v>
      </c>
      <c r="L8" s="9">
        <f t="shared" ca="1" si="2"/>
        <v>41.666666666666664</v>
      </c>
      <c r="M8" s="9">
        <f t="shared" ca="1" si="2"/>
        <v>83.333333333333329</v>
      </c>
      <c r="N8" s="9">
        <f t="shared" ca="1" si="2"/>
        <v>83.333333333333329</v>
      </c>
      <c r="O8" s="9">
        <f t="shared" ca="1" si="2"/>
        <v>50</v>
      </c>
      <c r="P8" s="9">
        <f t="shared" ca="1" si="2"/>
        <v>75</v>
      </c>
      <c r="Q8" s="9">
        <f t="shared" ca="1" si="2"/>
        <v>91.666666666666671</v>
      </c>
      <c r="R8" s="9">
        <f t="shared" ca="1" si="2"/>
        <v>50</v>
      </c>
      <c r="S8" s="9">
        <f t="shared" ca="1" si="2"/>
        <v>75</v>
      </c>
      <c r="T8" s="9">
        <f t="shared" ca="1" si="2"/>
        <v>58.333333333333336</v>
      </c>
      <c r="U8" s="9">
        <f t="shared" ca="1" si="2"/>
        <v>16.666666666666668</v>
      </c>
      <c r="V8" s="9">
        <f t="shared" ca="1" si="2"/>
        <v>33.333333333333336</v>
      </c>
      <c r="W8" s="9">
        <f t="shared" ca="1" si="2"/>
        <v>16.666666666666668</v>
      </c>
      <c r="X8" s="68"/>
      <c r="Y8" s="63"/>
      <c r="Z8" s="66"/>
      <c r="AA8" s="67"/>
      <c r="AC8" s="43" t="s">
        <v>40</v>
      </c>
      <c r="AF8" s="7"/>
    </row>
    <row r="9" spans="1:34" s="3" customFormat="1" ht="15.95" customHeight="1" x14ac:dyDescent="0.25">
      <c r="A9" s="4">
        <v>1</v>
      </c>
      <c r="B9" s="4">
        <f ca="1">IF($AC9="","",OFFSET(Liste!C$8,$AC9,))</f>
        <v>814</v>
      </c>
      <c r="C9" s="23" t="str">
        <f ca="1">IF($AC9="","",OFFSET(Liste!D$8,$AC9,))</f>
        <v>Rabia ŞAHİN</v>
      </c>
      <c r="D9" s="4" t="str">
        <f ca="1">IF($AC9="","",IF(OFFSET(Liste!E$8,$AC9,)="","",OFFSET(Liste!E$8,$AC9,)))</f>
        <v>D</v>
      </c>
      <c r="E9" s="4" t="str">
        <f ca="1">IF($AC9="","",IF(OFFSET(Liste!F$8,$AC9,)="","",OFFSET(Liste!F$8,$AC9,)))</f>
        <v>A</v>
      </c>
      <c r="F9" s="4" t="str">
        <f ca="1">IF($AC9="","",IF(OFFSET(Liste!G$8,$AC9,)="","",OFFSET(Liste!G$8,$AC9,)))</f>
        <v>D</v>
      </c>
      <c r="G9" s="4" t="str">
        <f ca="1">IF($AC9="","",IF(OFFSET(Liste!H$8,$AC9,)="","",OFFSET(Liste!H$8,$AC9,)))</f>
        <v>B</v>
      </c>
      <c r="H9" s="4" t="str">
        <f ca="1">IF($AC9="","",IF(OFFSET(Liste!I$8,$AC9,)="","",OFFSET(Liste!I$8,$AC9,)))</f>
        <v>C</v>
      </c>
      <c r="I9" s="4" t="str">
        <f ca="1">IF($AC9="","",IF(OFFSET(Liste!J$8,$AC9,)="","",OFFSET(Liste!J$8,$AC9,)))</f>
        <v>D</v>
      </c>
      <c r="J9" s="4" t="str">
        <f ca="1">IF($AC9="","",IF(OFFSET(Liste!K$8,$AC9,)="","",OFFSET(Liste!K$8,$AC9,)))</f>
        <v>C</v>
      </c>
      <c r="K9" s="4" t="str">
        <f ca="1">IF($AC9="","",IF(OFFSET(Liste!L$8,$AC9,)="","",OFFSET(Liste!L$8,$AC9,)))</f>
        <v>B</v>
      </c>
      <c r="L9" s="4" t="str">
        <f ca="1">IF($AC9="","",IF(OFFSET(Liste!M$8,$AC9,)="","",OFFSET(Liste!M$8,$AC9,)))</f>
        <v>B</v>
      </c>
      <c r="M9" s="4" t="str">
        <f ca="1">IF($AC9="","",IF(OFFSET(Liste!N$8,$AC9,)="","",OFFSET(Liste!N$8,$AC9,)))</f>
        <v>C</v>
      </c>
      <c r="N9" s="4" t="str">
        <f ca="1">IF($AC9="","",IF(OFFSET(Liste!O$8,$AC9,)="","",OFFSET(Liste!O$8,$AC9,)))</f>
        <v>A</v>
      </c>
      <c r="O9" s="4" t="str">
        <f ca="1">IF($AC9="","",IF(OFFSET(Liste!P$8,$AC9,)="","",OFFSET(Liste!P$8,$AC9,)))</f>
        <v>B</v>
      </c>
      <c r="P9" s="4" t="str">
        <f ca="1">IF($AC9="","",IF(OFFSET(Liste!Q$8,$AC9,)="","",OFFSET(Liste!Q$8,$AC9,)))</f>
        <v>B</v>
      </c>
      <c r="Q9" s="4" t="str">
        <f ca="1">IF($AC9="","",IF(OFFSET(Liste!R$8,$AC9,)="","",OFFSET(Liste!R$8,$AC9,)))</f>
        <v>B</v>
      </c>
      <c r="R9" s="4" t="str">
        <f ca="1">IF($AC9="","",IF(OFFSET(Liste!S$8,$AC9,)="","",OFFSET(Liste!S$8,$AC9,)))</f>
        <v>C</v>
      </c>
      <c r="S9" s="4" t="str">
        <f ca="1">IF($AC9="","",IF(OFFSET(Liste!T$8,$AC9,)="","",OFFSET(Liste!T$8,$AC9,)))</f>
        <v>D</v>
      </c>
      <c r="T9" s="4" t="str">
        <f ca="1">IF($AC9="","",IF(OFFSET(Liste!U$8,$AC9,)="","",OFFSET(Liste!U$8,$AC9,)))</f>
        <v>A</v>
      </c>
      <c r="U9" s="4" t="str">
        <f ca="1">IF($AC9="","",IF(OFFSET(Liste!V$8,$AC9,)="","",OFFSET(Liste!V$8,$AC9,)))</f>
        <v>C</v>
      </c>
      <c r="V9" s="4" t="str">
        <f ca="1">IF($AC9="","",IF(OFFSET(Liste!W$8,$AC9,)="","",OFFSET(Liste!W$8,$AC9,)))</f>
        <v>C</v>
      </c>
      <c r="W9" s="4" t="str">
        <f ca="1">IF($AC9="","",IF(OFFSET(Liste!X$8,$AC9,)="","",OFFSET(Liste!X$8,$AC9,)))</f>
        <v>A</v>
      </c>
      <c r="X9" s="4">
        <f ca="1">IF($B9="","",IF(COUNTBLANK(OFFSET($C9,,1,1,MAX($D$3:$W$3)))=MAX($D$3:$W$3),"",SUMPRODUCT(--(OFFSET($C$4,,1,1,MAX($D$3:$W$3))=OFFSET($C9,,1,1,MAX($D$3:$W$3))))))</f>
        <v>15</v>
      </c>
      <c r="Y9" s="4">
        <f ca="1">IF($B9="","",IF(COUNTBLANK(OFFSET($C9,,1,1,MAX($D$3:$W$3)))=MAX($D$3:$W$3),"",SUMPRODUCT((OFFSET($C$4,,1,1,MAX($D$3:$W$3))&lt;&gt;OFFSET($C9,,1,1,MAX($D$3:$W$3)))*(OFFSET($C9,,1,1,MAX($D$3:$W$3))&lt;&gt;""))))</f>
        <v>5</v>
      </c>
      <c r="Z9" s="4">
        <f ca="1">IF($B9="","",IF(COUNTBLANK(OFFSET($C9,,1,1,MAX($D$3:$W$3)))=MAX($D$3:$W$3),"",COUNTBLANK(OFFSET($C9,,1,1,MAX($D$3:$W$3)))))</f>
        <v>0</v>
      </c>
      <c r="AA9" s="5">
        <f ca="1">IF($B9="","",IF(COUNTBLANK(OFFSET($C9,,1,1,MAX($D$3:$W$3)))=MAX($D$3:$W$3),"",X9-Y9/3))</f>
        <v>13.333333333333334</v>
      </c>
      <c r="AC9" s="43">
        <f t="array" aca="1" ref="AC9" ca="1">IFERROR(MATCH(LARGE(IF(Liste!$B$9:$B$68=$AC$5,IF(Liste!$AB$9:$AB$68="",-20,Liste!$AB$9:$AB$68)-(Liste!$A$9:$A$68/1000)),$A9),IF(Liste!$AB$9:$AB$68="",-20,Liste!$AB$9:$AB$68)-(Liste!$A$9:$A$68/1000),0),"")</f>
        <v>43</v>
      </c>
      <c r="AF9" s="26"/>
      <c r="AH9" s="26"/>
    </row>
    <row r="10" spans="1:34" s="3" customFormat="1" ht="15.95" customHeight="1" x14ac:dyDescent="0.25">
      <c r="A10" s="4">
        <v>2</v>
      </c>
      <c r="B10" s="4">
        <f ca="1">IF($AC10="","",OFFSET(Liste!C$8,$AC10,))</f>
        <v>401</v>
      </c>
      <c r="C10" s="23" t="str">
        <f ca="1">IF($AC10="","",OFFSET(Liste!D$8,$AC10,))</f>
        <v>Onur SİVRİ</v>
      </c>
      <c r="D10" s="4" t="str">
        <f ca="1">IF($AC10="","",IF(OFFSET(Liste!E$8,$AC10,)="","",OFFSET(Liste!E$8,$AC10,)))</f>
        <v>D</v>
      </c>
      <c r="E10" s="4" t="str">
        <f ca="1">IF($AC10="","",IF(OFFSET(Liste!F$8,$AC10,)="","",OFFSET(Liste!F$8,$AC10,)))</f>
        <v>A</v>
      </c>
      <c r="F10" s="4" t="str">
        <f ca="1">IF($AC10="","",IF(OFFSET(Liste!G$8,$AC10,)="","",OFFSET(Liste!G$8,$AC10,)))</f>
        <v>D</v>
      </c>
      <c r="G10" s="4" t="str">
        <f ca="1">IF($AC10="","",IF(OFFSET(Liste!H$8,$AC10,)="","",OFFSET(Liste!H$8,$AC10,)))</f>
        <v>D</v>
      </c>
      <c r="H10" s="4" t="str">
        <f ca="1">IF($AC10="","",IF(OFFSET(Liste!I$8,$AC10,)="","",OFFSET(Liste!I$8,$AC10,)))</f>
        <v>C</v>
      </c>
      <c r="I10" s="4" t="str">
        <f ca="1">IF($AC10="","",IF(OFFSET(Liste!J$8,$AC10,)="","",OFFSET(Liste!J$8,$AC10,)))</f>
        <v>D</v>
      </c>
      <c r="J10" s="4" t="str">
        <f ca="1">IF($AC10="","",IF(OFFSET(Liste!K$8,$AC10,)="","",OFFSET(Liste!K$8,$AC10,)))</f>
        <v>B</v>
      </c>
      <c r="K10" s="4" t="str">
        <f ca="1">IF($AC10="","",IF(OFFSET(Liste!L$8,$AC10,)="","",OFFSET(Liste!L$8,$AC10,)))</f>
        <v>A</v>
      </c>
      <c r="L10" s="4" t="str">
        <f ca="1">IF($AC10="","",IF(OFFSET(Liste!M$8,$AC10,)="","",OFFSET(Liste!M$8,$AC10,)))</f>
        <v>B</v>
      </c>
      <c r="M10" s="4" t="str">
        <f ca="1">IF($AC10="","",IF(OFFSET(Liste!N$8,$AC10,)="","",OFFSET(Liste!N$8,$AC10,)))</f>
        <v>C</v>
      </c>
      <c r="N10" s="4" t="str">
        <f ca="1">IF($AC10="","",IF(OFFSET(Liste!O$8,$AC10,)="","",OFFSET(Liste!O$8,$AC10,)))</f>
        <v>A</v>
      </c>
      <c r="O10" s="4" t="str">
        <f ca="1">IF($AC10="","",IF(OFFSET(Liste!P$8,$AC10,)="","",OFFSET(Liste!P$8,$AC10,)))</f>
        <v>B</v>
      </c>
      <c r="P10" s="4" t="str">
        <f ca="1">IF($AC10="","",IF(OFFSET(Liste!Q$8,$AC10,)="","",OFFSET(Liste!Q$8,$AC10,)))</f>
        <v>B</v>
      </c>
      <c r="Q10" s="4" t="str">
        <f ca="1">IF($AC10="","",IF(OFFSET(Liste!R$8,$AC10,)="","",OFFSET(Liste!R$8,$AC10,)))</f>
        <v>B</v>
      </c>
      <c r="R10" s="4" t="str">
        <f ca="1">IF($AC10="","",IF(OFFSET(Liste!S$8,$AC10,)="","",OFFSET(Liste!S$8,$AC10,)))</f>
        <v>B</v>
      </c>
      <c r="S10" s="4" t="str">
        <f ca="1">IF($AC10="","",IF(OFFSET(Liste!T$8,$AC10,)="","",OFFSET(Liste!T$8,$AC10,)))</f>
        <v>D</v>
      </c>
      <c r="T10" s="4" t="str">
        <f ca="1">IF($AC10="","",IF(OFFSET(Liste!U$8,$AC10,)="","",OFFSET(Liste!U$8,$AC10,)))</f>
        <v>A</v>
      </c>
      <c r="U10" s="4" t="str">
        <f ca="1">IF($AC10="","",IF(OFFSET(Liste!V$8,$AC10,)="","",OFFSET(Liste!V$8,$AC10,)))</f>
        <v/>
      </c>
      <c r="V10" s="4" t="str">
        <f ca="1">IF($AC10="","",IF(OFFSET(Liste!W$8,$AC10,)="","",OFFSET(Liste!W$8,$AC10,)))</f>
        <v>D</v>
      </c>
      <c r="W10" s="4" t="str">
        <f ca="1">IF($AC10="","",IF(OFFSET(Liste!X$8,$AC10,)="","",OFFSET(Liste!X$8,$AC10,)))</f>
        <v>A</v>
      </c>
      <c r="X10" s="4">
        <f t="shared" ref="X10:X28" ca="1" si="3">IF($B10="","",IF(COUNTBLANK(OFFSET($C10,,1,1,MAX($D$3:$W$3)))=MAX($D$3:$W$3),"",SUMPRODUCT(--(OFFSET($C$4,,1,1,MAX($D$3:$W$3))=OFFSET($C10,,1,1,MAX($D$3:$W$3))))))</f>
        <v>13</v>
      </c>
      <c r="Y10" s="4">
        <f t="shared" ref="Y10:Y28" ca="1" si="4">IF($B10="","",IF(COUNTBLANK(OFFSET($C10,,1,1,MAX($D$3:$W$3)))=MAX($D$3:$W$3),"",SUMPRODUCT((OFFSET($C$4,,1,1,MAX($D$3:$W$3))&lt;&gt;OFFSET($C10,,1,1,MAX($D$3:$W$3)))*(OFFSET($C10,,1,1,MAX($D$3:$W$3))&lt;&gt;""))))</f>
        <v>6</v>
      </c>
      <c r="Z10" s="4">
        <f t="shared" ref="Z10:Z28" ca="1" si="5">IF($B10="","",IF(COUNTBLANK(OFFSET($C10,,1,1,MAX($D$3:$W$3)))=MAX($D$3:$W$3),"",COUNTBLANK(OFFSET($C10,,1,1,MAX($D$3:$W$3)))))</f>
        <v>1</v>
      </c>
      <c r="AA10" s="5">
        <f t="shared" ref="AA10:AA28" ca="1" si="6">IF($B10="","",IF(COUNTBLANK(OFFSET($C10,,1,1,MAX($D$3:$W$3)))=MAX($D$3:$W$3),"",X10-Y10/3))</f>
        <v>11</v>
      </c>
      <c r="AC10" s="43">
        <f t="array" aca="1" ref="AC10" ca="1">IFERROR(MATCH(LARGE(IF(Liste!$B$9:$B$68=$AC$5,IF(Liste!$AB$9:$AB$68="",-20,Liste!$AB$9:$AB$68)-(Liste!$A$9:$A$68/1000)),$A10),IF(Liste!$AB$9:$AB$68="",-20,Liste!$AB$9:$AB$68)-(Liste!$A$9:$A$68/1000),0),"")</f>
        <v>40</v>
      </c>
      <c r="AF10" s="26"/>
    </row>
    <row r="11" spans="1:34" s="3" customFormat="1" ht="15.95" customHeight="1" x14ac:dyDescent="0.25">
      <c r="A11" s="4">
        <v>3</v>
      </c>
      <c r="B11" s="4">
        <f ca="1">IF($AC11="","",OFFSET(Liste!C$8,$AC11,))</f>
        <v>807</v>
      </c>
      <c r="C11" s="23" t="str">
        <f ca="1">IF($AC11="","",OFFSET(Liste!D$8,$AC11,))</f>
        <v>Özkan SÖNMEZ</v>
      </c>
      <c r="D11" s="4" t="str">
        <f ca="1">IF($AC11="","",IF(OFFSET(Liste!E$8,$AC11,)="","",OFFSET(Liste!E$8,$AC11,)))</f>
        <v>D</v>
      </c>
      <c r="E11" s="4" t="str">
        <f ca="1">IF($AC11="","",IF(OFFSET(Liste!F$8,$AC11,)="","",OFFSET(Liste!F$8,$AC11,)))</f>
        <v>A</v>
      </c>
      <c r="F11" s="4" t="str">
        <f ca="1">IF($AC11="","",IF(OFFSET(Liste!G$8,$AC11,)="","",OFFSET(Liste!G$8,$AC11,)))</f>
        <v>D</v>
      </c>
      <c r="G11" s="4" t="str">
        <f ca="1">IF($AC11="","",IF(OFFSET(Liste!H$8,$AC11,)="","",OFFSET(Liste!H$8,$AC11,)))</f>
        <v>B</v>
      </c>
      <c r="H11" s="4" t="str">
        <f ca="1">IF($AC11="","",IF(OFFSET(Liste!I$8,$AC11,)="","",OFFSET(Liste!I$8,$AC11,)))</f>
        <v>C</v>
      </c>
      <c r="I11" s="4" t="str">
        <f ca="1">IF($AC11="","",IF(OFFSET(Liste!J$8,$AC11,)="","",OFFSET(Liste!J$8,$AC11,)))</f>
        <v>D</v>
      </c>
      <c r="J11" s="4" t="str">
        <f ca="1">IF($AC11="","",IF(OFFSET(Liste!K$8,$AC11,)="","",OFFSET(Liste!K$8,$AC11,)))</f>
        <v>C</v>
      </c>
      <c r="K11" s="4" t="str">
        <f ca="1">IF($AC11="","",IF(OFFSET(Liste!L$8,$AC11,)="","",OFFSET(Liste!L$8,$AC11,)))</f>
        <v>B</v>
      </c>
      <c r="L11" s="4" t="str">
        <f ca="1">IF($AC11="","",IF(OFFSET(Liste!M$8,$AC11,)="","",OFFSET(Liste!M$8,$AC11,)))</f>
        <v>B</v>
      </c>
      <c r="M11" s="4" t="str">
        <f ca="1">IF($AC11="","",IF(OFFSET(Liste!N$8,$AC11,)="","",OFFSET(Liste!N$8,$AC11,)))</f>
        <v>C</v>
      </c>
      <c r="N11" s="4" t="str">
        <f ca="1">IF($AC11="","",IF(OFFSET(Liste!O$8,$AC11,)="","",OFFSET(Liste!O$8,$AC11,)))</f>
        <v>A</v>
      </c>
      <c r="O11" s="4" t="str">
        <f ca="1">IF($AC11="","",IF(OFFSET(Liste!P$8,$AC11,)="","",OFFSET(Liste!P$8,$AC11,)))</f>
        <v/>
      </c>
      <c r="P11" s="4" t="str">
        <f ca="1">IF($AC11="","",IF(OFFSET(Liste!Q$8,$AC11,)="","",OFFSET(Liste!Q$8,$AC11,)))</f>
        <v>B</v>
      </c>
      <c r="Q11" s="4" t="str">
        <f ca="1">IF($AC11="","",IF(OFFSET(Liste!R$8,$AC11,)="","",OFFSET(Liste!R$8,$AC11,)))</f>
        <v>B</v>
      </c>
      <c r="R11" s="4" t="str">
        <f ca="1">IF($AC11="","",IF(OFFSET(Liste!S$8,$AC11,)="","",OFFSET(Liste!S$8,$AC11,)))</f>
        <v/>
      </c>
      <c r="S11" s="4" t="str">
        <f ca="1">IF($AC11="","",IF(OFFSET(Liste!T$8,$AC11,)="","",OFFSET(Liste!T$8,$AC11,)))</f>
        <v>D</v>
      </c>
      <c r="T11" s="4" t="str">
        <f ca="1">IF($AC11="","",IF(OFFSET(Liste!U$8,$AC11,)="","",OFFSET(Liste!U$8,$AC11,)))</f>
        <v>C</v>
      </c>
      <c r="U11" s="4" t="str">
        <f ca="1">IF($AC11="","",IF(OFFSET(Liste!V$8,$AC11,)="","",OFFSET(Liste!V$8,$AC11,)))</f>
        <v/>
      </c>
      <c r="V11" s="4" t="str">
        <f ca="1">IF($AC11="","",IF(OFFSET(Liste!W$8,$AC11,)="","",OFFSET(Liste!W$8,$AC11,)))</f>
        <v/>
      </c>
      <c r="W11" s="4" t="str">
        <f ca="1">IF($AC11="","",IF(OFFSET(Liste!X$8,$AC11,)="","",OFFSET(Liste!X$8,$AC11,)))</f>
        <v/>
      </c>
      <c r="X11" s="4">
        <f t="shared" ca="1" si="3"/>
        <v>12</v>
      </c>
      <c r="Y11" s="4">
        <f t="shared" ca="1" si="4"/>
        <v>3</v>
      </c>
      <c r="Z11" s="4">
        <f t="shared" ca="1" si="5"/>
        <v>5</v>
      </c>
      <c r="AA11" s="5">
        <f t="shared" ca="1" si="6"/>
        <v>11</v>
      </c>
      <c r="AC11" s="43">
        <f t="array" aca="1" ref="AC11" ca="1">IFERROR(MATCH(LARGE(IF(Liste!$B$9:$B$68=$AC$5,IF(Liste!$AB$9:$AB$68="",-20,Liste!$AB$9:$AB$68)-(Liste!$A$9:$A$68/1000)),$A11),IF(Liste!$AB$9:$AB$68="",-20,Liste!$AB$9:$AB$68)-(Liste!$A$9:$A$68/1000),0),"")</f>
        <v>42</v>
      </c>
      <c r="AF11" s="26"/>
    </row>
    <row r="12" spans="1:34" s="3" customFormat="1" ht="15.95" customHeight="1" x14ac:dyDescent="0.25">
      <c r="A12" s="4">
        <v>4</v>
      </c>
      <c r="B12" s="4">
        <f ca="1">IF($AC12="","",OFFSET(Liste!C$8,$AC12,))</f>
        <v>837</v>
      </c>
      <c r="C12" s="23" t="str">
        <f ca="1">IF($AC12="","",OFFSET(Liste!D$8,$AC12,))</f>
        <v>Rana ŞEN</v>
      </c>
      <c r="D12" s="4" t="str">
        <f ca="1">IF($AC12="","",IF(OFFSET(Liste!E$8,$AC12,)="","",OFFSET(Liste!E$8,$AC12,)))</f>
        <v>D</v>
      </c>
      <c r="E12" s="4" t="str">
        <f ca="1">IF($AC12="","",IF(OFFSET(Liste!F$8,$AC12,)="","",OFFSET(Liste!F$8,$AC12,)))</f>
        <v>C</v>
      </c>
      <c r="F12" s="4" t="str">
        <f ca="1">IF($AC12="","",IF(OFFSET(Liste!G$8,$AC12,)="","",OFFSET(Liste!G$8,$AC12,)))</f>
        <v>A</v>
      </c>
      <c r="G12" s="4" t="str">
        <f ca="1">IF($AC12="","",IF(OFFSET(Liste!H$8,$AC12,)="","",OFFSET(Liste!H$8,$AC12,)))</f>
        <v>B</v>
      </c>
      <c r="H12" s="4" t="str">
        <f ca="1">IF($AC12="","",IF(OFFSET(Liste!I$8,$AC12,)="","",OFFSET(Liste!I$8,$AC12,)))</f>
        <v>C</v>
      </c>
      <c r="I12" s="4" t="str">
        <f ca="1">IF($AC12="","",IF(OFFSET(Liste!J$8,$AC12,)="","",OFFSET(Liste!J$8,$AC12,)))</f>
        <v>D</v>
      </c>
      <c r="J12" s="4" t="str">
        <f ca="1">IF($AC12="","",IF(OFFSET(Liste!K$8,$AC12,)="","",OFFSET(Liste!K$8,$AC12,)))</f>
        <v>C</v>
      </c>
      <c r="K12" s="4" t="str">
        <f ca="1">IF($AC12="","",IF(OFFSET(Liste!L$8,$AC12,)="","",OFFSET(Liste!L$8,$AC12,)))</f>
        <v>B</v>
      </c>
      <c r="L12" s="4" t="str">
        <f ca="1">IF($AC12="","",IF(OFFSET(Liste!M$8,$AC12,)="","",OFFSET(Liste!M$8,$AC12,)))</f>
        <v>D</v>
      </c>
      <c r="M12" s="4" t="str">
        <f ca="1">IF($AC12="","",IF(OFFSET(Liste!N$8,$AC12,)="","",OFFSET(Liste!N$8,$AC12,)))</f>
        <v>C</v>
      </c>
      <c r="N12" s="4" t="str">
        <f ca="1">IF($AC12="","",IF(OFFSET(Liste!O$8,$AC12,)="","",OFFSET(Liste!O$8,$AC12,)))</f>
        <v>A</v>
      </c>
      <c r="O12" s="4" t="str">
        <f ca="1">IF($AC12="","",IF(OFFSET(Liste!P$8,$AC12,)="","",OFFSET(Liste!P$8,$AC12,)))</f>
        <v>B</v>
      </c>
      <c r="P12" s="4" t="str">
        <f ca="1">IF($AC12="","",IF(OFFSET(Liste!Q$8,$AC12,)="","",OFFSET(Liste!Q$8,$AC12,)))</f>
        <v>B</v>
      </c>
      <c r="Q12" s="4" t="str">
        <f ca="1">IF($AC12="","",IF(OFFSET(Liste!R$8,$AC12,)="","",OFFSET(Liste!R$8,$AC12,)))</f>
        <v>B</v>
      </c>
      <c r="R12" s="4" t="str">
        <f ca="1">IF($AC12="","",IF(OFFSET(Liste!S$8,$AC12,)="","",OFFSET(Liste!S$8,$AC12,)))</f>
        <v>C</v>
      </c>
      <c r="S12" s="4" t="str">
        <f ca="1">IF($AC12="","",IF(OFFSET(Liste!T$8,$AC12,)="","",OFFSET(Liste!T$8,$AC12,)))</f>
        <v>D</v>
      </c>
      <c r="T12" s="4" t="str">
        <f ca="1">IF($AC12="","",IF(OFFSET(Liste!U$8,$AC12,)="","",OFFSET(Liste!U$8,$AC12,)))</f>
        <v>A</v>
      </c>
      <c r="U12" s="4" t="str">
        <f ca="1">IF($AC12="","",IF(OFFSET(Liste!V$8,$AC12,)="","",OFFSET(Liste!V$8,$AC12,)))</f>
        <v>B</v>
      </c>
      <c r="V12" s="4" t="str">
        <f ca="1">IF($AC12="","",IF(OFFSET(Liste!W$8,$AC12,)="","",OFFSET(Liste!W$8,$AC12,)))</f>
        <v>B</v>
      </c>
      <c r="W12" s="4" t="str">
        <f ca="1">IF($AC12="","",IF(OFFSET(Liste!X$8,$AC12,)="","",OFFSET(Liste!X$8,$AC12,)))</f>
        <v/>
      </c>
      <c r="X12" s="4">
        <f t="shared" ca="1" si="3"/>
        <v>13</v>
      </c>
      <c r="Y12" s="4">
        <f t="shared" ca="1" si="4"/>
        <v>6</v>
      </c>
      <c r="Z12" s="4">
        <f t="shared" ca="1" si="5"/>
        <v>1</v>
      </c>
      <c r="AA12" s="5">
        <f t="shared" ca="1" si="6"/>
        <v>11</v>
      </c>
      <c r="AC12" s="43">
        <f t="array" aca="1" ref="AC12" ca="1">IFERROR(MATCH(LARGE(IF(Liste!$B$9:$B$68=$AC$5,IF(Liste!$AB$9:$AB$68="",-20,Liste!$AB$9:$AB$68)-(Liste!$A$9:$A$68/1000)),$A12),IF(Liste!$AB$9:$AB$68="",-20,Liste!$AB$9:$AB$68)-(Liste!$A$9:$A$68/1000),0),"")</f>
        <v>44</v>
      </c>
      <c r="AF12" s="26"/>
    </row>
    <row r="13" spans="1:34" s="3" customFormat="1" ht="15.95" customHeight="1" x14ac:dyDescent="0.25">
      <c r="A13" s="4">
        <v>5</v>
      </c>
      <c r="B13" s="4">
        <f ca="1">IF($AC13="","",OFFSET(Liste!C$8,$AC13,))</f>
        <v>866</v>
      </c>
      <c r="C13" s="23" t="str">
        <f ca="1">IF($AC13="","",OFFSET(Liste!D$8,$AC13,))</f>
        <v>Selime TURAN</v>
      </c>
      <c r="D13" s="4" t="str">
        <f ca="1">IF($AC13="","",IF(OFFSET(Liste!E$8,$AC13,)="","",OFFSET(Liste!E$8,$AC13,)))</f>
        <v>D</v>
      </c>
      <c r="E13" s="4" t="str">
        <f ca="1">IF($AC13="","",IF(OFFSET(Liste!F$8,$AC13,)="","",OFFSET(Liste!F$8,$AC13,)))</f>
        <v>C</v>
      </c>
      <c r="F13" s="4" t="str">
        <f ca="1">IF($AC13="","",IF(OFFSET(Liste!G$8,$AC13,)="","",OFFSET(Liste!G$8,$AC13,)))</f>
        <v>A</v>
      </c>
      <c r="G13" s="4" t="str">
        <f ca="1">IF($AC13="","",IF(OFFSET(Liste!H$8,$AC13,)="","",OFFSET(Liste!H$8,$AC13,)))</f>
        <v>B</v>
      </c>
      <c r="H13" s="4" t="str">
        <f ca="1">IF($AC13="","",IF(OFFSET(Liste!I$8,$AC13,)="","",OFFSET(Liste!I$8,$AC13,)))</f>
        <v>C</v>
      </c>
      <c r="I13" s="4" t="str">
        <f ca="1">IF($AC13="","",IF(OFFSET(Liste!J$8,$AC13,)="","",OFFSET(Liste!J$8,$AC13,)))</f>
        <v>D</v>
      </c>
      <c r="J13" s="4" t="str">
        <f ca="1">IF($AC13="","",IF(OFFSET(Liste!K$8,$AC13,)="","",OFFSET(Liste!K$8,$AC13,)))</f>
        <v>C</v>
      </c>
      <c r="K13" s="4" t="str">
        <f ca="1">IF($AC13="","",IF(OFFSET(Liste!L$8,$AC13,)="","",OFFSET(Liste!L$8,$AC13,)))</f>
        <v>B</v>
      </c>
      <c r="L13" s="4" t="str">
        <f ca="1">IF($AC13="","",IF(OFFSET(Liste!M$8,$AC13,)="","",OFFSET(Liste!M$8,$AC13,)))</f>
        <v>D</v>
      </c>
      <c r="M13" s="4" t="str">
        <f ca="1">IF($AC13="","",IF(OFFSET(Liste!N$8,$AC13,)="","",OFFSET(Liste!N$8,$AC13,)))</f>
        <v>C</v>
      </c>
      <c r="N13" s="4" t="str">
        <f ca="1">IF($AC13="","",IF(OFFSET(Liste!O$8,$AC13,)="","",OFFSET(Liste!O$8,$AC13,)))</f>
        <v>A</v>
      </c>
      <c r="O13" s="4" t="str">
        <f ca="1">IF($AC13="","",IF(OFFSET(Liste!P$8,$AC13,)="","",OFFSET(Liste!P$8,$AC13,)))</f>
        <v>B</v>
      </c>
      <c r="P13" s="4" t="str">
        <f ca="1">IF($AC13="","",IF(OFFSET(Liste!Q$8,$AC13,)="","",OFFSET(Liste!Q$8,$AC13,)))</f>
        <v>B</v>
      </c>
      <c r="Q13" s="4" t="str">
        <f ca="1">IF($AC13="","",IF(OFFSET(Liste!R$8,$AC13,)="","",OFFSET(Liste!R$8,$AC13,)))</f>
        <v>B</v>
      </c>
      <c r="R13" s="4" t="str">
        <f ca="1">IF($AC13="","",IF(OFFSET(Liste!S$8,$AC13,)="","",OFFSET(Liste!S$8,$AC13,)))</f>
        <v>C</v>
      </c>
      <c r="S13" s="4" t="str">
        <f ca="1">IF($AC13="","",IF(OFFSET(Liste!T$8,$AC13,)="","",OFFSET(Liste!T$8,$AC13,)))</f>
        <v>D</v>
      </c>
      <c r="T13" s="4" t="str">
        <f ca="1">IF($AC13="","",IF(OFFSET(Liste!U$8,$AC13,)="","",OFFSET(Liste!U$8,$AC13,)))</f>
        <v>A</v>
      </c>
      <c r="U13" s="4" t="str">
        <f ca="1">IF($AC13="","",IF(OFFSET(Liste!V$8,$AC13,)="","",OFFSET(Liste!V$8,$AC13,)))</f>
        <v>D</v>
      </c>
      <c r="V13" s="4" t="str">
        <f ca="1">IF($AC13="","",IF(OFFSET(Liste!W$8,$AC13,)="","",OFFSET(Liste!W$8,$AC13,)))</f>
        <v>B</v>
      </c>
      <c r="W13" s="4" t="str">
        <f ca="1">IF($AC13="","",IF(OFFSET(Liste!X$8,$AC13,)="","",OFFSET(Liste!X$8,$AC13,)))</f>
        <v/>
      </c>
      <c r="X13" s="4">
        <f t="shared" ca="1" si="3"/>
        <v>13</v>
      </c>
      <c r="Y13" s="4">
        <f t="shared" ca="1" si="4"/>
        <v>6</v>
      </c>
      <c r="Z13" s="4">
        <f t="shared" ca="1" si="5"/>
        <v>1</v>
      </c>
      <c r="AA13" s="5">
        <f t="shared" ca="1" si="6"/>
        <v>11</v>
      </c>
      <c r="AC13" s="43">
        <f t="array" aca="1" ref="AC13" ca="1">IFERROR(MATCH(LARGE(IF(Liste!$B$9:$B$68=$AC$5,IF(Liste!$AB$9:$AB$68="",-20,Liste!$AB$9:$AB$68)-(Liste!$A$9:$A$68/1000)),$A13),IF(Liste!$AB$9:$AB$68="",-20,Liste!$AB$9:$AB$68)-(Liste!$A$9:$A$68/1000),0),"")</f>
        <v>49</v>
      </c>
      <c r="AF13" s="26"/>
    </row>
    <row r="14" spans="1:34" s="3" customFormat="1" ht="15.95" customHeight="1" x14ac:dyDescent="0.25">
      <c r="A14" s="4">
        <v>6</v>
      </c>
      <c r="B14" s="4">
        <f ca="1">IF($AC14="","",OFFSET(Liste!C$8,$AC14,))</f>
        <v>410</v>
      </c>
      <c r="C14" s="23" t="str">
        <f ca="1">IF($AC14="","",OFFSET(Liste!D$8,$AC14,))</f>
        <v>Ömer SOYER</v>
      </c>
      <c r="D14" s="4" t="str">
        <f ca="1">IF($AC14="","",IF(OFFSET(Liste!E$8,$AC14,)="","",OFFSET(Liste!E$8,$AC14,)))</f>
        <v>D</v>
      </c>
      <c r="E14" s="4" t="str">
        <f ca="1">IF($AC14="","",IF(OFFSET(Liste!F$8,$AC14,)="","",OFFSET(Liste!F$8,$AC14,)))</f>
        <v>C</v>
      </c>
      <c r="F14" s="4" t="str">
        <f ca="1">IF($AC14="","",IF(OFFSET(Liste!G$8,$AC14,)="","",OFFSET(Liste!G$8,$AC14,)))</f>
        <v>D</v>
      </c>
      <c r="G14" s="4" t="str">
        <f ca="1">IF($AC14="","",IF(OFFSET(Liste!H$8,$AC14,)="","",OFFSET(Liste!H$8,$AC14,)))</f>
        <v>C</v>
      </c>
      <c r="H14" s="4" t="str">
        <f ca="1">IF($AC14="","",IF(OFFSET(Liste!I$8,$AC14,)="","",OFFSET(Liste!I$8,$AC14,)))</f>
        <v/>
      </c>
      <c r="I14" s="4" t="str">
        <f ca="1">IF($AC14="","",IF(OFFSET(Liste!J$8,$AC14,)="","",OFFSET(Liste!J$8,$AC14,)))</f>
        <v>D</v>
      </c>
      <c r="J14" s="4" t="str">
        <f ca="1">IF($AC14="","",IF(OFFSET(Liste!K$8,$AC14,)="","",OFFSET(Liste!K$8,$AC14,)))</f>
        <v>C</v>
      </c>
      <c r="K14" s="4" t="str">
        <f ca="1">IF($AC14="","",IF(OFFSET(Liste!L$8,$AC14,)="","",OFFSET(Liste!L$8,$AC14,)))</f>
        <v>D</v>
      </c>
      <c r="L14" s="4" t="str">
        <f ca="1">IF($AC14="","",IF(OFFSET(Liste!M$8,$AC14,)="","",OFFSET(Liste!M$8,$AC14,)))</f>
        <v>B</v>
      </c>
      <c r="M14" s="4" t="str">
        <f ca="1">IF($AC14="","",IF(OFFSET(Liste!N$8,$AC14,)="","",OFFSET(Liste!N$8,$AC14,)))</f>
        <v>C</v>
      </c>
      <c r="N14" s="4" t="str">
        <f ca="1">IF($AC14="","",IF(OFFSET(Liste!O$8,$AC14,)="","",OFFSET(Liste!O$8,$AC14,)))</f>
        <v>A</v>
      </c>
      <c r="O14" s="4" t="str">
        <f ca="1">IF($AC14="","",IF(OFFSET(Liste!P$8,$AC14,)="","",OFFSET(Liste!P$8,$AC14,)))</f>
        <v>D</v>
      </c>
      <c r="P14" s="4" t="str">
        <f ca="1">IF($AC14="","",IF(OFFSET(Liste!Q$8,$AC14,)="","",OFFSET(Liste!Q$8,$AC14,)))</f>
        <v>B</v>
      </c>
      <c r="Q14" s="4" t="str">
        <f ca="1">IF($AC14="","",IF(OFFSET(Liste!R$8,$AC14,)="","",OFFSET(Liste!R$8,$AC14,)))</f>
        <v>B</v>
      </c>
      <c r="R14" s="4" t="str">
        <f ca="1">IF($AC14="","",IF(OFFSET(Liste!S$8,$AC14,)="","",OFFSET(Liste!S$8,$AC14,)))</f>
        <v>C</v>
      </c>
      <c r="S14" s="4" t="str">
        <f ca="1">IF($AC14="","",IF(OFFSET(Liste!T$8,$AC14,)="","",OFFSET(Liste!T$8,$AC14,)))</f>
        <v>B</v>
      </c>
      <c r="T14" s="4" t="str">
        <f ca="1">IF($AC14="","",IF(OFFSET(Liste!U$8,$AC14,)="","",OFFSET(Liste!U$8,$AC14,)))</f>
        <v>A</v>
      </c>
      <c r="U14" s="4" t="str">
        <f ca="1">IF($AC14="","",IF(OFFSET(Liste!V$8,$AC14,)="","",OFFSET(Liste!V$8,$AC14,)))</f>
        <v/>
      </c>
      <c r="V14" s="4" t="str">
        <f ca="1">IF($AC14="","",IF(OFFSET(Liste!W$8,$AC14,)="","",OFFSET(Liste!W$8,$AC14,)))</f>
        <v>B</v>
      </c>
      <c r="W14" s="4" t="str">
        <f ca="1">IF($AC14="","",IF(OFFSET(Liste!X$8,$AC14,)="","",OFFSET(Liste!X$8,$AC14,)))</f>
        <v>C</v>
      </c>
      <c r="X14" s="4">
        <f t="shared" ca="1" si="3"/>
        <v>12</v>
      </c>
      <c r="Y14" s="4">
        <f t="shared" ca="1" si="4"/>
        <v>6</v>
      </c>
      <c r="Z14" s="4">
        <f t="shared" ca="1" si="5"/>
        <v>2</v>
      </c>
      <c r="AA14" s="5">
        <f t="shared" ca="1" si="6"/>
        <v>10</v>
      </c>
      <c r="AC14" s="43">
        <f t="array" aca="1" ref="AC14" ca="1">IFERROR(MATCH(LARGE(IF(Liste!$B$9:$B$68=$AC$5,IF(Liste!$AB$9:$AB$68="",-20,Liste!$AB$9:$AB$68)-(Liste!$A$9:$A$68/1000)),$A14),IF(Liste!$AB$9:$AB$68="",-20,Liste!$AB$9:$AB$68)-(Liste!$A$9:$A$68/1000),0),"")</f>
        <v>41</v>
      </c>
      <c r="AF14" s="26"/>
    </row>
    <row r="15" spans="1:34" s="3" customFormat="1" ht="15.95" customHeight="1" x14ac:dyDescent="0.25">
      <c r="A15" s="4">
        <v>7</v>
      </c>
      <c r="B15" s="4">
        <f ca="1">IF($AC15="","",OFFSET(Liste!C$8,$AC15,))</f>
        <v>857</v>
      </c>
      <c r="C15" s="23" t="str">
        <f ca="1">IF($AC15="","",OFFSET(Liste!D$8,$AC15,))</f>
        <v>Rıza TAŞ</v>
      </c>
      <c r="D15" s="4" t="str">
        <f ca="1">IF($AC15="","",IF(OFFSET(Liste!E$8,$AC15,)="","",OFFSET(Liste!E$8,$AC15,)))</f>
        <v>D</v>
      </c>
      <c r="E15" s="4" t="str">
        <f ca="1">IF($AC15="","",IF(OFFSET(Liste!F$8,$AC15,)="","",OFFSET(Liste!F$8,$AC15,)))</f>
        <v>A</v>
      </c>
      <c r="F15" s="4" t="str">
        <f ca="1">IF($AC15="","",IF(OFFSET(Liste!G$8,$AC15,)="","",OFFSET(Liste!G$8,$AC15,)))</f>
        <v>A</v>
      </c>
      <c r="G15" s="4" t="str">
        <f ca="1">IF($AC15="","",IF(OFFSET(Liste!H$8,$AC15,)="","",OFFSET(Liste!H$8,$AC15,)))</f>
        <v>B</v>
      </c>
      <c r="H15" s="4" t="str">
        <f ca="1">IF($AC15="","",IF(OFFSET(Liste!I$8,$AC15,)="","",OFFSET(Liste!I$8,$AC15,)))</f>
        <v>C</v>
      </c>
      <c r="I15" s="4" t="str">
        <f ca="1">IF($AC15="","",IF(OFFSET(Liste!J$8,$AC15,)="","",OFFSET(Liste!J$8,$AC15,)))</f>
        <v>D</v>
      </c>
      <c r="J15" s="4" t="str">
        <f ca="1">IF($AC15="","",IF(OFFSET(Liste!K$8,$AC15,)="","",OFFSET(Liste!K$8,$AC15,)))</f>
        <v>C</v>
      </c>
      <c r="K15" s="4" t="str">
        <f ca="1">IF($AC15="","",IF(OFFSET(Liste!L$8,$AC15,)="","",OFFSET(Liste!L$8,$AC15,)))</f>
        <v>B</v>
      </c>
      <c r="L15" s="4" t="str">
        <f ca="1">IF($AC15="","",IF(OFFSET(Liste!M$8,$AC15,)="","",OFFSET(Liste!M$8,$AC15,)))</f>
        <v/>
      </c>
      <c r="M15" s="4" t="str">
        <f ca="1">IF($AC15="","",IF(OFFSET(Liste!N$8,$AC15,)="","",OFFSET(Liste!N$8,$AC15,)))</f>
        <v>C</v>
      </c>
      <c r="N15" s="4" t="str">
        <f ca="1">IF($AC15="","",IF(OFFSET(Liste!O$8,$AC15,)="","",OFFSET(Liste!O$8,$AC15,)))</f>
        <v>B</v>
      </c>
      <c r="O15" s="4" t="str">
        <f ca="1">IF($AC15="","",IF(OFFSET(Liste!P$8,$AC15,)="","",OFFSET(Liste!P$8,$AC15,)))</f>
        <v>D</v>
      </c>
      <c r="P15" s="4" t="str">
        <f ca="1">IF($AC15="","",IF(OFFSET(Liste!Q$8,$AC15,)="","",OFFSET(Liste!Q$8,$AC15,)))</f>
        <v>B</v>
      </c>
      <c r="Q15" s="4" t="str">
        <f ca="1">IF($AC15="","",IF(OFFSET(Liste!R$8,$AC15,)="","",OFFSET(Liste!R$8,$AC15,)))</f>
        <v>B</v>
      </c>
      <c r="R15" s="4" t="str">
        <f ca="1">IF($AC15="","",IF(OFFSET(Liste!S$8,$AC15,)="","",OFFSET(Liste!S$8,$AC15,)))</f>
        <v/>
      </c>
      <c r="S15" s="4" t="str">
        <f ca="1">IF($AC15="","",IF(OFFSET(Liste!T$8,$AC15,)="","",OFFSET(Liste!T$8,$AC15,)))</f>
        <v>D</v>
      </c>
      <c r="T15" s="4" t="str">
        <f ca="1">IF($AC15="","",IF(OFFSET(Liste!U$8,$AC15,)="","",OFFSET(Liste!U$8,$AC15,)))</f>
        <v>A</v>
      </c>
      <c r="U15" s="4" t="str">
        <f ca="1">IF($AC15="","",IF(OFFSET(Liste!V$8,$AC15,)="","",OFFSET(Liste!V$8,$AC15,)))</f>
        <v/>
      </c>
      <c r="V15" s="4" t="str">
        <f ca="1">IF($AC15="","",IF(OFFSET(Liste!W$8,$AC15,)="","",OFFSET(Liste!W$8,$AC15,)))</f>
        <v>B</v>
      </c>
      <c r="W15" s="4" t="str">
        <f ca="1">IF($AC15="","",IF(OFFSET(Liste!X$8,$AC15,)="","",OFFSET(Liste!X$8,$AC15,)))</f>
        <v/>
      </c>
      <c r="X15" s="4">
        <f t="shared" ca="1" si="3"/>
        <v>11</v>
      </c>
      <c r="Y15" s="4">
        <f t="shared" ca="1" si="4"/>
        <v>5</v>
      </c>
      <c r="Z15" s="4">
        <f t="shared" ca="1" si="5"/>
        <v>4</v>
      </c>
      <c r="AA15" s="5">
        <f t="shared" ca="1" si="6"/>
        <v>9.3333333333333339</v>
      </c>
      <c r="AC15" s="43">
        <f t="array" aca="1" ref="AC15" ca="1">IFERROR(MATCH(LARGE(IF(Liste!$B$9:$B$68=$AC$5,IF(Liste!$AB$9:$AB$68="",-20,Liste!$AB$9:$AB$68)-(Liste!$A$9:$A$68/1000)),$A15),IF(Liste!$AB$9:$AB$68="",-20,Liste!$AB$9:$AB$68)-(Liste!$A$9:$A$68/1000),0),"")</f>
        <v>47</v>
      </c>
      <c r="AF15" s="26"/>
    </row>
    <row r="16" spans="1:34" s="3" customFormat="1" ht="15.95" customHeight="1" x14ac:dyDescent="0.25">
      <c r="A16" s="4">
        <v>8</v>
      </c>
      <c r="B16" s="4">
        <f ca="1">IF($AC16="","",OFFSET(Liste!C$8,$AC16,))</f>
        <v>860</v>
      </c>
      <c r="C16" s="23" t="str">
        <f ca="1">IF($AC16="","",OFFSET(Liste!D$8,$AC16,))</f>
        <v>Rumeysa TETİK</v>
      </c>
      <c r="D16" s="4" t="str">
        <f ca="1">IF($AC16="","",IF(OFFSET(Liste!E$8,$AC16,)="","",OFFSET(Liste!E$8,$AC16,)))</f>
        <v>B</v>
      </c>
      <c r="E16" s="4" t="str">
        <f ca="1">IF($AC16="","",IF(OFFSET(Liste!F$8,$AC16,)="","",OFFSET(Liste!F$8,$AC16,)))</f>
        <v>A</v>
      </c>
      <c r="F16" s="4" t="str">
        <f ca="1">IF($AC16="","",IF(OFFSET(Liste!G$8,$AC16,)="","",OFFSET(Liste!G$8,$AC16,)))</f>
        <v/>
      </c>
      <c r="G16" s="4" t="str">
        <f ca="1">IF($AC16="","",IF(OFFSET(Liste!H$8,$AC16,)="","",OFFSET(Liste!H$8,$AC16,)))</f>
        <v>B</v>
      </c>
      <c r="H16" s="4" t="str">
        <f ca="1">IF($AC16="","",IF(OFFSET(Liste!I$8,$AC16,)="","",OFFSET(Liste!I$8,$AC16,)))</f>
        <v>A</v>
      </c>
      <c r="I16" s="4" t="str">
        <f ca="1">IF($AC16="","",IF(OFFSET(Liste!J$8,$AC16,)="","",OFFSET(Liste!J$8,$AC16,)))</f>
        <v>D</v>
      </c>
      <c r="J16" s="4" t="str">
        <f ca="1">IF($AC16="","",IF(OFFSET(Liste!K$8,$AC16,)="","",OFFSET(Liste!K$8,$AC16,)))</f>
        <v>B</v>
      </c>
      <c r="K16" s="4" t="str">
        <f ca="1">IF($AC16="","",IF(OFFSET(Liste!L$8,$AC16,)="","",OFFSET(Liste!L$8,$AC16,)))</f>
        <v>D</v>
      </c>
      <c r="L16" s="4" t="str">
        <f ca="1">IF($AC16="","",IF(OFFSET(Liste!M$8,$AC16,)="","",OFFSET(Liste!M$8,$AC16,)))</f>
        <v>B</v>
      </c>
      <c r="M16" s="4" t="str">
        <f ca="1">IF($AC16="","",IF(OFFSET(Liste!N$8,$AC16,)="","",OFFSET(Liste!N$8,$AC16,)))</f>
        <v>C</v>
      </c>
      <c r="N16" s="4" t="str">
        <f ca="1">IF($AC16="","",IF(OFFSET(Liste!O$8,$AC16,)="","",OFFSET(Liste!O$8,$AC16,)))</f>
        <v>A</v>
      </c>
      <c r="O16" s="4" t="str">
        <f ca="1">IF($AC16="","",IF(OFFSET(Liste!P$8,$AC16,)="","",OFFSET(Liste!P$8,$AC16,)))</f>
        <v>D</v>
      </c>
      <c r="P16" s="4" t="str">
        <f ca="1">IF($AC16="","",IF(OFFSET(Liste!Q$8,$AC16,)="","",OFFSET(Liste!Q$8,$AC16,)))</f>
        <v>B</v>
      </c>
      <c r="Q16" s="4" t="str">
        <f ca="1">IF($AC16="","",IF(OFFSET(Liste!R$8,$AC16,)="","",OFFSET(Liste!R$8,$AC16,)))</f>
        <v>B</v>
      </c>
      <c r="R16" s="4" t="str">
        <f ca="1">IF($AC16="","",IF(OFFSET(Liste!S$8,$AC16,)="","",OFFSET(Liste!S$8,$AC16,)))</f>
        <v>C</v>
      </c>
      <c r="S16" s="4" t="str">
        <f ca="1">IF($AC16="","",IF(OFFSET(Liste!T$8,$AC16,)="","",OFFSET(Liste!T$8,$AC16,)))</f>
        <v>D</v>
      </c>
      <c r="T16" s="4" t="str">
        <f ca="1">IF($AC16="","",IF(OFFSET(Liste!U$8,$AC16,)="","",OFFSET(Liste!U$8,$AC16,)))</f>
        <v>A</v>
      </c>
      <c r="U16" s="4" t="str">
        <f ca="1">IF($AC16="","",IF(OFFSET(Liste!V$8,$AC16,)="","",OFFSET(Liste!V$8,$AC16,)))</f>
        <v/>
      </c>
      <c r="V16" s="4" t="str">
        <f ca="1">IF($AC16="","",IF(OFFSET(Liste!W$8,$AC16,)="","",OFFSET(Liste!W$8,$AC16,)))</f>
        <v>C</v>
      </c>
      <c r="W16" s="4" t="str">
        <f ca="1">IF($AC16="","",IF(OFFSET(Liste!X$8,$AC16,)="","",OFFSET(Liste!X$8,$AC16,)))</f>
        <v/>
      </c>
      <c r="X16" s="4">
        <f t="shared" ca="1" si="3"/>
        <v>11</v>
      </c>
      <c r="Y16" s="4">
        <f t="shared" ca="1" si="4"/>
        <v>6</v>
      </c>
      <c r="Z16" s="4">
        <f t="shared" ca="1" si="5"/>
        <v>3</v>
      </c>
      <c r="AA16" s="5">
        <f t="shared" ca="1" si="6"/>
        <v>9</v>
      </c>
      <c r="AC16" s="43">
        <f t="array" aca="1" ref="AC16" ca="1">IFERROR(MATCH(LARGE(IF(Liste!$B$9:$B$68=$AC$5,IF(Liste!$AB$9:$AB$68="",-20,Liste!$AB$9:$AB$68)-(Liste!$A$9:$A$68/1000)),$A16),IF(Liste!$AB$9:$AB$68="",-20,Liste!$AB$9:$AB$68)-(Liste!$A$9:$A$68/1000),0),"")</f>
        <v>48</v>
      </c>
      <c r="AF16" s="26"/>
    </row>
    <row r="17" spans="1:32" s="3" customFormat="1" ht="15.95" customHeight="1" x14ac:dyDescent="0.25">
      <c r="A17" s="4">
        <v>9</v>
      </c>
      <c r="B17" s="4">
        <f ca="1">IF($AC17="","",OFFSET(Liste!C$8,$AC17,))</f>
        <v>875</v>
      </c>
      <c r="C17" s="23" t="str">
        <f ca="1">IF($AC17="","",OFFSET(Liste!D$8,$AC17,))</f>
        <v>Süleyman YAKIŞIKLI</v>
      </c>
      <c r="D17" s="4" t="str">
        <f ca="1">IF($AC17="","",IF(OFFSET(Liste!E$8,$AC17,)="","",OFFSET(Liste!E$8,$AC17,)))</f>
        <v>D</v>
      </c>
      <c r="E17" s="4" t="str">
        <f ca="1">IF($AC17="","",IF(OFFSET(Liste!F$8,$AC17,)="","",OFFSET(Liste!F$8,$AC17,)))</f>
        <v>A</v>
      </c>
      <c r="F17" s="4" t="str">
        <f ca="1">IF($AC17="","",IF(OFFSET(Liste!G$8,$AC17,)="","",OFFSET(Liste!G$8,$AC17,)))</f>
        <v>B</v>
      </c>
      <c r="G17" s="4" t="str">
        <f ca="1">IF($AC17="","",IF(OFFSET(Liste!H$8,$AC17,)="","",OFFSET(Liste!H$8,$AC17,)))</f>
        <v>D</v>
      </c>
      <c r="H17" s="4" t="str">
        <f ca="1">IF($AC17="","",IF(OFFSET(Liste!I$8,$AC17,)="","",OFFSET(Liste!I$8,$AC17,)))</f>
        <v/>
      </c>
      <c r="I17" s="4" t="str">
        <f ca="1">IF($AC17="","",IF(OFFSET(Liste!J$8,$AC17,)="","",OFFSET(Liste!J$8,$AC17,)))</f>
        <v>D</v>
      </c>
      <c r="J17" s="4" t="str">
        <f ca="1">IF($AC17="","",IF(OFFSET(Liste!K$8,$AC17,)="","",OFFSET(Liste!K$8,$AC17,)))</f>
        <v/>
      </c>
      <c r="K17" s="4" t="str">
        <f ca="1">IF($AC17="","",IF(OFFSET(Liste!L$8,$AC17,)="","",OFFSET(Liste!L$8,$AC17,)))</f>
        <v>D</v>
      </c>
      <c r="L17" s="4" t="str">
        <f ca="1">IF($AC17="","",IF(OFFSET(Liste!M$8,$AC17,)="","",OFFSET(Liste!M$8,$AC17,)))</f>
        <v/>
      </c>
      <c r="M17" s="4" t="str">
        <f ca="1">IF($AC17="","",IF(OFFSET(Liste!N$8,$AC17,)="","",OFFSET(Liste!N$8,$AC17,)))</f>
        <v>C</v>
      </c>
      <c r="N17" s="4" t="str">
        <f ca="1">IF($AC17="","",IF(OFFSET(Liste!O$8,$AC17,)="","",OFFSET(Liste!O$8,$AC17,)))</f>
        <v>A</v>
      </c>
      <c r="O17" s="4" t="str">
        <f ca="1">IF($AC17="","",IF(OFFSET(Liste!P$8,$AC17,)="","",OFFSET(Liste!P$8,$AC17,)))</f>
        <v>B</v>
      </c>
      <c r="P17" s="4" t="str">
        <f ca="1">IF($AC17="","",IF(OFFSET(Liste!Q$8,$AC17,)="","",OFFSET(Liste!Q$8,$AC17,)))</f>
        <v/>
      </c>
      <c r="Q17" s="4" t="str">
        <f ca="1">IF($AC17="","",IF(OFFSET(Liste!R$8,$AC17,)="","",OFFSET(Liste!R$8,$AC17,)))</f>
        <v>C</v>
      </c>
      <c r="R17" s="4" t="str">
        <f ca="1">IF($AC17="","",IF(OFFSET(Liste!S$8,$AC17,)="","",OFFSET(Liste!S$8,$AC17,)))</f>
        <v/>
      </c>
      <c r="S17" s="4" t="str">
        <f ca="1">IF($AC17="","",IF(OFFSET(Liste!T$8,$AC17,)="","",OFFSET(Liste!T$8,$AC17,)))</f>
        <v>D</v>
      </c>
      <c r="T17" s="4" t="str">
        <f ca="1">IF($AC17="","",IF(OFFSET(Liste!U$8,$AC17,)="","",OFFSET(Liste!U$8,$AC17,)))</f>
        <v/>
      </c>
      <c r="U17" s="4" t="str">
        <f ca="1">IF($AC17="","",IF(OFFSET(Liste!V$8,$AC17,)="","",OFFSET(Liste!V$8,$AC17,)))</f>
        <v>B</v>
      </c>
      <c r="V17" s="4" t="str">
        <f ca="1">IF($AC17="","",IF(OFFSET(Liste!W$8,$AC17,)="","",OFFSET(Liste!W$8,$AC17,)))</f>
        <v/>
      </c>
      <c r="W17" s="4" t="str">
        <f ca="1">IF($AC17="","",IF(OFFSET(Liste!X$8,$AC17,)="","",OFFSET(Liste!X$8,$AC17,)))</f>
        <v>C</v>
      </c>
      <c r="X17" s="4">
        <f t="shared" ca="1" si="3"/>
        <v>8</v>
      </c>
      <c r="Y17" s="4">
        <f t="shared" ca="1" si="4"/>
        <v>5</v>
      </c>
      <c r="Z17" s="4">
        <f t="shared" ca="1" si="5"/>
        <v>7</v>
      </c>
      <c r="AA17" s="5">
        <f t="shared" ca="1" si="6"/>
        <v>6.333333333333333</v>
      </c>
      <c r="AC17" s="43">
        <f t="array" aca="1" ref="AC17" ca="1">IFERROR(MATCH(LARGE(IF(Liste!$B$9:$B$68=$AC$5,IF(Liste!$AB$9:$AB$68="",-20,Liste!$AB$9:$AB$68)-(Liste!$A$9:$A$68/1000)),$A17),IF(Liste!$AB$9:$AB$68="",-20,Liste!$AB$9:$AB$68)-(Liste!$A$9:$A$68/1000),0),"")</f>
        <v>50</v>
      </c>
      <c r="AF17" s="26"/>
    </row>
    <row r="18" spans="1:32" s="3" customFormat="1" ht="15.95" customHeight="1" x14ac:dyDescent="0.25">
      <c r="A18" s="4">
        <v>10</v>
      </c>
      <c r="B18" s="4">
        <f ca="1">IF($AC18="","",OFFSET(Liste!C$8,$AC18,))</f>
        <v>841</v>
      </c>
      <c r="C18" s="23" t="str">
        <f ca="1">IF($AC18="","",OFFSET(Liste!D$8,$AC18,))</f>
        <v>Recep ŞENER</v>
      </c>
      <c r="D18" s="4" t="str">
        <f ca="1">IF($AC18="","",IF(OFFSET(Liste!E$8,$AC18,)="","",OFFSET(Liste!E$8,$AC18,)))</f>
        <v>D</v>
      </c>
      <c r="E18" s="4" t="str">
        <f ca="1">IF($AC18="","",IF(OFFSET(Liste!F$8,$AC18,)="","",OFFSET(Liste!F$8,$AC18,)))</f>
        <v>A</v>
      </c>
      <c r="F18" s="4" t="str">
        <f ca="1">IF($AC18="","",IF(OFFSET(Liste!G$8,$AC18,)="","",OFFSET(Liste!G$8,$AC18,)))</f>
        <v>A</v>
      </c>
      <c r="G18" s="4" t="str">
        <f ca="1">IF($AC18="","",IF(OFFSET(Liste!H$8,$AC18,)="","",OFFSET(Liste!H$8,$AC18,)))</f>
        <v>C</v>
      </c>
      <c r="H18" s="4" t="str">
        <f ca="1">IF($AC18="","",IF(OFFSET(Liste!I$8,$AC18,)="","",OFFSET(Liste!I$8,$AC18,)))</f>
        <v>D</v>
      </c>
      <c r="I18" s="4" t="str">
        <f ca="1">IF($AC18="","",IF(OFFSET(Liste!J$8,$AC18,)="","",OFFSET(Liste!J$8,$AC18,)))</f>
        <v>D</v>
      </c>
      <c r="J18" s="4" t="str">
        <f ca="1">IF($AC18="","",IF(OFFSET(Liste!K$8,$AC18,)="","",OFFSET(Liste!K$8,$AC18,)))</f>
        <v>C</v>
      </c>
      <c r="K18" s="4" t="str">
        <f ca="1">IF($AC18="","",IF(OFFSET(Liste!L$8,$AC18,)="","",OFFSET(Liste!L$8,$AC18,)))</f>
        <v>B</v>
      </c>
      <c r="L18" s="4" t="str">
        <f ca="1">IF($AC18="","",IF(OFFSET(Liste!M$8,$AC18,)="","",OFFSET(Liste!M$8,$AC18,)))</f>
        <v>A</v>
      </c>
      <c r="M18" s="4" t="str">
        <f ca="1">IF($AC18="","",IF(OFFSET(Liste!N$8,$AC18,)="","",OFFSET(Liste!N$8,$AC18,)))</f>
        <v>C</v>
      </c>
      <c r="N18" s="4" t="str">
        <f ca="1">IF($AC18="","",IF(OFFSET(Liste!O$8,$AC18,)="","",OFFSET(Liste!O$8,$AC18,)))</f>
        <v>A</v>
      </c>
      <c r="O18" s="4" t="str">
        <f ca="1">IF($AC18="","",IF(OFFSET(Liste!P$8,$AC18,)="","",OFFSET(Liste!P$8,$AC18,)))</f>
        <v>B</v>
      </c>
      <c r="P18" s="4" t="str">
        <f ca="1">IF($AC18="","",IF(OFFSET(Liste!Q$8,$AC18,)="","",OFFSET(Liste!Q$8,$AC18,)))</f>
        <v>B</v>
      </c>
      <c r="Q18" s="4" t="str">
        <f ca="1">IF($AC18="","",IF(OFFSET(Liste!R$8,$AC18,)="","",OFFSET(Liste!R$8,$AC18,)))</f>
        <v>B</v>
      </c>
      <c r="R18" s="4" t="str">
        <f ca="1">IF($AC18="","",IF(OFFSET(Liste!S$8,$AC18,)="","",OFFSET(Liste!S$8,$AC18,)))</f>
        <v>C</v>
      </c>
      <c r="S18" s="4" t="str">
        <f ca="1">IF($AC18="","",IF(OFFSET(Liste!T$8,$AC18,)="","",OFFSET(Liste!T$8,$AC18,)))</f>
        <v>C</v>
      </c>
      <c r="T18" s="4" t="str">
        <f ca="1">IF($AC18="","",IF(OFFSET(Liste!U$8,$AC18,)="","",OFFSET(Liste!U$8,$AC18,)))</f>
        <v>D</v>
      </c>
      <c r="U18" s="4" t="str">
        <f ca="1">IF($AC18="","",IF(OFFSET(Liste!V$8,$AC18,)="","",OFFSET(Liste!V$8,$AC18,)))</f>
        <v>D</v>
      </c>
      <c r="V18" s="4" t="str">
        <f ca="1">IF($AC18="","",IF(OFFSET(Liste!W$8,$AC18,)="","",OFFSET(Liste!W$8,$AC18,)))</f>
        <v>A</v>
      </c>
      <c r="W18" s="4" t="str">
        <f ca="1">IF($AC18="","",IF(OFFSET(Liste!X$8,$AC18,)="","",OFFSET(Liste!X$8,$AC18,)))</f>
        <v>B</v>
      </c>
      <c r="X18" s="4">
        <f t="shared" ca="1" si="3"/>
        <v>9</v>
      </c>
      <c r="Y18" s="4">
        <f t="shared" ca="1" si="4"/>
        <v>11</v>
      </c>
      <c r="Z18" s="4">
        <f t="shared" ca="1" si="5"/>
        <v>0</v>
      </c>
      <c r="AA18" s="5">
        <f t="shared" ca="1" si="6"/>
        <v>5.3333333333333339</v>
      </c>
      <c r="AC18" s="43">
        <f t="array" aca="1" ref="AC18" ca="1">IFERROR(MATCH(LARGE(IF(Liste!$B$9:$B$68=$AC$5,IF(Liste!$AB$9:$AB$68="",-20,Liste!$AB$9:$AB$68)-(Liste!$A$9:$A$68/1000)),$A18),IF(Liste!$AB$9:$AB$68="",-20,Liste!$AB$9:$AB$68)-(Liste!$A$9:$A$68/1000),0),"")</f>
        <v>45</v>
      </c>
      <c r="AF18" s="26"/>
    </row>
    <row r="19" spans="1:32" s="3" customFormat="1" ht="15.95" customHeight="1" x14ac:dyDescent="0.25">
      <c r="A19" s="4">
        <v>11</v>
      </c>
      <c r="B19" s="4">
        <f ca="1">IF($AC19="","",OFFSET(Liste!C$8,$AC19,))</f>
        <v>847</v>
      </c>
      <c r="C19" s="23" t="str">
        <f ca="1">IF($AC19="","",OFFSET(Liste!D$8,$AC19,))</f>
        <v>Reyhan TAN</v>
      </c>
      <c r="D19" s="4" t="str">
        <f ca="1">IF($AC19="","",IF(OFFSET(Liste!E$8,$AC19,)="","",OFFSET(Liste!E$8,$AC19,)))</f>
        <v>D</v>
      </c>
      <c r="E19" s="4" t="str">
        <f ca="1">IF($AC19="","",IF(OFFSET(Liste!F$8,$AC19,)="","",OFFSET(Liste!F$8,$AC19,)))</f>
        <v>A</v>
      </c>
      <c r="F19" s="4" t="str">
        <f ca="1">IF($AC19="","",IF(OFFSET(Liste!G$8,$AC19,)="","",OFFSET(Liste!G$8,$AC19,)))</f>
        <v>C</v>
      </c>
      <c r="G19" s="4" t="str">
        <f ca="1">IF($AC19="","",IF(OFFSET(Liste!H$8,$AC19,)="","",OFFSET(Liste!H$8,$AC19,)))</f>
        <v>B</v>
      </c>
      <c r="H19" s="4" t="str">
        <f ca="1">IF($AC19="","",IF(OFFSET(Liste!I$8,$AC19,)="","",OFFSET(Liste!I$8,$AC19,)))</f>
        <v>B</v>
      </c>
      <c r="I19" s="4" t="str">
        <f ca="1">IF($AC19="","",IF(OFFSET(Liste!J$8,$AC19,)="","",OFFSET(Liste!J$8,$AC19,)))</f>
        <v>B</v>
      </c>
      <c r="J19" s="4" t="str">
        <f ca="1">IF($AC19="","",IF(OFFSET(Liste!K$8,$AC19,)="","",OFFSET(Liste!K$8,$AC19,)))</f>
        <v>A</v>
      </c>
      <c r="K19" s="4" t="str">
        <f ca="1">IF($AC19="","",IF(OFFSET(Liste!L$8,$AC19,)="","",OFFSET(Liste!L$8,$AC19,)))</f>
        <v>D</v>
      </c>
      <c r="L19" s="4" t="str">
        <f ca="1">IF($AC19="","",IF(OFFSET(Liste!M$8,$AC19,)="","",OFFSET(Liste!M$8,$AC19,)))</f>
        <v>C</v>
      </c>
      <c r="M19" s="4" t="str">
        <f ca="1">IF($AC19="","",IF(OFFSET(Liste!N$8,$AC19,)="","",OFFSET(Liste!N$8,$AC19,)))</f>
        <v>B</v>
      </c>
      <c r="N19" s="4" t="str">
        <f ca="1">IF($AC19="","",IF(OFFSET(Liste!O$8,$AC19,)="","",OFFSET(Liste!O$8,$AC19,)))</f>
        <v>A</v>
      </c>
      <c r="O19" s="4" t="str">
        <f ca="1">IF($AC19="","",IF(OFFSET(Liste!P$8,$AC19,)="","",OFFSET(Liste!P$8,$AC19,)))</f>
        <v>D</v>
      </c>
      <c r="P19" s="4" t="str">
        <f ca="1">IF($AC19="","",IF(OFFSET(Liste!Q$8,$AC19,)="","",OFFSET(Liste!Q$8,$AC19,)))</f>
        <v>D</v>
      </c>
      <c r="Q19" s="4" t="str">
        <f ca="1">IF($AC19="","",IF(OFFSET(Liste!R$8,$AC19,)="","",OFFSET(Liste!R$8,$AC19,)))</f>
        <v>B</v>
      </c>
      <c r="R19" s="4" t="str">
        <f ca="1">IF($AC19="","",IF(OFFSET(Liste!S$8,$AC19,)="","",OFFSET(Liste!S$8,$AC19,)))</f>
        <v>A</v>
      </c>
      <c r="S19" s="4" t="str">
        <f ca="1">IF($AC19="","",IF(OFFSET(Liste!T$8,$AC19,)="","",OFFSET(Liste!T$8,$AC19,)))</f>
        <v>D</v>
      </c>
      <c r="T19" s="4" t="str">
        <f ca="1">IF($AC19="","",IF(OFFSET(Liste!U$8,$AC19,)="","",OFFSET(Liste!U$8,$AC19,)))</f>
        <v>B</v>
      </c>
      <c r="U19" s="4" t="str">
        <f ca="1">IF($AC19="","",IF(OFFSET(Liste!V$8,$AC19,)="","",OFFSET(Liste!V$8,$AC19,)))</f>
        <v>A</v>
      </c>
      <c r="V19" s="4" t="str">
        <f ca="1">IF($AC19="","",IF(OFFSET(Liste!W$8,$AC19,)="","",OFFSET(Liste!W$8,$AC19,)))</f>
        <v>C</v>
      </c>
      <c r="W19" s="4" t="str">
        <f ca="1">IF($AC19="","",IF(OFFSET(Liste!X$8,$AC19,)="","",OFFSET(Liste!X$8,$AC19,)))</f>
        <v>B</v>
      </c>
      <c r="X19" s="4">
        <f t="shared" ca="1" si="3"/>
        <v>8</v>
      </c>
      <c r="Y19" s="4">
        <f t="shared" ca="1" si="4"/>
        <v>12</v>
      </c>
      <c r="Z19" s="4">
        <f t="shared" ca="1" si="5"/>
        <v>0</v>
      </c>
      <c r="AA19" s="5">
        <f t="shared" ca="1" si="6"/>
        <v>4</v>
      </c>
      <c r="AC19" s="43">
        <f t="array" aca="1" ref="AC19" ca="1">IFERROR(MATCH(LARGE(IF(Liste!$B$9:$B$68=$AC$5,IF(Liste!$AB$9:$AB$68="",-20,Liste!$AB$9:$AB$68)-(Liste!$A$9:$A$68/1000)),$A19),IF(Liste!$AB$9:$AB$68="",-20,Liste!$AB$9:$AB$68)-(Liste!$A$9:$A$68/1000),0),"")</f>
        <v>46</v>
      </c>
      <c r="AF19" s="26"/>
    </row>
    <row r="20" spans="1:32" s="3" customFormat="1" ht="15.95" customHeight="1" x14ac:dyDescent="0.25">
      <c r="A20" s="4">
        <v>12</v>
      </c>
      <c r="B20" s="4">
        <f ca="1">IF($AC20="","",OFFSET(Liste!C$8,$AC20,))</f>
        <v>880</v>
      </c>
      <c r="C20" s="23" t="str">
        <f ca="1">IF($AC20="","",OFFSET(Liste!D$8,$AC20,))</f>
        <v>Halil ÇALIK</v>
      </c>
      <c r="D20" s="4" t="str">
        <f ca="1">IF($AC20="","",IF(OFFSET(Liste!E$8,$AC20,)="","",OFFSET(Liste!E$8,$AC20,)))</f>
        <v>A</v>
      </c>
      <c r="E20" s="4" t="str">
        <f ca="1">IF($AC20="","",IF(OFFSET(Liste!F$8,$AC20,)="","",OFFSET(Liste!F$8,$AC20,)))</f>
        <v>D</v>
      </c>
      <c r="F20" s="4" t="str">
        <f ca="1">IF($AC20="","",IF(OFFSET(Liste!G$8,$AC20,)="","",OFFSET(Liste!G$8,$AC20,)))</f>
        <v/>
      </c>
      <c r="G20" s="4" t="str">
        <f ca="1">IF($AC20="","",IF(OFFSET(Liste!H$8,$AC20,)="","",OFFSET(Liste!H$8,$AC20,)))</f>
        <v>D</v>
      </c>
      <c r="H20" s="4" t="str">
        <f ca="1">IF($AC20="","",IF(OFFSET(Liste!I$8,$AC20,)="","",OFFSET(Liste!I$8,$AC20,)))</f>
        <v>B</v>
      </c>
      <c r="I20" s="4" t="str">
        <f ca="1">IF($AC20="","",IF(OFFSET(Liste!J$8,$AC20,)="","",OFFSET(Liste!J$8,$AC20,)))</f>
        <v/>
      </c>
      <c r="J20" s="4" t="str">
        <f ca="1">IF($AC20="","",IF(OFFSET(Liste!K$8,$AC20,)="","",OFFSET(Liste!K$8,$AC20,)))</f>
        <v/>
      </c>
      <c r="K20" s="4" t="str">
        <f ca="1">IF($AC20="","",IF(OFFSET(Liste!L$8,$AC20,)="","",OFFSET(Liste!L$8,$AC20,)))</f>
        <v>C</v>
      </c>
      <c r="L20" s="4" t="str">
        <f ca="1">IF($AC20="","",IF(OFFSET(Liste!M$8,$AC20,)="","",OFFSET(Liste!M$8,$AC20,)))</f>
        <v/>
      </c>
      <c r="M20" s="4" t="str">
        <f ca="1">IF($AC20="","",IF(OFFSET(Liste!N$8,$AC20,)="","",OFFSET(Liste!N$8,$AC20,)))</f>
        <v>A</v>
      </c>
      <c r="N20" s="4" t="str">
        <f ca="1">IF($AC20="","",IF(OFFSET(Liste!O$8,$AC20,)="","",OFFSET(Liste!O$8,$AC20,)))</f>
        <v>B</v>
      </c>
      <c r="O20" s="4" t="str">
        <f ca="1">IF($AC20="","",IF(OFFSET(Liste!P$8,$AC20,)="","",OFFSET(Liste!P$8,$AC20,)))</f>
        <v/>
      </c>
      <c r="P20" s="4" t="str">
        <f ca="1">IF($AC20="","",IF(OFFSET(Liste!Q$8,$AC20,)="","",OFFSET(Liste!Q$8,$AC20,)))</f>
        <v>C</v>
      </c>
      <c r="Q20" s="4" t="str">
        <f ca="1">IF($AC20="","",IF(OFFSET(Liste!R$8,$AC20,)="","",OFFSET(Liste!R$8,$AC20,)))</f>
        <v>B</v>
      </c>
      <c r="R20" s="4" t="str">
        <f ca="1">IF($AC20="","",IF(OFFSET(Liste!S$8,$AC20,)="","",OFFSET(Liste!S$8,$AC20,)))</f>
        <v>D</v>
      </c>
      <c r="S20" s="4" t="str">
        <f ca="1">IF($AC20="","",IF(OFFSET(Liste!T$8,$AC20,)="","",OFFSET(Liste!T$8,$AC20,)))</f>
        <v/>
      </c>
      <c r="T20" s="4" t="str">
        <f ca="1">IF($AC20="","",IF(OFFSET(Liste!U$8,$AC20,)="","",OFFSET(Liste!U$8,$AC20,)))</f>
        <v/>
      </c>
      <c r="U20" s="4" t="str">
        <f ca="1">IF($AC20="","",IF(OFFSET(Liste!V$8,$AC20,)="","",OFFSET(Liste!V$8,$AC20,)))</f>
        <v>A</v>
      </c>
      <c r="V20" s="4" t="str">
        <f ca="1">IF($AC20="","",IF(OFFSET(Liste!W$8,$AC20,)="","",OFFSET(Liste!W$8,$AC20,)))</f>
        <v>C</v>
      </c>
      <c r="W20" s="4" t="str">
        <f ca="1">IF($AC20="","",IF(OFFSET(Liste!X$8,$AC20,)="","",OFFSET(Liste!X$8,$AC20,)))</f>
        <v/>
      </c>
      <c r="X20" s="4">
        <f t="shared" ca="1" si="3"/>
        <v>3</v>
      </c>
      <c r="Y20" s="4">
        <f t="shared" ca="1" si="4"/>
        <v>9</v>
      </c>
      <c r="Z20" s="4">
        <f t="shared" ca="1" si="5"/>
        <v>8</v>
      </c>
      <c r="AA20" s="5">
        <f t="shared" ca="1" si="6"/>
        <v>0</v>
      </c>
      <c r="AC20" s="43">
        <f t="array" aca="1" ref="AC20" ca="1">IFERROR(MATCH(LARGE(IF(Liste!$B$9:$B$68=$AC$5,IF(Liste!$AB$9:$AB$68="",-20,Liste!$AB$9:$AB$68)-(Liste!$A$9:$A$68/1000)),$A20),IF(Liste!$AB$9:$AB$68="",-20,Liste!$AB$9:$AB$68)-(Liste!$A$9:$A$68/1000),0),"")</f>
        <v>51</v>
      </c>
      <c r="AF20" s="26"/>
    </row>
    <row r="21" spans="1:32" s="3" customFormat="1" ht="15.95" customHeight="1" x14ac:dyDescent="0.25">
      <c r="A21" s="4">
        <v>13</v>
      </c>
      <c r="B21" s="4" t="str">
        <f ca="1">IF($AC21="","",OFFSET(Liste!C$8,$AC21,))</f>
        <v/>
      </c>
      <c r="C21" s="23" t="str">
        <f ca="1">IF($AC21="","",OFFSET(Liste!D$8,$AC21,))</f>
        <v/>
      </c>
      <c r="D21" s="4" t="str">
        <f ca="1">IF($AC21="","",IF(OFFSET(Liste!E$8,$AC21,)="","",OFFSET(Liste!E$8,$AC21,)))</f>
        <v/>
      </c>
      <c r="E21" s="4" t="str">
        <f ca="1">IF($AC21="","",IF(OFFSET(Liste!F$8,$AC21,)="","",OFFSET(Liste!F$8,$AC21,)))</f>
        <v/>
      </c>
      <c r="F21" s="4" t="str">
        <f ca="1">IF($AC21="","",IF(OFFSET(Liste!G$8,$AC21,)="","",OFFSET(Liste!G$8,$AC21,)))</f>
        <v/>
      </c>
      <c r="G21" s="4" t="str">
        <f ca="1">IF($AC21="","",IF(OFFSET(Liste!H$8,$AC21,)="","",OFFSET(Liste!H$8,$AC21,)))</f>
        <v/>
      </c>
      <c r="H21" s="4" t="str">
        <f ca="1">IF($AC21="","",IF(OFFSET(Liste!I$8,$AC21,)="","",OFFSET(Liste!I$8,$AC21,)))</f>
        <v/>
      </c>
      <c r="I21" s="4" t="str">
        <f ca="1">IF($AC21="","",IF(OFFSET(Liste!J$8,$AC21,)="","",OFFSET(Liste!J$8,$AC21,)))</f>
        <v/>
      </c>
      <c r="J21" s="4" t="str">
        <f ca="1">IF($AC21="","",IF(OFFSET(Liste!K$8,$AC21,)="","",OFFSET(Liste!K$8,$AC21,)))</f>
        <v/>
      </c>
      <c r="K21" s="4" t="str">
        <f ca="1">IF($AC21="","",IF(OFFSET(Liste!L$8,$AC21,)="","",OFFSET(Liste!L$8,$AC21,)))</f>
        <v/>
      </c>
      <c r="L21" s="4" t="str">
        <f ca="1">IF($AC21="","",IF(OFFSET(Liste!M$8,$AC21,)="","",OFFSET(Liste!M$8,$AC21,)))</f>
        <v/>
      </c>
      <c r="M21" s="4" t="str">
        <f ca="1">IF($AC21="","",IF(OFFSET(Liste!N$8,$AC21,)="","",OFFSET(Liste!N$8,$AC21,)))</f>
        <v/>
      </c>
      <c r="N21" s="4" t="str">
        <f ca="1">IF($AC21="","",IF(OFFSET(Liste!O$8,$AC21,)="","",OFFSET(Liste!O$8,$AC21,)))</f>
        <v/>
      </c>
      <c r="O21" s="4" t="str">
        <f ca="1">IF($AC21="","",IF(OFFSET(Liste!P$8,$AC21,)="","",OFFSET(Liste!P$8,$AC21,)))</f>
        <v/>
      </c>
      <c r="P21" s="4" t="str">
        <f ca="1">IF($AC21="","",IF(OFFSET(Liste!Q$8,$AC21,)="","",OFFSET(Liste!Q$8,$AC21,)))</f>
        <v/>
      </c>
      <c r="Q21" s="4" t="str">
        <f ca="1">IF($AC21="","",IF(OFFSET(Liste!R$8,$AC21,)="","",OFFSET(Liste!R$8,$AC21,)))</f>
        <v/>
      </c>
      <c r="R21" s="4" t="str">
        <f ca="1">IF($AC21="","",IF(OFFSET(Liste!S$8,$AC21,)="","",OFFSET(Liste!S$8,$AC21,)))</f>
        <v/>
      </c>
      <c r="S21" s="4" t="str">
        <f ca="1">IF($AC21="","",IF(OFFSET(Liste!T$8,$AC21,)="","",OFFSET(Liste!T$8,$AC21,)))</f>
        <v/>
      </c>
      <c r="T21" s="4" t="str">
        <f ca="1">IF($AC21="","",IF(OFFSET(Liste!U$8,$AC21,)="","",OFFSET(Liste!U$8,$AC21,)))</f>
        <v/>
      </c>
      <c r="U21" s="4" t="str">
        <f ca="1">IF($AC21="","",IF(OFFSET(Liste!V$8,$AC21,)="","",OFFSET(Liste!V$8,$AC21,)))</f>
        <v/>
      </c>
      <c r="V21" s="4" t="str">
        <f ca="1">IF($AC21="","",IF(OFFSET(Liste!W$8,$AC21,)="","",OFFSET(Liste!W$8,$AC21,)))</f>
        <v/>
      </c>
      <c r="W21" s="4" t="str">
        <f ca="1">IF($AC21="","",IF(OFFSET(Liste!X$8,$AC21,)="","",OFFSET(Liste!X$8,$AC21,)))</f>
        <v/>
      </c>
      <c r="X21" s="4" t="str">
        <f t="shared" ca="1" si="3"/>
        <v/>
      </c>
      <c r="Y21" s="4" t="str">
        <f t="shared" ca="1" si="4"/>
        <v/>
      </c>
      <c r="Z21" s="4" t="str">
        <f t="shared" ca="1" si="5"/>
        <v/>
      </c>
      <c r="AA21" s="5" t="str">
        <f t="shared" ca="1" si="6"/>
        <v/>
      </c>
      <c r="AC21" s="43" t="str">
        <f t="array" aca="1" ref="AC21" ca="1">IFERROR(MATCH(LARGE(IF(Liste!$B$9:$B$68=$AC$5,IF(Liste!$AB$9:$AB$68="",-20,Liste!$AB$9:$AB$68)-(Liste!$A$9:$A$68/1000)),$A21),IF(Liste!$AB$9:$AB$68="",-20,Liste!$AB$9:$AB$68)-(Liste!$A$9:$A$68/1000),0),"")</f>
        <v/>
      </c>
      <c r="AF21" s="26"/>
    </row>
    <row r="22" spans="1:32" s="3" customFormat="1" ht="15.95" customHeight="1" x14ac:dyDescent="0.25">
      <c r="A22" s="4">
        <v>14</v>
      </c>
      <c r="B22" s="4" t="str">
        <f ca="1">IF($AC22="","",OFFSET(Liste!C$8,$AC22,))</f>
        <v/>
      </c>
      <c r="C22" s="23" t="str">
        <f ca="1">IF($AC22="","",OFFSET(Liste!D$8,$AC22,))</f>
        <v/>
      </c>
      <c r="D22" s="4" t="str">
        <f ca="1">IF($AC22="","",IF(OFFSET(Liste!E$8,$AC22,)="","",OFFSET(Liste!E$8,$AC22,)))</f>
        <v/>
      </c>
      <c r="E22" s="4" t="str">
        <f ca="1">IF($AC22="","",IF(OFFSET(Liste!F$8,$AC22,)="","",OFFSET(Liste!F$8,$AC22,)))</f>
        <v/>
      </c>
      <c r="F22" s="4" t="str">
        <f ca="1">IF($AC22="","",IF(OFFSET(Liste!G$8,$AC22,)="","",OFFSET(Liste!G$8,$AC22,)))</f>
        <v/>
      </c>
      <c r="G22" s="4" t="str">
        <f ca="1">IF($AC22="","",IF(OFFSET(Liste!H$8,$AC22,)="","",OFFSET(Liste!H$8,$AC22,)))</f>
        <v/>
      </c>
      <c r="H22" s="4" t="str">
        <f ca="1">IF($AC22="","",IF(OFFSET(Liste!I$8,$AC22,)="","",OFFSET(Liste!I$8,$AC22,)))</f>
        <v/>
      </c>
      <c r="I22" s="4" t="str">
        <f ca="1">IF($AC22="","",IF(OFFSET(Liste!J$8,$AC22,)="","",OFFSET(Liste!J$8,$AC22,)))</f>
        <v/>
      </c>
      <c r="J22" s="4" t="str">
        <f ca="1">IF($AC22="","",IF(OFFSET(Liste!K$8,$AC22,)="","",OFFSET(Liste!K$8,$AC22,)))</f>
        <v/>
      </c>
      <c r="K22" s="4" t="str">
        <f ca="1">IF($AC22="","",IF(OFFSET(Liste!L$8,$AC22,)="","",OFFSET(Liste!L$8,$AC22,)))</f>
        <v/>
      </c>
      <c r="L22" s="4" t="str">
        <f ca="1">IF($AC22="","",IF(OFFSET(Liste!M$8,$AC22,)="","",OFFSET(Liste!M$8,$AC22,)))</f>
        <v/>
      </c>
      <c r="M22" s="4" t="str">
        <f ca="1">IF($AC22="","",IF(OFFSET(Liste!N$8,$AC22,)="","",OFFSET(Liste!N$8,$AC22,)))</f>
        <v/>
      </c>
      <c r="N22" s="4" t="str">
        <f ca="1">IF($AC22="","",IF(OFFSET(Liste!O$8,$AC22,)="","",OFFSET(Liste!O$8,$AC22,)))</f>
        <v/>
      </c>
      <c r="O22" s="4" t="str">
        <f ca="1">IF($AC22="","",IF(OFFSET(Liste!P$8,$AC22,)="","",OFFSET(Liste!P$8,$AC22,)))</f>
        <v/>
      </c>
      <c r="P22" s="4" t="str">
        <f ca="1">IF($AC22="","",IF(OFFSET(Liste!Q$8,$AC22,)="","",OFFSET(Liste!Q$8,$AC22,)))</f>
        <v/>
      </c>
      <c r="Q22" s="4" t="str">
        <f ca="1">IF($AC22="","",IF(OFFSET(Liste!R$8,$AC22,)="","",OFFSET(Liste!R$8,$AC22,)))</f>
        <v/>
      </c>
      <c r="R22" s="4" t="str">
        <f ca="1">IF($AC22="","",IF(OFFSET(Liste!S$8,$AC22,)="","",OFFSET(Liste!S$8,$AC22,)))</f>
        <v/>
      </c>
      <c r="S22" s="4" t="str">
        <f ca="1">IF($AC22="","",IF(OFFSET(Liste!T$8,$AC22,)="","",OFFSET(Liste!T$8,$AC22,)))</f>
        <v/>
      </c>
      <c r="T22" s="4" t="str">
        <f ca="1">IF($AC22="","",IF(OFFSET(Liste!U$8,$AC22,)="","",OFFSET(Liste!U$8,$AC22,)))</f>
        <v/>
      </c>
      <c r="U22" s="4" t="str">
        <f ca="1">IF($AC22="","",IF(OFFSET(Liste!V$8,$AC22,)="","",OFFSET(Liste!V$8,$AC22,)))</f>
        <v/>
      </c>
      <c r="V22" s="4" t="str">
        <f ca="1">IF($AC22="","",IF(OFFSET(Liste!W$8,$AC22,)="","",OFFSET(Liste!W$8,$AC22,)))</f>
        <v/>
      </c>
      <c r="W22" s="4" t="str">
        <f ca="1">IF($AC22="","",IF(OFFSET(Liste!X$8,$AC22,)="","",OFFSET(Liste!X$8,$AC22,)))</f>
        <v/>
      </c>
      <c r="X22" s="4" t="str">
        <f t="shared" ca="1" si="3"/>
        <v/>
      </c>
      <c r="Y22" s="4" t="str">
        <f t="shared" ca="1" si="4"/>
        <v/>
      </c>
      <c r="Z22" s="4" t="str">
        <f t="shared" ca="1" si="5"/>
        <v/>
      </c>
      <c r="AA22" s="5" t="str">
        <f t="shared" ca="1" si="6"/>
        <v/>
      </c>
      <c r="AC22" s="43" t="str">
        <f t="array" aca="1" ref="AC22" ca="1">IFERROR(MATCH(LARGE(IF(Liste!$B$9:$B$68=$AC$5,IF(Liste!$AB$9:$AB$68="",-20,Liste!$AB$9:$AB$68)-(Liste!$A$9:$A$68/1000)),$A22),IF(Liste!$AB$9:$AB$68="",-20,Liste!$AB$9:$AB$68)-(Liste!$A$9:$A$68/1000),0),"")</f>
        <v/>
      </c>
      <c r="AF22" s="26"/>
    </row>
    <row r="23" spans="1:32" s="3" customFormat="1" ht="15.95" customHeight="1" x14ac:dyDescent="0.25">
      <c r="A23" s="4">
        <v>15</v>
      </c>
      <c r="B23" s="4" t="str">
        <f ca="1">IF($AC23="","",OFFSET(Liste!C$8,$AC23,))</f>
        <v/>
      </c>
      <c r="C23" s="23" t="str">
        <f ca="1">IF($AC23="","",OFFSET(Liste!D$8,$AC23,))</f>
        <v/>
      </c>
      <c r="D23" s="4" t="str">
        <f ca="1">IF($AC23="","",IF(OFFSET(Liste!E$8,$AC23,)="","",OFFSET(Liste!E$8,$AC23,)))</f>
        <v/>
      </c>
      <c r="E23" s="4" t="str">
        <f ca="1">IF($AC23="","",IF(OFFSET(Liste!F$8,$AC23,)="","",OFFSET(Liste!F$8,$AC23,)))</f>
        <v/>
      </c>
      <c r="F23" s="4" t="str">
        <f ca="1">IF($AC23="","",IF(OFFSET(Liste!G$8,$AC23,)="","",OFFSET(Liste!G$8,$AC23,)))</f>
        <v/>
      </c>
      <c r="G23" s="4" t="str">
        <f ca="1">IF($AC23="","",IF(OFFSET(Liste!H$8,$AC23,)="","",OFFSET(Liste!H$8,$AC23,)))</f>
        <v/>
      </c>
      <c r="H23" s="4" t="str">
        <f ca="1">IF($AC23="","",IF(OFFSET(Liste!I$8,$AC23,)="","",OFFSET(Liste!I$8,$AC23,)))</f>
        <v/>
      </c>
      <c r="I23" s="4" t="str">
        <f ca="1">IF($AC23="","",IF(OFFSET(Liste!J$8,$AC23,)="","",OFFSET(Liste!J$8,$AC23,)))</f>
        <v/>
      </c>
      <c r="J23" s="4" t="str">
        <f ca="1">IF($AC23="","",IF(OFFSET(Liste!K$8,$AC23,)="","",OFFSET(Liste!K$8,$AC23,)))</f>
        <v/>
      </c>
      <c r="K23" s="4" t="str">
        <f ca="1">IF($AC23="","",IF(OFFSET(Liste!L$8,$AC23,)="","",OFFSET(Liste!L$8,$AC23,)))</f>
        <v/>
      </c>
      <c r="L23" s="4" t="str">
        <f ca="1">IF($AC23="","",IF(OFFSET(Liste!M$8,$AC23,)="","",OFFSET(Liste!M$8,$AC23,)))</f>
        <v/>
      </c>
      <c r="M23" s="4" t="str">
        <f ca="1">IF($AC23="","",IF(OFFSET(Liste!N$8,$AC23,)="","",OFFSET(Liste!N$8,$AC23,)))</f>
        <v/>
      </c>
      <c r="N23" s="4" t="str">
        <f ca="1">IF($AC23="","",IF(OFFSET(Liste!O$8,$AC23,)="","",OFFSET(Liste!O$8,$AC23,)))</f>
        <v/>
      </c>
      <c r="O23" s="4" t="str">
        <f ca="1">IF($AC23="","",IF(OFFSET(Liste!P$8,$AC23,)="","",OFFSET(Liste!P$8,$AC23,)))</f>
        <v/>
      </c>
      <c r="P23" s="4" t="str">
        <f ca="1">IF($AC23="","",IF(OFFSET(Liste!Q$8,$AC23,)="","",OFFSET(Liste!Q$8,$AC23,)))</f>
        <v/>
      </c>
      <c r="Q23" s="4" t="str">
        <f ca="1">IF($AC23="","",IF(OFFSET(Liste!R$8,$AC23,)="","",OFFSET(Liste!R$8,$AC23,)))</f>
        <v/>
      </c>
      <c r="R23" s="4" t="str">
        <f ca="1">IF($AC23="","",IF(OFFSET(Liste!S$8,$AC23,)="","",OFFSET(Liste!S$8,$AC23,)))</f>
        <v/>
      </c>
      <c r="S23" s="4" t="str">
        <f ca="1">IF($AC23="","",IF(OFFSET(Liste!T$8,$AC23,)="","",OFFSET(Liste!T$8,$AC23,)))</f>
        <v/>
      </c>
      <c r="T23" s="4" t="str">
        <f ca="1">IF($AC23="","",IF(OFFSET(Liste!U$8,$AC23,)="","",OFFSET(Liste!U$8,$AC23,)))</f>
        <v/>
      </c>
      <c r="U23" s="4" t="str">
        <f ca="1">IF($AC23="","",IF(OFFSET(Liste!V$8,$AC23,)="","",OFFSET(Liste!V$8,$AC23,)))</f>
        <v/>
      </c>
      <c r="V23" s="4" t="str">
        <f ca="1">IF($AC23="","",IF(OFFSET(Liste!W$8,$AC23,)="","",OFFSET(Liste!W$8,$AC23,)))</f>
        <v/>
      </c>
      <c r="W23" s="4" t="str">
        <f ca="1">IF($AC23="","",IF(OFFSET(Liste!X$8,$AC23,)="","",OFFSET(Liste!X$8,$AC23,)))</f>
        <v/>
      </c>
      <c r="X23" s="4" t="str">
        <f t="shared" ca="1" si="3"/>
        <v/>
      </c>
      <c r="Y23" s="4" t="str">
        <f t="shared" ca="1" si="4"/>
        <v/>
      </c>
      <c r="Z23" s="4" t="str">
        <f t="shared" ca="1" si="5"/>
        <v/>
      </c>
      <c r="AA23" s="5" t="str">
        <f t="shared" ca="1" si="6"/>
        <v/>
      </c>
      <c r="AC23" s="43" t="str">
        <f t="array" aca="1" ref="AC23" ca="1">IFERROR(MATCH(LARGE(IF(Liste!$B$9:$B$68=$AC$5,IF(Liste!$AB$9:$AB$68="",-20,Liste!$AB$9:$AB$68)-(Liste!$A$9:$A$68/1000)),$A23),IF(Liste!$AB$9:$AB$68="",-20,Liste!$AB$9:$AB$68)-(Liste!$A$9:$A$68/1000),0),"")</f>
        <v/>
      </c>
      <c r="AF23" s="26"/>
    </row>
    <row r="24" spans="1:32" s="3" customFormat="1" ht="15.95" customHeight="1" x14ac:dyDescent="0.25">
      <c r="A24" s="4">
        <v>16</v>
      </c>
      <c r="B24" s="4" t="str">
        <f ca="1">IF($AC24="","",OFFSET(Liste!C$8,$AC24,))</f>
        <v/>
      </c>
      <c r="C24" s="23" t="str">
        <f ca="1">IF($AC24="","",OFFSET(Liste!D$8,$AC24,))</f>
        <v/>
      </c>
      <c r="D24" s="4" t="str">
        <f ca="1">IF($AC24="","",IF(OFFSET(Liste!E$8,$AC24,)="","",OFFSET(Liste!E$8,$AC24,)))</f>
        <v/>
      </c>
      <c r="E24" s="4" t="str">
        <f ca="1">IF($AC24="","",IF(OFFSET(Liste!F$8,$AC24,)="","",OFFSET(Liste!F$8,$AC24,)))</f>
        <v/>
      </c>
      <c r="F24" s="4" t="str">
        <f ca="1">IF($AC24="","",IF(OFFSET(Liste!G$8,$AC24,)="","",OFFSET(Liste!G$8,$AC24,)))</f>
        <v/>
      </c>
      <c r="G24" s="4" t="str">
        <f ca="1">IF($AC24="","",IF(OFFSET(Liste!H$8,$AC24,)="","",OFFSET(Liste!H$8,$AC24,)))</f>
        <v/>
      </c>
      <c r="H24" s="4" t="str">
        <f ca="1">IF($AC24="","",IF(OFFSET(Liste!I$8,$AC24,)="","",OFFSET(Liste!I$8,$AC24,)))</f>
        <v/>
      </c>
      <c r="I24" s="4" t="str">
        <f ca="1">IF($AC24="","",IF(OFFSET(Liste!J$8,$AC24,)="","",OFFSET(Liste!J$8,$AC24,)))</f>
        <v/>
      </c>
      <c r="J24" s="4" t="str">
        <f ca="1">IF($AC24="","",IF(OFFSET(Liste!K$8,$AC24,)="","",OFFSET(Liste!K$8,$AC24,)))</f>
        <v/>
      </c>
      <c r="K24" s="4" t="str">
        <f ca="1">IF($AC24="","",IF(OFFSET(Liste!L$8,$AC24,)="","",OFFSET(Liste!L$8,$AC24,)))</f>
        <v/>
      </c>
      <c r="L24" s="4" t="str">
        <f ca="1">IF($AC24="","",IF(OFFSET(Liste!M$8,$AC24,)="","",OFFSET(Liste!M$8,$AC24,)))</f>
        <v/>
      </c>
      <c r="M24" s="4" t="str">
        <f ca="1">IF($AC24="","",IF(OFFSET(Liste!N$8,$AC24,)="","",OFFSET(Liste!N$8,$AC24,)))</f>
        <v/>
      </c>
      <c r="N24" s="4" t="str">
        <f ca="1">IF($AC24="","",IF(OFFSET(Liste!O$8,$AC24,)="","",OFFSET(Liste!O$8,$AC24,)))</f>
        <v/>
      </c>
      <c r="O24" s="4" t="str">
        <f ca="1">IF($AC24="","",IF(OFFSET(Liste!P$8,$AC24,)="","",OFFSET(Liste!P$8,$AC24,)))</f>
        <v/>
      </c>
      <c r="P24" s="4" t="str">
        <f ca="1">IF($AC24="","",IF(OFFSET(Liste!Q$8,$AC24,)="","",OFFSET(Liste!Q$8,$AC24,)))</f>
        <v/>
      </c>
      <c r="Q24" s="4" t="str">
        <f ca="1">IF($AC24="","",IF(OFFSET(Liste!R$8,$AC24,)="","",OFFSET(Liste!R$8,$AC24,)))</f>
        <v/>
      </c>
      <c r="R24" s="4" t="str">
        <f ca="1">IF($AC24="","",IF(OFFSET(Liste!S$8,$AC24,)="","",OFFSET(Liste!S$8,$AC24,)))</f>
        <v/>
      </c>
      <c r="S24" s="4" t="str">
        <f ca="1">IF($AC24="","",IF(OFFSET(Liste!T$8,$AC24,)="","",OFFSET(Liste!T$8,$AC24,)))</f>
        <v/>
      </c>
      <c r="T24" s="4" t="str">
        <f ca="1">IF($AC24="","",IF(OFFSET(Liste!U$8,$AC24,)="","",OFFSET(Liste!U$8,$AC24,)))</f>
        <v/>
      </c>
      <c r="U24" s="4" t="str">
        <f ca="1">IF($AC24="","",IF(OFFSET(Liste!V$8,$AC24,)="","",OFFSET(Liste!V$8,$AC24,)))</f>
        <v/>
      </c>
      <c r="V24" s="4" t="str">
        <f ca="1">IF($AC24="","",IF(OFFSET(Liste!W$8,$AC24,)="","",OFFSET(Liste!W$8,$AC24,)))</f>
        <v/>
      </c>
      <c r="W24" s="4" t="str">
        <f ca="1">IF($AC24="","",IF(OFFSET(Liste!X$8,$AC24,)="","",OFFSET(Liste!X$8,$AC24,)))</f>
        <v/>
      </c>
      <c r="X24" s="4" t="str">
        <f t="shared" ca="1" si="3"/>
        <v/>
      </c>
      <c r="Y24" s="4" t="str">
        <f t="shared" ca="1" si="4"/>
        <v/>
      </c>
      <c r="Z24" s="4" t="str">
        <f t="shared" ca="1" si="5"/>
        <v/>
      </c>
      <c r="AA24" s="5" t="str">
        <f t="shared" ca="1" si="6"/>
        <v/>
      </c>
      <c r="AC24" s="43" t="str">
        <f t="array" aca="1" ref="AC24" ca="1">IFERROR(MATCH(LARGE(IF(Liste!$B$9:$B$68=$AC$5,IF(Liste!$AB$9:$AB$68="",-20,Liste!$AB$9:$AB$68)-(Liste!$A$9:$A$68/1000)),$A24),IF(Liste!$AB$9:$AB$68="",-20,Liste!$AB$9:$AB$68)-(Liste!$A$9:$A$68/1000),0),"")</f>
        <v/>
      </c>
      <c r="AF24" s="26"/>
    </row>
    <row r="25" spans="1:32" s="3" customFormat="1" ht="15.95" customHeight="1" x14ac:dyDescent="0.25">
      <c r="A25" s="4">
        <v>17</v>
      </c>
      <c r="B25" s="4" t="str">
        <f ca="1">IF($AC25="","",OFFSET(Liste!C$8,$AC25,))</f>
        <v/>
      </c>
      <c r="C25" s="23" t="str">
        <f ca="1">IF($AC25="","",OFFSET(Liste!D$8,$AC25,))</f>
        <v/>
      </c>
      <c r="D25" s="4" t="str">
        <f ca="1">IF($AC25="","",IF(OFFSET(Liste!E$8,$AC25,)="","",OFFSET(Liste!E$8,$AC25,)))</f>
        <v/>
      </c>
      <c r="E25" s="4" t="str">
        <f ca="1">IF($AC25="","",IF(OFFSET(Liste!F$8,$AC25,)="","",OFFSET(Liste!F$8,$AC25,)))</f>
        <v/>
      </c>
      <c r="F25" s="4" t="str">
        <f ca="1">IF($AC25="","",IF(OFFSET(Liste!G$8,$AC25,)="","",OFFSET(Liste!G$8,$AC25,)))</f>
        <v/>
      </c>
      <c r="G25" s="4" t="str">
        <f ca="1">IF($AC25="","",IF(OFFSET(Liste!H$8,$AC25,)="","",OFFSET(Liste!H$8,$AC25,)))</f>
        <v/>
      </c>
      <c r="H25" s="4" t="str">
        <f ca="1">IF($AC25="","",IF(OFFSET(Liste!I$8,$AC25,)="","",OFFSET(Liste!I$8,$AC25,)))</f>
        <v/>
      </c>
      <c r="I25" s="4" t="str">
        <f ca="1">IF($AC25="","",IF(OFFSET(Liste!J$8,$AC25,)="","",OFFSET(Liste!J$8,$AC25,)))</f>
        <v/>
      </c>
      <c r="J25" s="4" t="str">
        <f ca="1">IF($AC25="","",IF(OFFSET(Liste!K$8,$AC25,)="","",OFFSET(Liste!K$8,$AC25,)))</f>
        <v/>
      </c>
      <c r="K25" s="4" t="str">
        <f ca="1">IF($AC25="","",IF(OFFSET(Liste!L$8,$AC25,)="","",OFFSET(Liste!L$8,$AC25,)))</f>
        <v/>
      </c>
      <c r="L25" s="4" t="str">
        <f ca="1">IF($AC25="","",IF(OFFSET(Liste!M$8,$AC25,)="","",OFFSET(Liste!M$8,$AC25,)))</f>
        <v/>
      </c>
      <c r="M25" s="4" t="str">
        <f ca="1">IF($AC25="","",IF(OFFSET(Liste!N$8,$AC25,)="","",OFFSET(Liste!N$8,$AC25,)))</f>
        <v/>
      </c>
      <c r="N25" s="4" t="str">
        <f ca="1">IF($AC25="","",IF(OFFSET(Liste!O$8,$AC25,)="","",OFFSET(Liste!O$8,$AC25,)))</f>
        <v/>
      </c>
      <c r="O25" s="4" t="str">
        <f ca="1">IF($AC25="","",IF(OFFSET(Liste!P$8,$AC25,)="","",OFFSET(Liste!P$8,$AC25,)))</f>
        <v/>
      </c>
      <c r="P25" s="4" t="str">
        <f ca="1">IF($AC25="","",IF(OFFSET(Liste!Q$8,$AC25,)="","",OFFSET(Liste!Q$8,$AC25,)))</f>
        <v/>
      </c>
      <c r="Q25" s="4" t="str">
        <f ca="1">IF($AC25="","",IF(OFFSET(Liste!R$8,$AC25,)="","",OFFSET(Liste!R$8,$AC25,)))</f>
        <v/>
      </c>
      <c r="R25" s="4" t="str">
        <f ca="1">IF($AC25="","",IF(OFFSET(Liste!S$8,$AC25,)="","",OFFSET(Liste!S$8,$AC25,)))</f>
        <v/>
      </c>
      <c r="S25" s="4" t="str">
        <f ca="1">IF($AC25="","",IF(OFFSET(Liste!T$8,$AC25,)="","",OFFSET(Liste!T$8,$AC25,)))</f>
        <v/>
      </c>
      <c r="T25" s="4" t="str">
        <f ca="1">IF($AC25="","",IF(OFFSET(Liste!U$8,$AC25,)="","",OFFSET(Liste!U$8,$AC25,)))</f>
        <v/>
      </c>
      <c r="U25" s="4" t="str">
        <f ca="1">IF($AC25="","",IF(OFFSET(Liste!V$8,$AC25,)="","",OFFSET(Liste!V$8,$AC25,)))</f>
        <v/>
      </c>
      <c r="V25" s="4" t="str">
        <f ca="1">IF($AC25="","",IF(OFFSET(Liste!W$8,$AC25,)="","",OFFSET(Liste!W$8,$AC25,)))</f>
        <v/>
      </c>
      <c r="W25" s="4" t="str">
        <f ca="1">IF($AC25="","",IF(OFFSET(Liste!X$8,$AC25,)="","",OFFSET(Liste!X$8,$AC25,)))</f>
        <v/>
      </c>
      <c r="X25" s="4" t="str">
        <f t="shared" ca="1" si="3"/>
        <v/>
      </c>
      <c r="Y25" s="4" t="str">
        <f t="shared" ca="1" si="4"/>
        <v/>
      </c>
      <c r="Z25" s="4" t="str">
        <f t="shared" ca="1" si="5"/>
        <v/>
      </c>
      <c r="AA25" s="5" t="str">
        <f t="shared" ca="1" si="6"/>
        <v/>
      </c>
      <c r="AC25" s="43" t="str">
        <f t="array" aca="1" ref="AC25" ca="1">IFERROR(MATCH(LARGE(IF(Liste!$B$9:$B$68=$AC$5,IF(Liste!$AB$9:$AB$68="",-20,Liste!$AB$9:$AB$68)-(Liste!$A$9:$A$68/1000)),$A25),IF(Liste!$AB$9:$AB$68="",-20,Liste!$AB$9:$AB$68)-(Liste!$A$9:$A$68/1000),0),"")</f>
        <v/>
      </c>
      <c r="AF25" s="26"/>
    </row>
    <row r="26" spans="1:32" s="3" customFormat="1" ht="15.95" customHeight="1" x14ac:dyDescent="0.25">
      <c r="A26" s="4">
        <v>18</v>
      </c>
      <c r="B26" s="4" t="str">
        <f ca="1">IF($AC26="","",OFFSET(Liste!C$8,$AC26,))</f>
        <v/>
      </c>
      <c r="C26" s="23" t="str">
        <f ca="1">IF($AC26="","",OFFSET(Liste!D$8,$AC26,))</f>
        <v/>
      </c>
      <c r="D26" s="4" t="str">
        <f ca="1">IF($AC26="","",IF(OFFSET(Liste!E$8,$AC26,)="","",OFFSET(Liste!E$8,$AC26,)))</f>
        <v/>
      </c>
      <c r="E26" s="4" t="str">
        <f ca="1">IF($AC26="","",IF(OFFSET(Liste!F$8,$AC26,)="","",OFFSET(Liste!F$8,$AC26,)))</f>
        <v/>
      </c>
      <c r="F26" s="4" t="str">
        <f ca="1">IF($AC26="","",IF(OFFSET(Liste!G$8,$AC26,)="","",OFFSET(Liste!G$8,$AC26,)))</f>
        <v/>
      </c>
      <c r="G26" s="4" t="str">
        <f ca="1">IF($AC26="","",IF(OFFSET(Liste!H$8,$AC26,)="","",OFFSET(Liste!H$8,$AC26,)))</f>
        <v/>
      </c>
      <c r="H26" s="4" t="str">
        <f ca="1">IF($AC26="","",IF(OFFSET(Liste!I$8,$AC26,)="","",OFFSET(Liste!I$8,$AC26,)))</f>
        <v/>
      </c>
      <c r="I26" s="4" t="str">
        <f ca="1">IF($AC26="","",IF(OFFSET(Liste!J$8,$AC26,)="","",OFFSET(Liste!J$8,$AC26,)))</f>
        <v/>
      </c>
      <c r="J26" s="4" t="str">
        <f ca="1">IF($AC26="","",IF(OFFSET(Liste!K$8,$AC26,)="","",OFFSET(Liste!K$8,$AC26,)))</f>
        <v/>
      </c>
      <c r="K26" s="4" t="str">
        <f ca="1">IF($AC26="","",IF(OFFSET(Liste!L$8,$AC26,)="","",OFFSET(Liste!L$8,$AC26,)))</f>
        <v/>
      </c>
      <c r="L26" s="4" t="str">
        <f ca="1">IF($AC26="","",IF(OFFSET(Liste!M$8,$AC26,)="","",OFFSET(Liste!M$8,$AC26,)))</f>
        <v/>
      </c>
      <c r="M26" s="4" t="str">
        <f ca="1">IF($AC26="","",IF(OFFSET(Liste!N$8,$AC26,)="","",OFFSET(Liste!N$8,$AC26,)))</f>
        <v/>
      </c>
      <c r="N26" s="4" t="str">
        <f ca="1">IF($AC26="","",IF(OFFSET(Liste!O$8,$AC26,)="","",OFFSET(Liste!O$8,$AC26,)))</f>
        <v/>
      </c>
      <c r="O26" s="4" t="str">
        <f ca="1">IF($AC26="","",IF(OFFSET(Liste!P$8,$AC26,)="","",OFFSET(Liste!P$8,$AC26,)))</f>
        <v/>
      </c>
      <c r="P26" s="4" t="str">
        <f ca="1">IF($AC26="","",IF(OFFSET(Liste!Q$8,$AC26,)="","",OFFSET(Liste!Q$8,$AC26,)))</f>
        <v/>
      </c>
      <c r="Q26" s="4" t="str">
        <f ca="1">IF($AC26="","",IF(OFFSET(Liste!R$8,$AC26,)="","",OFFSET(Liste!R$8,$AC26,)))</f>
        <v/>
      </c>
      <c r="R26" s="4" t="str">
        <f ca="1">IF($AC26="","",IF(OFFSET(Liste!S$8,$AC26,)="","",OFFSET(Liste!S$8,$AC26,)))</f>
        <v/>
      </c>
      <c r="S26" s="4" t="str">
        <f ca="1">IF($AC26="","",IF(OFFSET(Liste!T$8,$AC26,)="","",OFFSET(Liste!T$8,$AC26,)))</f>
        <v/>
      </c>
      <c r="T26" s="4" t="str">
        <f ca="1">IF($AC26="","",IF(OFFSET(Liste!U$8,$AC26,)="","",OFFSET(Liste!U$8,$AC26,)))</f>
        <v/>
      </c>
      <c r="U26" s="4" t="str">
        <f ca="1">IF($AC26="","",IF(OFFSET(Liste!V$8,$AC26,)="","",OFFSET(Liste!V$8,$AC26,)))</f>
        <v/>
      </c>
      <c r="V26" s="4" t="str">
        <f ca="1">IF($AC26="","",IF(OFFSET(Liste!W$8,$AC26,)="","",OFFSET(Liste!W$8,$AC26,)))</f>
        <v/>
      </c>
      <c r="W26" s="4" t="str">
        <f ca="1">IF($AC26="","",IF(OFFSET(Liste!X$8,$AC26,)="","",OFFSET(Liste!X$8,$AC26,)))</f>
        <v/>
      </c>
      <c r="X26" s="4" t="str">
        <f t="shared" ca="1" si="3"/>
        <v/>
      </c>
      <c r="Y26" s="4" t="str">
        <f t="shared" ca="1" si="4"/>
        <v/>
      </c>
      <c r="Z26" s="4" t="str">
        <f t="shared" ca="1" si="5"/>
        <v/>
      </c>
      <c r="AA26" s="5" t="str">
        <f t="shared" ca="1" si="6"/>
        <v/>
      </c>
      <c r="AC26" s="43" t="str">
        <f t="array" aca="1" ref="AC26" ca="1">IFERROR(MATCH(LARGE(IF(Liste!$B$9:$B$68=$AC$5,IF(Liste!$AB$9:$AB$68="",-20,Liste!$AB$9:$AB$68)-(Liste!$A$9:$A$68/1000)),$A26),IF(Liste!$AB$9:$AB$68="",-20,Liste!$AB$9:$AB$68)-(Liste!$A$9:$A$68/1000),0),"")</f>
        <v/>
      </c>
      <c r="AF26" s="26"/>
    </row>
    <row r="27" spans="1:32" s="3" customFormat="1" ht="15.95" customHeight="1" x14ac:dyDescent="0.25">
      <c r="A27" s="4">
        <v>19</v>
      </c>
      <c r="B27" s="4" t="str">
        <f ca="1">IF($AC27="","",OFFSET(Liste!C$8,$AC27,))</f>
        <v/>
      </c>
      <c r="C27" s="23" t="str">
        <f ca="1">IF($AC27="","",OFFSET(Liste!D$8,$AC27,))</f>
        <v/>
      </c>
      <c r="D27" s="4" t="str">
        <f ca="1">IF($AC27="","",IF(OFFSET(Liste!E$8,$AC27,)="","",OFFSET(Liste!E$8,$AC27,)))</f>
        <v/>
      </c>
      <c r="E27" s="4" t="str">
        <f ca="1">IF($AC27="","",IF(OFFSET(Liste!F$8,$AC27,)="","",OFFSET(Liste!F$8,$AC27,)))</f>
        <v/>
      </c>
      <c r="F27" s="4" t="str">
        <f ca="1">IF($AC27="","",IF(OFFSET(Liste!G$8,$AC27,)="","",OFFSET(Liste!G$8,$AC27,)))</f>
        <v/>
      </c>
      <c r="G27" s="4" t="str">
        <f ca="1">IF($AC27="","",IF(OFFSET(Liste!H$8,$AC27,)="","",OFFSET(Liste!H$8,$AC27,)))</f>
        <v/>
      </c>
      <c r="H27" s="4" t="str">
        <f ca="1">IF($AC27="","",IF(OFFSET(Liste!I$8,$AC27,)="","",OFFSET(Liste!I$8,$AC27,)))</f>
        <v/>
      </c>
      <c r="I27" s="4" t="str">
        <f ca="1">IF($AC27="","",IF(OFFSET(Liste!J$8,$AC27,)="","",OFFSET(Liste!J$8,$AC27,)))</f>
        <v/>
      </c>
      <c r="J27" s="4" t="str">
        <f ca="1">IF($AC27="","",IF(OFFSET(Liste!K$8,$AC27,)="","",OFFSET(Liste!K$8,$AC27,)))</f>
        <v/>
      </c>
      <c r="K27" s="4" t="str">
        <f ca="1">IF($AC27="","",IF(OFFSET(Liste!L$8,$AC27,)="","",OFFSET(Liste!L$8,$AC27,)))</f>
        <v/>
      </c>
      <c r="L27" s="4" t="str">
        <f ca="1">IF($AC27="","",IF(OFFSET(Liste!M$8,$AC27,)="","",OFFSET(Liste!M$8,$AC27,)))</f>
        <v/>
      </c>
      <c r="M27" s="4" t="str">
        <f ca="1">IF($AC27="","",IF(OFFSET(Liste!N$8,$AC27,)="","",OFFSET(Liste!N$8,$AC27,)))</f>
        <v/>
      </c>
      <c r="N27" s="4" t="str">
        <f ca="1">IF($AC27="","",IF(OFFSET(Liste!O$8,$AC27,)="","",OFFSET(Liste!O$8,$AC27,)))</f>
        <v/>
      </c>
      <c r="O27" s="4" t="str">
        <f ca="1">IF($AC27="","",IF(OFFSET(Liste!P$8,$AC27,)="","",OFFSET(Liste!P$8,$AC27,)))</f>
        <v/>
      </c>
      <c r="P27" s="4" t="str">
        <f ca="1">IF($AC27="","",IF(OFFSET(Liste!Q$8,$AC27,)="","",OFFSET(Liste!Q$8,$AC27,)))</f>
        <v/>
      </c>
      <c r="Q27" s="4" t="str">
        <f ca="1">IF($AC27="","",IF(OFFSET(Liste!R$8,$AC27,)="","",OFFSET(Liste!R$8,$AC27,)))</f>
        <v/>
      </c>
      <c r="R27" s="4" t="str">
        <f ca="1">IF($AC27="","",IF(OFFSET(Liste!S$8,$AC27,)="","",OFFSET(Liste!S$8,$AC27,)))</f>
        <v/>
      </c>
      <c r="S27" s="4" t="str">
        <f ca="1">IF($AC27="","",IF(OFFSET(Liste!T$8,$AC27,)="","",OFFSET(Liste!T$8,$AC27,)))</f>
        <v/>
      </c>
      <c r="T27" s="4" t="str">
        <f ca="1">IF($AC27="","",IF(OFFSET(Liste!U$8,$AC27,)="","",OFFSET(Liste!U$8,$AC27,)))</f>
        <v/>
      </c>
      <c r="U27" s="4" t="str">
        <f ca="1">IF($AC27="","",IF(OFFSET(Liste!V$8,$AC27,)="","",OFFSET(Liste!V$8,$AC27,)))</f>
        <v/>
      </c>
      <c r="V27" s="4" t="str">
        <f ca="1">IF($AC27="","",IF(OFFSET(Liste!W$8,$AC27,)="","",OFFSET(Liste!W$8,$AC27,)))</f>
        <v/>
      </c>
      <c r="W27" s="4" t="str">
        <f ca="1">IF($AC27="","",IF(OFFSET(Liste!X$8,$AC27,)="","",OFFSET(Liste!X$8,$AC27,)))</f>
        <v/>
      </c>
      <c r="X27" s="4" t="str">
        <f t="shared" ca="1" si="3"/>
        <v/>
      </c>
      <c r="Y27" s="4" t="str">
        <f t="shared" ca="1" si="4"/>
        <v/>
      </c>
      <c r="Z27" s="4" t="str">
        <f t="shared" ca="1" si="5"/>
        <v/>
      </c>
      <c r="AA27" s="5" t="str">
        <f t="shared" ca="1" si="6"/>
        <v/>
      </c>
      <c r="AC27" s="43" t="str">
        <f t="array" aca="1" ref="AC27" ca="1">IFERROR(MATCH(LARGE(IF(Liste!$B$9:$B$68=$AC$5,IF(Liste!$AB$9:$AB$68="",-20,Liste!$AB$9:$AB$68)-(Liste!$A$9:$A$68/1000)),$A27),IF(Liste!$AB$9:$AB$68="",-20,Liste!$AB$9:$AB$68)-(Liste!$A$9:$A$68/1000),0),"")</f>
        <v/>
      </c>
      <c r="AF27" s="26"/>
    </row>
    <row r="28" spans="1:32" s="3" customFormat="1" ht="15.95" customHeight="1" x14ac:dyDescent="0.25">
      <c r="A28" s="4">
        <v>20</v>
      </c>
      <c r="B28" s="4" t="str">
        <f ca="1">IF($AC28="","",OFFSET(Liste!C$8,$AC28,))</f>
        <v/>
      </c>
      <c r="C28" s="23" t="str">
        <f ca="1">IF($AC28="","",OFFSET(Liste!D$8,$AC28,))</f>
        <v/>
      </c>
      <c r="D28" s="4" t="str">
        <f ca="1">IF($AC28="","",IF(OFFSET(Liste!E$8,$AC28,)="","",OFFSET(Liste!E$8,$AC28,)))</f>
        <v/>
      </c>
      <c r="E28" s="4" t="str">
        <f ca="1">IF($AC28="","",IF(OFFSET(Liste!F$8,$AC28,)="","",OFFSET(Liste!F$8,$AC28,)))</f>
        <v/>
      </c>
      <c r="F28" s="4" t="str">
        <f ca="1">IF($AC28="","",IF(OFFSET(Liste!G$8,$AC28,)="","",OFFSET(Liste!G$8,$AC28,)))</f>
        <v/>
      </c>
      <c r="G28" s="4" t="str">
        <f ca="1">IF($AC28="","",IF(OFFSET(Liste!H$8,$AC28,)="","",OFFSET(Liste!H$8,$AC28,)))</f>
        <v/>
      </c>
      <c r="H28" s="4" t="str">
        <f ca="1">IF($AC28="","",IF(OFFSET(Liste!I$8,$AC28,)="","",OFFSET(Liste!I$8,$AC28,)))</f>
        <v/>
      </c>
      <c r="I28" s="4" t="str">
        <f ca="1">IF($AC28="","",IF(OFFSET(Liste!J$8,$AC28,)="","",OFFSET(Liste!J$8,$AC28,)))</f>
        <v/>
      </c>
      <c r="J28" s="4" t="str">
        <f ca="1">IF($AC28="","",IF(OFFSET(Liste!K$8,$AC28,)="","",OFFSET(Liste!K$8,$AC28,)))</f>
        <v/>
      </c>
      <c r="K28" s="4" t="str">
        <f ca="1">IF($AC28="","",IF(OFFSET(Liste!L$8,$AC28,)="","",OFFSET(Liste!L$8,$AC28,)))</f>
        <v/>
      </c>
      <c r="L28" s="4" t="str">
        <f ca="1">IF($AC28="","",IF(OFFSET(Liste!M$8,$AC28,)="","",OFFSET(Liste!M$8,$AC28,)))</f>
        <v/>
      </c>
      <c r="M28" s="4" t="str">
        <f ca="1">IF($AC28="","",IF(OFFSET(Liste!N$8,$AC28,)="","",OFFSET(Liste!N$8,$AC28,)))</f>
        <v/>
      </c>
      <c r="N28" s="4" t="str">
        <f ca="1">IF($AC28="","",IF(OFFSET(Liste!O$8,$AC28,)="","",OFFSET(Liste!O$8,$AC28,)))</f>
        <v/>
      </c>
      <c r="O28" s="4" t="str">
        <f ca="1">IF($AC28="","",IF(OFFSET(Liste!P$8,$AC28,)="","",OFFSET(Liste!P$8,$AC28,)))</f>
        <v/>
      </c>
      <c r="P28" s="4" t="str">
        <f ca="1">IF($AC28="","",IF(OFFSET(Liste!Q$8,$AC28,)="","",OFFSET(Liste!Q$8,$AC28,)))</f>
        <v/>
      </c>
      <c r="Q28" s="4" t="str">
        <f ca="1">IF($AC28="","",IF(OFFSET(Liste!R$8,$AC28,)="","",OFFSET(Liste!R$8,$AC28,)))</f>
        <v/>
      </c>
      <c r="R28" s="4" t="str">
        <f ca="1">IF($AC28="","",IF(OFFSET(Liste!S$8,$AC28,)="","",OFFSET(Liste!S$8,$AC28,)))</f>
        <v/>
      </c>
      <c r="S28" s="4" t="str">
        <f ca="1">IF($AC28="","",IF(OFFSET(Liste!T$8,$AC28,)="","",OFFSET(Liste!T$8,$AC28,)))</f>
        <v/>
      </c>
      <c r="T28" s="4" t="str">
        <f ca="1">IF($AC28="","",IF(OFFSET(Liste!U$8,$AC28,)="","",OFFSET(Liste!U$8,$AC28,)))</f>
        <v/>
      </c>
      <c r="U28" s="4" t="str">
        <f ca="1">IF($AC28="","",IF(OFFSET(Liste!V$8,$AC28,)="","",OFFSET(Liste!V$8,$AC28,)))</f>
        <v/>
      </c>
      <c r="V28" s="4" t="str">
        <f ca="1">IF($AC28="","",IF(OFFSET(Liste!W$8,$AC28,)="","",OFFSET(Liste!W$8,$AC28,)))</f>
        <v/>
      </c>
      <c r="W28" s="4" t="str">
        <f ca="1">IF($AC28="","",IF(OFFSET(Liste!X$8,$AC28,)="","",OFFSET(Liste!X$8,$AC28,)))</f>
        <v/>
      </c>
      <c r="X28" s="4" t="str">
        <f t="shared" ca="1" si="3"/>
        <v/>
      </c>
      <c r="Y28" s="4" t="str">
        <f t="shared" ca="1" si="4"/>
        <v/>
      </c>
      <c r="Z28" s="4" t="str">
        <f t="shared" ca="1" si="5"/>
        <v/>
      </c>
      <c r="AA28" s="5" t="str">
        <f t="shared" ca="1" si="6"/>
        <v/>
      </c>
      <c r="AC28" s="43" t="str">
        <f t="array" aca="1" ref="AC28" ca="1">IFERROR(MATCH(LARGE(IF(Liste!$B$9:$B$68=$AC$5,IF(Liste!$AB$9:$AB$68="",-20,Liste!$AB$9:$AB$68)-(Liste!$A$9:$A$68/1000)),$A28),IF(Liste!$AB$9:$AB$68="",-20,Liste!$AB$9:$AB$68)-(Liste!$A$9:$A$68/1000),0),"")</f>
        <v/>
      </c>
      <c r="AF28" s="26"/>
    </row>
    <row r="29" spans="1:32" ht="15.95" customHeight="1" x14ac:dyDescent="0.25">
      <c r="A29" s="72" t="s">
        <v>12</v>
      </c>
      <c r="B29" s="72"/>
      <c r="C29" s="72"/>
      <c r="D29" s="11" t="str">
        <f t="shared" ref="D29:W29" si="7">D4</f>
        <v>D</v>
      </c>
      <c r="E29" s="11" t="str">
        <f t="shared" si="7"/>
        <v>A</v>
      </c>
      <c r="F29" s="11" t="str">
        <f t="shared" si="7"/>
        <v>D</v>
      </c>
      <c r="G29" s="11" t="str">
        <f t="shared" si="7"/>
        <v>B</v>
      </c>
      <c r="H29" s="11" t="str">
        <f t="shared" si="7"/>
        <v>C</v>
      </c>
      <c r="I29" s="11" t="str">
        <f t="shared" si="7"/>
        <v>D</v>
      </c>
      <c r="J29" s="11" t="str">
        <f t="shared" si="7"/>
        <v>A</v>
      </c>
      <c r="K29" s="11" t="str">
        <f t="shared" si="7"/>
        <v>C</v>
      </c>
      <c r="L29" s="11" t="str">
        <f t="shared" si="7"/>
        <v>B</v>
      </c>
      <c r="M29" s="11" t="str">
        <f t="shared" si="7"/>
        <v>C</v>
      </c>
      <c r="N29" s="11" t="str">
        <f t="shared" si="7"/>
        <v>A</v>
      </c>
      <c r="O29" s="11" t="str">
        <f t="shared" si="7"/>
        <v>B</v>
      </c>
      <c r="P29" s="11" t="str">
        <f t="shared" si="7"/>
        <v>B</v>
      </c>
      <c r="Q29" s="11" t="str">
        <f t="shared" si="7"/>
        <v>B</v>
      </c>
      <c r="R29" s="11" t="str">
        <f t="shared" si="7"/>
        <v>C</v>
      </c>
      <c r="S29" s="11" t="str">
        <f t="shared" si="7"/>
        <v>D</v>
      </c>
      <c r="T29" s="11" t="str">
        <f t="shared" si="7"/>
        <v>A</v>
      </c>
      <c r="U29" s="11" t="str">
        <f t="shared" si="7"/>
        <v>A</v>
      </c>
      <c r="V29" s="11" t="str">
        <f t="shared" si="7"/>
        <v>B</v>
      </c>
      <c r="W29" s="11" t="str">
        <f t="shared" si="7"/>
        <v>C</v>
      </c>
    </row>
    <row r="30" spans="1:32" ht="15.95" customHeight="1" x14ac:dyDescent="0.25">
      <c r="A30" s="73"/>
      <c r="B30" s="73"/>
      <c r="C30" s="73"/>
      <c r="D30" s="12">
        <f t="shared" ref="D30:W30" ca="1" si="8">IF(D$4="","",COUNTIF(D$9:D$28,D$4))</f>
        <v>10</v>
      </c>
      <c r="E30" s="12">
        <f t="shared" ca="1" si="8"/>
        <v>8</v>
      </c>
      <c r="F30" s="12">
        <f t="shared" ca="1" si="8"/>
        <v>4</v>
      </c>
      <c r="G30" s="12">
        <f t="shared" ca="1" si="8"/>
        <v>7</v>
      </c>
      <c r="H30" s="12">
        <f t="shared" ca="1" si="8"/>
        <v>6</v>
      </c>
      <c r="I30" s="12">
        <f t="shared" ca="1" si="8"/>
        <v>10</v>
      </c>
      <c r="J30" s="12">
        <f t="shared" ca="1" si="8"/>
        <v>1</v>
      </c>
      <c r="K30" s="12">
        <f t="shared" ca="1" si="8"/>
        <v>1</v>
      </c>
      <c r="L30" s="12">
        <f t="shared" ca="1" si="8"/>
        <v>5</v>
      </c>
      <c r="M30" s="12">
        <f t="shared" ca="1" si="8"/>
        <v>10</v>
      </c>
      <c r="N30" s="12">
        <f t="shared" ca="1" si="8"/>
        <v>10</v>
      </c>
      <c r="O30" s="12">
        <f t="shared" ca="1" si="8"/>
        <v>6</v>
      </c>
      <c r="P30" s="12">
        <f t="shared" ca="1" si="8"/>
        <v>9</v>
      </c>
      <c r="Q30" s="12">
        <f t="shared" ca="1" si="8"/>
        <v>11</v>
      </c>
      <c r="R30" s="12">
        <f t="shared" ca="1" si="8"/>
        <v>6</v>
      </c>
      <c r="S30" s="12">
        <f t="shared" ca="1" si="8"/>
        <v>9</v>
      </c>
      <c r="T30" s="12">
        <f t="shared" ca="1" si="8"/>
        <v>7</v>
      </c>
      <c r="U30" s="12">
        <f t="shared" ca="1" si="8"/>
        <v>2</v>
      </c>
      <c r="V30" s="12">
        <f t="shared" ca="1" si="8"/>
        <v>4</v>
      </c>
      <c r="W30" s="12">
        <f t="shared" ca="1" si="8"/>
        <v>2</v>
      </c>
    </row>
    <row r="31" spans="1:32" ht="15.95" customHeight="1" x14ac:dyDescent="0.25">
      <c r="A31" s="74" t="s">
        <v>10</v>
      </c>
      <c r="B31" s="75"/>
      <c r="C31" s="76"/>
      <c r="D31" s="21">
        <f t="shared" ref="D31:W31" ca="1" si="9">D7</f>
        <v>0</v>
      </c>
      <c r="E31" s="19">
        <f t="shared" ca="1" si="9"/>
        <v>0</v>
      </c>
      <c r="F31" s="19">
        <f t="shared" ca="1" si="9"/>
        <v>2</v>
      </c>
      <c r="G31" s="19">
        <f t="shared" ca="1" si="9"/>
        <v>0</v>
      </c>
      <c r="H31" s="19">
        <f t="shared" ca="1" si="9"/>
        <v>2</v>
      </c>
      <c r="I31" s="19">
        <f t="shared" ca="1" si="9"/>
        <v>1</v>
      </c>
      <c r="J31" s="19">
        <f t="shared" ca="1" si="9"/>
        <v>2</v>
      </c>
      <c r="K31" s="19">
        <f t="shared" ca="1" si="9"/>
        <v>0</v>
      </c>
      <c r="L31" s="19">
        <f t="shared" ca="1" si="9"/>
        <v>3</v>
      </c>
      <c r="M31" s="19">
        <f t="shared" ca="1" si="9"/>
        <v>0</v>
      </c>
      <c r="N31" s="19">
        <f t="shared" ca="1" si="9"/>
        <v>0</v>
      </c>
      <c r="O31" s="19">
        <f t="shared" ca="1" si="9"/>
        <v>2</v>
      </c>
      <c r="P31" s="19">
        <f t="shared" ca="1" si="9"/>
        <v>1</v>
      </c>
      <c r="Q31" s="19">
        <f t="shared" ca="1" si="9"/>
        <v>0</v>
      </c>
      <c r="R31" s="19">
        <f t="shared" ca="1" si="9"/>
        <v>3</v>
      </c>
      <c r="S31" s="19">
        <f t="shared" ca="1" si="9"/>
        <v>1</v>
      </c>
      <c r="T31" s="19">
        <f t="shared" ca="1" si="9"/>
        <v>2</v>
      </c>
      <c r="U31" s="19">
        <f t="shared" ca="1" si="9"/>
        <v>5</v>
      </c>
      <c r="V31" s="19">
        <f t="shared" ca="1" si="9"/>
        <v>2</v>
      </c>
      <c r="W31" s="19">
        <f t="shared" ca="1" si="9"/>
        <v>6</v>
      </c>
    </row>
    <row r="32" spans="1:32" ht="15.95" customHeight="1" x14ac:dyDescent="0.25">
      <c r="A32" s="77" t="s">
        <v>8</v>
      </c>
      <c r="B32" s="77"/>
      <c r="C32" s="77"/>
      <c r="D32" s="17" t="str">
        <f t="array" aca="1" ref="D32" ca="1">IFERROR(IFERROR(INDEX(D$9:D$28,MODE(IF(D$9:D$28&lt;&gt;"",IF(D$9:D$28&lt;&gt;D$4,MATCH(D$9:D$28,D$9:D$28,0))))),INDEX(D$1:D$28,SMALL(IF(COUNTIF(D$9:D$28,D$9:D$28)=1,ROW($A$9:$A$28)),ROW($A$1)))),"")</f>
        <v>B</v>
      </c>
      <c r="E32" s="17" t="str">
        <f t="array" aca="1" ref="E32" ca="1">IFERROR(IFERROR(INDEX(E$9:E$28,MODE(IF(E$9:E$28&lt;&gt;"",IF(E$9:E$28&lt;&gt;E$4,MATCH(E$9:E$28,E$9:E$28,0))))),INDEX(E$1:E$28,SMALL(IF(COUNTIF(E$9:E$28,E$9:E$28)=1,ROW($A$9:$A$28)),ROW($A$1)))),"")</f>
        <v>C</v>
      </c>
      <c r="F32" s="17" t="str">
        <f t="array" aca="1" ref="F32" ca="1">IFERROR(IFERROR(INDEX(F$9:F$28,MODE(IF(F$9:F$28&lt;&gt;"",IF(F$9:F$28&lt;&gt;F$4,MATCH(F$9:F$28,F$9:F$28,0))))),INDEX(F$1:F$28,SMALL(IF(COUNTIF(F$9:F$28,F$9:F$28)=1,ROW($A$9:$A$28)),ROW($A$1)))),"")</f>
        <v>A</v>
      </c>
      <c r="G32" s="17" t="str">
        <f t="array" aca="1" ref="G32" ca="1">IFERROR(IFERROR(INDEX(G$9:G$28,MODE(IF(G$9:G$28&lt;&gt;"",IF(G$9:G$28&lt;&gt;G$4,MATCH(G$9:G$28,G$9:G$28,0))))),INDEX(G$1:G$28,SMALL(IF(COUNTIF(G$9:G$28,G$9:G$28)=1,ROW($A$9:$A$28)),ROW($A$1)))),"")</f>
        <v>D</v>
      </c>
      <c r="H32" s="17" t="str">
        <f t="array" aca="1" ref="H32" ca="1">IFERROR(IFERROR(INDEX(H$9:H$28,MODE(IF(H$9:H$28&lt;&gt;"",IF(H$9:H$28&lt;&gt;H$4,MATCH(H$9:H$28,H$9:H$28,0))))),INDEX(H$1:H$28,SMALL(IF(COUNTIF(H$9:H$28,H$9:H$28)=1,ROW($A$9:$A$28)),ROW($A$1)))),"")</f>
        <v>B</v>
      </c>
      <c r="I32" s="17" t="str">
        <f t="array" aca="1" ref="I32" ca="1">IFERROR(IFERROR(INDEX(I$9:I$28,MODE(IF(I$9:I$28&lt;&gt;"",IF(I$9:I$28&lt;&gt;I$4,MATCH(I$9:I$28,I$9:I$28,0))))),INDEX(I$1:I$28,SMALL(IF(COUNTIF(I$9:I$28,I$9:I$28)=1,ROW($A$9:$A$28)),ROW($A$1)))),"")</f>
        <v>B</v>
      </c>
      <c r="J32" s="17" t="str">
        <f t="array" aca="1" ref="J32" ca="1">IFERROR(IFERROR(INDEX(J$9:J$28,MODE(IF(J$9:J$28&lt;&gt;"",IF(J$9:J$28&lt;&gt;J$4,MATCH(J$9:J$28,J$9:J$28,0))))),INDEX(J$1:J$28,SMALL(IF(COUNTIF(J$9:J$28,J$9:J$28)=1,ROW($A$9:$A$28)),ROW($A$1)))),"")</f>
        <v>C</v>
      </c>
      <c r="K32" s="17" t="str">
        <f t="array" aca="1" ref="K32" ca="1">IFERROR(IFERROR(INDEX(K$9:K$28,MODE(IF(K$9:K$28&lt;&gt;"",IF(K$9:K$28&lt;&gt;K$4,MATCH(K$9:K$28,K$9:K$28,0))))),INDEX(K$1:K$28,SMALL(IF(COUNTIF(K$9:K$28,K$9:K$28)=1,ROW($A$9:$A$28)),ROW($A$1)))),"")</f>
        <v>B</v>
      </c>
      <c r="L32" s="17" t="str">
        <f t="array" aca="1" ref="L32" ca="1">IFERROR(IFERROR(INDEX(L$9:L$28,MODE(IF(L$9:L$28&lt;&gt;"",IF(L$9:L$28&lt;&gt;L$4,MATCH(L$9:L$28,L$9:L$28,0))))),INDEX(L$1:L$28,SMALL(IF(COUNTIF(L$9:L$28,L$9:L$28)=1,ROW($A$9:$A$28)),ROW($A$1)))),"")</f>
        <v>D</v>
      </c>
      <c r="M32" s="17" t="str">
        <f t="array" aca="1" ref="M32" ca="1">IFERROR(IFERROR(INDEX(M$9:M$28,MODE(IF(M$9:M$28&lt;&gt;"",IF(M$9:M$28&lt;&gt;M$4,MATCH(M$9:M$28,M$9:M$28,0))))),INDEX(M$1:M$28,SMALL(IF(COUNTIF(M$9:M$28,M$9:M$28)=1,ROW($A$9:$A$28)),ROW($A$1)))),"")</f>
        <v>B</v>
      </c>
      <c r="N32" s="17" t="str">
        <f t="array" aca="1" ref="N32" ca="1">IFERROR(IFERROR(INDEX(N$9:N$28,MODE(IF(N$9:N$28&lt;&gt;"",IF(N$9:N$28&lt;&gt;N$4,MATCH(N$9:N$28,N$9:N$28,0))))),INDEX(N$1:N$28,SMALL(IF(COUNTIF(N$9:N$28,N$9:N$28)=1,ROW($A$9:$A$28)),ROW($A$1)))),"")</f>
        <v>B</v>
      </c>
      <c r="O32" s="17" t="str">
        <f t="array" aca="1" ref="O32" ca="1">IFERROR(IFERROR(INDEX(O$9:O$28,MODE(IF(O$9:O$28&lt;&gt;"",IF(O$9:O$28&lt;&gt;O$4,MATCH(O$9:O$28,O$9:O$28,0))))),INDEX(O$1:O$28,SMALL(IF(COUNTIF(O$9:O$28,O$9:O$28)=1,ROW($A$9:$A$28)),ROW($A$1)))),"")</f>
        <v>D</v>
      </c>
      <c r="P32" s="17" t="str">
        <f t="array" aca="1" ref="P32" ca="1">IFERROR(IFERROR(INDEX(P$9:P$28,MODE(IF(P$9:P$28&lt;&gt;"",IF(P$9:P$28&lt;&gt;P$4,MATCH(P$9:P$28,P$9:P$28,0))))),INDEX(P$1:P$28,SMALL(IF(COUNTIF(P$9:P$28,P$9:P$28)=1,ROW($A$9:$A$28)),ROW($A$1)))),"")</f>
        <v>D</v>
      </c>
      <c r="Q32" s="17" t="str">
        <f t="array" aca="1" ref="Q32" ca="1">IFERROR(IFERROR(INDEX(Q$9:Q$28,MODE(IF(Q$9:Q$28&lt;&gt;"",IF(Q$9:Q$28&lt;&gt;Q$4,MATCH(Q$9:Q$28,Q$9:Q$28,0))))),INDEX(Q$1:Q$28,SMALL(IF(COUNTIF(Q$9:Q$28,Q$9:Q$28)=1,ROW($A$9:$A$28)),ROW($A$1)))),"")</f>
        <v>C</v>
      </c>
      <c r="R32" s="17" t="str">
        <f t="array" aca="1" ref="R32" ca="1">IFERROR(IFERROR(INDEX(R$9:R$28,MODE(IF(R$9:R$28&lt;&gt;"",IF(R$9:R$28&lt;&gt;R$4,MATCH(R$9:R$28,R$9:R$28,0))))),INDEX(R$1:R$28,SMALL(IF(COUNTIF(R$9:R$28,R$9:R$28)=1,ROW($A$9:$A$28)),ROW($A$1)))),"")</f>
        <v>B</v>
      </c>
      <c r="S32" s="17" t="str">
        <f t="array" aca="1" ref="S32" ca="1">IFERROR(IFERROR(INDEX(S$9:S$28,MODE(IF(S$9:S$28&lt;&gt;"",IF(S$9:S$28&lt;&gt;S$4,MATCH(S$9:S$28,S$9:S$28,0))))),INDEX(S$1:S$28,SMALL(IF(COUNTIF(S$9:S$28,S$9:S$28)=1,ROW($A$9:$A$28)),ROW($A$1)))),"")</f>
        <v>B</v>
      </c>
      <c r="T32" s="17" t="str">
        <f t="array" aca="1" ref="T32" ca="1">IFERROR(IFERROR(INDEX(T$9:T$28,MODE(IF(T$9:T$28&lt;&gt;"",IF(T$9:T$28&lt;&gt;T$4,MATCH(T$9:T$28,T$9:T$28,0))))),INDEX(T$1:T$28,SMALL(IF(COUNTIF(T$9:T$28,T$9:T$28)=1,ROW($A$9:$A$28)),ROW($A$1)))),"")</f>
        <v>C</v>
      </c>
      <c r="U32" s="17" t="str">
        <f t="array" aca="1" ref="U32" ca="1">IFERROR(IFERROR(INDEX(U$9:U$28,MODE(IF(U$9:U$28&lt;&gt;"",IF(U$9:U$28&lt;&gt;U$4,MATCH(U$9:U$28,U$9:U$28,0))))),INDEX(U$1:U$28,SMALL(IF(COUNTIF(U$9:U$28,U$9:U$28)=1,ROW($A$9:$A$28)),ROW($A$1)))),"")</f>
        <v>B</v>
      </c>
      <c r="V32" s="17" t="str">
        <f t="array" aca="1" ref="V32" ca="1">IFERROR(IFERROR(INDEX(V$9:V$28,MODE(IF(V$9:V$28&lt;&gt;"",IF(V$9:V$28&lt;&gt;V$4,MATCH(V$9:V$28,V$9:V$28,0))))),INDEX(V$1:V$28,SMALL(IF(COUNTIF(V$9:V$28,V$9:V$28)=1,ROW($A$9:$A$28)),ROW($A$1)))),"")</f>
        <v>C</v>
      </c>
      <c r="W32" s="17" t="str">
        <f t="array" aca="1" ref="W32" ca="1">IFERROR(IFERROR(INDEX(W$9:W$28,MODE(IF(W$9:W$28&lt;&gt;"",IF(W$9:W$28&lt;&gt;W$4,MATCH(W$9:W$28,W$9:W$28,0))))),INDEX(W$1:W$28,SMALL(IF(COUNTIF(W$9:W$28,W$9:W$28)=1,ROW($A$9:$A$28)),ROW($A$1)))),"")</f>
        <v>A</v>
      </c>
    </row>
    <row r="33" spans="1:23" ht="15.95" customHeight="1" x14ac:dyDescent="0.25">
      <c r="A33" s="78"/>
      <c r="B33" s="78"/>
      <c r="C33" s="78"/>
      <c r="D33" s="18">
        <f t="shared" ref="D33:W33" ca="1" si="10">IF(D$32="","",COUNTIF(D$9:D$28,D$32))</f>
        <v>1</v>
      </c>
      <c r="E33" s="18">
        <f t="shared" ca="1" si="10"/>
        <v>3</v>
      </c>
      <c r="F33" s="18">
        <f t="shared" ca="1" si="10"/>
        <v>4</v>
      </c>
      <c r="G33" s="18">
        <f t="shared" ca="1" si="10"/>
        <v>3</v>
      </c>
      <c r="H33" s="18">
        <f t="shared" ca="1" si="10"/>
        <v>2</v>
      </c>
      <c r="I33" s="18">
        <f t="shared" ca="1" si="10"/>
        <v>1</v>
      </c>
      <c r="J33" s="18">
        <f t="shared" ca="1" si="10"/>
        <v>7</v>
      </c>
      <c r="K33" s="18">
        <f t="shared" ca="1" si="10"/>
        <v>6</v>
      </c>
      <c r="L33" s="18">
        <f t="shared" ca="1" si="10"/>
        <v>2</v>
      </c>
      <c r="M33" s="18">
        <f t="shared" ca="1" si="10"/>
        <v>1</v>
      </c>
      <c r="N33" s="18">
        <f t="shared" ca="1" si="10"/>
        <v>2</v>
      </c>
      <c r="O33" s="18">
        <f t="shared" ca="1" si="10"/>
        <v>4</v>
      </c>
      <c r="P33" s="18">
        <f t="shared" ca="1" si="10"/>
        <v>1</v>
      </c>
      <c r="Q33" s="18">
        <f t="shared" ca="1" si="10"/>
        <v>1</v>
      </c>
      <c r="R33" s="18">
        <f t="shared" ca="1" si="10"/>
        <v>1</v>
      </c>
      <c r="S33" s="18">
        <f t="shared" ca="1" si="10"/>
        <v>1</v>
      </c>
      <c r="T33" s="18">
        <f t="shared" ca="1" si="10"/>
        <v>1</v>
      </c>
      <c r="U33" s="18">
        <f t="shared" ca="1" si="10"/>
        <v>2</v>
      </c>
      <c r="V33" s="18">
        <f t="shared" ca="1" si="10"/>
        <v>4</v>
      </c>
      <c r="W33" s="18">
        <f t="shared" ca="1" si="10"/>
        <v>2</v>
      </c>
    </row>
    <row r="34" spans="1:23" ht="15.95" customHeight="1" x14ac:dyDescent="0.25">
      <c r="A34" s="79" t="s">
        <v>7</v>
      </c>
      <c r="B34" s="79"/>
      <c r="C34" s="79"/>
      <c r="D34" s="13" t="str">
        <f t="array" aca="1" ref="D34" ca="1">IFERROR(IFERROR(INDEX(D$9:D$28,MODE(IF(D$9:D$28&lt;&gt;"",IF(D$9:D$28&lt;&gt;D$4,IF(D$9:D$28&lt;&gt;D$32,MATCH(D$9:D$28,D$9:D$28,0)))))),INDEX(D$1:D$28,SMALL(IF(D$9:D$28&lt;&gt;D$29,IF(COUNTIF(D$9:D$28,D$9:D$28)=1,ROW($A$9:$A$28))),ROW($A$1)))),"")</f>
        <v>B</v>
      </c>
      <c r="E34" s="13" t="str">
        <f t="array" aca="1" ref="E34" ca="1">IFERROR(IFERROR(INDEX(E$9:E$28,MODE(IF(E$9:E$28&lt;&gt;"",IF(E$9:E$28&lt;&gt;E$4,IF(E$9:E$28&lt;&gt;E$32,MATCH(E$9:E$28,E$9:E$28,0)))))),INDEX(E$1:E$28,SMALL(IF(E$9:E$28&lt;&gt;E$29,IF(COUNTIF(E$9:E$28,E$9:E$28)=1,ROW($A$9:$A$28))),ROW($A$1)))),"")</f>
        <v>D</v>
      </c>
      <c r="F34" s="13" t="str">
        <f t="array" aca="1" ref="F34" ca="1">IFERROR(IFERROR(INDEX(F$9:F$28,MODE(IF(F$9:F$28&lt;&gt;"",IF(F$9:F$28&lt;&gt;F$4,IF(F$9:F$28&lt;&gt;F$32,MATCH(F$9:F$28,F$9:F$28,0)))))),INDEX(F$1:F$28,SMALL(IF(F$9:F$28&lt;&gt;F$29,IF(COUNTIF(F$9:F$28,F$9:F$28)=1,ROW($A$9:$A$28))),ROW($A$1)))),"")</f>
        <v>B</v>
      </c>
      <c r="G34" s="13" t="str">
        <f t="array" aca="1" ref="G34" ca="1">IFERROR(IFERROR(INDEX(G$9:G$28,MODE(IF(G$9:G$28&lt;&gt;"",IF(G$9:G$28&lt;&gt;G$4,IF(G$9:G$28&lt;&gt;G$32,MATCH(G$9:G$28,G$9:G$28,0)))))),INDEX(G$1:G$28,SMALL(IF(G$9:G$28&lt;&gt;G$29,IF(COUNTIF(G$9:G$28,G$9:G$28)=1,ROW($A$9:$A$28))),ROW($A$1)))),"")</f>
        <v>C</v>
      </c>
      <c r="H34" s="13" t="str">
        <f t="array" aca="1" ref="H34" ca="1">IFERROR(IFERROR(INDEX(H$9:H$28,MODE(IF(H$9:H$28&lt;&gt;"",IF(H$9:H$28&lt;&gt;H$4,IF(H$9:H$28&lt;&gt;H$32,MATCH(H$9:H$28,H$9:H$28,0)))))),INDEX(H$1:H$28,SMALL(IF(H$9:H$28&lt;&gt;H$29,IF(COUNTIF(H$9:H$28,H$9:H$28)=1,ROW($A$9:$A$28))),ROW($A$1)))),"")</f>
        <v>A</v>
      </c>
      <c r="I34" s="13" t="str">
        <f t="array" aca="1" ref="I34" ca="1">IFERROR(IFERROR(INDEX(I$9:I$28,MODE(IF(I$9:I$28&lt;&gt;"",IF(I$9:I$28&lt;&gt;I$4,IF(I$9:I$28&lt;&gt;I$32,MATCH(I$9:I$28,I$9:I$28,0)))))),INDEX(I$1:I$28,SMALL(IF(I$9:I$28&lt;&gt;I$29,IF(COUNTIF(I$9:I$28,I$9:I$28)=1,ROW($A$9:$A$28))),ROW($A$1)))),"")</f>
        <v>B</v>
      </c>
      <c r="J34" s="13" t="str">
        <f t="array" aca="1" ref="J34" ca="1">IFERROR(IFERROR(INDEX(J$9:J$28,MODE(IF(J$9:J$28&lt;&gt;"",IF(J$9:J$28&lt;&gt;J$4,IF(J$9:J$28&lt;&gt;J$32,MATCH(J$9:J$28,J$9:J$28,0)))))),INDEX(J$1:J$28,SMALL(IF(J$9:J$28&lt;&gt;J$29,IF(COUNTIF(J$9:J$28,J$9:J$28)=1,ROW($A$9:$A$28))),ROW($A$1)))),"")</f>
        <v>B</v>
      </c>
      <c r="K34" s="13" t="str">
        <f t="array" aca="1" ref="K34" ca="1">IFERROR(IFERROR(INDEX(K$9:K$28,MODE(IF(K$9:K$28&lt;&gt;"",IF(K$9:K$28&lt;&gt;K$4,IF(K$9:K$28&lt;&gt;K$32,MATCH(K$9:K$28,K$9:K$28,0)))))),INDEX(K$1:K$28,SMALL(IF(K$9:K$28&lt;&gt;K$29,IF(COUNTIF(K$9:K$28,K$9:K$28)=1,ROW($A$9:$A$28))),ROW($A$1)))),"")</f>
        <v>D</v>
      </c>
      <c r="L34" s="13" t="str">
        <f t="array" aca="1" ref="L34" ca="1">IFERROR(IFERROR(INDEX(L$9:L$28,MODE(IF(L$9:L$28&lt;&gt;"",IF(L$9:L$28&lt;&gt;L$4,IF(L$9:L$28&lt;&gt;L$32,MATCH(L$9:L$28,L$9:L$28,0)))))),INDEX(L$1:L$28,SMALL(IF(L$9:L$28&lt;&gt;L$29,IF(COUNTIF(L$9:L$28,L$9:L$28)=1,ROW($A$9:$A$28))),ROW($A$1)))),"")</f>
        <v>A</v>
      </c>
      <c r="M34" s="13" t="str">
        <f t="array" aca="1" ref="M34" ca="1">IFERROR(IFERROR(INDEX(M$9:M$28,MODE(IF(M$9:M$28&lt;&gt;"",IF(M$9:M$28&lt;&gt;M$4,IF(M$9:M$28&lt;&gt;M$32,MATCH(M$9:M$28,M$9:M$28,0)))))),INDEX(M$1:M$28,SMALL(IF(M$9:M$28&lt;&gt;M$29,IF(COUNTIF(M$9:M$28,M$9:M$28)=1,ROW($A$9:$A$28))),ROW($A$1)))),"")</f>
        <v>B</v>
      </c>
      <c r="N34" s="13" t="str">
        <f t="array" aca="1" ref="N34" ca="1">IFERROR(IFERROR(INDEX(N$9:N$28,MODE(IF(N$9:N$28&lt;&gt;"",IF(N$9:N$28&lt;&gt;N$4,IF(N$9:N$28&lt;&gt;N$32,MATCH(N$9:N$28,N$9:N$28,0)))))),INDEX(N$1:N$28,SMALL(IF(N$9:N$28&lt;&gt;N$29,IF(COUNTIF(N$9:N$28,N$9:N$28)=1,ROW($A$9:$A$28))),ROW($A$1)))),"")</f>
        <v/>
      </c>
      <c r="O34" s="13" t="str">
        <f t="array" aca="1" ref="O34" ca="1">IFERROR(IFERROR(INDEX(O$9:O$28,MODE(IF(O$9:O$28&lt;&gt;"",IF(O$9:O$28&lt;&gt;O$4,IF(O$9:O$28&lt;&gt;O$32,MATCH(O$9:O$28,O$9:O$28,0)))))),INDEX(O$1:O$28,SMALL(IF(O$9:O$28&lt;&gt;O$29,IF(COUNTIF(O$9:O$28,O$9:O$28)=1,ROW($A$9:$A$28))),ROW($A$1)))),"")</f>
        <v/>
      </c>
      <c r="P34" s="13" t="str">
        <f t="array" aca="1" ref="P34" ca="1">IFERROR(IFERROR(INDEX(P$9:P$28,MODE(IF(P$9:P$28&lt;&gt;"",IF(P$9:P$28&lt;&gt;P$4,IF(P$9:P$28&lt;&gt;P$32,MATCH(P$9:P$28,P$9:P$28,0)))))),INDEX(P$1:P$28,SMALL(IF(P$9:P$28&lt;&gt;P$29,IF(COUNTIF(P$9:P$28,P$9:P$28)=1,ROW($A$9:$A$28))),ROW($A$1)))),"")</f>
        <v>D</v>
      </c>
      <c r="Q34" s="13" t="str">
        <f t="array" aca="1" ref="Q34" ca="1">IFERROR(IFERROR(INDEX(Q$9:Q$28,MODE(IF(Q$9:Q$28&lt;&gt;"",IF(Q$9:Q$28&lt;&gt;Q$4,IF(Q$9:Q$28&lt;&gt;Q$32,MATCH(Q$9:Q$28,Q$9:Q$28,0)))))),INDEX(Q$1:Q$28,SMALL(IF(Q$9:Q$28&lt;&gt;Q$29,IF(COUNTIF(Q$9:Q$28,Q$9:Q$28)=1,ROW($A$9:$A$28))),ROW($A$1)))),"")</f>
        <v>C</v>
      </c>
      <c r="R34" s="13" t="str">
        <f t="array" aca="1" ref="R34" ca="1">IFERROR(IFERROR(INDEX(R$9:R$28,MODE(IF(R$9:R$28&lt;&gt;"",IF(R$9:R$28&lt;&gt;R$4,IF(R$9:R$28&lt;&gt;R$32,MATCH(R$9:R$28,R$9:R$28,0)))))),INDEX(R$1:R$28,SMALL(IF(R$9:R$28&lt;&gt;R$29,IF(COUNTIF(R$9:R$28,R$9:R$28)=1,ROW($A$9:$A$28))),ROW($A$1)))),"")</f>
        <v>B</v>
      </c>
      <c r="S34" s="13" t="str">
        <f t="array" aca="1" ref="S34" ca="1">IFERROR(IFERROR(INDEX(S$9:S$28,MODE(IF(S$9:S$28&lt;&gt;"",IF(S$9:S$28&lt;&gt;S$4,IF(S$9:S$28&lt;&gt;S$32,MATCH(S$9:S$28,S$9:S$28,0)))))),INDEX(S$1:S$28,SMALL(IF(S$9:S$28&lt;&gt;S$29,IF(COUNTIF(S$9:S$28,S$9:S$28)=1,ROW($A$9:$A$28))),ROW($A$1)))),"")</f>
        <v>B</v>
      </c>
      <c r="T34" s="13" t="str">
        <f t="array" aca="1" ref="T34" ca="1">IFERROR(IFERROR(INDEX(T$9:T$28,MODE(IF(T$9:T$28&lt;&gt;"",IF(T$9:T$28&lt;&gt;T$4,IF(T$9:T$28&lt;&gt;T$32,MATCH(T$9:T$28,T$9:T$28,0)))))),INDEX(T$1:T$28,SMALL(IF(T$9:T$28&lt;&gt;T$29,IF(COUNTIF(T$9:T$28,T$9:T$28)=1,ROW($A$9:$A$28))),ROW($A$1)))),"")</f>
        <v>C</v>
      </c>
      <c r="U34" s="13" t="str">
        <f t="array" aca="1" ref="U34" ca="1">IFERROR(IFERROR(INDEX(U$9:U$28,MODE(IF(U$9:U$28&lt;&gt;"",IF(U$9:U$28&lt;&gt;U$4,IF(U$9:U$28&lt;&gt;U$32,MATCH(U$9:U$28,U$9:U$28,0)))))),INDEX(U$1:U$28,SMALL(IF(U$9:U$28&lt;&gt;U$29,IF(COUNTIF(U$9:U$28,U$9:U$28)=1,ROW($A$9:$A$28))),ROW($A$1)))),"")</f>
        <v>D</v>
      </c>
      <c r="V34" s="13" t="str">
        <f t="array" aca="1" ref="V34" ca="1">IFERROR(IFERROR(INDEX(V$9:V$28,MODE(IF(V$9:V$28&lt;&gt;"",IF(V$9:V$28&lt;&gt;V$4,IF(V$9:V$28&lt;&gt;V$32,MATCH(V$9:V$28,V$9:V$28,0)))))),INDEX(V$1:V$28,SMALL(IF(V$9:V$28&lt;&gt;V$29,IF(COUNTIF(V$9:V$28,V$9:V$28)=1,ROW($A$9:$A$28))),ROW($A$1)))),"")</f>
        <v>D</v>
      </c>
      <c r="W34" s="13" t="str">
        <f t="array" aca="1" ref="W34" ca="1">IFERROR(IFERROR(INDEX(W$9:W$28,MODE(IF(W$9:W$28&lt;&gt;"",IF(W$9:W$28&lt;&gt;W$4,IF(W$9:W$28&lt;&gt;W$32,MATCH(W$9:W$28,W$9:W$28,0)))))),INDEX(W$1:W$28,SMALL(IF(W$9:W$28&lt;&gt;W$29,IF(COUNTIF(W$9:W$28,W$9:W$28)=1,ROW($A$9:$A$28))),ROW($A$1)))),"")</f>
        <v>B</v>
      </c>
    </row>
    <row r="35" spans="1:23" ht="15.95" customHeight="1" x14ac:dyDescent="0.25">
      <c r="A35" s="80"/>
      <c r="B35" s="80"/>
      <c r="C35" s="80"/>
      <c r="D35" s="14">
        <f t="shared" ref="D35:W35" ca="1" si="11">IF(D$34="","",COUNTIF(D$9:D$28,D$34))</f>
        <v>1</v>
      </c>
      <c r="E35" s="14">
        <f t="shared" ca="1" si="11"/>
        <v>1</v>
      </c>
      <c r="F35" s="14">
        <f t="shared" ca="1" si="11"/>
        <v>1</v>
      </c>
      <c r="G35" s="14">
        <f t="shared" ca="1" si="11"/>
        <v>2</v>
      </c>
      <c r="H35" s="14">
        <f t="shared" ca="1" si="11"/>
        <v>1</v>
      </c>
      <c r="I35" s="14">
        <f t="shared" ca="1" si="11"/>
        <v>1</v>
      </c>
      <c r="J35" s="14">
        <f t="shared" ca="1" si="11"/>
        <v>2</v>
      </c>
      <c r="K35" s="14">
        <f t="shared" ca="1" si="11"/>
        <v>4</v>
      </c>
      <c r="L35" s="14">
        <f t="shared" ca="1" si="11"/>
        <v>1</v>
      </c>
      <c r="M35" s="14">
        <f t="shared" ca="1" si="11"/>
        <v>1</v>
      </c>
      <c r="N35" s="14" t="str">
        <f t="shared" ca="1" si="11"/>
        <v/>
      </c>
      <c r="O35" s="14" t="str">
        <f t="shared" ca="1" si="11"/>
        <v/>
      </c>
      <c r="P35" s="14">
        <f t="shared" ca="1" si="11"/>
        <v>1</v>
      </c>
      <c r="Q35" s="14">
        <f t="shared" ca="1" si="11"/>
        <v>1</v>
      </c>
      <c r="R35" s="14">
        <f t="shared" ca="1" si="11"/>
        <v>1</v>
      </c>
      <c r="S35" s="14">
        <f t="shared" ca="1" si="11"/>
        <v>1</v>
      </c>
      <c r="T35" s="14">
        <f t="shared" ca="1" si="11"/>
        <v>1</v>
      </c>
      <c r="U35" s="14">
        <f t="shared" ca="1" si="11"/>
        <v>2</v>
      </c>
      <c r="V35" s="14">
        <f t="shared" ca="1" si="11"/>
        <v>1</v>
      </c>
      <c r="W35" s="14">
        <f t="shared" ca="1" si="11"/>
        <v>2</v>
      </c>
    </row>
    <row r="36" spans="1:23" ht="15.95" customHeight="1" x14ac:dyDescent="0.25">
      <c r="A36" s="81" t="s">
        <v>9</v>
      </c>
      <c r="B36" s="81"/>
      <c r="C36" s="81"/>
      <c r="D36" s="15" t="str">
        <f t="array" aca="1" ref="D36" ca="1">IFERROR(IFERROR(INDEX(D$9:D$28,MODE(IF(D$9:D$28&lt;&gt;"",IF(D$9:D$28&lt;&gt;D$4,IF(D$9:D$28&lt;&gt;D$32,IF(D$9:D$28&lt;&gt;D$34,MATCH(D$9:D$28,D$9:D$28,0))))))),INDEX(D$1:D$28,SMALL(IF(D$9:D$28&lt;&gt;D$32,IF(D$9:D$28&lt;&gt;D$34,IF(COUNTIF(D$9:D$28,D$9:D$28)=1,ROW($A$9:$A$28)))),ROW($A$1)))),"")</f>
        <v>A</v>
      </c>
      <c r="E36" s="15" t="str">
        <f t="array" aca="1" ref="E36" ca="1">IFERROR(IFERROR(INDEX(E$9:E$28,MODE(IF(E$9:E$28&lt;&gt;"",IF(E$9:E$28&lt;&gt;E$4,IF(E$9:E$28&lt;&gt;E$32,IF(E$9:E$28&lt;&gt;E$34,MATCH(E$9:E$28,E$9:E$28,0))))))),INDEX(E$1:E$28,SMALL(IF(E$9:E$28&lt;&gt;E$32,IF(E$9:E$28&lt;&gt;E$34,IF(COUNTIF(E$9:E$28,E$9:E$28)=1,ROW($A$9:$A$28)))),ROW($A$1)))),"")</f>
        <v/>
      </c>
      <c r="F36" s="15" t="str">
        <f t="array" aca="1" ref="F36" ca="1">IFERROR(IFERROR(INDEX(F$9:F$28,MODE(IF(F$9:F$28&lt;&gt;"",IF(F$9:F$28&lt;&gt;F$4,IF(F$9:F$28&lt;&gt;F$32,IF(F$9:F$28&lt;&gt;F$34,MATCH(F$9:F$28,F$9:F$28,0))))))),INDEX(F$1:F$28,SMALL(IF(F$9:F$28&lt;&gt;F$32,IF(F$9:F$28&lt;&gt;F$34,IF(COUNTIF(F$9:F$28,F$9:F$28)=1,ROW($A$9:$A$28)))),ROW($A$1)))),"")</f>
        <v>C</v>
      </c>
      <c r="G36" s="15" t="str">
        <f t="array" aca="1" ref="G36" ca="1">IFERROR(IFERROR(INDEX(G$9:G$28,MODE(IF(G$9:G$28&lt;&gt;"",IF(G$9:G$28&lt;&gt;G$4,IF(G$9:G$28&lt;&gt;G$32,IF(G$9:G$28&lt;&gt;G$34,MATCH(G$9:G$28,G$9:G$28,0))))))),INDEX(G$1:G$28,SMALL(IF(G$9:G$28&lt;&gt;G$32,IF(G$9:G$28&lt;&gt;G$34,IF(COUNTIF(G$9:G$28,G$9:G$28)=1,ROW($A$9:$A$28)))),ROW($A$1)))),"")</f>
        <v/>
      </c>
      <c r="H36" s="15" t="str">
        <f t="array" aca="1" ref="H36" ca="1">IFERROR(IFERROR(INDEX(H$9:H$28,MODE(IF(H$9:H$28&lt;&gt;"",IF(H$9:H$28&lt;&gt;H$4,IF(H$9:H$28&lt;&gt;H$32,IF(H$9:H$28&lt;&gt;H$34,MATCH(H$9:H$28,H$9:H$28,0))))))),INDEX(H$1:H$28,SMALL(IF(H$9:H$28&lt;&gt;H$32,IF(H$9:H$28&lt;&gt;H$34,IF(COUNTIF(H$9:H$28,H$9:H$28)=1,ROW($A$9:$A$28)))),ROW($A$1)))),"")</f>
        <v>D</v>
      </c>
      <c r="I36" s="15" t="str">
        <f t="array" aca="1" ref="I36" ca="1">IFERROR(IFERROR(INDEX(I$9:I$28,MODE(IF(I$9:I$28&lt;&gt;"",IF(I$9:I$28&lt;&gt;I$4,IF(I$9:I$28&lt;&gt;I$32,IF(I$9:I$28&lt;&gt;I$34,MATCH(I$9:I$28,I$9:I$28,0))))))),INDEX(I$1:I$28,SMALL(IF(I$9:I$28&lt;&gt;I$32,IF(I$9:I$28&lt;&gt;I$34,IF(COUNTIF(I$9:I$28,I$9:I$28)=1,ROW($A$9:$A$28)))),ROW($A$1)))),"")</f>
        <v/>
      </c>
      <c r="J36" s="15" t="str">
        <f t="array" aca="1" ref="J36" ca="1">IFERROR(IFERROR(INDEX(J$9:J$28,MODE(IF(J$9:J$28&lt;&gt;"",IF(J$9:J$28&lt;&gt;J$4,IF(J$9:J$28&lt;&gt;J$32,IF(J$9:J$28&lt;&gt;J$34,MATCH(J$9:J$28,J$9:J$28,0))))))),INDEX(J$1:J$28,SMALL(IF(J$9:J$28&lt;&gt;J$32,IF(J$9:J$28&lt;&gt;J$34,IF(COUNTIF(J$9:J$28,J$9:J$28)=1,ROW($A$9:$A$28)))),ROW($A$1)))),"")</f>
        <v>A</v>
      </c>
      <c r="K36" s="15" t="str">
        <f t="array" aca="1" ref="K36" ca="1">IFERROR(IFERROR(INDEX(K$9:K$28,MODE(IF(K$9:K$28&lt;&gt;"",IF(K$9:K$28&lt;&gt;K$4,IF(K$9:K$28&lt;&gt;K$32,IF(K$9:K$28&lt;&gt;K$34,MATCH(K$9:K$28,K$9:K$28,0))))))),INDEX(K$1:K$28,SMALL(IF(K$9:K$28&lt;&gt;K$32,IF(K$9:K$28&lt;&gt;K$34,IF(COUNTIF(K$9:K$28,K$9:K$28)=1,ROW($A$9:$A$28)))),ROW($A$1)))),"")</f>
        <v>A</v>
      </c>
      <c r="L36" s="15" t="str">
        <f t="array" aca="1" ref="L36" ca="1">IFERROR(IFERROR(INDEX(L$9:L$28,MODE(IF(L$9:L$28&lt;&gt;"",IF(L$9:L$28&lt;&gt;L$4,IF(L$9:L$28&lt;&gt;L$32,IF(L$9:L$28&lt;&gt;L$34,MATCH(L$9:L$28,L$9:L$28,0))))))),INDEX(L$1:L$28,SMALL(IF(L$9:L$28&lt;&gt;L$32,IF(L$9:L$28&lt;&gt;L$34,IF(COUNTIF(L$9:L$28,L$9:L$28)=1,ROW($A$9:$A$28)))),ROW($A$1)))),"")</f>
        <v>C</v>
      </c>
      <c r="M36" s="15" t="str">
        <f t="array" aca="1" ref="M36" ca="1">IFERROR(IFERROR(INDEX(M$9:M$28,MODE(IF(M$9:M$28&lt;&gt;"",IF(M$9:M$28&lt;&gt;M$4,IF(M$9:M$28&lt;&gt;M$32,IF(M$9:M$28&lt;&gt;M$34,MATCH(M$9:M$28,M$9:M$28,0))))))),INDEX(M$1:M$28,SMALL(IF(M$9:M$28&lt;&gt;M$32,IF(M$9:M$28&lt;&gt;M$34,IF(COUNTIF(M$9:M$28,M$9:M$28)=1,ROW($A$9:$A$28)))),ROW($A$1)))),"")</f>
        <v>A</v>
      </c>
      <c r="N36" s="15" t="str">
        <f t="array" aca="1" ref="N36" ca="1">IFERROR(IFERROR(INDEX(N$9:N$28,MODE(IF(N$9:N$28&lt;&gt;"",IF(N$9:N$28&lt;&gt;N$4,IF(N$9:N$28&lt;&gt;N$32,IF(N$9:N$28&lt;&gt;N$34,MATCH(N$9:N$28,N$9:N$28,0))))))),INDEX(N$1:N$28,SMALL(IF(N$9:N$28&lt;&gt;N$32,IF(N$9:N$28&lt;&gt;N$34,IF(COUNTIF(N$9:N$28,N$9:N$28)=1,ROW($A$9:$A$28)))),ROW($A$1)))),"")</f>
        <v/>
      </c>
      <c r="O36" s="15" t="str">
        <f t="array" aca="1" ref="O36" ca="1">IFERROR(IFERROR(INDEX(O$9:O$28,MODE(IF(O$9:O$28&lt;&gt;"",IF(O$9:O$28&lt;&gt;O$4,IF(O$9:O$28&lt;&gt;O$32,IF(O$9:O$28&lt;&gt;O$34,MATCH(O$9:O$28,O$9:O$28,0))))))),INDEX(O$1:O$28,SMALL(IF(O$9:O$28&lt;&gt;O$32,IF(O$9:O$28&lt;&gt;O$34,IF(COUNTIF(O$9:O$28,O$9:O$28)=1,ROW($A$9:$A$28)))),ROW($A$1)))),"")</f>
        <v/>
      </c>
      <c r="P36" s="15" t="str">
        <f t="array" aca="1" ref="P36" ca="1">IFERROR(IFERROR(INDEX(P$9:P$28,MODE(IF(P$9:P$28&lt;&gt;"",IF(P$9:P$28&lt;&gt;P$4,IF(P$9:P$28&lt;&gt;P$32,IF(P$9:P$28&lt;&gt;P$34,MATCH(P$9:P$28,P$9:P$28,0))))))),INDEX(P$1:P$28,SMALL(IF(P$9:P$28&lt;&gt;P$32,IF(P$9:P$28&lt;&gt;P$34,IF(COUNTIF(P$9:P$28,P$9:P$28)=1,ROW($A$9:$A$28)))),ROW($A$1)))),"")</f>
        <v>C</v>
      </c>
      <c r="Q36" s="15" t="str">
        <f t="array" aca="1" ref="Q36" ca="1">IFERROR(IFERROR(INDEX(Q$9:Q$28,MODE(IF(Q$9:Q$28&lt;&gt;"",IF(Q$9:Q$28&lt;&gt;Q$4,IF(Q$9:Q$28&lt;&gt;Q$32,IF(Q$9:Q$28&lt;&gt;Q$34,MATCH(Q$9:Q$28,Q$9:Q$28,0))))))),INDEX(Q$1:Q$28,SMALL(IF(Q$9:Q$28&lt;&gt;Q$32,IF(Q$9:Q$28&lt;&gt;Q$34,IF(COUNTIF(Q$9:Q$28,Q$9:Q$28)=1,ROW($A$9:$A$28)))),ROW($A$1)))),"")</f>
        <v/>
      </c>
      <c r="R36" s="15" t="str">
        <f t="array" aca="1" ref="R36" ca="1">IFERROR(IFERROR(INDEX(R$9:R$28,MODE(IF(R$9:R$28&lt;&gt;"",IF(R$9:R$28&lt;&gt;R$4,IF(R$9:R$28&lt;&gt;R$32,IF(R$9:R$28&lt;&gt;R$34,MATCH(R$9:R$28,R$9:R$28,0))))))),INDEX(R$1:R$28,SMALL(IF(R$9:R$28&lt;&gt;R$32,IF(R$9:R$28&lt;&gt;R$34,IF(COUNTIF(R$9:R$28,R$9:R$28)=1,ROW($A$9:$A$28)))),ROW($A$1)))),"")</f>
        <v>A</v>
      </c>
      <c r="S36" s="15" t="str">
        <f t="array" aca="1" ref="S36" ca="1">IFERROR(IFERROR(INDEX(S$9:S$28,MODE(IF(S$9:S$28&lt;&gt;"",IF(S$9:S$28&lt;&gt;S$4,IF(S$9:S$28&lt;&gt;S$32,IF(S$9:S$28&lt;&gt;S$34,MATCH(S$9:S$28,S$9:S$28,0))))))),INDEX(S$1:S$28,SMALL(IF(S$9:S$28&lt;&gt;S$32,IF(S$9:S$28&lt;&gt;S$34,IF(COUNTIF(S$9:S$28,S$9:S$28)=1,ROW($A$9:$A$28)))),ROW($A$1)))),"")</f>
        <v>C</v>
      </c>
      <c r="T36" s="15" t="str">
        <f t="array" aca="1" ref="T36" ca="1">IFERROR(IFERROR(INDEX(T$9:T$28,MODE(IF(T$9:T$28&lt;&gt;"",IF(T$9:T$28&lt;&gt;T$4,IF(T$9:T$28&lt;&gt;T$32,IF(T$9:T$28&lt;&gt;T$34,MATCH(T$9:T$28,T$9:T$28,0))))))),INDEX(T$1:T$28,SMALL(IF(T$9:T$28&lt;&gt;T$32,IF(T$9:T$28&lt;&gt;T$34,IF(COUNTIF(T$9:T$28,T$9:T$28)=1,ROW($A$9:$A$28)))),ROW($A$1)))),"")</f>
        <v>D</v>
      </c>
      <c r="U36" s="15" t="str">
        <f t="array" aca="1" ref="U36" ca="1">IFERROR(IFERROR(INDEX(U$9:U$28,MODE(IF(U$9:U$28&lt;&gt;"",IF(U$9:U$28&lt;&gt;U$4,IF(U$9:U$28&lt;&gt;U$32,IF(U$9:U$28&lt;&gt;U$34,MATCH(U$9:U$28,U$9:U$28,0))))))),INDEX(U$1:U$28,SMALL(IF(U$9:U$28&lt;&gt;U$32,IF(U$9:U$28&lt;&gt;U$34,IF(COUNTIF(U$9:U$28,U$9:U$28)=1,ROW($A$9:$A$28)))),ROW($A$1)))),"")</f>
        <v>C</v>
      </c>
      <c r="V36" s="15" t="str">
        <f t="array" aca="1" ref="V36" ca="1">IFERROR(IFERROR(INDEX(V$9:V$28,MODE(IF(V$9:V$28&lt;&gt;"",IF(V$9:V$28&lt;&gt;V$4,IF(V$9:V$28&lt;&gt;V$32,IF(V$9:V$28&lt;&gt;V$34,MATCH(V$9:V$28,V$9:V$28,0))))))),INDEX(V$1:V$28,SMALL(IF(V$9:V$28&lt;&gt;V$32,IF(V$9:V$28&lt;&gt;V$34,IF(COUNTIF(V$9:V$28,V$9:V$28)=1,ROW($A$9:$A$28)))),ROW($A$1)))),"")</f>
        <v>A</v>
      </c>
      <c r="W36" s="15" t="str">
        <f t="array" aca="1" ref="W36" ca="1">IFERROR(IFERROR(INDEX(W$9:W$28,MODE(IF(W$9:W$28&lt;&gt;"",IF(W$9:W$28&lt;&gt;W$4,IF(W$9:W$28&lt;&gt;W$32,IF(W$9:W$28&lt;&gt;W$34,MATCH(W$9:W$28,W$9:W$28,0))))))),INDEX(W$1:W$28,SMALL(IF(W$9:W$28&lt;&gt;W$32,IF(W$9:W$28&lt;&gt;W$34,IF(COUNTIF(W$9:W$28,W$9:W$28)=1,ROW($A$9:$A$28)))),ROW($A$1)))),"")</f>
        <v/>
      </c>
    </row>
    <row r="37" spans="1:23" ht="15.95" customHeight="1" x14ac:dyDescent="0.25">
      <c r="A37" s="82"/>
      <c r="B37" s="82"/>
      <c r="C37" s="82"/>
      <c r="D37" s="16">
        <f t="shared" ref="D37:W37" ca="1" si="12">IF(D$36="","",COUNTIF(D$9:D$28,D$36))</f>
        <v>1</v>
      </c>
      <c r="E37" s="16" t="str">
        <f t="shared" ca="1" si="12"/>
        <v/>
      </c>
      <c r="F37" s="16">
        <f t="shared" ca="1" si="12"/>
        <v>1</v>
      </c>
      <c r="G37" s="16" t="str">
        <f t="shared" ca="1" si="12"/>
        <v/>
      </c>
      <c r="H37" s="16">
        <f t="shared" ca="1" si="12"/>
        <v>1</v>
      </c>
      <c r="I37" s="16" t="str">
        <f t="shared" ca="1" si="12"/>
        <v/>
      </c>
      <c r="J37" s="16">
        <f t="shared" ca="1" si="12"/>
        <v>1</v>
      </c>
      <c r="K37" s="16">
        <f t="shared" ca="1" si="12"/>
        <v>1</v>
      </c>
      <c r="L37" s="16">
        <f t="shared" ca="1" si="12"/>
        <v>1</v>
      </c>
      <c r="M37" s="16">
        <f t="shared" ca="1" si="12"/>
        <v>1</v>
      </c>
      <c r="N37" s="16" t="str">
        <f t="shared" ca="1" si="12"/>
        <v/>
      </c>
      <c r="O37" s="16" t="str">
        <f t="shared" ca="1" si="12"/>
        <v/>
      </c>
      <c r="P37" s="16">
        <f t="shared" ca="1" si="12"/>
        <v>1</v>
      </c>
      <c r="Q37" s="16" t="str">
        <f t="shared" ca="1" si="12"/>
        <v/>
      </c>
      <c r="R37" s="16">
        <f t="shared" ca="1" si="12"/>
        <v>1</v>
      </c>
      <c r="S37" s="16">
        <f t="shared" ca="1" si="12"/>
        <v>1</v>
      </c>
      <c r="T37" s="16">
        <f t="shared" ca="1" si="12"/>
        <v>1</v>
      </c>
      <c r="U37" s="16">
        <f t="shared" ca="1" si="12"/>
        <v>1</v>
      </c>
      <c r="V37" s="16">
        <f t="shared" ca="1" si="12"/>
        <v>1</v>
      </c>
      <c r="W37" s="16" t="str">
        <f t="shared" ca="1" si="12"/>
        <v/>
      </c>
    </row>
  </sheetData>
  <mergeCells count="17">
    <mergeCell ref="A36:C37"/>
    <mergeCell ref="A7:C7"/>
    <mergeCell ref="A8:C8"/>
    <mergeCell ref="A29:C30"/>
    <mergeCell ref="A31:C31"/>
    <mergeCell ref="A32:C33"/>
    <mergeCell ref="A34:C35"/>
    <mergeCell ref="A1:AA1"/>
    <mergeCell ref="A2:C2"/>
    <mergeCell ref="X2:X8"/>
    <mergeCell ref="Y2:Y8"/>
    <mergeCell ref="Z2:Z8"/>
    <mergeCell ref="AA2:AA8"/>
    <mergeCell ref="A3:C3"/>
    <mergeCell ref="A4:C4"/>
    <mergeCell ref="A5:C5"/>
    <mergeCell ref="A6:C6"/>
  </mergeCells>
  <conditionalFormatting sqref="D9:W28">
    <cfRule type="expression" dxfId="84" priority="2">
      <formula>D$4=D9</formula>
    </cfRule>
    <cfRule type="expression" dxfId="83" priority="3">
      <formula>AND(D9&lt;&gt;D$4,D$4&lt;&gt;"")</formula>
    </cfRule>
  </conditionalFormatting>
  <conditionalFormatting sqref="A9:W28">
    <cfRule type="expression" dxfId="82" priority="1">
      <formula>MOD(ROW(),2)=0</formula>
    </cfRule>
  </conditionalFormatting>
  <conditionalFormatting sqref="D5:W5">
    <cfRule type="aboveAverage" dxfId="81" priority="4" aboveAverage="0"/>
    <cfRule type="aboveAverage" dxfId="80" priority="5"/>
  </conditionalFormatting>
  <conditionalFormatting sqref="D6:W6">
    <cfRule type="aboveAverage" dxfId="79" priority="6" aboveAverage="0"/>
    <cfRule type="aboveAverage" dxfId="78" priority="7"/>
  </conditionalFormatting>
  <conditionalFormatting sqref="D7:W7">
    <cfRule type="aboveAverage" dxfId="77" priority="8" aboveAverage="0"/>
    <cfRule type="aboveAverage" dxfId="76" priority="9"/>
  </conditionalFormatting>
  <conditionalFormatting sqref="D8:W8">
    <cfRule type="aboveAverage" dxfId="75" priority="10" aboveAverage="0"/>
    <cfRule type="aboveAverage" dxfId="74" priority="11"/>
  </conditionalFormatting>
  <conditionalFormatting sqref="D33:W33">
    <cfRule type="aboveAverage" dxfId="73" priority="12"/>
  </conditionalFormatting>
  <conditionalFormatting sqref="D30:W30">
    <cfRule type="aboveAverage" dxfId="72" priority="13" aboveAverage="0"/>
  </conditionalFormatting>
  <conditionalFormatting sqref="AA9:AA28">
    <cfRule type="aboveAverage" dxfId="71" priority="14" aboveAverage="0"/>
    <cfRule type="aboveAverage" dxfId="70" priority="15"/>
  </conditionalFormatting>
  <conditionalFormatting sqref="Z9:Z28">
    <cfRule type="aboveAverage" dxfId="69" priority="16" aboveAverage="0"/>
    <cfRule type="aboveAverage" dxfId="68" priority="17"/>
  </conditionalFormatting>
  <conditionalFormatting sqref="X9:X28">
    <cfRule type="aboveAverage" dxfId="67" priority="18" aboveAverage="0"/>
    <cfRule type="aboveAverage" dxfId="66" priority="19"/>
  </conditionalFormatting>
  <conditionalFormatting sqref="Y9:Y28">
    <cfRule type="aboveAverage" dxfId="65" priority="20" aboveAverage="0"/>
    <cfRule type="aboveAverage" dxfId="64" priority="21"/>
  </conditionalFormatting>
  <pageMargins left="0.19685039370078741" right="0.19685039370078741" top="0.19685039370078741" bottom="0.19685039370078741" header="0" footer="0"/>
  <pageSetup paperSize="9" scale="83" orientation="portrait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604AFF-4B84-4E09-ADC0-F0502F3DCCF8}">
  <sheetPr codeName="Sayfa8">
    <tabColor rgb="FF92D050"/>
  </sheetPr>
  <dimension ref="A1:AF37"/>
  <sheetViews>
    <sheetView workbookViewId="0">
      <selection activeCell="AA2" sqref="X2:AA8"/>
    </sheetView>
  </sheetViews>
  <sheetFormatPr defaultRowHeight="20.100000000000001" customHeight="1" x14ac:dyDescent="0.25"/>
  <cols>
    <col min="1" max="1" width="3.5703125" style="20" customWidth="1"/>
    <col min="2" max="2" width="4.28515625" style="20" customWidth="1"/>
    <col min="3" max="3" width="25.7109375" style="20" customWidth="1"/>
    <col min="4" max="23" width="3.5703125" style="1" customWidth="1"/>
    <col min="24" max="26" width="3" style="1" customWidth="1"/>
    <col min="27" max="27" width="6.7109375" style="1" customWidth="1"/>
    <col min="28" max="28" width="3.140625" style="1" customWidth="1"/>
    <col min="29" max="29" width="4.7109375" style="1" hidden="1" customWidth="1"/>
    <col min="30" max="31" width="2.7109375" style="1" bestFit="1" customWidth="1"/>
    <col min="32" max="32" width="4.85546875" style="25" bestFit="1" customWidth="1"/>
    <col min="33" max="16384" width="9.140625" style="1"/>
  </cols>
  <sheetData>
    <row r="1" spans="1:32" ht="20.100000000000001" customHeight="1" x14ac:dyDescent="0.25">
      <c r="A1" s="61" t="str">
        <f>Veri!C2&amp;" "&amp;Veri!C3&amp;" Dersi "&amp;AC5&amp;" Sınıfı "&amp;Veri!C4&amp;". "&amp;Veri!C5&amp;" Analizi"</f>
        <v>…..... Ortaokulu Türkçe Dersi 8/E Sınıfı 1. Deneme Analizi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</row>
    <row r="2" spans="1:32" ht="408.95" customHeight="1" x14ac:dyDescent="0.25">
      <c r="A2" s="62" t="s">
        <v>2</v>
      </c>
      <c r="B2" s="62"/>
      <c r="C2" s="62"/>
      <c r="D2" s="24" t="str">
        <f>IF(Veri!$C6&lt;&gt;"",Veri!$C6,"")</f>
        <v>Bağlamdan yararlanarak bilmediği kelime ve kelime gruplarının anlamını tahmin eder.</v>
      </c>
      <c r="E2" s="24" t="str">
        <f>IF(Veri!$C7&lt;&gt;"",Veri!$C7,"")</f>
        <v>Metindeki söz sanatlarını tespit eder.</v>
      </c>
      <c r="F2" s="24" t="str">
        <f>IF(Veri!$C8&lt;&gt;"",Veri!$C8,"")</f>
        <v>Bağlamdan yararlanarak bilmediği kelime ve kelime gruplarının anlamını tahmin eder.</v>
      </c>
      <c r="G2" s="24" t="str">
        <f>IF(Veri!$C9&lt;&gt;"",Veri!$C9,"")</f>
        <v>Okudukları ile ilgili çıkarımlarda bulunur.</v>
      </c>
      <c r="H2" s="24" t="str">
        <f>IF(Veri!$C10&lt;&gt;"",Veri!$C10,"")</f>
        <v>Grafik, tablo ve çizelgeyle sunulan bilgileri yorumlar.</v>
      </c>
      <c r="I2" s="24" t="str">
        <f>IF(Veri!$C11&lt;&gt;"",Veri!$C11,"")</f>
        <v>Metinle ilgili soruları cevaplar. Metindeki söz sanatlarını tespit eder.</v>
      </c>
      <c r="J2" s="24" t="str">
        <f>IF(Veri!$C12&lt;&gt;"",Veri!$C12,"")</f>
        <v>Grafik, tablo ve çizelgeyle sunulan bilgileri yorumlar. Metinle ilgili soruları cevaplar.</v>
      </c>
      <c r="K2" s="24" t="str">
        <f>IF(Veri!$C13&lt;&gt;"",Veri!$C13,"")</f>
        <v>Okudukları ile ilgili çıkarımlarda bulunur.</v>
      </c>
      <c r="L2" s="24" t="str">
        <f>IF(Veri!$C14&lt;&gt;"",Veri!$C14,"")</f>
        <v>Metnin içeriğini yorumlar.</v>
      </c>
      <c r="M2" s="24" t="str">
        <f>IF(Veri!$C15&lt;&gt;"",Veri!$C15,"")</f>
        <v>Metnin konusunu belirler.</v>
      </c>
      <c r="N2" s="24" t="str">
        <f>IF(Veri!$C16&lt;&gt;"",Veri!$C16,"")</f>
        <v>Görsellerle ilgili soruları cevaplar. Okuduğu metinlerdeki hikâye unsurlarını belirler.</v>
      </c>
      <c r="O2" s="24" t="str">
        <f>IF(Veri!$C17&lt;&gt;"",Veri!$C17,"")</f>
        <v>Grafik, tablo ve çizelgeyle sunulan bilgileri yorumlar.</v>
      </c>
      <c r="P2" s="24" t="str">
        <f>IF(Veri!$C18&lt;&gt;"",Veri!$C18,"")</f>
        <v>Metindeki yardımcı fikirleri belirler.</v>
      </c>
      <c r="Q2" s="24" t="str">
        <f>IF(Veri!$C19&lt;&gt;"",Veri!$C19,"")</f>
        <v>Metinle ilgili soruları cevaplar. Görsellerle ilgili soruları cevaplar.</v>
      </c>
      <c r="R2" s="24" t="str">
        <f>IF(Veri!$C20&lt;&gt;"",Veri!$C20,"")</f>
        <v>Metinle ilgili soruları cevaplar.</v>
      </c>
      <c r="S2" s="24" t="str">
        <f>IF(Veri!$C21&lt;&gt;"",Veri!$C21,"")</f>
        <v>Yazdıklarını düzenler.</v>
      </c>
      <c r="T2" s="24" t="str">
        <f>IF(Veri!$C22&lt;&gt;"",Veri!$C22,"")</f>
        <v>Yazdıklarını düzenler.</v>
      </c>
      <c r="U2" s="24" t="str">
        <f>IF(Veri!$C23&lt;&gt;"",Veri!$C23,"")</f>
        <v>Fiilimsilerin cümledeki işlevlerini kavrar.</v>
      </c>
      <c r="V2" s="24" t="str">
        <f>IF(Veri!$C24&lt;&gt;"",Veri!$C24,"")</f>
        <v>Fiilimsilerin cümledeki işlevlerini kavrar.</v>
      </c>
      <c r="W2" s="24" t="str">
        <f>IF(Veri!$C25&lt;&gt;"",Veri!$C25,"")</f>
        <v>Fiilimsilerin cümledeki işlevlerini kavrar.</v>
      </c>
      <c r="X2" s="68" t="str">
        <f ca="1">IF(IFERROR(AVERAGE(X$9:X$28)&lt;&gt;0,0)," Toplam Doğru Sayısı (Ortalama : " &amp; ROUND(AVERAGE(X$9:X$28), 2) &amp; ")"," Toplam Doğru Sayısı")</f>
        <v xml:space="preserve"> Toplam Doğru Sayısı (Ortalama : 7,13)</v>
      </c>
      <c r="Y2" s="63" t="str">
        <f ca="1">IF(IFERROR(AVERAGE(Y$9:Y$28)&lt;&gt;0,0)," Toplam Yanlış Sayısı (Ortalama : " &amp; ROUND(AVERAGE(Y$9:Y$28), 2) &amp; ")"," Toplam Yanlış Sayısı")</f>
        <v xml:space="preserve"> Toplam Yanlış Sayısı (Ortalama : 5,88)</v>
      </c>
      <c r="Z2" s="66" t="str">
        <f ca="1">IF(IFERROR(AVERAGE(Z$9:Z$28)&lt;&gt;0,0)," Boş Bırakılan Soru Sayısı (Ortalama : " &amp; ROUND(AVERAGE(Z$9:Z$28), 2) &amp; ")"," Boş Bırakılan Soru Sayısı")</f>
        <v xml:space="preserve"> Boş Bırakılan Soru Sayısı (Ortalama : 7)</v>
      </c>
      <c r="AA2" s="67" t="str">
        <f ca="1">IF(IFERROR(AVERAGE($AA$9:$AA$28)&lt;&gt;0,0),"Net "&amp;CHAR(10)&amp;ROUND(AVERAGE($AA$9:$AA$28),2)&amp;CHAR(10)&amp;CHAR(10) &amp; IFERROR(TEXT((SUM(X9:X28)-SUM(Y9:Y28)/3)/MAX($D$3:$W$3)/SUMPRODUCT(--(X9:X28&lt;&gt;"")),"% 0,00"),"") &amp; CHAR(10),"")</f>
        <v xml:space="preserve">Net 
5,17
% 25,83
</v>
      </c>
    </row>
    <row r="3" spans="1:32" s="20" customFormat="1" ht="15.95" customHeight="1" x14ac:dyDescent="0.25">
      <c r="A3" s="64" t="s">
        <v>0</v>
      </c>
      <c r="B3" s="64"/>
      <c r="C3" s="64"/>
      <c r="D3" s="6">
        <v>1</v>
      </c>
      <c r="E3" s="6">
        <v>2</v>
      </c>
      <c r="F3" s="6">
        <v>3</v>
      </c>
      <c r="G3" s="6">
        <v>4</v>
      </c>
      <c r="H3" s="6">
        <v>5</v>
      </c>
      <c r="I3" s="6">
        <v>6</v>
      </c>
      <c r="J3" s="6">
        <v>7</v>
      </c>
      <c r="K3" s="6">
        <v>8</v>
      </c>
      <c r="L3" s="6">
        <v>9</v>
      </c>
      <c r="M3" s="6">
        <v>10</v>
      </c>
      <c r="N3" s="6">
        <v>11</v>
      </c>
      <c r="O3" s="6">
        <v>12</v>
      </c>
      <c r="P3" s="6">
        <v>13</v>
      </c>
      <c r="Q3" s="6">
        <v>14</v>
      </c>
      <c r="R3" s="6">
        <v>15</v>
      </c>
      <c r="S3" s="6">
        <v>16</v>
      </c>
      <c r="T3" s="6">
        <v>17</v>
      </c>
      <c r="U3" s="6">
        <v>18</v>
      </c>
      <c r="V3" s="6">
        <v>19</v>
      </c>
      <c r="W3" s="6">
        <v>20</v>
      </c>
      <c r="X3" s="68"/>
      <c r="Y3" s="63"/>
      <c r="Z3" s="66"/>
      <c r="AA3" s="67"/>
      <c r="AF3" s="7"/>
    </row>
    <row r="4" spans="1:32" s="20" customFormat="1" ht="15.95" customHeight="1" x14ac:dyDescent="0.25">
      <c r="A4" s="64" t="s">
        <v>1</v>
      </c>
      <c r="B4" s="64"/>
      <c r="C4" s="64"/>
      <c r="D4" s="33" t="str">
        <f>IF(Veri!$B6&lt;&gt;"",Veri!$B6,"")</f>
        <v>D</v>
      </c>
      <c r="E4" s="33" t="str">
        <f>IF(Veri!$B7&lt;&gt;"",Veri!$B7,"")</f>
        <v>A</v>
      </c>
      <c r="F4" s="33" t="str">
        <f>IF(Veri!$B8&lt;&gt;"",Veri!$B8,"")</f>
        <v>D</v>
      </c>
      <c r="G4" s="33" t="str">
        <f>IF(Veri!$B9&lt;&gt;"",Veri!$B9,"")</f>
        <v>B</v>
      </c>
      <c r="H4" s="33" t="str">
        <f>IF(Veri!$B10&lt;&gt;"",Veri!$B10,"")</f>
        <v>C</v>
      </c>
      <c r="I4" s="33" t="str">
        <f>IF(Veri!$B11&lt;&gt;"",Veri!$B11,"")</f>
        <v>D</v>
      </c>
      <c r="J4" s="33" t="str">
        <f>IF(Veri!$B12&lt;&gt;"",Veri!$B12,"")</f>
        <v>A</v>
      </c>
      <c r="K4" s="33" t="str">
        <f>IF(Veri!$B13&lt;&gt;"",Veri!$B13,"")</f>
        <v>C</v>
      </c>
      <c r="L4" s="33" t="str">
        <f>IF(Veri!$B14&lt;&gt;"",Veri!$B14,"")</f>
        <v>B</v>
      </c>
      <c r="M4" s="33" t="str">
        <f>IF(Veri!$B15&lt;&gt;"",Veri!$B15,"")</f>
        <v>C</v>
      </c>
      <c r="N4" s="33" t="str">
        <f>IF(Veri!$B16&lt;&gt;"",Veri!$B16,"")</f>
        <v>A</v>
      </c>
      <c r="O4" s="33" t="str">
        <f>IF(Veri!$B17&lt;&gt;"",Veri!$B17,"")</f>
        <v>B</v>
      </c>
      <c r="P4" s="33" t="str">
        <f>IF(Veri!$B18&lt;&gt;"",Veri!$B18,"")</f>
        <v>B</v>
      </c>
      <c r="Q4" s="33" t="str">
        <f>IF(Veri!$B19&lt;&gt;"",Veri!$B19,"")</f>
        <v>B</v>
      </c>
      <c r="R4" s="33" t="str">
        <f>IF(Veri!$B20&lt;&gt;"",Veri!$B20,"")</f>
        <v>C</v>
      </c>
      <c r="S4" s="33" t="str">
        <f>IF(Veri!$B21&lt;&gt;"",Veri!$B21,"")</f>
        <v>D</v>
      </c>
      <c r="T4" s="33" t="str">
        <f>IF(Veri!$B22&lt;&gt;"",Veri!$B22,"")</f>
        <v>A</v>
      </c>
      <c r="U4" s="33" t="str">
        <f>IF(Veri!$B23&lt;&gt;"",Veri!$B23,"")</f>
        <v>A</v>
      </c>
      <c r="V4" s="33" t="str">
        <f>IF(Veri!$B24&lt;&gt;"",Veri!$B24,"")</f>
        <v>B</v>
      </c>
      <c r="W4" s="33" t="str">
        <f>IF(Veri!$B25&lt;&gt;"",Veri!$B25,"")</f>
        <v>C</v>
      </c>
      <c r="X4" s="68"/>
      <c r="Y4" s="63"/>
      <c r="Z4" s="66"/>
      <c r="AA4" s="67"/>
      <c r="AF4" s="7"/>
    </row>
    <row r="5" spans="1:32" s="20" customFormat="1" ht="15.95" customHeight="1" x14ac:dyDescent="0.25">
      <c r="A5" s="83" t="s">
        <v>3</v>
      </c>
      <c r="B5" s="83"/>
      <c r="C5" s="83"/>
      <c r="D5" s="9">
        <f t="shared" ref="D5:W5" ca="1" si="0">IF(D$4&lt;&gt;"",SUMPRODUCT(($C$9:$C$28&lt;&gt;"")*(D$9:D$28=D$4)*(D$9:D$28&lt;&gt;"")),"")</f>
        <v>7</v>
      </c>
      <c r="E5" s="9">
        <f t="shared" ca="1" si="0"/>
        <v>5</v>
      </c>
      <c r="F5" s="9">
        <f t="shared" ca="1" si="0"/>
        <v>2</v>
      </c>
      <c r="G5" s="9">
        <f t="shared" ca="1" si="0"/>
        <v>1</v>
      </c>
      <c r="H5" s="9">
        <f t="shared" ca="1" si="0"/>
        <v>1</v>
      </c>
      <c r="I5" s="9">
        <f t="shared" ca="1" si="0"/>
        <v>5</v>
      </c>
      <c r="J5" s="9">
        <f t="shared" ca="1" si="0"/>
        <v>1</v>
      </c>
      <c r="K5" s="9">
        <f t="shared" ca="1" si="0"/>
        <v>1</v>
      </c>
      <c r="L5" s="9">
        <f t="shared" ca="1" si="0"/>
        <v>4</v>
      </c>
      <c r="M5" s="9">
        <f t="shared" ca="1" si="0"/>
        <v>5</v>
      </c>
      <c r="N5" s="9">
        <f t="shared" ca="1" si="0"/>
        <v>4</v>
      </c>
      <c r="O5" s="9">
        <f t="shared" ca="1" si="0"/>
        <v>0</v>
      </c>
      <c r="P5" s="9">
        <f t="shared" ca="1" si="0"/>
        <v>4</v>
      </c>
      <c r="Q5" s="9">
        <f t="shared" ca="1" si="0"/>
        <v>6</v>
      </c>
      <c r="R5" s="9">
        <f t="shared" ca="1" si="0"/>
        <v>2</v>
      </c>
      <c r="S5" s="9">
        <f t="shared" ca="1" si="0"/>
        <v>3</v>
      </c>
      <c r="T5" s="9">
        <f t="shared" ca="1" si="0"/>
        <v>4</v>
      </c>
      <c r="U5" s="9">
        <f t="shared" ca="1" si="0"/>
        <v>1</v>
      </c>
      <c r="V5" s="9">
        <f t="shared" ca="1" si="0"/>
        <v>0</v>
      </c>
      <c r="W5" s="9">
        <f t="shared" ca="1" si="0"/>
        <v>1</v>
      </c>
      <c r="X5" s="68"/>
      <c r="Y5" s="63"/>
      <c r="Z5" s="66"/>
      <c r="AA5" s="67"/>
      <c r="AC5" s="42" t="s">
        <v>47</v>
      </c>
      <c r="AF5" s="7"/>
    </row>
    <row r="6" spans="1:32" s="20" customFormat="1" ht="15.95" customHeight="1" x14ac:dyDescent="0.25">
      <c r="A6" s="84" t="s">
        <v>4</v>
      </c>
      <c r="B6" s="84"/>
      <c r="C6" s="84"/>
      <c r="D6" s="9">
        <f t="shared" ref="D6:W6" ca="1" si="1">IF(D$4&lt;&gt;"",SUMPRODUCT(($C$9:$C$28&lt;&gt;"")*(D$9:D$28&lt;&gt;D$4)*(D$9:D$28&lt;&gt;"")),"")</f>
        <v>1</v>
      </c>
      <c r="E6" s="9">
        <f t="shared" ca="1" si="1"/>
        <v>2</v>
      </c>
      <c r="F6" s="9">
        <f t="shared" ca="1" si="1"/>
        <v>3</v>
      </c>
      <c r="G6" s="9">
        <f t="shared" ca="1" si="1"/>
        <v>3</v>
      </c>
      <c r="H6" s="9">
        <f t="shared" ca="1" si="1"/>
        <v>3</v>
      </c>
      <c r="I6" s="9">
        <f t="shared" ca="1" si="1"/>
        <v>3</v>
      </c>
      <c r="J6" s="9">
        <f t="shared" ca="1" si="1"/>
        <v>2</v>
      </c>
      <c r="K6" s="9">
        <f t="shared" ca="1" si="1"/>
        <v>5</v>
      </c>
      <c r="L6" s="9">
        <f t="shared" ca="1" si="1"/>
        <v>1</v>
      </c>
      <c r="M6" s="9">
        <f t="shared" ca="1" si="1"/>
        <v>1</v>
      </c>
      <c r="N6" s="9">
        <f t="shared" ca="1" si="1"/>
        <v>3</v>
      </c>
      <c r="O6" s="9">
        <f t="shared" ca="1" si="1"/>
        <v>3</v>
      </c>
      <c r="P6" s="9">
        <f t="shared" ca="1" si="1"/>
        <v>3</v>
      </c>
      <c r="Q6" s="9">
        <f t="shared" ca="1" si="1"/>
        <v>1</v>
      </c>
      <c r="R6" s="9">
        <f t="shared" ca="1" si="1"/>
        <v>2</v>
      </c>
      <c r="S6" s="9">
        <f t="shared" ca="1" si="1"/>
        <v>3</v>
      </c>
      <c r="T6" s="9">
        <f t="shared" ca="1" si="1"/>
        <v>1</v>
      </c>
      <c r="U6" s="9">
        <f t="shared" ca="1" si="1"/>
        <v>2</v>
      </c>
      <c r="V6" s="9">
        <f t="shared" ca="1" si="1"/>
        <v>3</v>
      </c>
      <c r="W6" s="9">
        <f t="shared" ca="1" si="1"/>
        <v>2</v>
      </c>
      <c r="X6" s="68"/>
      <c r="Y6" s="63"/>
      <c r="Z6" s="66"/>
      <c r="AA6" s="67"/>
      <c r="AC6" s="43" t="s">
        <v>38</v>
      </c>
      <c r="AF6" s="7"/>
    </row>
    <row r="7" spans="1:32" s="20" customFormat="1" ht="15.95" customHeight="1" x14ac:dyDescent="0.25">
      <c r="A7" s="85" t="s">
        <v>5</v>
      </c>
      <c r="B7" s="85"/>
      <c r="C7" s="85"/>
      <c r="D7" s="9">
        <f t="array" aca="1" ref="D7" ca="1">IF(D$4="","",SUM(--(MMULT(($C$9:$C$28&lt;&gt;"")*(D$9:D$28="")*($D$9:$W$28&lt;&gt;""),TRANSPOSE(COLUMN($D$4:$W$4))^0)&gt;0)))</f>
        <v>0</v>
      </c>
      <c r="E7" s="9">
        <f t="array" aca="1" ref="E7" ca="1">IF(E$4="","",SUM(--(MMULT(($C$9:$C$28&lt;&gt;"")*(E$9:E$28="")*($D$9:$W$28&lt;&gt;""),TRANSPOSE(COLUMN($D$4:$W$4))^0)&gt;0)))</f>
        <v>1</v>
      </c>
      <c r="F7" s="9">
        <f t="array" aca="1" ref="F7" ca="1">IF(F$4="","",SUM(--(MMULT(($C$9:$C$28&lt;&gt;"")*(F$9:F$28="")*($D$9:$W$28&lt;&gt;""),TRANSPOSE(COLUMN($D$4:$W$4))^0)&gt;0)))</f>
        <v>3</v>
      </c>
      <c r="G7" s="9">
        <f t="array" aca="1" ref="G7" ca="1">IF(G$4="","",SUM(--(MMULT(($C$9:$C$28&lt;&gt;"")*(G$9:G$28="")*($D$9:$W$28&lt;&gt;""),TRANSPOSE(COLUMN($D$4:$W$4))^0)&gt;0)))</f>
        <v>4</v>
      </c>
      <c r="H7" s="9">
        <f t="array" aca="1" ref="H7" ca="1">IF(H$4="","",SUM(--(MMULT(($C$9:$C$28&lt;&gt;"")*(H$9:H$28="")*($D$9:$W$28&lt;&gt;""),TRANSPOSE(COLUMN($D$4:$W$4))^0)&gt;0)))</f>
        <v>4</v>
      </c>
      <c r="I7" s="9">
        <f t="array" aca="1" ref="I7" ca="1">IF(I$4="","",SUM(--(MMULT(($C$9:$C$28&lt;&gt;"")*(I$9:I$28="")*($D$9:$W$28&lt;&gt;""),TRANSPOSE(COLUMN($D$4:$W$4))^0)&gt;0)))</f>
        <v>0</v>
      </c>
      <c r="J7" s="9">
        <f t="array" aca="1" ref="J7" ca="1">IF(J$4="","",SUM(--(MMULT(($C$9:$C$28&lt;&gt;"")*(J$9:J$28="")*($D$9:$W$28&lt;&gt;""),TRANSPOSE(COLUMN($D$4:$W$4))^0)&gt;0)))</f>
        <v>5</v>
      </c>
      <c r="K7" s="9">
        <f t="array" aca="1" ref="K7" ca="1">IF(K$4="","",SUM(--(MMULT(($C$9:$C$28&lt;&gt;"")*(K$9:K$28="")*($D$9:$W$28&lt;&gt;""),TRANSPOSE(COLUMN($D$4:$W$4))^0)&gt;0)))</f>
        <v>2</v>
      </c>
      <c r="L7" s="9">
        <f t="array" aca="1" ref="L7" ca="1">IF(L$4="","",SUM(--(MMULT(($C$9:$C$28&lt;&gt;"")*(L$9:L$28="")*($D$9:$W$28&lt;&gt;""),TRANSPOSE(COLUMN($D$4:$W$4))^0)&gt;0)))</f>
        <v>3</v>
      </c>
      <c r="M7" s="9">
        <f t="array" aca="1" ref="M7" ca="1">IF(M$4="","",SUM(--(MMULT(($C$9:$C$28&lt;&gt;"")*(M$9:M$28="")*($D$9:$W$28&lt;&gt;""),TRANSPOSE(COLUMN($D$4:$W$4))^0)&gt;0)))</f>
        <v>2</v>
      </c>
      <c r="N7" s="9">
        <f t="array" aca="1" ref="N7" ca="1">IF(N$4="","",SUM(--(MMULT(($C$9:$C$28&lt;&gt;"")*(N$9:N$28="")*($D$9:$W$28&lt;&gt;""),TRANSPOSE(COLUMN($D$4:$W$4))^0)&gt;0)))</f>
        <v>1</v>
      </c>
      <c r="O7" s="9">
        <f t="array" aca="1" ref="O7" ca="1">IF(O$4="","",SUM(--(MMULT(($C$9:$C$28&lt;&gt;"")*(O$9:O$28="")*($D$9:$W$28&lt;&gt;""),TRANSPOSE(COLUMN($D$4:$W$4))^0)&gt;0)))</f>
        <v>5</v>
      </c>
      <c r="P7" s="9">
        <f t="array" aca="1" ref="P7" ca="1">IF(P$4="","",SUM(--(MMULT(($C$9:$C$28&lt;&gt;"")*(P$9:P$28="")*($D$9:$W$28&lt;&gt;""),TRANSPOSE(COLUMN($D$4:$W$4))^0)&gt;0)))</f>
        <v>1</v>
      </c>
      <c r="Q7" s="9">
        <f t="array" aca="1" ref="Q7" ca="1">IF(Q$4="","",SUM(--(MMULT(($C$9:$C$28&lt;&gt;"")*(Q$9:Q$28="")*($D$9:$W$28&lt;&gt;""),TRANSPOSE(COLUMN($D$4:$W$4))^0)&gt;0)))</f>
        <v>1</v>
      </c>
      <c r="R7" s="9">
        <f t="array" aca="1" ref="R7" ca="1">IF(R$4="","",SUM(--(MMULT(($C$9:$C$28&lt;&gt;"")*(R$9:R$28="")*($D$9:$W$28&lt;&gt;""),TRANSPOSE(COLUMN($D$4:$W$4))^0)&gt;0)))</f>
        <v>4</v>
      </c>
      <c r="S7" s="9">
        <f t="array" aca="1" ref="S7" ca="1">IF(S$4="","",SUM(--(MMULT(($C$9:$C$28&lt;&gt;"")*(S$9:S$28="")*($D$9:$W$28&lt;&gt;""),TRANSPOSE(COLUMN($D$4:$W$4))^0)&gt;0)))</f>
        <v>2</v>
      </c>
      <c r="T7" s="9">
        <f t="array" aca="1" ref="T7" ca="1">IF(T$4="","",SUM(--(MMULT(($C$9:$C$28&lt;&gt;"")*(T$9:T$28="")*($D$9:$W$28&lt;&gt;""),TRANSPOSE(COLUMN($D$4:$W$4))^0)&gt;0)))</f>
        <v>3</v>
      </c>
      <c r="U7" s="9">
        <f t="array" aca="1" ref="U7" ca="1">IF(U$4="","",SUM(--(MMULT(($C$9:$C$28&lt;&gt;"")*(U$9:U$28="")*($D$9:$W$28&lt;&gt;""),TRANSPOSE(COLUMN($D$4:$W$4))^0)&gt;0)))</f>
        <v>5</v>
      </c>
      <c r="V7" s="9">
        <f t="array" aca="1" ref="V7" ca="1">IF(V$4="","",SUM(--(MMULT(($C$9:$C$28&lt;&gt;"")*(V$9:V$28="")*($D$9:$W$28&lt;&gt;""),TRANSPOSE(COLUMN($D$4:$W$4))^0)&gt;0)))</f>
        <v>5</v>
      </c>
      <c r="W7" s="9">
        <f t="array" aca="1" ref="W7" ca="1">IF(W$4="","",SUM(--(MMULT(($C$9:$C$28&lt;&gt;"")*(W$9:W$28="")*($D$9:$W$28&lt;&gt;""),TRANSPOSE(COLUMN($D$4:$W$4))^0)&gt;0)))</f>
        <v>5</v>
      </c>
      <c r="X7" s="68"/>
      <c r="Y7" s="63"/>
      <c r="Z7" s="66"/>
      <c r="AA7" s="67"/>
      <c r="AC7" s="43" t="s">
        <v>39</v>
      </c>
      <c r="AF7" s="7"/>
    </row>
    <row r="8" spans="1:32" s="20" customFormat="1" ht="15.95" customHeight="1" x14ac:dyDescent="0.25">
      <c r="A8" s="64" t="s">
        <v>6</v>
      </c>
      <c r="B8" s="64"/>
      <c r="C8" s="64"/>
      <c r="D8" s="9">
        <f ca="1">IF(SUM(D$5,D$7)&gt;0,(D$5*100)/(D$5+D$6+D$7),"")</f>
        <v>87.5</v>
      </c>
      <c r="E8" s="9">
        <f t="shared" ref="E8:W8" ca="1" si="2">IF(SUM(E$5,E$7)&gt;0,(E$5*100)/(E$5+E$6+E$7),"")</f>
        <v>62.5</v>
      </c>
      <c r="F8" s="9">
        <f t="shared" ca="1" si="2"/>
        <v>25</v>
      </c>
      <c r="G8" s="9">
        <f t="shared" ca="1" si="2"/>
        <v>12.5</v>
      </c>
      <c r="H8" s="9">
        <f t="shared" ca="1" si="2"/>
        <v>12.5</v>
      </c>
      <c r="I8" s="9">
        <f t="shared" ca="1" si="2"/>
        <v>62.5</v>
      </c>
      <c r="J8" s="9">
        <f t="shared" ca="1" si="2"/>
        <v>12.5</v>
      </c>
      <c r="K8" s="9">
        <f t="shared" ca="1" si="2"/>
        <v>12.5</v>
      </c>
      <c r="L8" s="9">
        <f t="shared" ca="1" si="2"/>
        <v>50</v>
      </c>
      <c r="M8" s="9">
        <f t="shared" ca="1" si="2"/>
        <v>62.5</v>
      </c>
      <c r="N8" s="9">
        <f t="shared" ca="1" si="2"/>
        <v>50</v>
      </c>
      <c r="O8" s="9">
        <f t="shared" ca="1" si="2"/>
        <v>0</v>
      </c>
      <c r="P8" s="9">
        <f t="shared" ca="1" si="2"/>
        <v>50</v>
      </c>
      <c r="Q8" s="9">
        <f t="shared" ca="1" si="2"/>
        <v>75</v>
      </c>
      <c r="R8" s="9">
        <f t="shared" ca="1" si="2"/>
        <v>25</v>
      </c>
      <c r="S8" s="9">
        <f t="shared" ca="1" si="2"/>
        <v>37.5</v>
      </c>
      <c r="T8" s="9">
        <f t="shared" ca="1" si="2"/>
        <v>50</v>
      </c>
      <c r="U8" s="9">
        <f t="shared" ca="1" si="2"/>
        <v>12.5</v>
      </c>
      <c r="V8" s="9">
        <f t="shared" ca="1" si="2"/>
        <v>0</v>
      </c>
      <c r="W8" s="9">
        <f t="shared" ca="1" si="2"/>
        <v>12.5</v>
      </c>
      <c r="X8" s="68"/>
      <c r="Y8" s="63"/>
      <c r="Z8" s="66"/>
      <c r="AA8" s="67"/>
      <c r="AC8" s="43" t="s">
        <v>40</v>
      </c>
      <c r="AF8" s="7"/>
    </row>
    <row r="9" spans="1:32" s="3" customFormat="1" ht="15.95" customHeight="1" x14ac:dyDescent="0.25">
      <c r="A9" s="4">
        <v>1</v>
      </c>
      <c r="B9" s="4">
        <f ca="1">IF($AC9="","",OFFSET(Liste!C$8,$AC9,))</f>
        <v>851</v>
      </c>
      <c r="C9" s="23" t="str">
        <f ca="1">IF($AC9="","",OFFSET(Liste!D$8,$AC9,))</f>
        <v>Ayşe KURU</v>
      </c>
      <c r="D9" s="4" t="str">
        <f ca="1">IF($AC9="","",IF(OFFSET(Liste!E$8,$AC9,)="","",OFFSET(Liste!E$8,$AC9,)))</f>
        <v>D</v>
      </c>
      <c r="E9" s="4" t="str">
        <f ca="1">IF($AC9="","",IF(OFFSET(Liste!F$8,$AC9,)="","",OFFSET(Liste!F$8,$AC9,)))</f>
        <v/>
      </c>
      <c r="F9" s="4" t="str">
        <f ca="1">IF($AC9="","",IF(OFFSET(Liste!G$8,$AC9,)="","",OFFSET(Liste!G$8,$AC9,)))</f>
        <v/>
      </c>
      <c r="G9" s="4" t="str">
        <f ca="1">IF($AC9="","",IF(OFFSET(Liste!H$8,$AC9,)="","",OFFSET(Liste!H$8,$AC9,)))</f>
        <v>B</v>
      </c>
      <c r="H9" s="4" t="str">
        <f ca="1">IF($AC9="","",IF(OFFSET(Liste!I$8,$AC9,)="","",OFFSET(Liste!I$8,$AC9,)))</f>
        <v>C</v>
      </c>
      <c r="I9" s="4" t="str">
        <f ca="1">IF($AC9="","",IF(OFFSET(Liste!J$8,$AC9,)="","",OFFSET(Liste!J$8,$AC9,)))</f>
        <v>D</v>
      </c>
      <c r="J9" s="4" t="str">
        <f ca="1">IF($AC9="","",IF(OFFSET(Liste!K$8,$AC9,)="","",OFFSET(Liste!K$8,$AC9,)))</f>
        <v/>
      </c>
      <c r="K9" s="4" t="str">
        <f ca="1">IF($AC9="","",IF(OFFSET(Liste!L$8,$AC9,)="","",OFFSET(Liste!L$8,$AC9,)))</f>
        <v/>
      </c>
      <c r="L9" s="4" t="str">
        <f ca="1">IF($AC9="","",IF(OFFSET(Liste!M$8,$AC9,)="","",OFFSET(Liste!M$8,$AC9,)))</f>
        <v>B</v>
      </c>
      <c r="M9" s="4" t="str">
        <f ca="1">IF($AC9="","",IF(OFFSET(Liste!N$8,$AC9,)="","",OFFSET(Liste!N$8,$AC9,)))</f>
        <v>C</v>
      </c>
      <c r="N9" s="4" t="str">
        <f ca="1">IF($AC9="","",IF(OFFSET(Liste!O$8,$AC9,)="","",OFFSET(Liste!O$8,$AC9,)))</f>
        <v>A</v>
      </c>
      <c r="O9" s="4" t="str">
        <f ca="1">IF($AC9="","",IF(OFFSET(Liste!P$8,$AC9,)="","",OFFSET(Liste!P$8,$AC9,)))</f>
        <v/>
      </c>
      <c r="P9" s="4" t="str">
        <f ca="1">IF($AC9="","",IF(OFFSET(Liste!Q$8,$AC9,)="","",OFFSET(Liste!Q$8,$AC9,)))</f>
        <v>B</v>
      </c>
      <c r="Q9" s="4" t="str">
        <f ca="1">IF($AC9="","",IF(OFFSET(Liste!R$8,$AC9,)="","",OFFSET(Liste!R$8,$AC9,)))</f>
        <v>B</v>
      </c>
      <c r="R9" s="4" t="str">
        <f ca="1">IF($AC9="","",IF(OFFSET(Liste!S$8,$AC9,)="","",OFFSET(Liste!S$8,$AC9,)))</f>
        <v>C</v>
      </c>
      <c r="S9" s="4" t="str">
        <f ca="1">IF($AC9="","",IF(OFFSET(Liste!T$8,$AC9,)="","",OFFSET(Liste!T$8,$AC9,)))</f>
        <v/>
      </c>
      <c r="T9" s="4" t="str">
        <f ca="1">IF($AC9="","",IF(OFFSET(Liste!U$8,$AC9,)="","",OFFSET(Liste!U$8,$AC9,)))</f>
        <v>A</v>
      </c>
      <c r="U9" s="4" t="str">
        <f ca="1">IF($AC9="","",IF(OFFSET(Liste!V$8,$AC9,)="","",OFFSET(Liste!V$8,$AC9,)))</f>
        <v/>
      </c>
      <c r="V9" s="4" t="str">
        <f ca="1">IF($AC9="","",IF(OFFSET(Liste!W$8,$AC9,)="","",OFFSET(Liste!W$8,$AC9,)))</f>
        <v/>
      </c>
      <c r="W9" s="4" t="str">
        <f ca="1">IF($AC9="","",IF(OFFSET(Liste!X$8,$AC9,)="","",OFFSET(Liste!X$8,$AC9,)))</f>
        <v/>
      </c>
      <c r="X9" s="4">
        <f ca="1">IF($B9="","",IF(COUNTBLANK(OFFSET($C9,,1,1,MAX($D$3:$W$3)))=MAX($D$3:$W$3),"",SUMPRODUCT(--(OFFSET($C$4,,1,1,MAX($D$3:$W$3))=OFFSET($C9,,1,1,MAX($D$3:$W$3))))))</f>
        <v>11</v>
      </c>
      <c r="Y9" s="4">
        <f ca="1">IF($B9="","",IF(COUNTBLANK(OFFSET($C9,,1,1,MAX($D$3:$W$3)))=MAX($D$3:$W$3),"",SUMPRODUCT((OFFSET($C$4,,1,1,MAX($D$3:$W$3))&lt;&gt;OFFSET($C9,,1,1,MAX($D$3:$W$3)))*(OFFSET($C9,,1,1,MAX($D$3:$W$3))&lt;&gt;""))))</f>
        <v>0</v>
      </c>
      <c r="Z9" s="4">
        <f ca="1">IF($B9="","",IF(COUNTBLANK(OFFSET($C9,,1,1,MAX($D$3:$W$3)))=MAX($D$3:$W$3),"",COUNTBLANK(OFFSET($C9,,1,1,MAX($D$3:$W$3)))))</f>
        <v>9</v>
      </c>
      <c r="AA9" s="5">
        <f ca="1">IF($B9="","",IF(COUNTBLANK(OFFSET($C9,,1,1,MAX($D$3:$W$3)))=MAX($D$3:$W$3),"",X9-Y9/3))</f>
        <v>11</v>
      </c>
      <c r="AC9" s="43">
        <f t="array" aca="1" ref="AC9" ca="1">IFERROR(MATCH(LARGE(IF(Liste!$B$9:$B$68=$AC$5,IF(Liste!$AB$9:$AB$68="",-20,Liste!$AB$9:$AB$68)-(Liste!$A$9:$A$68/1000)),$A9),IF(Liste!$AB$9:$AB$68="",-20,Liste!$AB$9:$AB$68)-(Liste!$A$9:$A$68/1000),0),"")</f>
        <v>52</v>
      </c>
      <c r="AF9" s="26"/>
    </row>
    <row r="10" spans="1:32" s="3" customFormat="1" ht="15.95" customHeight="1" x14ac:dyDescent="0.25">
      <c r="A10" s="4">
        <v>2</v>
      </c>
      <c r="B10" s="4">
        <f ca="1">IF($AC10="","",OFFSET(Liste!C$8,$AC10,))</f>
        <v>862</v>
      </c>
      <c r="C10" s="23" t="str">
        <f ca="1">IF($AC10="","",OFFSET(Liste!D$8,$AC10,))</f>
        <v>Emine GÜL</v>
      </c>
      <c r="D10" s="4" t="str">
        <f ca="1">IF($AC10="","",IF(OFFSET(Liste!E$8,$AC10,)="","",OFFSET(Liste!E$8,$AC10,)))</f>
        <v>D</v>
      </c>
      <c r="E10" s="4" t="str">
        <f ca="1">IF($AC10="","",IF(OFFSET(Liste!F$8,$AC10,)="","",OFFSET(Liste!F$8,$AC10,)))</f>
        <v>A</v>
      </c>
      <c r="F10" s="4" t="str">
        <f ca="1">IF($AC10="","",IF(OFFSET(Liste!G$8,$AC10,)="","",OFFSET(Liste!G$8,$AC10,)))</f>
        <v>A</v>
      </c>
      <c r="G10" s="4" t="str">
        <f ca="1">IF($AC10="","",IF(OFFSET(Liste!H$8,$AC10,)="","",OFFSET(Liste!H$8,$AC10,)))</f>
        <v>A</v>
      </c>
      <c r="H10" s="4" t="str">
        <f ca="1">IF($AC10="","",IF(OFFSET(Liste!I$8,$AC10,)="","",OFFSET(Liste!I$8,$AC10,)))</f>
        <v>D</v>
      </c>
      <c r="I10" s="4" t="str">
        <f ca="1">IF($AC10="","",IF(OFFSET(Liste!J$8,$AC10,)="","",OFFSET(Liste!J$8,$AC10,)))</f>
        <v>D</v>
      </c>
      <c r="J10" s="4" t="str">
        <f ca="1">IF($AC10="","",IF(OFFSET(Liste!K$8,$AC10,)="","",OFFSET(Liste!K$8,$AC10,)))</f>
        <v>C</v>
      </c>
      <c r="K10" s="4" t="str">
        <f ca="1">IF($AC10="","",IF(OFFSET(Liste!L$8,$AC10,)="","",OFFSET(Liste!L$8,$AC10,)))</f>
        <v>D</v>
      </c>
      <c r="L10" s="4" t="str">
        <f ca="1">IF($AC10="","",IF(OFFSET(Liste!M$8,$AC10,)="","",OFFSET(Liste!M$8,$AC10,)))</f>
        <v>B</v>
      </c>
      <c r="M10" s="4" t="str">
        <f ca="1">IF($AC10="","",IF(OFFSET(Liste!N$8,$AC10,)="","",OFFSET(Liste!N$8,$AC10,)))</f>
        <v>C</v>
      </c>
      <c r="N10" s="4" t="str">
        <f ca="1">IF($AC10="","",IF(OFFSET(Liste!O$8,$AC10,)="","",OFFSET(Liste!O$8,$AC10,)))</f>
        <v>A</v>
      </c>
      <c r="O10" s="4" t="str">
        <f ca="1">IF($AC10="","",IF(OFFSET(Liste!P$8,$AC10,)="","",OFFSET(Liste!P$8,$AC10,)))</f>
        <v>C</v>
      </c>
      <c r="P10" s="4" t="str">
        <f ca="1">IF($AC10="","",IF(OFFSET(Liste!Q$8,$AC10,)="","",OFFSET(Liste!Q$8,$AC10,)))</f>
        <v>B</v>
      </c>
      <c r="Q10" s="4" t="str">
        <f ca="1">IF($AC10="","",IF(OFFSET(Liste!R$8,$AC10,)="","",OFFSET(Liste!R$8,$AC10,)))</f>
        <v>B</v>
      </c>
      <c r="R10" s="4" t="str">
        <f ca="1">IF($AC10="","",IF(OFFSET(Liste!S$8,$AC10,)="","",OFFSET(Liste!S$8,$AC10,)))</f>
        <v>B</v>
      </c>
      <c r="S10" s="4" t="str">
        <f ca="1">IF($AC10="","",IF(OFFSET(Liste!T$8,$AC10,)="","",OFFSET(Liste!T$8,$AC10,)))</f>
        <v>D</v>
      </c>
      <c r="T10" s="4" t="str">
        <f ca="1">IF($AC10="","",IF(OFFSET(Liste!U$8,$AC10,)="","",OFFSET(Liste!U$8,$AC10,)))</f>
        <v>A</v>
      </c>
      <c r="U10" s="4" t="str">
        <f ca="1">IF($AC10="","",IF(OFFSET(Liste!V$8,$AC10,)="","",OFFSET(Liste!V$8,$AC10,)))</f>
        <v>D</v>
      </c>
      <c r="V10" s="4" t="str">
        <f ca="1">IF($AC10="","",IF(OFFSET(Liste!W$8,$AC10,)="","",OFFSET(Liste!W$8,$AC10,)))</f>
        <v>C</v>
      </c>
      <c r="W10" s="4" t="str">
        <f ca="1">IF($AC10="","",IF(OFFSET(Liste!X$8,$AC10,)="","",OFFSET(Liste!X$8,$AC10,)))</f>
        <v>B</v>
      </c>
      <c r="X10" s="4">
        <f t="shared" ref="X10:X28" ca="1" si="3">IF($B10="","",IF(COUNTBLANK(OFFSET($C10,,1,1,MAX($D$3:$W$3)))=MAX($D$3:$W$3),"",SUMPRODUCT(--(OFFSET($C$4,,1,1,MAX($D$3:$W$3))=OFFSET($C10,,1,1,MAX($D$3:$W$3))))))</f>
        <v>10</v>
      </c>
      <c r="Y10" s="4">
        <f t="shared" ref="Y10:Y28" ca="1" si="4">IF($B10="","",IF(COUNTBLANK(OFFSET($C10,,1,1,MAX($D$3:$W$3)))=MAX($D$3:$W$3),"",SUMPRODUCT((OFFSET($C$4,,1,1,MAX($D$3:$W$3))&lt;&gt;OFFSET($C10,,1,1,MAX($D$3:$W$3)))*(OFFSET($C10,,1,1,MAX($D$3:$W$3))&lt;&gt;""))))</f>
        <v>10</v>
      </c>
      <c r="Z10" s="4">
        <f t="shared" ref="Z10:Z28" ca="1" si="5">IF($B10="","",IF(COUNTBLANK(OFFSET($C10,,1,1,MAX($D$3:$W$3)))=MAX($D$3:$W$3),"",COUNTBLANK(OFFSET($C10,,1,1,MAX($D$3:$W$3)))))</f>
        <v>0</v>
      </c>
      <c r="AA10" s="5">
        <f t="shared" ref="AA10:AA28" ca="1" si="6">IF($B10="","",IF(COUNTBLANK(OFFSET($C10,,1,1,MAX($D$3:$W$3)))=MAX($D$3:$W$3),"",X10-Y10/3))</f>
        <v>6.6666666666666661</v>
      </c>
      <c r="AC10" s="43">
        <f t="array" aca="1" ref="AC10" ca="1">IFERROR(MATCH(LARGE(IF(Liste!$B$9:$B$68=$AC$5,IF(Liste!$AB$9:$AB$68="",-20,Liste!$AB$9:$AB$68)-(Liste!$A$9:$A$68/1000)),$A10),IF(Liste!$AB$9:$AB$68="",-20,Liste!$AB$9:$AB$68)-(Liste!$A$9:$A$68/1000),0),"")</f>
        <v>55</v>
      </c>
      <c r="AF10" s="26"/>
    </row>
    <row r="11" spans="1:32" s="3" customFormat="1" ht="15.95" customHeight="1" x14ac:dyDescent="0.25">
      <c r="A11" s="4">
        <v>3</v>
      </c>
      <c r="B11" s="4">
        <f ca="1">IF($AC11="","",OFFSET(Liste!C$8,$AC11,))</f>
        <v>865</v>
      </c>
      <c r="C11" s="23" t="str">
        <f ca="1">IF($AC11="","",OFFSET(Liste!D$8,$AC11,))</f>
        <v>Ayşe KAPTAN</v>
      </c>
      <c r="D11" s="4" t="str">
        <f ca="1">IF($AC11="","",IF(OFFSET(Liste!E$8,$AC11,)="","",OFFSET(Liste!E$8,$AC11,)))</f>
        <v>D</v>
      </c>
      <c r="E11" s="4" t="str">
        <f ca="1">IF($AC11="","",IF(OFFSET(Liste!F$8,$AC11,)="","",OFFSET(Liste!F$8,$AC11,)))</f>
        <v>A</v>
      </c>
      <c r="F11" s="4" t="str">
        <f ca="1">IF($AC11="","",IF(OFFSET(Liste!G$8,$AC11,)="","",OFFSET(Liste!G$8,$AC11,)))</f>
        <v>D</v>
      </c>
      <c r="G11" s="4" t="str">
        <f ca="1">IF($AC11="","",IF(OFFSET(Liste!H$8,$AC11,)="","",OFFSET(Liste!H$8,$AC11,)))</f>
        <v/>
      </c>
      <c r="H11" s="4" t="str">
        <f ca="1">IF($AC11="","",IF(OFFSET(Liste!I$8,$AC11,)="","",OFFSET(Liste!I$8,$AC11,)))</f>
        <v/>
      </c>
      <c r="I11" s="4" t="str">
        <f ca="1">IF($AC11="","",IF(OFFSET(Liste!J$8,$AC11,)="","",OFFSET(Liste!J$8,$AC11,)))</f>
        <v>D</v>
      </c>
      <c r="J11" s="4" t="str">
        <f ca="1">IF($AC11="","",IF(OFFSET(Liste!K$8,$AC11,)="","",OFFSET(Liste!K$8,$AC11,)))</f>
        <v/>
      </c>
      <c r="K11" s="4" t="str">
        <f ca="1">IF($AC11="","",IF(OFFSET(Liste!L$8,$AC11,)="","",OFFSET(Liste!L$8,$AC11,)))</f>
        <v/>
      </c>
      <c r="L11" s="4" t="str">
        <f ca="1">IF($AC11="","",IF(OFFSET(Liste!M$8,$AC11,)="","",OFFSET(Liste!M$8,$AC11,)))</f>
        <v/>
      </c>
      <c r="M11" s="4" t="str">
        <f ca="1">IF($AC11="","",IF(OFFSET(Liste!N$8,$AC11,)="","",OFFSET(Liste!N$8,$AC11,)))</f>
        <v/>
      </c>
      <c r="N11" s="4" t="str">
        <f ca="1">IF($AC11="","",IF(OFFSET(Liste!O$8,$AC11,)="","",OFFSET(Liste!O$8,$AC11,)))</f>
        <v>A</v>
      </c>
      <c r="O11" s="4" t="str">
        <f ca="1">IF($AC11="","",IF(OFFSET(Liste!P$8,$AC11,)="","",OFFSET(Liste!P$8,$AC11,)))</f>
        <v>D</v>
      </c>
      <c r="P11" s="4" t="str">
        <f ca="1">IF($AC11="","",IF(OFFSET(Liste!Q$8,$AC11,)="","",OFFSET(Liste!Q$8,$AC11,)))</f>
        <v>D</v>
      </c>
      <c r="Q11" s="4" t="str">
        <f ca="1">IF($AC11="","",IF(OFFSET(Liste!R$8,$AC11,)="","",OFFSET(Liste!R$8,$AC11,)))</f>
        <v/>
      </c>
      <c r="R11" s="4" t="str">
        <f ca="1">IF($AC11="","",IF(OFFSET(Liste!S$8,$AC11,)="","",OFFSET(Liste!S$8,$AC11,)))</f>
        <v>C</v>
      </c>
      <c r="S11" s="4" t="str">
        <f ca="1">IF($AC11="","",IF(OFFSET(Liste!T$8,$AC11,)="","",OFFSET(Liste!T$8,$AC11,)))</f>
        <v>D</v>
      </c>
      <c r="T11" s="4" t="str">
        <f ca="1">IF($AC11="","",IF(OFFSET(Liste!U$8,$AC11,)="","",OFFSET(Liste!U$8,$AC11,)))</f>
        <v/>
      </c>
      <c r="U11" s="4" t="str">
        <f ca="1">IF($AC11="","",IF(OFFSET(Liste!V$8,$AC11,)="","",OFFSET(Liste!V$8,$AC11,)))</f>
        <v/>
      </c>
      <c r="V11" s="4" t="str">
        <f ca="1">IF($AC11="","",IF(OFFSET(Liste!W$8,$AC11,)="","",OFFSET(Liste!W$8,$AC11,)))</f>
        <v/>
      </c>
      <c r="W11" s="4" t="str">
        <f ca="1">IF($AC11="","",IF(OFFSET(Liste!X$8,$AC11,)="","",OFFSET(Liste!X$8,$AC11,)))</f>
        <v/>
      </c>
      <c r="X11" s="4">
        <f t="shared" ca="1" si="3"/>
        <v>7</v>
      </c>
      <c r="Y11" s="4">
        <f t="shared" ca="1" si="4"/>
        <v>2</v>
      </c>
      <c r="Z11" s="4">
        <f t="shared" ca="1" si="5"/>
        <v>11</v>
      </c>
      <c r="AA11" s="5">
        <f t="shared" ca="1" si="6"/>
        <v>6.333333333333333</v>
      </c>
      <c r="AC11" s="43">
        <f t="array" aca="1" ref="AC11" ca="1">IFERROR(MATCH(LARGE(IF(Liste!$B$9:$B$68=$AC$5,IF(Liste!$AB$9:$AB$68="",-20,Liste!$AB$9:$AB$68)-(Liste!$A$9:$A$68/1000)),$A11),IF(Liste!$AB$9:$AB$68="",-20,Liste!$AB$9:$AB$68)-(Liste!$A$9:$A$68/1000),0),"")</f>
        <v>56</v>
      </c>
      <c r="AF11" s="26"/>
    </row>
    <row r="12" spans="1:32" s="3" customFormat="1" ht="15.95" customHeight="1" x14ac:dyDescent="0.25">
      <c r="A12" s="4">
        <v>4</v>
      </c>
      <c r="B12" s="4">
        <f ca="1">IF($AC12="","",OFFSET(Liste!C$8,$AC12,))</f>
        <v>853</v>
      </c>
      <c r="C12" s="23" t="str">
        <f ca="1">IF($AC12="","",OFFSET(Liste!D$8,$AC12,))</f>
        <v>Nisa SARI</v>
      </c>
      <c r="D12" s="4" t="str">
        <f ca="1">IF($AC12="","",IF(OFFSET(Liste!E$8,$AC12,)="","",OFFSET(Liste!E$8,$AC12,)))</f>
        <v>D</v>
      </c>
      <c r="E12" s="4" t="str">
        <f ca="1">IF($AC12="","",IF(OFFSET(Liste!F$8,$AC12,)="","",OFFSET(Liste!F$8,$AC12,)))</f>
        <v>A</v>
      </c>
      <c r="F12" s="4" t="str">
        <f ca="1">IF($AC12="","",IF(OFFSET(Liste!G$8,$AC12,)="","",OFFSET(Liste!G$8,$AC12,)))</f>
        <v/>
      </c>
      <c r="G12" s="4" t="str">
        <f ca="1">IF($AC12="","",IF(OFFSET(Liste!H$8,$AC12,)="","",OFFSET(Liste!H$8,$AC12,)))</f>
        <v>D</v>
      </c>
      <c r="H12" s="4" t="str">
        <f ca="1">IF($AC12="","",IF(OFFSET(Liste!I$8,$AC12,)="","",OFFSET(Liste!I$8,$AC12,)))</f>
        <v>A</v>
      </c>
      <c r="I12" s="4" t="str">
        <f ca="1">IF($AC12="","",IF(OFFSET(Liste!J$8,$AC12,)="","",OFFSET(Liste!J$8,$AC12,)))</f>
        <v>D</v>
      </c>
      <c r="J12" s="4" t="str">
        <f ca="1">IF($AC12="","",IF(OFFSET(Liste!K$8,$AC12,)="","",OFFSET(Liste!K$8,$AC12,)))</f>
        <v>B</v>
      </c>
      <c r="K12" s="4" t="str">
        <f ca="1">IF($AC12="","",IF(OFFSET(Liste!L$8,$AC12,)="","",OFFSET(Liste!L$8,$AC12,)))</f>
        <v>B</v>
      </c>
      <c r="L12" s="4" t="str">
        <f ca="1">IF($AC12="","",IF(OFFSET(Liste!M$8,$AC12,)="","",OFFSET(Liste!M$8,$AC12,)))</f>
        <v/>
      </c>
      <c r="M12" s="4" t="str">
        <f ca="1">IF($AC12="","",IF(OFFSET(Liste!N$8,$AC12,)="","",OFFSET(Liste!N$8,$AC12,)))</f>
        <v/>
      </c>
      <c r="N12" s="4" t="str">
        <f ca="1">IF($AC12="","",IF(OFFSET(Liste!O$8,$AC12,)="","",OFFSET(Liste!O$8,$AC12,)))</f>
        <v/>
      </c>
      <c r="O12" s="4" t="str">
        <f ca="1">IF($AC12="","",IF(OFFSET(Liste!P$8,$AC12,)="","",OFFSET(Liste!P$8,$AC12,)))</f>
        <v/>
      </c>
      <c r="P12" s="4" t="str">
        <f ca="1">IF($AC12="","",IF(OFFSET(Liste!Q$8,$AC12,)="","",OFFSET(Liste!Q$8,$AC12,)))</f>
        <v>B</v>
      </c>
      <c r="Q12" s="4" t="str">
        <f ca="1">IF($AC12="","",IF(OFFSET(Liste!R$8,$AC12,)="","",OFFSET(Liste!R$8,$AC12,)))</f>
        <v>B</v>
      </c>
      <c r="R12" s="4" t="str">
        <f ca="1">IF($AC12="","",IF(OFFSET(Liste!S$8,$AC12,)="","",OFFSET(Liste!S$8,$AC12,)))</f>
        <v/>
      </c>
      <c r="S12" s="4" t="str">
        <f ca="1">IF($AC12="","",IF(OFFSET(Liste!T$8,$AC12,)="","",OFFSET(Liste!T$8,$AC12,)))</f>
        <v>B</v>
      </c>
      <c r="T12" s="4" t="str">
        <f ca="1">IF($AC12="","",IF(OFFSET(Liste!U$8,$AC12,)="","",OFFSET(Liste!U$8,$AC12,)))</f>
        <v>A</v>
      </c>
      <c r="U12" s="4" t="str">
        <f ca="1">IF($AC12="","",IF(OFFSET(Liste!V$8,$AC12,)="","",OFFSET(Liste!V$8,$AC12,)))</f>
        <v>A</v>
      </c>
      <c r="V12" s="4" t="str">
        <f ca="1">IF($AC12="","",IF(OFFSET(Liste!W$8,$AC12,)="","",OFFSET(Liste!W$8,$AC12,)))</f>
        <v/>
      </c>
      <c r="W12" s="4" t="str">
        <f ca="1">IF($AC12="","",IF(OFFSET(Liste!X$8,$AC12,)="","",OFFSET(Liste!X$8,$AC12,)))</f>
        <v/>
      </c>
      <c r="X12" s="4">
        <f t="shared" ca="1" si="3"/>
        <v>7</v>
      </c>
      <c r="Y12" s="4">
        <f t="shared" ca="1" si="4"/>
        <v>5</v>
      </c>
      <c r="Z12" s="4">
        <f t="shared" ca="1" si="5"/>
        <v>8</v>
      </c>
      <c r="AA12" s="5">
        <f t="shared" ca="1" si="6"/>
        <v>5.333333333333333</v>
      </c>
      <c r="AC12" s="43">
        <f t="array" aca="1" ref="AC12" ca="1">IFERROR(MATCH(LARGE(IF(Liste!$B$9:$B$68=$AC$5,IF(Liste!$AB$9:$AB$68="",-20,Liste!$AB$9:$AB$68)-(Liste!$A$9:$A$68/1000)),$A12),IF(Liste!$AB$9:$AB$68="",-20,Liste!$AB$9:$AB$68)-(Liste!$A$9:$A$68/1000),0),"")</f>
        <v>53</v>
      </c>
      <c r="AF12" s="26"/>
    </row>
    <row r="13" spans="1:32" s="3" customFormat="1" ht="15.95" customHeight="1" x14ac:dyDescent="0.25">
      <c r="A13" s="4">
        <v>5</v>
      </c>
      <c r="B13" s="4">
        <f ca="1">IF($AC13="","",OFFSET(Liste!C$8,$AC13,))</f>
        <v>873</v>
      </c>
      <c r="C13" s="23" t="str">
        <f ca="1">IF($AC13="","",OFFSET(Liste!D$8,$AC13,))</f>
        <v>Taha ŞEN</v>
      </c>
      <c r="D13" s="4" t="str">
        <f ca="1">IF($AC13="","",IF(OFFSET(Liste!E$8,$AC13,)="","",OFFSET(Liste!E$8,$AC13,)))</f>
        <v>D</v>
      </c>
      <c r="E13" s="4" t="str">
        <f ca="1">IF($AC13="","",IF(OFFSET(Liste!F$8,$AC13,)="","",OFFSET(Liste!F$8,$AC13,)))</f>
        <v>A</v>
      </c>
      <c r="F13" s="4" t="str">
        <f ca="1">IF($AC13="","",IF(OFFSET(Liste!G$8,$AC13,)="","",OFFSET(Liste!G$8,$AC13,)))</f>
        <v>A</v>
      </c>
      <c r="G13" s="4" t="str">
        <f ca="1">IF($AC13="","",IF(OFFSET(Liste!H$8,$AC13,)="","",OFFSET(Liste!H$8,$AC13,)))</f>
        <v/>
      </c>
      <c r="H13" s="4" t="str">
        <f ca="1">IF($AC13="","",IF(OFFSET(Liste!I$8,$AC13,)="","",OFFSET(Liste!I$8,$AC13,)))</f>
        <v/>
      </c>
      <c r="I13" s="4" t="str">
        <f ca="1">IF($AC13="","",IF(OFFSET(Liste!J$8,$AC13,)="","",OFFSET(Liste!J$8,$AC13,)))</f>
        <v>A</v>
      </c>
      <c r="J13" s="4" t="str">
        <f ca="1">IF($AC13="","",IF(OFFSET(Liste!K$8,$AC13,)="","",OFFSET(Liste!K$8,$AC13,)))</f>
        <v/>
      </c>
      <c r="K13" s="4" t="str">
        <f ca="1">IF($AC13="","",IF(OFFSET(Liste!L$8,$AC13,)="","",OFFSET(Liste!L$8,$AC13,)))</f>
        <v>C</v>
      </c>
      <c r="L13" s="4" t="str">
        <f ca="1">IF($AC13="","",IF(OFFSET(Liste!M$8,$AC13,)="","",OFFSET(Liste!M$8,$AC13,)))</f>
        <v/>
      </c>
      <c r="M13" s="4" t="str">
        <f ca="1">IF($AC13="","",IF(OFFSET(Liste!N$8,$AC13,)="","",OFFSET(Liste!N$8,$AC13,)))</f>
        <v>A</v>
      </c>
      <c r="N13" s="4" t="str">
        <f ca="1">IF($AC13="","",IF(OFFSET(Liste!O$8,$AC13,)="","",OFFSET(Liste!O$8,$AC13,)))</f>
        <v>B</v>
      </c>
      <c r="O13" s="4" t="str">
        <f ca="1">IF($AC13="","",IF(OFFSET(Liste!P$8,$AC13,)="","",OFFSET(Liste!P$8,$AC13,)))</f>
        <v/>
      </c>
      <c r="P13" s="4" t="str">
        <f ca="1">IF($AC13="","",IF(OFFSET(Liste!Q$8,$AC13,)="","",OFFSET(Liste!Q$8,$AC13,)))</f>
        <v>C</v>
      </c>
      <c r="Q13" s="4" t="str">
        <f ca="1">IF($AC13="","",IF(OFFSET(Liste!R$8,$AC13,)="","",OFFSET(Liste!R$8,$AC13,)))</f>
        <v>B</v>
      </c>
      <c r="R13" s="4" t="str">
        <f ca="1">IF($AC13="","",IF(OFFSET(Liste!S$8,$AC13,)="","",OFFSET(Liste!S$8,$AC13,)))</f>
        <v/>
      </c>
      <c r="S13" s="4" t="str">
        <f ca="1">IF($AC13="","",IF(OFFSET(Liste!T$8,$AC13,)="","",OFFSET(Liste!T$8,$AC13,)))</f>
        <v/>
      </c>
      <c r="T13" s="4" t="str">
        <f ca="1">IF($AC13="","",IF(OFFSET(Liste!U$8,$AC13,)="","",OFFSET(Liste!U$8,$AC13,)))</f>
        <v>A</v>
      </c>
      <c r="U13" s="4" t="str">
        <f ca="1">IF($AC13="","",IF(OFFSET(Liste!V$8,$AC13,)="","",OFFSET(Liste!V$8,$AC13,)))</f>
        <v/>
      </c>
      <c r="V13" s="4" t="str">
        <f ca="1">IF($AC13="","",IF(OFFSET(Liste!W$8,$AC13,)="","",OFFSET(Liste!W$8,$AC13,)))</f>
        <v/>
      </c>
      <c r="W13" s="4" t="str">
        <f ca="1">IF($AC13="","",IF(OFFSET(Liste!X$8,$AC13,)="","",OFFSET(Liste!X$8,$AC13,)))</f>
        <v/>
      </c>
      <c r="X13" s="4">
        <f t="shared" ca="1" si="3"/>
        <v>5</v>
      </c>
      <c r="Y13" s="4">
        <f t="shared" ca="1" si="4"/>
        <v>5</v>
      </c>
      <c r="Z13" s="4">
        <f t="shared" ca="1" si="5"/>
        <v>10</v>
      </c>
      <c r="AA13" s="5">
        <f t="shared" ca="1" si="6"/>
        <v>3.333333333333333</v>
      </c>
      <c r="AC13" s="43">
        <f t="array" aca="1" ref="AC13" ca="1">IFERROR(MATCH(LARGE(IF(Liste!$B$9:$B$68=$AC$5,IF(Liste!$AB$9:$AB$68="",-20,Liste!$AB$9:$AB$68)-(Liste!$A$9:$A$68/1000)),$A13),IF(Liste!$AB$9:$AB$68="",-20,Liste!$AB$9:$AB$68)-(Liste!$A$9:$A$68/1000),0),"")</f>
        <v>58</v>
      </c>
      <c r="AF13" s="26"/>
    </row>
    <row r="14" spans="1:32" s="3" customFormat="1" ht="15.95" customHeight="1" x14ac:dyDescent="0.25">
      <c r="A14" s="4">
        <v>6</v>
      </c>
      <c r="B14" s="4">
        <f ca="1">IF($AC14="","",OFFSET(Liste!C$8,$AC14,))</f>
        <v>876</v>
      </c>
      <c r="C14" s="23" t="str">
        <f ca="1">IF($AC14="","",OFFSET(Liste!D$8,$AC14,))</f>
        <v>Serdar YEŞİL</v>
      </c>
      <c r="D14" s="4" t="str">
        <f ca="1">IF($AC14="","",IF(OFFSET(Liste!E$8,$AC14,)="","",OFFSET(Liste!E$8,$AC14,)))</f>
        <v>D</v>
      </c>
      <c r="E14" s="4" t="str">
        <f ca="1">IF($AC14="","",IF(OFFSET(Liste!F$8,$AC14,)="","",OFFSET(Liste!F$8,$AC14,)))</f>
        <v>A</v>
      </c>
      <c r="F14" s="4" t="str">
        <f ca="1">IF($AC14="","",IF(OFFSET(Liste!G$8,$AC14,)="","",OFFSET(Liste!G$8,$AC14,)))</f>
        <v/>
      </c>
      <c r="G14" s="4" t="str">
        <f ca="1">IF($AC14="","",IF(OFFSET(Liste!H$8,$AC14,)="","",OFFSET(Liste!H$8,$AC14,)))</f>
        <v/>
      </c>
      <c r="H14" s="4" t="str">
        <f ca="1">IF($AC14="","",IF(OFFSET(Liste!I$8,$AC14,)="","",OFFSET(Liste!I$8,$AC14,)))</f>
        <v/>
      </c>
      <c r="I14" s="4" t="str">
        <f ca="1">IF($AC14="","",IF(OFFSET(Liste!J$8,$AC14,)="","",OFFSET(Liste!J$8,$AC14,)))</f>
        <v>B</v>
      </c>
      <c r="J14" s="4" t="str">
        <f ca="1">IF($AC14="","",IF(OFFSET(Liste!K$8,$AC14,)="","",OFFSET(Liste!K$8,$AC14,)))</f>
        <v/>
      </c>
      <c r="K14" s="4" t="str">
        <f ca="1">IF($AC14="","",IF(OFFSET(Liste!L$8,$AC14,)="","",OFFSET(Liste!L$8,$AC14,)))</f>
        <v>B</v>
      </c>
      <c r="L14" s="4" t="str">
        <f ca="1">IF($AC14="","",IF(OFFSET(Liste!M$8,$AC14,)="","",OFFSET(Liste!M$8,$AC14,)))</f>
        <v>D</v>
      </c>
      <c r="M14" s="4" t="str">
        <f ca="1">IF($AC14="","",IF(OFFSET(Liste!N$8,$AC14,)="","",OFFSET(Liste!N$8,$AC14,)))</f>
        <v>C</v>
      </c>
      <c r="N14" s="4" t="str">
        <f ca="1">IF($AC14="","",IF(OFFSET(Liste!O$8,$AC14,)="","",OFFSET(Liste!O$8,$AC14,)))</f>
        <v>C</v>
      </c>
      <c r="O14" s="4" t="str">
        <f ca="1">IF($AC14="","",IF(OFFSET(Liste!P$8,$AC14,)="","",OFFSET(Liste!P$8,$AC14,)))</f>
        <v/>
      </c>
      <c r="P14" s="4" t="str">
        <f ca="1">IF($AC14="","",IF(OFFSET(Liste!Q$8,$AC14,)="","",OFFSET(Liste!Q$8,$AC14,)))</f>
        <v/>
      </c>
      <c r="Q14" s="4" t="str">
        <f ca="1">IF($AC14="","",IF(OFFSET(Liste!R$8,$AC14,)="","",OFFSET(Liste!R$8,$AC14,)))</f>
        <v>B</v>
      </c>
      <c r="R14" s="4" t="str">
        <f ca="1">IF($AC14="","",IF(OFFSET(Liste!S$8,$AC14,)="","",OFFSET(Liste!S$8,$AC14,)))</f>
        <v/>
      </c>
      <c r="S14" s="4" t="str">
        <f ca="1">IF($AC14="","",IF(OFFSET(Liste!T$8,$AC14,)="","",OFFSET(Liste!T$8,$AC14,)))</f>
        <v>C</v>
      </c>
      <c r="T14" s="4" t="str">
        <f ca="1">IF($AC14="","",IF(OFFSET(Liste!U$8,$AC14,)="","",OFFSET(Liste!U$8,$AC14,)))</f>
        <v/>
      </c>
      <c r="U14" s="4" t="str">
        <f ca="1">IF($AC14="","",IF(OFFSET(Liste!V$8,$AC14,)="","",OFFSET(Liste!V$8,$AC14,)))</f>
        <v/>
      </c>
      <c r="V14" s="4" t="str">
        <f ca="1">IF($AC14="","",IF(OFFSET(Liste!W$8,$AC14,)="","",OFFSET(Liste!W$8,$AC14,)))</f>
        <v>A</v>
      </c>
      <c r="W14" s="4" t="str">
        <f ca="1">IF($AC14="","",IF(OFFSET(Liste!X$8,$AC14,)="","",OFFSET(Liste!X$8,$AC14,)))</f>
        <v>C</v>
      </c>
      <c r="X14" s="4">
        <f t="shared" ca="1" si="3"/>
        <v>5</v>
      </c>
      <c r="Y14" s="4">
        <f t="shared" ca="1" si="4"/>
        <v>6</v>
      </c>
      <c r="Z14" s="4">
        <f t="shared" ca="1" si="5"/>
        <v>9</v>
      </c>
      <c r="AA14" s="5">
        <f t="shared" ca="1" si="6"/>
        <v>3</v>
      </c>
      <c r="AC14" s="43">
        <f t="array" aca="1" ref="AC14" ca="1">IFERROR(MATCH(LARGE(IF(Liste!$B$9:$B$68=$AC$5,IF(Liste!$AB$9:$AB$68="",-20,Liste!$AB$9:$AB$68)-(Liste!$A$9:$A$68/1000)),$A14),IF(Liste!$AB$9:$AB$68="",-20,Liste!$AB$9:$AB$68)-(Liste!$A$9:$A$68/1000),0),"")</f>
        <v>59</v>
      </c>
      <c r="AF14" s="26"/>
    </row>
    <row r="15" spans="1:32" s="3" customFormat="1" ht="15.95" customHeight="1" x14ac:dyDescent="0.25">
      <c r="A15" s="4">
        <v>7</v>
      </c>
      <c r="B15" s="4">
        <f ca="1">IF($AC15="","",OFFSET(Liste!C$8,$AC15,))</f>
        <v>878</v>
      </c>
      <c r="C15" s="23" t="str">
        <f ca="1">IF($AC15="","",OFFSET(Liste!D$8,$AC15,))</f>
        <v>Hatice KOÇ</v>
      </c>
      <c r="D15" s="4" t="str">
        <f ca="1">IF($AC15="","",IF(OFFSET(Liste!E$8,$AC15,)="","",OFFSET(Liste!E$8,$AC15,)))</f>
        <v>B</v>
      </c>
      <c r="E15" s="4" t="str">
        <f ca="1">IF($AC15="","",IF(OFFSET(Liste!F$8,$AC15,)="","",OFFSET(Liste!F$8,$AC15,)))</f>
        <v>C</v>
      </c>
      <c r="F15" s="4" t="str">
        <f ca="1">IF($AC15="","",IF(OFFSET(Liste!G$8,$AC15,)="","",OFFSET(Liste!G$8,$AC15,)))</f>
        <v>A</v>
      </c>
      <c r="G15" s="4" t="str">
        <f ca="1">IF($AC15="","",IF(OFFSET(Liste!H$8,$AC15,)="","",OFFSET(Liste!H$8,$AC15,)))</f>
        <v/>
      </c>
      <c r="H15" s="4" t="str">
        <f ca="1">IF($AC15="","",IF(OFFSET(Liste!I$8,$AC15,)="","",OFFSET(Liste!I$8,$AC15,)))</f>
        <v/>
      </c>
      <c r="I15" s="4" t="str">
        <f ca="1">IF($AC15="","",IF(OFFSET(Liste!J$8,$AC15,)="","",OFFSET(Liste!J$8,$AC15,)))</f>
        <v>D</v>
      </c>
      <c r="J15" s="4" t="str">
        <f ca="1">IF($AC15="","",IF(OFFSET(Liste!K$8,$AC15,)="","",OFFSET(Liste!K$8,$AC15,)))</f>
        <v/>
      </c>
      <c r="K15" s="4" t="str">
        <f ca="1">IF($AC15="","",IF(OFFSET(Liste!L$8,$AC15,)="","",OFFSET(Liste!L$8,$AC15,)))</f>
        <v>A</v>
      </c>
      <c r="L15" s="4" t="str">
        <f ca="1">IF($AC15="","",IF(OFFSET(Liste!M$8,$AC15,)="","",OFFSET(Liste!M$8,$AC15,)))</f>
        <v>B</v>
      </c>
      <c r="M15" s="4" t="str">
        <f ca="1">IF($AC15="","",IF(OFFSET(Liste!N$8,$AC15,)="","",OFFSET(Liste!N$8,$AC15,)))</f>
        <v>C</v>
      </c>
      <c r="N15" s="4" t="str">
        <f ca="1">IF($AC15="","",IF(OFFSET(Liste!O$8,$AC15,)="","",OFFSET(Liste!O$8,$AC15,)))</f>
        <v>A</v>
      </c>
      <c r="O15" s="4" t="str">
        <f ca="1">IF($AC15="","",IF(OFFSET(Liste!P$8,$AC15,)="","",OFFSET(Liste!P$8,$AC15,)))</f>
        <v/>
      </c>
      <c r="P15" s="4" t="str">
        <f ca="1">IF($AC15="","",IF(OFFSET(Liste!Q$8,$AC15,)="","",OFFSET(Liste!Q$8,$AC15,)))</f>
        <v>A</v>
      </c>
      <c r="Q15" s="4" t="str">
        <f ca="1">IF($AC15="","",IF(OFFSET(Liste!R$8,$AC15,)="","",OFFSET(Liste!R$8,$AC15,)))</f>
        <v>A</v>
      </c>
      <c r="R15" s="4" t="str">
        <f ca="1">IF($AC15="","",IF(OFFSET(Liste!S$8,$AC15,)="","",OFFSET(Liste!S$8,$AC15,)))</f>
        <v/>
      </c>
      <c r="S15" s="4" t="str">
        <f ca="1">IF($AC15="","",IF(OFFSET(Liste!T$8,$AC15,)="","",OFFSET(Liste!T$8,$AC15,)))</f>
        <v>D</v>
      </c>
      <c r="T15" s="4" t="str">
        <f ca="1">IF($AC15="","",IF(OFFSET(Liste!U$8,$AC15,)="","",OFFSET(Liste!U$8,$AC15,)))</f>
        <v/>
      </c>
      <c r="U15" s="4" t="str">
        <f ca="1">IF($AC15="","",IF(OFFSET(Liste!V$8,$AC15,)="","",OFFSET(Liste!V$8,$AC15,)))</f>
        <v/>
      </c>
      <c r="V15" s="4" t="str">
        <f ca="1">IF($AC15="","",IF(OFFSET(Liste!W$8,$AC15,)="","",OFFSET(Liste!W$8,$AC15,)))</f>
        <v/>
      </c>
      <c r="W15" s="4" t="str">
        <f ca="1">IF($AC15="","",IF(OFFSET(Liste!X$8,$AC15,)="","",OFFSET(Liste!X$8,$AC15,)))</f>
        <v/>
      </c>
      <c r="X15" s="4">
        <f t="shared" ca="1" si="3"/>
        <v>5</v>
      </c>
      <c r="Y15" s="4">
        <f t="shared" ca="1" si="4"/>
        <v>6</v>
      </c>
      <c r="Z15" s="4">
        <f t="shared" ca="1" si="5"/>
        <v>9</v>
      </c>
      <c r="AA15" s="5">
        <f t="shared" ca="1" si="6"/>
        <v>3</v>
      </c>
      <c r="AC15" s="43">
        <f t="array" aca="1" ref="AC15" ca="1">IFERROR(MATCH(LARGE(IF(Liste!$B$9:$B$68=$AC$5,IF(Liste!$AB$9:$AB$68="",-20,Liste!$AB$9:$AB$68)-(Liste!$A$9:$A$68/1000)),$A15),IF(Liste!$AB$9:$AB$68="",-20,Liste!$AB$9:$AB$68)-(Liste!$A$9:$A$68/1000),0),"")</f>
        <v>60</v>
      </c>
      <c r="AF15" s="26"/>
    </row>
    <row r="16" spans="1:32" s="3" customFormat="1" ht="15.95" customHeight="1" x14ac:dyDescent="0.25">
      <c r="A16" s="4">
        <v>8</v>
      </c>
      <c r="B16" s="4">
        <f ca="1">IF($AC16="","",OFFSET(Liste!C$8,$AC16,))</f>
        <v>854</v>
      </c>
      <c r="C16" s="23" t="str">
        <f ca="1">IF($AC16="","",OFFSET(Liste!D$8,$AC16,))</f>
        <v>Sümeyye OCAK</v>
      </c>
      <c r="D16" s="4" t="str">
        <f ca="1">IF($AC16="","",IF(OFFSET(Liste!E$8,$AC16,)="","",OFFSET(Liste!E$8,$AC16,)))</f>
        <v>D</v>
      </c>
      <c r="E16" s="4" t="str">
        <f ca="1">IF($AC16="","",IF(OFFSET(Liste!F$8,$AC16,)="","",OFFSET(Liste!F$8,$AC16,)))</f>
        <v>D</v>
      </c>
      <c r="F16" s="4" t="str">
        <f ca="1">IF($AC16="","",IF(OFFSET(Liste!G$8,$AC16,)="","",OFFSET(Liste!G$8,$AC16,)))</f>
        <v>D</v>
      </c>
      <c r="G16" s="4" t="str">
        <f ca="1">IF($AC16="","",IF(OFFSET(Liste!H$8,$AC16,)="","",OFFSET(Liste!H$8,$AC16,)))</f>
        <v>D</v>
      </c>
      <c r="H16" s="4" t="str">
        <f ca="1">IF($AC16="","",IF(OFFSET(Liste!I$8,$AC16,)="","",OFFSET(Liste!I$8,$AC16,)))</f>
        <v>A</v>
      </c>
      <c r="I16" s="4" t="str">
        <f ca="1">IF($AC16="","",IF(OFFSET(Liste!J$8,$AC16,)="","",OFFSET(Liste!J$8,$AC16,)))</f>
        <v>B</v>
      </c>
      <c r="J16" s="4" t="str">
        <f ca="1">IF($AC16="","",IF(OFFSET(Liste!K$8,$AC16,)="","",OFFSET(Liste!K$8,$AC16,)))</f>
        <v>A</v>
      </c>
      <c r="K16" s="4" t="str">
        <f ca="1">IF($AC16="","",IF(OFFSET(Liste!L$8,$AC16,)="","",OFFSET(Liste!L$8,$AC16,)))</f>
        <v>D</v>
      </c>
      <c r="L16" s="4" t="str">
        <f ca="1">IF($AC16="","",IF(OFFSET(Liste!M$8,$AC16,)="","",OFFSET(Liste!M$8,$AC16,)))</f>
        <v>B</v>
      </c>
      <c r="M16" s="4" t="str">
        <f ca="1">IF($AC16="","",IF(OFFSET(Liste!N$8,$AC16,)="","",OFFSET(Liste!N$8,$AC16,)))</f>
        <v>C</v>
      </c>
      <c r="N16" s="4" t="str">
        <f ca="1">IF($AC16="","",IF(OFFSET(Liste!O$8,$AC16,)="","",OFFSET(Liste!O$8,$AC16,)))</f>
        <v>D</v>
      </c>
      <c r="O16" s="4" t="str">
        <f ca="1">IF($AC16="","",IF(OFFSET(Liste!P$8,$AC16,)="","",OFFSET(Liste!P$8,$AC16,)))</f>
        <v>A</v>
      </c>
      <c r="P16" s="4" t="str">
        <f ca="1">IF($AC16="","",IF(OFFSET(Liste!Q$8,$AC16,)="","",OFFSET(Liste!Q$8,$AC16,)))</f>
        <v>B</v>
      </c>
      <c r="Q16" s="4" t="str">
        <f ca="1">IF($AC16="","",IF(OFFSET(Liste!R$8,$AC16,)="","",OFFSET(Liste!R$8,$AC16,)))</f>
        <v>B</v>
      </c>
      <c r="R16" s="4" t="str">
        <f ca="1">IF($AC16="","",IF(OFFSET(Liste!S$8,$AC16,)="","",OFFSET(Liste!S$8,$AC16,)))</f>
        <v>A</v>
      </c>
      <c r="S16" s="4" t="str">
        <f ca="1">IF($AC16="","",IF(OFFSET(Liste!T$8,$AC16,)="","",OFFSET(Liste!T$8,$AC16,)))</f>
        <v>C</v>
      </c>
      <c r="T16" s="4" t="str">
        <f ca="1">IF($AC16="","",IF(OFFSET(Liste!U$8,$AC16,)="","",OFFSET(Liste!U$8,$AC16,)))</f>
        <v>D</v>
      </c>
      <c r="U16" s="4" t="str">
        <f ca="1">IF($AC16="","",IF(OFFSET(Liste!V$8,$AC16,)="","",OFFSET(Liste!V$8,$AC16,)))</f>
        <v>D</v>
      </c>
      <c r="V16" s="4" t="str">
        <f ca="1">IF($AC16="","",IF(OFFSET(Liste!W$8,$AC16,)="","",OFFSET(Liste!W$8,$AC16,)))</f>
        <v>A</v>
      </c>
      <c r="W16" s="4" t="str">
        <f ca="1">IF($AC16="","",IF(OFFSET(Liste!X$8,$AC16,)="","",OFFSET(Liste!X$8,$AC16,)))</f>
        <v>B</v>
      </c>
      <c r="X16" s="4">
        <f t="shared" ca="1" si="3"/>
        <v>7</v>
      </c>
      <c r="Y16" s="4">
        <f t="shared" ca="1" si="4"/>
        <v>13</v>
      </c>
      <c r="Z16" s="4">
        <f t="shared" ca="1" si="5"/>
        <v>0</v>
      </c>
      <c r="AA16" s="5">
        <f t="shared" ca="1" si="6"/>
        <v>2.666666666666667</v>
      </c>
      <c r="AC16" s="43">
        <f t="array" aca="1" ref="AC16" ca="1">IFERROR(MATCH(LARGE(IF(Liste!$B$9:$B$68=$AC$5,IF(Liste!$AB$9:$AB$68="",-20,Liste!$AB$9:$AB$68)-(Liste!$A$9:$A$68/1000)),$A16),IF(Liste!$AB$9:$AB$68="",-20,Liste!$AB$9:$AB$68)-(Liste!$A$9:$A$68/1000),0),"")</f>
        <v>54</v>
      </c>
      <c r="AF16" s="26"/>
    </row>
    <row r="17" spans="1:32" s="3" customFormat="1" ht="15.95" customHeight="1" x14ac:dyDescent="0.25">
      <c r="A17" s="4">
        <v>9</v>
      </c>
      <c r="B17" s="4">
        <f ca="1">IF($AC17="","",OFFSET(Liste!C$8,$AC17,))</f>
        <v>868</v>
      </c>
      <c r="C17" s="23" t="str">
        <f ca="1">IF($AC17="","",OFFSET(Liste!D$8,$AC17,))</f>
        <v>Ayla AK</v>
      </c>
      <c r="D17" s="4" t="str">
        <f ca="1">IF($AC17="","",IF(OFFSET(Liste!E$8,$AC17,)="","",OFFSET(Liste!E$8,$AC17,)))</f>
        <v/>
      </c>
      <c r="E17" s="4" t="str">
        <f ca="1">IF($AC17="","",IF(OFFSET(Liste!F$8,$AC17,)="","",OFFSET(Liste!F$8,$AC17,)))</f>
        <v/>
      </c>
      <c r="F17" s="4" t="str">
        <f ca="1">IF($AC17="","",IF(OFFSET(Liste!G$8,$AC17,)="","",OFFSET(Liste!G$8,$AC17,)))</f>
        <v/>
      </c>
      <c r="G17" s="4" t="str">
        <f ca="1">IF($AC17="","",IF(OFFSET(Liste!H$8,$AC17,)="","",OFFSET(Liste!H$8,$AC17,)))</f>
        <v/>
      </c>
      <c r="H17" s="4" t="str">
        <f ca="1">IF($AC17="","",IF(OFFSET(Liste!I$8,$AC17,)="","",OFFSET(Liste!I$8,$AC17,)))</f>
        <v/>
      </c>
      <c r="I17" s="4" t="str">
        <f ca="1">IF($AC17="","",IF(OFFSET(Liste!J$8,$AC17,)="","",OFFSET(Liste!J$8,$AC17,)))</f>
        <v/>
      </c>
      <c r="J17" s="4" t="str">
        <f ca="1">IF($AC17="","",IF(OFFSET(Liste!K$8,$AC17,)="","",OFFSET(Liste!K$8,$AC17,)))</f>
        <v/>
      </c>
      <c r="K17" s="4" t="str">
        <f ca="1">IF($AC17="","",IF(OFFSET(Liste!L$8,$AC17,)="","",OFFSET(Liste!L$8,$AC17,)))</f>
        <v/>
      </c>
      <c r="L17" s="4" t="str">
        <f ca="1">IF($AC17="","",IF(OFFSET(Liste!M$8,$AC17,)="","",OFFSET(Liste!M$8,$AC17,)))</f>
        <v/>
      </c>
      <c r="M17" s="4" t="str">
        <f ca="1">IF($AC17="","",IF(OFFSET(Liste!N$8,$AC17,)="","",OFFSET(Liste!N$8,$AC17,)))</f>
        <v/>
      </c>
      <c r="N17" s="4" t="str">
        <f ca="1">IF($AC17="","",IF(OFFSET(Liste!O$8,$AC17,)="","",OFFSET(Liste!O$8,$AC17,)))</f>
        <v/>
      </c>
      <c r="O17" s="4" t="str">
        <f ca="1">IF($AC17="","",IF(OFFSET(Liste!P$8,$AC17,)="","",OFFSET(Liste!P$8,$AC17,)))</f>
        <v/>
      </c>
      <c r="P17" s="4" t="str">
        <f ca="1">IF($AC17="","",IF(OFFSET(Liste!Q$8,$AC17,)="","",OFFSET(Liste!Q$8,$AC17,)))</f>
        <v/>
      </c>
      <c r="Q17" s="4" t="str">
        <f ca="1">IF($AC17="","",IF(OFFSET(Liste!R$8,$AC17,)="","",OFFSET(Liste!R$8,$AC17,)))</f>
        <v/>
      </c>
      <c r="R17" s="4" t="str">
        <f ca="1">IF($AC17="","",IF(OFFSET(Liste!S$8,$AC17,)="","",OFFSET(Liste!S$8,$AC17,)))</f>
        <v/>
      </c>
      <c r="S17" s="4" t="str">
        <f ca="1">IF($AC17="","",IF(OFFSET(Liste!T$8,$AC17,)="","",OFFSET(Liste!T$8,$AC17,)))</f>
        <v/>
      </c>
      <c r="T17" s="4" t="str">
        <f ca="1">IF($AC17="","",IF(OFFSET(Liste!U$8,$AC17,)="","",OFFSET(Liste!U$8,$AC17,)))</f>
        <v/>
      </c>
      <c r="U17" s="4" t="str">
        <f ca="1">IF($AC17="","",IF(OFFSET(Liste!V$8,$AC17,)="","",OFFSET(Liste!V$8,$AC17,)))</f>
        <v/>
      </c>
      <c r="V17" s="4" t="str">
        <f ca="1">IF($AC17="","",IF(OFFSET(Liste!W$8,$AC17,)="","",OFFSET(Liste!W$8,$AC17,)))</f>
        <v/>
      </c>
      <c r="W17" s="4" t="str">
        <f ca="1">IF($AC17="","",IF(OFFSET(Liste!X$8,$AC17,)="","",OFFSET(Liste!X$8,$AC17,)))</f>
        <v/>
      </c>
      <c r="X17" s="4" t="str">
        <f t="shared" ca="1" si="3"/>
        <v/>
      </c>
      <c r="Y17" s="4" t="str">
        <f t="shared" ca="1" si="4"/>
        <v/>
      </c>
      <c r="Z17" s="4" t="str">
        <f t="shared" ca="1" si="5"/>
        <v/>
      </c>
      <c r="AA17" s="5" t="str">
        <f t="shared" ca="1" si="6"/>
        <v/>
      </c>
      <c r="AC17" s="43">
        <f t="array" aca="1" ref="AC17" ca="1">IFERROR(MATCH(LARGE(IF(Liste!$B$9:$B$68=$AC$5,IF(Liste!$AB$9:$AB$68="",-20,Liste!$AB$9:$AB$68)-(Liste!$A$9:$A$68/1000)),$A17),IF(Liste!$AB$9:$AB$68="",-20,Liste!$AB$9:$AB$68)-(Liste!$A$9:$A$68/1000),0),"")</f>
        <v>57</v>
      </c>
      <c r="AF17" s="26"/>
    </row>
    <row r="18" spans="1:32" s="3" customFormat="1" ht="15.95" customHeight="1" x14ac:dyDescent="0.25">
      <c r="A18" s="4">
        <v>10</v>
      </c>
      <c r="B18" s="4" t="str">
        <f ca="1">IF($AC18="","",OFFSET(Liste!C$8,$AC18,))</f>
        <v/>
      </c>
      <c r="C18" s="23" t="str">
        <f ca="1">IF($AC18="","",OFFSET(Liste!D$8,$AC18,))</f>
        <v/>
      </c>
      <c r="D18" s="4" t="str">
        <f ca="1">IF($AC18="","",IF(OFFSET(Liste!E$8,$AC18,)="","",OFFSET(Liste!E$8,$AC18,)))</f>
        <v/>
      </c>
      <c r="E18" s="4" t="str">
        <f ca="1">IF($AC18="","",IF(OFFSET(Liste!F$8,$AC18,)="","",OFFSET(Liste!F$8,$AC18,)))</f>
        <v/>
      </c>
      <c r="F18" s="4" t="str">
        <f ca="1">IF($AC18="","",IF(OFFSET(Liste!G$8,$AC18,)="","",OFFSET(Liste!G$8,$AC18,)))</f>
        <v/>
      </c>
      <c r="G18" s="4" t="str">
        <f ca="1">IF($AC18="","",IF(OFFSET(Liste!H$8,$AC18,)="","",OFFSET(Liste!H$8,$AC18,)))</f>
        <v/>
      </c>
      <c r="H18" s="4" t="str">
        <f ca="1">IF($AC18="","",IF(OFFSET(Liste!I$8,$AC18,)="","",OFFSET(Liste!I$8,$AC18,)))</f>
        <v/>
      </c>
      <c r="I18" s="4" t="str">
        <f ca="1">IF($AC18="","",IF(OFFSET(Liste!J$8,$AC18,)="","",OFFSET(Liste!J$8,$AC18,)))</f>
        <v/>
      </c>
      <c r="J18" s="4" t="str">
        <f ca="1">IF($AC18="","",IF(OFFSET(Liste!K$8,$AC18,)="","",OFFSET(Liste!K$8,$AC18,)))</f>
        <v/>
      </c>
      <c r="K18" s="4" t="str">
        <f ca="1">IF($AC18="","",IF(OFFSET(Liste!L$8,$AC18,)="","",OFFSET(Liste!L$8,$AC18,)))</f>
        <v/>
      </c>
      <c r="L18" s="4" t="str">
        <f ca="1">IF($AC18="","",IF(OFFSET(Liste!M$8,$AC18,)="","",OFFSET(Liste!M$8,$AC18,)))</f>
        <v/>
      </c>
      <c r="M18" s="4" t="str">
        <f ca="1">IF($AC18="","",IF(OFFSET(Liste!N$8,$AC18,)="","",OFFSET(Liste!N$8,$AC18,)))</f>
        <v/>
      </c>
      <c r="N18" s="4" t="str">
        <f ca="1">IF($AC18="","",IF(OFFSET(Liste!O$8,$AC18,)="","",OFFSET(Liste!O$8,$AC18,)))</f>
        <v/>
      </c>
      <c r="O18" s="4" t="str">
        <f ca="1">IF($AC18="","",IF(OFFSET(Liste!P$8,$AC18,)="","",OFFSET(Liste!P$8,$AC18,)))</f>
        <v/>
      </c>
      <c r="P18" s="4" t="str">
        <f ca="1">IF($AC18="","",IF(OFFSET(Liste!Q$8,$AC18,)="","",OFFSET(Liste!Q$8,$AC18,)))</f>
        <v/>
      </c>
      <c r="Q18" s="4" t="str">
        <f ca="1">IF($AC18="","",IF(OFFSET(Liste!R$8,$AC18,)="","",OFFSET(Liste!R$8,$AC18,)))</f>
        <v/>
      </c>
      <c r="R18" s="4" t="str">
        <f ca="1">IF($AC18="","",IF(OFFSET(Liste!S$8,$AC18,)="","",OFFSET(Liste!S$8,$AC18,)))</f>
        <v/>
      </c>
      <c r="S18" s="4" t="str">
        <f ca="1">IF($AC18="","",IF(OFFSET(Liste!T$8,$AC18,)="","",OFFSET(Liste!T$8,$AC18,)))</f>
        <v/>
      </c>
      <c r="T18" s="4" t="str">
        <f ca="1">IF($AC18="","",IF(OFFSET(Liste!U$8,$AC18,)="","",OFFSET(Liste!U$8,$AC18,)))</f>
        <v/>
      </c>
      <c r="U18" s="4" t="str">
        <f ca="1">IF($AC18="","",IF(OFFSET(Liste!V$8,$AC18,)="","",OFFSET(Liste!V$8,$AC18,)))</f>
        <v/>
      </c>
      <c r="V18" s="4" t="str">
        <f ca="1">IF($AC18="","",IF(OFFSET(Liste!W$8,$AC18,)="","",OFFSET(Liste!W$8,$AC18,)))</f>
        <v/>
      </c>
      <c r="W18" s="4" t="str">
        <f ca="1">IF($AC18="","",IF(OFFSET(Liste!X$8,$AC18,)="","",OFFSET(Liste!X$8,$AC18,)))</f>
        <v/>
      </c>
      <c r="X18" s="4" t="str">
        <f t="shared" ca="1" si="3"/>
        <v/>
      </c>
      <c r="Y18" s="4" t="str">
        <f t="shared" ca="1" si="4"/>
        <v/>
      </c>
      <c r="Z18" s="4" t="str">
        <f t="shared" ca="1" si="5"/>
        <v/>
      </c>
      <c r="AA18" s="5" t="str">
        <f t="shared" ca="1" si="6"/>
        <v/>
      </c>
      <c r="AC18" s="43" t="str">
        <f t="array" aca="1" ref="AC18" ca="1">IFERROR(MATCH(LARGE(IF(Liste!$B$9:$B$68=$AC$5,IF(Liste!$AB$9:$AB$68="",-20,Liste!$AB$9:$AB$68)-(Liste!$A$9:$A$68/1000)),$A18),IF(Liste!$AB$9:$AB$68="",-20,Liste!$AB$9:$AB$68)-(Liste!$A$9:$A$68/1000),0),"")</f>
        <v/>
      </c>
      <c r="AF18" s="26"/>
    </row>
    <row r="19" spans="1:32" s="3" customFormat="1" ht="15.95" customHeight="1" x14ac:dyDescent="0.25">
      <c r="A19" s="4">
        <v>11</v>
      </c>
      <c r="B19" s="4" t="str">
        <f ca="1">IF($AC19="","",OFFSET(Liste!C$8,$AC19,))</f>
        <v/>
      </c>
      <c r="C19" s="23" t="str">
        <f ca="1">IF($AC19="","",OFFSET(Liste!D$8,$AC19,))</f>
        <v/>
      </c>
      <c r="D19" s="4" t="str">
        <f ca="1">IF($AC19="","",IF(OFFSET(Liste!E$8,$AC19,)="","",OFFSET(Liste!E$8,$AC19,)))</f>
        <v/>
      </c>
      <c r="E19" s="4" t="str">
        <f ca="1">IF($AC19="","",IF(OFFSET(Liste!F$8,$AC19,)="","",OFFSET(Liste!F$8,$AC19,)))</f>
        <v/>
      </c>
      <c r="F19" s="4" t="str">
        <f ca="1">IF($AC19="","",IF(OFFSET(Liste!G$8,$AC19,)="","",OFFSET(Liste!G$8,$AC19,)))</f>
        <v/>
      </c>
      <c r="G19" s="4" t="str">
        <f ca="1">IF($AC19="","",IF(OFFSET(Liste!H$8,$AC19,)="","",OFFSET(Liste!H$8,$AC19,)))</f>
        <v/>
      </c>
      <c r="H19" s="4" t="str">
        <f ca="1">IF($AC19="","",IF(OFFSET(Liste!I$8,$AC19,)="","",OFFSET(Liste!I$8,$AC19,)))</f>
        <v/>
      </c>
      <c r="I19" s="4" t="str">
        <f ca="1">IF($AC19="","",IF(OFFSET(Liste!J$8,$AC19,)="","",OFFSET(Liste!J$8,$AC19,)))</f>
        <v/>
      </c>
      <c r="J19" s="4" t="str">
        <f ca="1">IF($AC19="","",IF(OFFSET(Liste!K$8,$AC19,)="","",OFFSET(Liste!K$8,$AC19,)))</f>
        <v/>
      </c>
      <c r="K19" s="4" t="str">
        <f ca="1">IF($AC19="","",IF(OFFSET(Liste!L$8,$AC19,)="","",OFFSET(Liste!L$8,$AC19,)))</f>
        <v/>
      </c>
      <c r="L19" s="4" t="str">
        <f ca="1">IF($AC19="","",IF(OFFSET(Liste!M$8,$AC19,)="","",OFFSET(Liste!M$8,$AC19,)))</f>
        <v/>
      </c>
      <c r="M19" s="4" t="str">
        <f ca="1">IF($AC19="","",IF(OFFSET(Liste!N$8,$AC19,)="","",OFFSET(Liste!N$8,$AC19,)))</f>
        <v/>
      </c>
      <c r="N19" s="4" t="str">
        <f ca="1">IF($AC19="","",IF(OFFSET(Liste!O$8,$AC19,)="","",OFFSET(Liste!O$8,$AC19,)))</f>
        <v/>
      </c>
      <c r="O19" s="4" t="str">
        <f ca="1">IF($AC19="","",IF(OFFSET(Liste!P$8,$AC19,)="","",OFFSET(Liste!P$8,$AC19,)))</f>
        <v/>
      </c>
      <c r="P19" s="4" t="str">
        <f ca="1">IF($AC19="","",IF(OFFSET(Liste!Q$8,$AC19,)="","",OFFSET(Liste!Q$8,$AC19,)))</f>
        <v/>
      </c>
      <c r="Q19" s="4" t="str">
        <f ca="1">IF($AC19="","",IF(OFFSET(Liste!R$8,$AC19,)="","",OFFSET(Liste!R$8,$AC19,)))</f>
        <v/>
      </c>
      <c r="R19" s="4" t="str">
        <f ca="1">IF($AC19="","",IF(OFFSET(Liste!S$8,$AC19,)="","",OFFSET(Liste!S$8,$AC19,)))</f>
        <v/>
      </c>
      <c r="S19" s="4" t="str">
        <f ca="1">IF($AC19="","",IF(OFFSET(Liste!T$8,$AC19,)="","",OFFSET(Liste!T$8,$AC19,)))</f>
        <v/>
      </c>
      <c r="T19" s="4" t="str">
        <f ca="1">IF($AC19="","",IF(OFFSET(Liste!U$8,$AC19,)="","",OFFSET(Liste!U$8,$AC19,)))</f>
        <v/>
      </c>
      <c r="U19" s="4" t="str">
        <f ca="1">IF($AC19="","",IF(OFFSET(Liste!V$8,$AC19,)="","",OFFSET(Liste!V$8,$AC19,)))</f>
        <v/>
      </c>
      <c r="V19" s="4" t="str">
        <f ca="1">IF($AC19="","",IF(OFFSET(Liste!W$8,$AC19,)="","",OFFSET(Liste!W$8,$AC19,)))</f>
        <v/>
      </c>
      <c r="W19" s="4" t="str">
        <f ca="1">IF($AC19="","",IF(OFFSET(Liste!X$8,$AC19,)="","",OFFSET(Liste!X$8,$AC19,)))</f>
        <v/>
      </c>
      <c r="X19" s="4" t="str">
        <f t="shared" ca="1" si="3"/>
        <v/>
      </c>
      <c r="Y19" s="4" t="str">
        <f t="shared" ca="1" si="4"/>
        <v/>
      </c>
      <c r="Z19" s="4" t="str">
        <f t="shared" ca="1" si="5"/>
        <v/>
      </c>
      <c r="AA19" s="5" t="str">
        <f t="shared" ca="1" si="6"/>
        <v/>
      </c>
      <c r="AC19" s="43" t="str">
        <f t="array" aca="1" ref="AC19" ca="1">IFERROR(MATCH(LARGE(IF(Liste!$B$9:$B$68=$AC$5,IF(Liste!$AB$9:$AB$68="",-20,Liste!$AB$9:$AB$68)-(Liste!$A$9:$A$68/1000)),$A19),IF(Liste!$AB$9:$AB$68="",-20,Liste!$AB$9:$AB$68)-(Liste!$A$9:$A$68/1000),0),"")</f>
        <v/>
      </c>
      <c r="AF19" s="26"/>
    </row>
    <row r="20" spans="1:32" s="3" customFormat="1" ht="15.95" customHeight="1" x14ac:dyDescent="0.25">
      <c r="A20" s="4">
        <v>12</v>
      </c>
      <c r="B20" s="4" t="str">
        <f ca="1">IF($AC20="","",OFFSET(Liste!C$8,$AC20,))</f>
        <v/>
      </c>
      <c r="C20" s="23" t="str">
        <f ca="1">IF($AC20="","",OFFSET(Liste!D$8,$AC20,))</f>
        <v/>
      </c>
      <c r="D20" s="4" t="str">
        <f ca="1">IF($AC20="","",IF(OFFSET(Liste!E$8,$AC20,)="","",OFFSET(Liste!E$8,$AC20,)))</f>
        <v/>
      </c>
      <c r="E20" s="4" t="str">
        <f ca="1">IF($AC20="","",IF(OFFSET(Liste!F$8,$AC20,)="","",OFFSET(Liste!F$8,$AC20,)))</f>
        <v/>
      </c>
      <c r="F20" s="4" t="str">
        <f ca="1">IF($AC20="","",IF(OFFSET(Liste!G$8,$AC20,)="","",OFFSET(Liste!G$8,$AC20,)))</f>
        <v/>
      </c>
      <c r="G20" s="4" t="str">
        <f ca="1">IF($AC20="","",IF(OFFSET(Liste!H$8,$AC20,)="","",OFFSET(Liste!H$8,$AC20,)))</f>
        <v/>
      </c>
      <c r="H20" s="4" t="str">
        <f ca="1">IF($AC20="","",IF(OFFSET(Liste!I$8,$AC20,)="","",OFFSET(Liste!I$8,$AC20,)))</f>
        <v/>
      </c>
      <c r="I20" s="4" t="str">
        <f ca="1">IF($AC20="","",IF(OFFSET(Liste!J$8,$AC20,)="","",OFFSET(Liste!J$8,$AC20,)))</f>
        <v/>
      </c>
      <c r="J20" s="4" t="str">
        <f ca="1">IF($AC20="","",IF(OFFSET(Liste!K$8,$AC20,)="","",OFFSET(Liste!K$8,$AC20,)))</f>
        <v/>
      </c>
      <c r="K20" s="4" t="str">
        <f ca="1">IF($AC20="","",IF(OFFSET(Liste!L$8,$AC20,)="","",OFFSET(Liste!L$8,$AC20,)))</f>
        <v/>
      </c>
      <c r="L20" s="4" t="str">
        <f ca="1">IF($AC20="","",IF(OFFSET(Liste!M$8,$AC20,)="","",OFFSET(Liste!M$8,$AC20,)))</f>
        <v/>
      </c>
      <c r="M20" s="4" t="str">
        <f ca="1">IF($AC20="","",IF(OFFSET(Liste!N$8,$AC20,)="","",OFFSET(Liste!N$8,$AC20,)))</f>
        <v/>
      </c>
      <c r="N20" s="4" t="str">
        <f ca="1">IF($AC20="","",IF(OFFSET(Liste!O$8,$AC20,)="","",OFFSET(Liste!O$8,$AC20,)))</f>
        <v/>
      </c>
      <c r="O20" s="4" t="str">
        <f ca="1">IF($AC20="","",IF(OFFSET(Liste!P$8,$AC20,)="","",OFFSET(Liste!P$8,$AC20,)))</f>
        <v/>
      </c>
      <c r="P20" s="4" t="str">
        <f ca="1">IF($AC20="","",IF(OFFSET(Liste!Q$8,$AC20,)="","",OFFSET(Liste!Q$8,$AC20,)))</f>
        <v/>
      </c>
      <c r="Q20" s="4" t="str">
        <f ca="1">IF($AC20="","",IF(OFFSET(Liste!R$8,$AC20,)="","",OFFSET(Liste!R$8,$AC20,)))</f>
        <v/>
      </c>
      <c r="R20" s="4" t="str">
        <f ca="1">IF($AC20="","",IF(OFFSET(Liste!S$8,$AC20,)="","",OFFSET(Liste!S$8,$AC20,)))</f>
        <v/>
      </c>
      <c r="S20" s="4" t="str">
        <f ca="1">IF($AC20="","",IF(OFFSET(Liste!T$8,$AC20,)="","",OFFSET(Liste!T$8,$AC20,)))</f>
        <v/>
      </c>
      <c r="T20" s="4" t="str">
        <f ca="1">IF($AC20="","",IF(OFFSET(Liste!U$8,$AC20,)="","",OFFSET(Liste!U$8,$AC20,)))</f>
        <v/>
      </c>
      <c r="U20" s="4" t="str">
        <f ca="1">IF($AC20="","",IF(OFFSET(Liste!V$8,$AC20,)="","",OFFSET(Liste!V$8,$AC20,)))</f>
        <v/>
      </c>
      <c r="V20" s="4" t="str">
        <f ca="1">IF($AC20="","",IF(OFFSET(Liste!W$8,$AC20,)="","",OFFSET(Liste!W$8,$AC20,)))</f>
        <v/>
      </c>
      <c r="W20" s="4" t="str">
        <f ca="1">IF($AC20="","",IF(OFFSET(Liste!X$8,$AC20,)="","",OFFSET(Liste!X$8,$AC20,)))</f>
        <v/>
      </c>
      <c r="X20" s="4" t="str">
        <f t="shared" ca="1" si="3"/>
        <v/>
      </c>
      <c r="Y20" s="4" t="str">
        <f t="shared" ca="1" si="4"/>
        <v/>
      </c>
      <c r="Z20" s="4" t="str">
        <f t="shared" ca="1" si="5"/>
        <v/>
      </c>
      <c r="AA20" s="5" t="str">
        <f t="shared" ca="1" si="6"/>
        <v/>
      </c>
      <c r="AC20" s="43" t="str">
        <f t="array" aca="1" ref="AC20" ca="1">IFERROR(MATCH(LARGE(IF(Liste!$B$9:$B$68=$AC$5,IF(Liste!$AB$9:$AB$68="",-20,Liste!$AB$9:$AB$68)-(Liste!$A$9:$A$68/1000)),$A20),IF(Liste!$AB$9:$AB$68="",-20,Liste!$AB$9:$AB$68)-(Liste!$A$9:$A$68/1000),0),"")</f>
        <v/>
      </c>
      <c r="AF20" s="26"/>
    </row>
    <row r="21" spans="1:32" s="3" customFormat="1" ht="15.95" customHeight="1" x14ac:dyDescent="0.25">
      <c r="A21" s="4">
        <v>13</v>
      </c>
      <c r="B21" s="4" t="str">
        <f ca="1">IF($AC21="","",OFFSET(Liste!C$8,$AC21,))</f>
        <v/>
      </c>
      <c r="C21" s="23" t="str">
        <f ca="1">IF($AC21="","",OFFSET(Liste!D$8,$AC21,))</f>
        <v/>
      </c>
      <c r="D21" s="4" t="str">
        <f ca="1">IF($AC21="","",IF(OFFSET(Liste!E$8,$AC21,)="","",OFFSET(Liste!E$8,$AC21,)))</f>
        <v/>
      </c>
      <c r="E21" s="4" t="str">
        <f ca="1">IF($AC21="","",IF(OFFSET(Liste!F$8,$AC21,)="","",OFFSET(Liste!F$8,$AC21,)))</f>
        <v/>
      </c>
      <c r="F21" s="4" t="str">
        <f ca="1">IF($AC21="","",IF(OFFSET(Liste!G$8,$AC21,)="","",OFFSET(Liste!G$8,$AC21,)))</f>
        <v/>
      </c>
      <c r="G21" s="4" t="str">
        <f ca="1">IF($AC21="","",IF(OFFSET(Liste!H$8,$AC21,)="","",OFFSET(Liste!H$8,$AC21,)))</f>
        <v/>
      </c>
      <c r="H21" s="4" t="str">
        <f ca="1">IF($AC21="","",IF(OFFSET(Liste!I$8,$AC21,)="","",OFFSET(Liste!I$8,$AC21,)))</f>
        <v/>
      </c>
      <c r="I21" s="4" t="str">
        <f ca="1">IF($AC21="","",IF(OFFSET(Liste!J$8,$AC21,)="","",OFFSET(Liste!J$8,$AC21,)))</f>
        <v/>
      </c>
      <c r="J21" s="4" t="str">
        <f ca="1">IF($AC21="","",IF(OFFSET(Liste!K$8,$AC21,)="","",OFFSET(Liste!K$8,$AC21,)))</f>
        <v/>
      </c>
      <c r="K21" s="4" t="str">
        <f ca="1">IF($AC21="","",IF(OFFSET(Liste!L$8,$AC21,)="","",OFFSET(Liste!L$8,$AC21,)))</f>
        <v/>
      </c>
      <c r="L21" s="4" t="str">
        <f ca="1">IF($AC21="","",IF(OFFSET(Liste!M$8,$AC21,)="","",OFFSET(Liste!M$8,$AC21,)))</f>
        <v/>
      </c>
      <c r="M21" s="4" t="str">
        <f ca="1">IF($AC21="","",IF(OFFSET(Liste!N$8,$AC21,)="","",OFFSET(Liste!N$8,$AC21,)))</f>
        <v/>
      </c>
      <c r="N21" s="4" t="str">
        <f ca="1">IF($AC21="","",IF(OFFSET(Liste!O$8,$AC21,)="","",OFFSET(Liste!O$8,$AC21,)))</f>
        <v/>
      </c>
      <c r="O21" s="4" t="str">
        <f ca="1">IF($AC21="","",IF(OFFSET(Liste!P$8,$AC21,)="","",OFFSET(Liste!P$8,$AC21,)))</f>
        <v/>
      </c>
      <c r="P21" s="4" t="str">
        <f ca="1">IF($AC21="","",IF(OFFSET(Liste!Q$8,$AC21,)="","",OFFSET(Liste!Q$8,$AC21,)))</f>
        <v/>
      </c>
      <c r="Q21" s="4" t="str">
        <f ca="1">IF($AC21="","",IF(OFFSET(Liste!R$8,$AC21,)="","",OFFSET(Liste!R$8,$AC21,)))</f>
        <v/>
      </c>
      <c r="R21" s="4" t="str">
        <f ca="1">IF($AC21="","",IF(OFFSET(Liste!S$8,$AC21,)="","",OFFSET(Liste!S$8,$AC21,)))</f>
        <v/>
      </c>
      <c r="S21" s="4" t="str">
        <f ca="1">IF($AC21="","",IF(OFFSET(Liste!T$8,$AC21,)="","",OFFSET(Liste!T$8,$AC21,)))</f>
        <v/>
      </c>
      <c r="T21" s="4" t="str">
        <f ca="1">IF($AC21="","",IF(OFFSET(Liste!U$8,$AC21,)="","",OFFSET(Liste!U$8,$AC21,)))</f>
        <v/>
      </c>
      <c r="U21" s="4" t="str">
        <f ca="1">IF($AC21="","",IF(OFFSET(Liste!V$8,$AC21,)="","",OFFSET(Liste!V$8,$AC21,)))</f>
        <v/>
      </c>
      <c r="V21" s="4" t="str">
        <f ca="1">IF($AC21="","",IF(OFFSET(Liste!W$8,$AC21,)="","",OFFSET(Liste!W$8,$AC21,)))</f>
        <v/>
      </c>
      <c r="W21" s="4" t="str">
        <f ca="1">IF($AC21="","",IF(OFFSET(Liste!X$8,$AC21,)="","",OFFSET(Liste!X$8,$AC21,)))</f>
        <v/>
      </c>
      <c r="X21" s="4" t="str">
        <f t="shared" ca="1" si="3"/>
        <v/>
      </c>
      <c r="Y21" s="4" t="str">
        <f t="shared" ca="1" si="4"/>
        <v/>
      </c>
      <c r="Z21" s="4" t="str">
        <f t="shared" ca="1" si="5"/>
        <v/>
      </c>
      <c r="AA21" s="5" t="str">
        <f t="shared" ca="1" si="6"/>
        <v/>
      </c>
      <c r="AC21" s="43" t="str">
        <f t="array" aca="1" ref="AC21" ca="1">IFERROR(MATCH(LARGE(IF(Liste!$B$9:$B$68=$AC$5,IF(Liste!$AB$9:$AB$68="",-20,Liste!$AB$9:$AB$68)-(Liste!$A$9:$A$68/1000)),$A21),IF(Liste!$AB$9:$AB$68="",-20,Liste!$AB$9:$AB$68)-(Liste!$A$9:$A$68/1000),0),"")</f>
        <v/>
      </c>
      <c r="AF21" s="26"/>
    </row>
    <row r="22" spans="1:32" s="3" customFormat="1" ht="15.95" customHeight="1" x14ac:dyDescent="0.25">
      <c r="A22" s="4">
        <v>14</v>
      </c>
      <c r="B22" s="4" t="str">
        <f ca="1">IF($AC22="","",OFFSET(Liste!C$8,$AC22,))</f>
        <v/>
      </c>
      <c r="C22" s="23" t="str">
        <f ca="1">IF($AC22="","",OFFSET(Liste!D$8,$AC22,))</f>
        <v/>
      </c>
      <c r="D22" s="4" t="str">
        <f ca="1">IF($AC22="","",IF(OFFSET(Liste!E$8,$AC22,)="","",OFFSET(Liste!E$8,$AC22,)))</f>
        <v/>
      </c>
      <c r="E22" s="4" t="str">
        <f ca="1">IF($AC22="","",IF(OFFSET(Liste!F$8,$AC22,)="","",OFFSET(Liste!F$8,$AC22,)))</f>
        <v/>
      </c>
      <c r="F22" s="4" t="str">
        <f ca="1">IF($AC22="","",IF(OFFSET(Liste!G$8,$AC22,)="","",OFFSET(Liste!G$8,$AC22,)))</f>
        <v/>
      </c>
      <c r="G22" s="4" t="str">
        <f ca="1">IF($AC22="","",IF(OFFSET(Liste!H$8,$AC22,)="","",OFFSET(Liste!H$8,$AC22,)))</f>
        <v/>
      </c>
      <c r="H22" s="4" t="str">
        <f ca="1">IF($AC22="","",IF(OFFSET(Liste!I$8,$AC22,)="","",OFFSET(Liste!I$8,$AC22,)))</f>
        <v/>
      </c>
      <c r="I22" s="4" t="str">
        <f ca="1">IF($AC22="","",IF(OFFSET(Liste!J$8,$AC22,)="","",OFFSET(Liste!J$8,$AC22,)))</f>
        <v/>
      </c>
      <c r="J22" s="4" t="str">
        <f ca="1">IF($AC22="","",IF(OFFSET(Liste!K$8,$AC22,)="","",OFFSET(Liste!K$8,$AC22,)))</f>
        <v/>
      </c>
      <c r="K22" s="4" t="str">
        <f ca="1">IF($AC22="","",IF(OFFSET(Liste!L$8,$AC22,)="","",OFFSET(Liste!L$8,$AC22,)))</f>
        <v/>
      </c>
      <c r="L22" s="4" t="str">
        <f ca="1">IF($AC22="","",IF(OFFSET(Liste!M$8,$AC22,)="","",OFFSET(Liste!M$8,$AC22,)))</f>
        <v/>
      </c>
      <c r="M22" s="4" t="str">
        <f ca="1">IF($AC22="","",IF(OFFSET(Liste!N$8,$AC22,)="","",OFFSET(Liste!N$8,$AC22,)))</f>
        <v/>
      </c>
      <c r="N22" s="4" t="str">
        <f ca="1">IF($AC22="","",IF(OFFSET(Liste!O$8,$AC22,)="","",OFFSET(Liste!O$8,$AC22,)))</f>
        <v/>
      </c>
      <c r="O22" s="4" t="str">
        <f ca="1">IF($AC22="","",IF(OFFSET(Liste!P$8,$AC22,)="","",OFFSET(Liste!P$8,$AC22,)))</f>
        <v/>
      </c>
      <c r="P22" s="4" t="str">
        <f ca="1">IF($AC22="","",IF(OFFSET(Liste!Q$8,$AC22,)="","",OFFSET(Liste!Q$8,$AC22,)))</f>
        <v/>
      </c>
      <c r="Q22" s="4" t="str">
        <f ca="1">IF($AC22="","",IF(OFFSET(Liste!R$8,$AC22,)="","",OFFSET(Liste!R$8,$AC22,)))</f>
        <v/>
      </c>
      <c r="R22" s="4" t="str">
        <f ca="1">IF($AC22="","",IF(OFFSET(Liste!S$8,$AC22,)="","",OFFSET(Liste!S$8,$AC22,)))</f>
        <v/>
      </c>
      <c r="S22" s="4" t="str">
        <f ca="1">IF($AC22="","",IF(OFFSET(Liste!T$8,$AC22,)="","",OFFSET(Liste!T$8,$AC22,)))</f>
        <v/>
      </c>
      <c r="T22" s="4" t="str">
        <f ca="1">IF($AC22="","",IF(OFFSET(Liste!U$8,$AC22,)="","",OFFSET(Liste!U$8,$AC22,)))</f>
        <v/>
      </c>
      <c r="U22" s="4" t="str">
        <f ca="1">IF($AC22="","",IF(OFFSET(Liste!V$8,$AC22,)="","",OFFSET(Liste!V$8,$AC22,)))</f>
        <v/>
      </c>
      <c r="V22" s="4" t="str">
        <f ca="1">IF($AC22="","",IF(OFFSET(Liste!W$8,$AC22,)="","",OFFSET(Liste!W$8,$AC22,)))</f>
        <v/>
      </c>
      <c r="W22" s="4" t="str">
        <f ca="1">IF($AC22="","",IF(OFFSET(Liste!X$8,$AC22,)="","",OFFSET(Liste!X$8,$AC22,)))</f>
        <v/>
      </c>
      <c r="X22" s="4" t="str">
        <f t="shared" ca="1" si="3"/>
        <v/>
      </c>
      <c r="Y22" s="4" t="str">
        <f t="shared" ca="1" si="4"/>
        <v/>
      </c>
      <c r="Z22" s="4" t="str">
        <f t="shared" ca="1" si="5"/>
        <v/>
      </c>
      <c r="AA22" s="5" t="str">
        <f t="shared" ca="1" si="6"/>
        <v/>
      </c>
      <c r="AC22" s="43" t="str">
        <f t="array" aca="1" ref="AC22" ca="1">IFERROR(MATCH(LARGE(IF(Liste!$B$9:$B$68=$AC$5,IF(Liste!$AB$9:$AB$68="",-20,Liste!$AB$9:$AB$68)-(Liste!$A$9:$A$68/1000)),$A22),IF(Liste!$AB$9:$AB$68="",-20,Liste!$AB$9:$AB$68)-(Liste!$A$9:$A$68/1000),0),"")</f>
        <v/>
      </c>
      <c r="AF22" s="26"/>
    </row>
    <row r="23" spans="1:32" s="3" customFormat="1" ht="15.95" customHeight="1" x14ac:dyDescent="0.25">
      <c r="A23" s="4">
        <v>15</v>
      </c>
      <c r="B23" s="4" t="str">
        <f ca="1">IF($AC23="","",OFFSET(Liste!C$8,$AC23,))</f>
        <v/>
      </c>
      <c r="C23" s="23" t="str">
        <f ca="1">IF($AC23="","",OFFSET(Liste!D$8,$AC23,))</f>
        <v/>
      </c>
      <c r="D23" s="4" t="str">
        <f ca="1">IF($AC23="","",IF(OFFSET(Liste!E$8,$AC23,)="","",OFFSET(Liste!E$8,$AC23,)))</f>
        <v/>
      </c>
      <c r="E23" s="4" t="str">
        <f ca="1">IF($AC23="","",IF(OFFSET(Liste!F$8,$AC23,)="","",OFFSET(Liste!F$8,$AC23,)))</f>
        <v/>
      </c>
      <c r="F23" s="4" t="str">
        <f ca="1">IF($AC23="","",IF(OFFSET(Liste!G$8,$AC23,)="","",OFFSET(Liste!G$8,$AC23,)))</f>
        <v/>
      </c>
      <c r="G23" s="4" t="str">
        <f ca="1">IF($AC23="","",IF(OFFSET(Liste!H$8,$AC23,)="","",OFFSET(Liste!H$8,$AC23,)))</f>
        <v/>
      </c>
      <c r="H23" s="4" t="str">
        <f ca="1">IF($AC23="","",IF(OFFSET(Liste!I$8,$AC23,)="","",OFFSET(Liste!I$8,$AC23,)))</f>
        <v/>
      </c>
      <c r="I23" s="4" t="str">
        <f ca="1">IF($AC23="","",IF(OFFSET(Liste!J$8,$AC23,)="","",OFFSET(Liste!J$8,$AC23,)))</f>
        <v/>
      </c>
      <c r="J23" s="4" t="str">
        <f ca="1">IF($AC23="","",IF(OFFSET(Liste!K$8,$AC23,)="","",OFFSET(Liste!K$8,$AC23,)))</f>
        <v/>
      </c>
      <c r="K23" s="4" t="str">
        <f ca="1">IF($AC23="","",IF(OFFSET(Liste!L$8,$AC23,)="","",OFFSET(Liste!L$8,$AC23,)))</f>
        <v/>
      </c>
      <c r="L23" s="4" t="str">
        <f ca="1">IF($AC23="","",IF(OFFSET(Liste!M$8,$AC23,)="","",OFFSET(Liste!M$8,$AC23,)))</f>
        <v/>
      </c>
      <c r="M23" s="4" t="str">
        <f ca="1">IF($AC23="","",IF(OFFSET(Liste!N$8,$AC23,)="","",OFFSET(Liste!N$8,$AC23,)))</f>
        <v/>
      </c>
      <c r="N23" s="4" t="str">
        <f ca="1">IF($AC23="","",IF(OFFSET(Liste!O$8,$AC23,)="","",OFFSET(Liste!O$8,$AC23,)))</f>
        <v/>
      </c>
      <c r="O23" s="4" t="str">
        <f ca="1">IF($AC23="","",IF(OFFSET(Liste!P$8,$AC23,)="","",OFFSET(Liste!P$8,$AC23,)))</f>
        <v/>
      </c>
      <c r="P23" s="4" t="str">
        <f ca="1">IF($AC23="","",IF(OFFSET(Liste!Q$8,$AC23,)="","",OFFSET(Liste!Q$8,$AC23,)))</f>
        <v/>
      </c>
      <c r="Q23" s="4" t="str">
        <f ca="1">IF($AC23="","",IF(OFFSET(Liste!R$8,$AC23,)="","",OFFSET(Liste!R$8,$AC23,)))</f>
        <v/>
      </c>
      <c r="R23" s="4" t="str">
        <f ca="1">IF($AC23="","",IF(OFFSET(Liste!S$8,$AC23,)="","",OFFSET(Liste!S$8,$AC23,)))</f>
        <v/>
      </c>
      <c r="S23" s="4" t="str">
        <f ca="1">IF($AC23="","",IF(OFFSET(Liste!T$8,$AC23,)="","",OFFSET(Liste!T$8,$AC23,)))</f>
        <v/>
      </c>
      <c r="T23" s="4" t="str">
        <f ca="1">IF($AC23="","",IF(OFFSET(Liste!U$8,$AC23,)="","",OFFSET(Liste!U$8,$AC23,)))</f>
        <v/>
      </c>
      <c r="U23" s="4" t="str">
        <f ca="1">IF($AC23="","",IF(OFFSET(Liste!V$8,$AC23,)="","",OFFSET(Liste!V$8,$AC23,)))</f>
        <v/>
      </c>
      <c r="V23" s="4" t="str">
        <f ca="1">IF($AC23="","",IF(OFFSET(Liste!W$8,$AC23,)="","",OFFSET(Liste!W$8,$AC23,)))</f>
        <v/>
      </c>
      <c r="W23" s="4" t="str">
        <f ca="1">IF($AC23="","",IF(OFFSET(Liste!X$8,$AC23,)="","",OFFSET(Liste!X$8,$AC23,)))</f>
        <v/>
      </c>
      <c r="X23" s="4" t="str">
        <f t="shared" ca="1" si="3"/>
        <v/>
      </c>
      <c r="Y23" s="4" t="str">
        <f t="shared" ca="1" si="4"/>
        <v/>
      </c>
      <c r="Z23" s="4" t="str">
        <f t="shared" ca="1" si="5"/>
        <v/>
      </c>
      <c r="AA23" s="5" t="str">
        <f t="shared" ca="1" si="6"/>
        <v/>
      </c>
      <c r="AC23" s="43" t="str">
        <f t="array" aca="1" ref="AC23" ca="1">IFERROR(MATCH(LARGE(IF(Liste!$B$9:$B$68=$AC$5,IF(Liste!$AB$9:$AB$68="",-20,Liste!$AB$9:$AB$68)-(Liste!$A$9:$A$68/1000)),$A23),IF(Liste!$AB$9:$AB$68="",-20,Liste!$AB$9:$AB$68)-(Liste!$A$9:$A$68/1000),0),"")</f>
        <v/>
      </c>
      <c r="AF23" s="26"/>
    </row>
    <row r="24" spans="1:32" s="3" customFormat="1" ht="15.95" customHeight="1" x14ac:dyDescent="0.25">
      <c r="A24" s="4">
        <v>16</v>
      </c>
      <c r="B24" s="4" t="str">
        <f ca="1">IF($AC24="","",OFFSET(Liste!C$8,$AC24,))</f>
        <v/>
      </c>
      <c r="C24" s="23" t="str">
        <f ca="1">IF($AC24="","",OFFSET(Liste!D$8,$AC24,))</f>
        <v/>
      </c>
      <c r="D24" s="4" t="str">
        <f ca="1">IF($AC24="","",IF(OFFSET(Liste!E$8,$AC24,)="","",OFFSET(Liste!E$8,$AC24,)))</f>
        <v/>
      </c>
      <c r="E24" s="4" t="str">
        <f ca="1">IF($AC24="","",IF(OFFSET(Liste!F$8,$AC24,)="","",OFFSET(Liste!F$8,$AC24,)))</f>
        <v/>
      </c>
      <c r="F24" s="4" t="str">
        <f ca="1">IF($AC24="","",IF(OFFSET(Liste!G$8,$AC24,)="","",OFFSET(Liste!G$8,$AC24,)))</f>
        <v/>
      </c>
      <c r="G24" s="4" t="str">
        <f ca="1">IF($AC24="","",IF(OFFSET(Liste!H$8,$AC24,)="","",OFFSET(Liste!H$8,$AC24,)))</f>
        <v/>
      </c>
      <c r="H24" s="4" t="str">
        <f ca="1">IF($AC24="","",IF(OFFSET(Liste!I$8,$AC24,)="","",OFFSET(Liste!I$8,$AC24,)))</f>
        <v/>
      </c>
      <c r="I24" s="4" t="str">
        <f ca="1">IF($AC24="","",IF(OFFSET(Liste!J$8,$AC24,)="","",OFFSET(Liste!J$8,$AC24,)))</f>
        <v/>
      </c>
      <c r="J24" s="4" t="str">
        <f ca="1">IF($AC24="","",IF(OFFSET(Liste!K$8,$AC24,)="","",OFFSET(Liste!K$8,$AC24,)))</f>
        <v/>
      </c>
      <c r="K24" s="4" t="str">
        <f ca="1">IF($AC24="","",IF(OFFSET(Liste!L$8,$AC24,)="","",OFFSET(Liste!L$8,$AC24,)))</f>
        <v/>
      </c>
      <c r="L24" s="4" t="str">
        <f ca="1">IF($AC24="","",IF(OFFSET(Liste!M$8,$AC24,)="","",OFFSET(Liste!M$8,$AC24,)))</f>
        <v/>
      </c>
      <c r="M24" s="4" t="str">
        <f ca="1">IF($AC24="","",IF(OFFSET(Liste!N$8,$AC24,)="","",OFFSET(Liste!N$8,$AC24,)))</f>
        <v/>
      </c>
      <c r="N24" s="4" t="str">
        <f ca="1">IF($AC24="","",IF(OFFSET(Liste!O$8,$AC24,)="","",OFFSET(Liste!O$8,$AC24,)))</f>
        <v/>
      </c>
      <c r="O24" s="4" t="str">
        <f ca="1">IF($AC24="","",IF(OFFSET(Liste!P$8,$AC24,)="","",OFFSET(Liste!P$8,$AC24,)))</f>
        <v/>
      </c>
      <c r="P24" s="4" t="str">
        <f ca="1">IF($AC24="","",IF(OFFSET(Liste!Q$8,$AC24,)="","",OFFSET(Liste!Q$8,$AC24,)))</f>
        <v/>
      </c>
      <c r="Q24" s="4" t="str">
        <f ca="1">IF($AC24="","",IF(OFFSET(Liste!R$8,$AC24,)="","",OFFSET(Liste!R$8,$AC24,)))</f>
        <v/>
      </c>
      <c r="R24" s="4" t="str">
        <f ca="1">IF($AC24="","",IF(OFFSET(Liste!S$8,$AC24,)="","",OFFSET(Liste!S$8,$AC24,)))</f>
        <v/>
      </c>
      <c r="S24" s="4" t="str">
        <f ca="1">IF($AC24="","",IF(OFFSET(Liste!T$8,$AC24,)="","",OFFSET(Liste!T$8,$AC24,)))</f>
        <v/>
      </c>
      <c r="T24" s="4" t="str">
        <f ca="1">IF($AC24="","",IF(OFFSET(Liste!U$8,$AC24,)="","",OFFSET(Liste!U$8,$AC24,)))</f>
        <v/>
      </c>
      <c r="U24" s="4" t="str">
        <f ca="1">IF($AC24="","",IF(OFFSET(Liste!V$8,$AC24,)="","",OFFSET(Liste!V$8,$AC24,)))</f>
        <v/>
      </c>
      <c r="V24" s="4" t="str">
        <f ca="1">IF($AC24="","",IF(OFFSET(Liste!W$8,$AC24,)="","",OFFSET(Liste!W$8,$AC24,)))</f>
        <v/>
      </c>
      <c r="W24" s="4" t="str">
        <f ca="1">IF($AC24="","",IF(OFFSET(Liste!X$8,$AC24,)="","",OFFSET(Liste!X$8,$AC24,)))</f>
        <v/>
      </c>
      <c r="X24" s="4" t="str">
        <f t="shared" ca="1" si="3"/>
        <v/>
      </c>
      <c r="Y24" s="4" t="str">
        <f t="shared" ca="1" si="4"/>
        <v/>
      </c>
      <c r="Z24" s="4" t="str">
        <f t="shared" ca="1" si="5"/>
        <v/>
      </c>
      <c r="AA24" s="5" t="str">
        <f t="shared" ca="1" si="6"/>
        <v/>
      </c>
      <c r="AC24" s="43" t="str">
        <f t="array" aca="1" ref="AC24" ca="1">IFERROR(MATCH(LARGE(IF(Liste!$B$9:$B$68=$AC$5,IF(Liste!$AB$9:$AB$68="",-20,Liste!$AB$9:$AB$68)-(Liste!$A$9:$A$68/1000)),$A24),IF(Liste!$AB$9:$AB$68="",-20,Liste!$AB$9:$AB$68)-(Liste!$A$9:$A$68/1000),0),"")</f>
        <v/>
      </c>
      <c r="AF24" s="26"/>
    </row>
    <row r="25" spans="1:32" s="3" customFormat="1" ht="15.95" customHeight="1" x14ac:dyDescent="0.25">
      <c r="A25" s="4">
        <v>17</v>
      </c>
      <c r="B25" s="4" t="str">
        <f ca="1">IF($AC25="","",OFFSET(Liste!C$8,$AC25,))</f>
        <v/>
      </c>
      <c r="C25" s="23" t="str">
        <f ca="1">IF($AC25="","",OFFSET(Liste!D$8,$AC25,))</f>
        <v/>
      </c>
      <c r="D25" s="4" t="str">
        <f ca="1">IF($AC25="","",IF(OFFSET(Liste!E$8,$AC25,)="","",OFFSET(Liste!E$8,$AC25,)))</f>
        <v/>
      </c>
      <c r="E25" s="4" t="str">
        <f ca="1">IF($AC25="","",IF(OFFSET(Liste!F$8,$AC25,)="","",OFFSET(Liste!F$8,$AC25,)))</f>
        <v/>
      </c>
      <c r="F25" s="4" t="str">
        <f ca="1">IF($AC25="","",IF(OFFSET(Liste!G$8,$AC25,)="","",OFFSET(Liste!G$8,$AC25,)))</f>
        <v/>
      </c>
      <c r="G25" s="4" t="str">
        <f ca="1">IF($AC25="","",IF(OFFSET(Liste!H$8,$AC25,)="","",OFFSET(Liste!H$8,$AC25,)))</f>
        <v/>
      </c>
      <c r="H25" s="4" t="str">
        <f ca="1">IF($AC25="","",IF(OFFSET(Liste!I$8,$AC25,)="","",OFFSET(Liste!I$8,$AC25,)))</f>
        <v/>
      </c>
      <c r="I25" s="4" t="str">
        <f ca="1">IF($AC25="","",IF(OFFSET(Liste!J$8,$AC25,)="","",OFFSET(Liste!J$8,$AC25,)))</f>
        <v/>
      </c>
      <c r="J25" s="4" t="str">
        <f ca="1">IF($AC25="","",IF(OFFSET(Liste!K$8,$AC25,)="","",OFFSET(Liste!K$8,$AC25,)))</f>
        <v/>
      </c>
      <c r="K25" s="4" t="str">
        <f ca="1">IF($AC25="","",IF(OFFSET(Liste!L$8,$AC25,)="","",OFFSET(Liste!L$8,$AC25,)))</f>
        <v/>
      </c>
      <c r="L25" s="4" t="str">
        <f ca="1">IF($AC25="","",IF(OFFSET(Liste!M$8,$AC25,)="","",OFFSET(Liste!M$8,$AC25,)))</f>
        <v/>
      </c>
      <c r="M25" s="4" t="str">
        <f ca="1">IF($AC25="","",IF(OFFSET(Liste!N$8,$AC25,)="","",OFFSET(Liste!N$8,$AC25,)))</f>
        <v/>
      </c>
      <c r="N25" s="4" t="str">
        <f ca="1">IF($AC25="","",IF(OFFSET(Liste!O$8,$AC25,)="","",OFFSET(Liste!O$8,$AC25,)))</f>
        <v/>
      </c>
      <c r="O25" s="4" t="str">
        <f ca="1">IF($AC25="","",IF(OFFSET(Liste!P$8,$AC25,)="","",OFFSET(Liste!P$8,$AC25,)))</f>
        <v/>
      </c>
      <c r="P25" s="4" t="str">
        <f ca="1">IF($AC25="","",IF(OFFSET(Liste!Q$8,$AC25,)="","",OFFSET(Liste!Q$8,$AC25,)))</f>
        <v/>
      </c>
      <c r="Q25" s="4" t="str">
        <f ca="1">IF($AC25="","",IF(OFFSET(Liste!R$8,$AC25,)="","",OFFSET(Liste!R$8,$AC25,)))</f>
        <v/>
      </c>
      <c r="R25" s="4" t="str">
        <f ca="1">IF($AC25="","",IF(OFFSET(Liste!S$8,$AC25,)="","",OFFSET(Liste!S$8,$AC25,)))</f>
        <v/>
      </c>
      <c r="S25" s="4" t="str">
        <f ca="1">IF($AC25="","",IF(OFFSET(Liste!T$8,$AC25,)="","",OFFSET(Liste!T$8,$AC25,)))</f>
        <v/>
      </c>
      <c r="T25" s="4" t="str">
        <f ca="1">IF($AC25="","",IF(OFFSET(Liste!U$8,$AC25,)="","",OFFSET(Liste!U$8,$AC25,)))</f>
        <v/>
      </c>
      <c r="U25" s="4" t="str">
        <f ca="1">IF($AC25="","",IF(OFFSET(Liste!V$8,$AC25,)="","",OFFSET(Liste!V$8,$AC25,)))</f>
        <v/>
      </c>
      <c r="V25" s="4" t="str">
        <f ca="1">IF($AC25="","",IF(OFFSET(Liste!W$8,$AC25,)="","",OFFSET(Liste!W$8,$AC25,)))</f>
        <v/>
      </c>
      <c r="W25" s="4" t="str">
        <f ca="1">IF($AC25="","",IF(OFFSET(Liste!X$8,$AC25,)="","",OFFSET(Liste!X$8,$AC25,)))</f>
        <v/>
      </c>
      <c r="X25" s="4" t="str">
        <f t="shared" ca="1" si="3"/>
        <v/>
      </c>
      <c r="Y25" s="4" t="str">
        <f t="shared" ca="1" si="4"/>
        <v/>
      </c>
      <c r="Z25" s="4" t="str">
        <f t="shared" ca="1" si="5"/>
        <v/>
      </c>
      <c r="AA25" s="5" t="str">
        <f t="shared" ca="1" si="6"/>
        <v/>
      </c>
      <c r="AC25" s="43" t="str">
        <f t="array" aca="1" ref="AC25" ca="1">IFERROR(MATCH(LARGE(IF(Liste!$B$9:$B$68=$AC$5,IF(Liste!$AB$9:$AB$68="",-20,Liste!$AB$9:$AB$68)-(Liste!$A$9:$A$68/1000)),$A25),IF(Liste!$AB$9:$AB$68="",-20,Liste!$AB$9:$AB$68)-(Liste!$A$9:$A$68/1000),0),"")</f>
        <v/>
      </c>
      <c r="AF25" s="26"/>
    </row>
    <row r="26" spans="1:32" s="3" customFormat="1" ht="15.95" customHeight="1" x14ac:dyDescent="0.25">
      <c r="A26" s="4">
        <v>18</v>
      </c>
      <c r="B26" s="4" t="str">
        <f ca="1">IF($AC26="","",OFFSET(Liste!C$8,$AC26,))</f>
        <v/>
      </c>
      <c r="C26" s="23" t="str">
        <f ca="1">IF($AC26="","",OFFSET(Liste!D$8,$AC26,))</f>
        <v/>
      </c>
      <c r="D26" s="4" t="str">
        <f ca="1">IF($AC26="","",IF(OFFSET(Liste!E$8,$AC26,)="","",OFFSET(Liste!E$8,$AC26,)))</f>
        <v/>
      </c>
      <c r="E26" s="4" t="str">
        <f ca="1">IF($AC26="","",IF(OFFSET(Liste!F$8,$AC26,)="","",OFFSET(Liste!F$8,$AC26,)))</f>
        <v/>
      </c>
      <c r="F26" s="4" t="str">
        <f ca="1">IF($AC26="","",IF(OFFSET(Liste!G$8,$AC26,)="","",OFFSET(Liste!G$8,$AC26,)))</f>
        <v/>
      </c>
      <c r="G26" s="4" t="str">
        <f ca="1">IF($AC26="","",IF(OFFSET(Liste!H$8,$AC26,)="","",OFFSET(Liste!H$8,$AC26,)))</f>
        <v/>
      </c>
      <c r="H26" s="4" t="str">
        <f ca="1">IF($AC26="","",IF(OFFSET(Liste!I$8,$AC26,)="","",OFFSET(Liste!I$8,$AC26,)))</f>
        <v/>
      </c>
      <c r="I26" s="4" t="str">
        <f ca="1">IF($AC26="","",IF(OFFSET(Liste!J$8,$AC26,)="","",OFFSET(Liste!J$8,$AC26,)))</f>
        <v/>
      </c>
      <c r="J26" s="4" t="str">
        <f ca="1">IF($AC26="","",IF(OFFSET(Liste!K$8,$AC26,)="","",OFFSET(Liste!K$8,$AC26,)))</f>
        <v/>
      </c>
      <c r="K26" s="4" t="str">
        <f ca="1">IF($AC26="","",IF(OFFSET(Liste!L$8,$AC26,)="","",OFFSET(Liste!L$8,$AC26,)))</f>
        <v/>
      </c>
      <c r="L26" s="4" t="str">
        <f ca="1">IF($AC26="","",IF(OFFSET(Liste!M$8,$AC26,)="","",OFFSET(Liste!M$8,$AC26,)))</f>
        <v/>
      </c>
      <c r="M26" s="4" t="str">
        <f ca="1">IF($AC26="","",IF(OFFSET(Liste!N$8,$AC26,)="","",OFFSET(Liste!N$8,$AC26,)))</f>
        <v/>
      </c>
      <c r="N26" s="4" t="str">
        <f ca="1">IF($AC26="","",IF(OFFSET(Liste!O$8,$AC26,)="","",OFFSET(Liste!O$8,$AC26,)))</f>
        <v/>
      </c>
      <c r="O26" s="4" t="str">
        <f ca="1">IF($AC26="","",IF(OFFSET(Liste!P$8,$AC26,)="","",OFFSET(Liste!P$8,$AC26,)))</f>
        <v/>
      </c>
      <c r="P26" s="4" t="str">
        <f ca="1">IF($AC26="","",IF(OFFSET(Liste!Q$8,$AC26,)="","",OFFSET(Liste!Q$8,$AC26,)))</f>
        <v/>
      </c>
      <c r="Q26" s="4" t="str">
        <f ca="1">IF($AC26="","",IF(OFFSET(Liste!R$8,$AC26,)="","",OFFSET(Liste!R$8,$AC26,)))</f>
        <v/>
      </c>
      <c r="R26" s="4" t="str">
        <f ca="1">IF($AC26="","",IF(OFFSET(Liste!S$8,$AC26,)="","",OFFSET(Liste!S$8,$AC26,)))</f>
        <v/>
      </c>
      <c r="S26" s="4" t="str">
        <f ca="1">IF($AC26="","",IF(OFFSET(Liste!T$8,$AC26,)="","",OFFSET(Liste!T$8,$AC26,)))</f>
        <v/>
      </c>
      <c r="T26" s="4" t="str">
        <f ca="1">IF($AC26="","",IF(OFFSET(Liste!U$8,$AC26,)="","",OFFSET(Liste!U$8,$AC26,)))</f>
        <v/>
      </c>
      <c r="U26" s="4" t="str">
        <f ca="1">IF($AC26="","",IF(OFFSET(Liste!V$8,$AC26,)="","",OFFSET(Liste!V$8,$AC26,)))</f>
        <v/>
      </c>
      <c r="V26" s="4" t="str">
        <f ca="1">IF($AC26="","",IF(OFFSET(Liste!W$8,$AC26,)="","",OFFSET(Liste!W$8,$AC26,)))</f>
        <v/>
      </c>
      <c r="W26" s="4" t="str">
        <f ca="1">IF($AC26="","",IF(OFFSET(Liste!X$8,$AC26,)="","",OFFSET(Liste!X$8,$AC26,)))</f>
        <v/>
      </c>
      <c r="X26" s="4" t="str">
        <f t="shared" ca="1" si="3"/>
        <v/>
      </c>
      <c r="Y26" s="4" t="str">
        <f t="shared" ca="1" si="4"/>
        <v/>
      </c>
      <c r="Z26" s="4" t="str">
        <f t="shared" ca="1" si="5"/>
        <v/>
      </c>
      <c r="AA26" s="5" t="str">
        <f t="shared" ca="1" si="6"/>
        <v/>
      </c>
      <c r="AC26" s="43" t="str">
        <f t="array" aca="1" ref="AC26" ca="1">IFERROR(MATCH(LARGE(IF(Liste!$B$9:$B$68=$AC$5,IF(Liste!$AB$9:$AB$68="",-20,Liste!$AB$9:$AB$68)-(Liste!$A$9:$A$68/1000)),$A26),IF(Liste!$AB$9:$AB$68="",-20,Liste!$AB$9:$AB$68)-(Liste!$A$9:$A$68/1000),0),"")</f>
        <v/>
      </c>
      <c r="AF26" s="26"/>
    </row>
    <row r="27" spans="1:32" s="3" customFormat="1" ht="15.95" customHeight="1" x14ac:dyDescent="0.25">
      <c r="A27" s="4">
        <v>19</v>
      </c>
      <c r="B27" s="4" t="str">
        <f ca="1">IF($AC27="","",OFFSET(Liste!C$8,$AC27,))</f>
        <v/>
      </c>
      <c r="C27" s="23" t="str">
        <f ca="1">IF($AC27="","",OFFSET(Liste!D$8,$AC27,))</f>
        <v/>
      </c>
      <c r="D27" s="4" t="str">
        <f ca="1">IF($AC27="","",IF(OFFSET(Liste!E$8,$AC27,)="","",OFFSET(Liste!E$8,$AC27,)))</f>
        <v/>
      </c>
      <c r="E27" s="4" t="str">
        <f ca="1">IF($AC27="","",IF(OFFSET(Liste!F$8,$AC27,)="","",OFFSET(Liste!F$8,$AC27,)))</f>
        <v/>
      </c>
      <c r="F27" s="4" t="str">
        <f ca="1">IF($AC27="","",IF(OFFSET(Liste!G$8,$AC27,)="","",OFFSET(Liste!G$8,$AC27,)))</f>
        <v/>
      </c>
      <c r="G27" s="4" t="str">
        <f ca="1">IF($AC27="","",IF(OFFSET(Liste!H$8,$AC27,)="","",OFFSET(Liste!H$8,$AC27,)))</f>
        <v/>
      </c>
      <c r="H27" s="4" t="str">
        <f ca="1">IF($AC27="","",IF(OFFSET(Liste!I$8,$AC27,)="","",OFFSET(Liste!I$8,$AC27,)))</f>
        <v/>
      </c>
      <c r="I27" s="4" t="str">
        <f ca="1">IF($AC27="","",IF(OFFSET(Liste!J$8,$AC27,)="","",OFFSET(Liste!J$8,$AC27,)))</f>
        <v/>
      </c>
      <c r="J27" s="4" t="str">
        <f ca="1">IF($AC27="","",IF(OFFSET(Liste!K$8,$AC27,)="","",OFFSET(Liste!K$8,$AC27,)))</f>
        <v/>
      </c>
      <c r="K27" s="4" t="str">
        <f ca="1">IF($AC27="","",IF(OFFSET(Liste!L$8,$AC27,)="","",OFFSET(Liste!L$8,$AC27,)))</f>
        <v/>
      </c>
      <c r="L27" s="4" t="str">
        <f ca="1">IF($AC27="","",IF(OFFSET(Liste!M$8,$AC27,)="","",OFFSET(Liste!M$8,$AC27,)))</f>
        <v/>
      </c>
      <c r="M27" s="4" t="str">
        <f ca="1">IF($AC27="","",IF(OFFSET(Liste!N$8,$AC27,)="","",OFFSET(Liste!N$8,$AC27,)))</f>
        <v/>
      </c>
      <c r="N27" s="4" t="str">
        <f ca="1">IF($AC27="","",IF(OFFSET(Liste!O$8,$AC27,)="","",OFFSET(Liste!O$8,$AC27,)))</f>
        <v/>
      </c>
      <c r="O27" s="4" t="str">
        <f ca="1">IF($AC27="","",IF(OFFSET(Liste!P$8,$AC27,)="","",OFFSET(Liste!P$8,$AC27,)))</f>
        <v/>
      </c>
      <c r="P27" s="4" t="str">
        <f ca="1">IF($AC27="","",IF(OFFSET(Liste!Q$8,$AC27,)="","",OFFSET(Liste!Q$8,$AC27,)))</f>
        <v/>
      </c>
      <c r="Q27" s="4" t="str">
        <f ca="1">IF($AC27="","",IF(OFFSET(Liste!R$8,$AC27,)="","",OFFSET(Liste!R$8,$AC27,)))</f>
        <v/>
      </c>
      <c r="R27" s="4" t="str">
        <f ca="1">IF($AC27="","",IF(OFFSET(Liste!S$8,$AC27,)="","",OFFSET(Liste!S$8,$AC27,)))</f>
        <v/>
      </c>
      <c r="S27" s="4" t="str">
        <f ca="1">IF($AC27="","",IF(OFFSET(Liste!T$8,$AC27,)="","",OFFSET(Liste!T$8,$AC27,)))</f>
        <v/>
      </c>
      <c r="T27" s="4" t="str">
        <f ca="1">IF($AC27="","",IF(OFFSET(Liste!U$8,$AC27,)="","",OFFSET(Liste!U$8,$AC27,)))</f>
        <v/>
      </c>
      <c r="U27" s="4" t="str">
        <f ca="1">IF($AC27="","",IF(OFFSET(Liste!V$8,$AC27,)="","",OFFSET(Liste!V$8,$AC27,)))</f>
        <v/>
      </c>
      <c r="V27" s="4" t="str">
        <f ca="1">IF($AC27="","",IF(OFFSET(Liste!W$8,$AC27,)="","",OFFSET(Liste!W$8,$AC27,)))</f>
        <v/>
      </c>
      <c r="W27" s="4" t="str">
        <f ca="1">IF($AC27="","",IF(OFFSET(Liste!X$8,$AC27,)="","",OFFSET(Liste!X$8,$AC27,)))</f>
        <v/>
      </c>
      <c r="X27" s="4" t="str">
        <f t="shared" ca="1" si="3"/>
        <v/>
      </c>
      <c r="Y27" s="4" t="str">
        <f t="shared" ca="1" si="4"/>
        <v/>
      </c>
      <c r="Z27" s="4" t="str">
        <f t="shared" ca="1" si="5"/>
        <v/>
      </c>
      <c r="AA27" s="5" t="str">
        <f t="shared" ca="1" si="6"/>
        <v/>
      </c>
      <c r="AC27" s="43" t="str">
        <f t="array" aca="1" ref="AC27" ca="1">IFERROR(MATCH(LARGE(IF(Liste!$B$9:$B$68=$AC$5,IF(Liste!$AB$9:$AB$68="",-20,Liste!$AB$9:$AB$68)-(Liste!$A$9:$A$68/1000)),$A27),IF(Liste!$AB$9:$AB$68="",-20,Liste!$AB$9:$AB$68)-(Liste!$A$9:$A$68/1000),0),"")</f>
        <v/>
      </c>
      <c r="AF27" s="26"/>
    </row>
    <row r="28" spans="1:32" s="3" customFormat="1" ht="15.95" customHeight="1" x14ac:dyDescent="0.25">
      <c r="A28" s="4">
        <v>20</v>
      </c>
      <c r="B28" s="4" t="str">
        <f ca="1">IF($AC28="","",OFFSET(Liste!C$8,$AC28,))</f>
        <v/>
      </c>
      <c r="C28" s="23" t="str">
        <f ca="1">IF($AC28="","",OFFSET(Liste!D$8,$AC28,))</f>
        <v/>
      </c>
      <c r="D28" s="4" t="str">
        <f ca="1">IF($AC28="","",IF(OFFSET(Liste!E$8,$AC28,)="","",OFFSET(Liste!E$8,$AC28,)))</f>
        <v/>
      </c>
      <c r="E28" s="4" t="str">
        <f ca="1">IF($AC28="","",IF(OFFSET(Liste!F$8,$AC28,)="","",OFFSET(Liste!F$8,$AC28,)))</f>
        <v/>
      </c>
      <c r="F28" s="4" t="str">
        <f ca="1">IF($AC28="","",IF(OFFSET(Liste!G$8,$AC28,)="","",OFFSET(Liste!G$8,$AC28,)))</f>
        <v/>
      </c>
      <c r="G28" s="4" t="str">
        <f ca="1">IF($AC28="","",IF(OFFSET(Liste!H$8,$AC28,)="","",OFFSET(Liste!H$8,$AC28,)))</f>
        <v/>
      </c>
      <c r="H28" s="4" t="str">
        <f ca="1">IF($AC28="","",IF(OFFSET(Liste!I$8,$AC28,)="","",OFFSET(Liste!I$8,$AC28,)))</f>
        <v/>
      </c>
      <c r="I28" s="4" t="str">
        <f ca="1">IF($AC28="","",IF(OFFSET(Liste!J$8,$AC28,)="","",OFFSET(Liste!J$8,$AC28,)))</f>
        <v/>
      </c>
      <c r="J28" s="4" t="str">
        <f ca="1">IF($AC28="","",IF(OFFSET(Liste!K$8,$AC28,)="","",OFFSET(Liste!K$8,$AC28,)))</f>
        <v/>
      </c>
      <c r="K28" s="4" t="str">
        <f ca="1">IF($AC28="","",IF(OFFSET(Liste!L$8,$AC28,)="","",OFFSET(Liste!L$8,$AC28,)))</f>
        <v/>
      </c>
      <c r="L28" s="4" t="str">
        <f ca="1">IF($AC28="","",IF(OFFSET(Liste!M$8,$AC28,)="","",OFFSET(Liste!M$8,$AC28,)))</f>
        <v/>
      </c>
      <c r="M28" s="4" t="str">
        <f ca="1">IF($AC28="","",IF(OFFSET(Liste!N$8,$AC28,)="","",OFFSET(Liste!N$8,$AC28,)))</f>
        <v/>
      </c>
      <c r="N28" s="4" t="str">
        <f ca="1">IF($AC28="","",IF(OFFSET(Liste!O$8,$AC28,)="","",OFFSET(Liste!O$8,$AC28,)))</f>
        <v/>
      </c>
      <c r="O28" s="4" t="str">
        <f ca="1">IF($AC28="","",IF(OFFSET(Liste!P$8,$AC28,)="","",OFFSET(Liste!P$8,$AC28,)))</f>
        <v/>
      </c>
      <c r="P28" s="4" t="str">
        <f ca="1">IF($AC28="","",IF(OFFSET(Liste!Q$8,$AC28,)="","",OFFSET(Liste!Q$8,$AC28,)))</f>
        <v/>
      </c>
      <c r="Q28" s="4" t="str">
        <f ca="1">IF($AC28="","",IF(OFFSET(Liste!R$8,$AC28,)="","",OFFSET(Liste!R$8,$AC28,)))</f>
        <v/>
      </c>
      <c r="R28" s="4" t="str">
        <f ca="1">IF($AC28="","",IF(OFFSET(Liste!S$8,$AC28,)="","",OFFSET(Liste!S$8,$AC28,)))</f>
        <v/>
      </c>
      <c r="S28" s="4" t="str">
        <f ca="1">IF($AC28="","",IF(OFFSET(Liste!T$8,$AC28,)="","",OFFSET(Liste!T$8,$AC28,)))</f>
        <v/>
      </c>
      <c r="T28" s="4" t="str">
        <f ca="1">IF($AC28="","",IF(OFFSET(Liste!U$8,$AC28,)="","",OFFSET(Liste!U$8,$AC28,)))</f>
        <v/>
      </c>
      <c r="U28" s="4" t="str">
        <f ca="1">IF($AC28="","",IF(OFFSET(Liste!V$8,$AC28,)="","",OFFSET(Liste!V$8,$AC28,)))</f>
        <v/>
      </c>
      <c r="V28" s="4" t="str">
        <f ca="1">IF($AC28="","",IF(OFFSET(Liste!W$8,$AC28,)="","",OFFSET(Liste!W$8,$AC28,)))</f>
        <v/>
      </c>
      <c r="W28" s="4" t="str">
        <f ca="1">IF($AC28="","",IF(OFFSET(Liste!X$8,$AC28,)="","",OFFSET(Liste!X$8,$AC28,)))</f>
        <v/>
      </c>
      <c r="X28" s="4" t="str">
        <f t="shared" ca="1" si="3"/>
        <v/>
      </c>
      <c r="Y28" s="4" t="str">
        <f t="shared" ca="1" si="4"/>
        <v/>
      </c>
      <c r="Z28" s="4" t="str">
        <f t="shared" ca="1" si="5"/>
        <v/>
      </c>
      <c r="AA28" s="5" t="str">
        <f t="shared" ca="1" si="6"/>
        <v/>
      </c>
      <c r="AC28" s="43" t="str">
        <f t="array" aca="1" ref="AC28" ca="1">IFERROR(MATCH(LARGE(IF(Liste!$B$9:$B$68=$AC$5,IF(Liste!$AB$9:$AB$68="",-20,Liste!$AB$9:$AB$68)-(Liste!$A$9:$A$68/1000)),$A28),IF(Liste!$AB$9:$AB$68="",-20,Liste!$AB$9:$AB$68)-(Liste!$A$9:$A$68/1000),0),"")</f>
        <v/>
      </c>
      <c r="AF28" s="26"/>
    </row>
    <row r="29" spans="1:32" ht="15.95" customHeight="1" x14ac:dyDescent="0.25">
      <c r="A29" s="72" t="s">
        <v>12</v>
      </c>
      <c r="B29" s="72"/>
      <c r="C29" s="72"/>
      <c r="D29" s="11" t="str">
        <f t="shared" ref="D29:W29" si="7">D4</f>
        <v>D</v>
      </c>
      <c r="E29" s="11" t="str">
        <f t="shared" si="7"/>
        <v>A</v>
      </c>
      <c r="F29" s="11" t="str">
        <f t="shared" si="7"/>
        <v>D</v>
      </c>
      <c r="G29" s="11" t="str">
        <f t="shared" si="7"/>
        <v>B</v>
      </c>
      <c r="H29" s="11" t="str">
        <f t="shared" si="7"/>
        <v>C</v>
      </c>
      <c r="I29" s="11" t="str">
        <f t="shared" si="7"/>
        <v>D</v>
      </c>
      <c r="J29" s="11" t="str">
        <f t="shared" si="7"/>
        <v>A</v>
      </c>
      <c r="K29" s="11" t="str">
        <f t="shared" si="7"/>
        <v>C</v>
      </c>
      <c r="L29" s="11" t="str">
        <f t="shared" si="7"/>
        <v>B</v>
      </c>
      <c r="M29" s="11" t="str">
        <f t="shared" si="7"/>
        <v>C</v>
      </c>
      <c r="N29" s="11" t="str">
        <f t="shared" si="7"/>
        <v>A</v>
      </c>
      <c r="O29" s="11" t="str">
        <f t="shared" si="7"/>
        <v>B</v>
      </c>
      <c r="P29" s="11" t="str">
        <f t="shared" si="7"/>
        <v>B</v>
      </c>
      <c r="Q29" s="11" t="str">
        <f t="shared" si="7"/>
        <v>B</v>
      </c>
      <c r="R29" s="11" t="str">
        <f t="shared" si="7"/>
        <v>C</v>
      </c>
      <c r="S29" s="11" t="str">
        <f t="shared" si="7"/>
        <v>D</v>
      </c>
      <c r="T29" s="11" t="str">
        <f t="shared" si="7"/>
        <v>A</v>
      </c>
      <c r="U29" s="11" t="str">
        <f t="shared" si="7"/>
        <v>A</v>
      </c>
      <c r="V29" s="11" t="str">
        <f t="shared" si="7"/>
        <v>B</v>
      </c>
      <c r="W29" s="11" t="str">
        <f t="shared" si="7"/>
        <v>C</v>
      </c>
    </row>
    <row r="30" spans="1:32" ht="15.95" customHeight="1" x14ac:dyDescent="0.25">
      <c r="A30" s="73"/>
      <c r="B30" s="73"/>
      <c r="C30" s="73"/>
      <c r="D30" s="12">
        <f t="shared" ref="D30:W30" ca="1" si="8">IF(D$4="","",COUNTIF(D$9:D$28,D$4))</f>
        <v>7</v>
      </c>
      <c r="E30" s="12">
        <f t="shared" ca="1" si="8"/>
        <v>5</v>
      </c>
      <c r="F30" s="12">
        <f t="shared" ca="1" si="8"/>
        <v>2</v>
      </c>
      <c r="G30" s="12">
        <f t="shared" ca="1" si="8"/>
        <v>1</v>
      </c>
      <c r="H30" s="12">
        <f t="shared" ca="1" si="8"/>
        <v>1</v>
      </c>
      <c r="I30" s="12">
        <f t="shared" ca="1" si="8"/>
        <v>5</v>
      </c>
      <c r="J30" s="12">
        <f t="shared" ca="1" si="8"/>
        <v>1</v>
      </c>
      <c r="K30" s="12">
        <f t="shared" ca="1" si="8"/>
        <v>1</v>
      </c>
      <c r="L30" s="12">
        <f t="shared" ca="1" si="8"/>
        <v>4</v>
      </c>
      <c r="M30" s="12">
        <f t="shared" ca="1" si="8"/>
        <v>5</v>
      </c>
      <c r="N30" s="12">
        <f t="shared" ca="1" si="8"/>
        <v>4</v>
      </c>
      <c r="O30" s="12">
        <f t="shared" ca="1" si="8"/>
        <v>0</v>
      </c>
      <c r="P30" s="12">
        <f t="shared" ca="1" si="8"/>
        <v>4</v>
      </c>
      <c r="Q30" s="12">
        <f t="shared" ca="1" si="8"/>
        <v>6</v>
      </c>
      <c r="R30" s="12">
        <f t="shared" ca="1" si="8"/>
        <v>2</v>
      </c>
      <c r="S30" s="12">
        <f t="shared" ca="1" si="8"/>
        <v>3</v>
      </c>
      <c r="T30" s="12">
        <f t="shared" ca="1" si="8"/>
        <v>4</v>
      </c>
      <c r="U30" s="12">
        <f t="shared" ca="1" si="8"/>
        <v>1</v>
      </c>
      <c r="V30" s="12">
        <f t="shared" ca="1" si="8"/>
        <v>0</v>
      </c>
      <c r="W30" s="12">
        <f t="shared" ca="1" si="8"/>
        <v>1</v>
      </c>
    </row>
    <row r="31" spans="1:32" ht="15.95" customHeight="1" x14ac:dyDescent="0.25">
      <c r="A31" s="74" t="s">
        <v>10</v>
      </c>
      <c r="B31" s="75"/>
      <c r="C31" s="76"/>
      <c r="D31" s="21">
        <f t="shared" ref="D31:W31" ca="1" si="9">D7</f>
        <v>0</v>
      </c>
      <c r="E31" s="19">
        <f t="shared" ca="1" si="9"/>
        <v>1</v>
      </c>
      <c r="F31" s="19">
        <f t="shared" ca="1" si="9"/>
        <v>3</v>
      </c>
      <c r="G31" s="19">
        <f t="shared" ca="1" si="9"/>
        <v>4</v>
      </c>
      <c r="H31" s="19">
        <f t="shared" ca="1" si="9"/>
        <v>4</v>
      </c>
      <c r="I31" s="19">
        <f t="shared" ca="1" si="9"/>
        <v>0</v>
      </c>
      <c r="J31" s="19">
        <f t="shared" ca="1" si="9"/>
        <v>5</v>
      </c>
      <c r="K31" s="19">
        <f t="shared" ca="1" si="9"/>
        <v>2</v>
      </c>
      <c r="L31" s="19">
        <f t="shared" ca="1" si="9"/>
        <v>3</v>
      </c>
      <c r="M31" s="19">
        <f t="shared" ca="1" si="9"/>
        <v>2</v>
      </c>
      <c r="N31" s="19">
        <f t="shared" ca="1" si="9"/>
        <v>1</v>
      </c>
      <c r="O31" s="19">
        <f t="shared" ca="1" si="9"/>
        <v>5</v>
      </c>
      <c r="P31" s="19">
        <f t="shared" ca="1" si="9"/>
        <v>1</v>
      </c>
      <c r="Q31" s="19">
        <f t="shared" ca="1" si="9"/>
        <v>1</v>
      </c>
      <c r="R31" s="19">
        <f t="shared" ca="1" si="9"/>
        <v>4</v>
      </c>
      <c r="S31" s="19">
        <f t="shared" ca="1" si="9"/>
        <v>2</v>
      </c>
      <c r="T31" s="19">
        <f t="shared" ca="1" si="9"/>
        <v>3</v>
      </c>
      <c r="U31" s="19">
        <f t="shared" ca="1" si="9"/>
        <v>5</v>
      </c>
      <c r="V31" s="19">
        <f t="shared" ca="1" si="9"/>
        <v>5</v>
      </c>
      <c r="W31" s="19">
        <f t="shared" ca="1" si="9"/>
        <v>5</v>
      </c>
    </row>
    <row r="32" spans="1:32" ht="15.95" customHeight="1" x14ac:dyDescent="0.25">
      <c r="A32" s="77" t="s">
        <v>8</v>
      </c>
      <c r="B32" s="77"/>
      <c r="C32" s="77"/>
      <c r="D32" s="17" t="str">
        <f t="array" aca="1" ref="D32" ca="1">IFERROR(IFERROR(INDEX(D$9:D$28,MODE(IF(D$9:D$28&lt;&gt;"",IF(D$9:D$28&lt;&gt;D$4,MATCH(D$9:D$28,D$9:D$28,0))))),INDEX(D$1:D$28,SMALL(IF(COUNTIF(D$9:D$28,D$9:D$28)=1,ROW($A$9:$A$28)),ROW($A$1)))),"")</f>
        <v>B</v>
      </c>
      <c r="E32" s="17" t="str">
        <f t="array" aca="1" ref="E32" ca="1">IFERROR(IFERROR(INDEX(E$9:E$28,MODE(IF(E$9:E$28&lt;&gt;"",IF(E$9:E$28&lt;&gt;E$4,MATCH(E$9:E$28,E$9:E$28,0))))),INDEX(E$1:E$28,SMALL(IF(COUNTIF(E$9:E$28,E$9:E$28)=1,ROW($A$9:$A$28)),ROW($A$1)))),"")</f>
        <v>C</v>
      </c>
      <c r="F32" s="17" t="str">
        <f t="array" aca="1" ref="F32" ca="1">IFERROR(IFERROR(INDEX(F$9:F$28,MODE(IF(F$9:F$28&lt;&gt;"",IF(F$9:F$28&lt;&gt;F$4,MATCH(F$9:F$28,F$9:F$28,0))))),INDEX(F$1:F$28,SMALL(IF(COUNTIF(F$9:F$28,F$9:F$28)=1,ROW($A$9:$A$28)),ROW($A$1)))),"")</f>
        <v>A</v>
      </c>
      <c r="G32" s="17" t="str">
        <f t="array" aca="1" ref="G32" ca="1">IFERROR(IFERROR(INDEX(G$9:G$28,MODE(IF(G$9:G$28&lt;&gt;"",IF(G$9:G$28&lt;&gt;G$4,MATCH(G$9:G$28,G$9:G$28,0))))),INDEX(G$1:G$28,SMALL(IF(COUNTIF(G$9:G$28,G$9:G$28)=1,ROW($A$9:$A$28)),ROW($A$1)))),"")</f>
        <v>D</v>
      </c>
      <c r="H32" s="17" t="str">
        <f t="array" aca="1" ref="H32" ca="1">IFERROR(IFERROR(INDEX(H$9:H$28,MODE(IF(H$9:H$28&lt;&gt;"",IF(H$9:H$28&lt;&gt;H$4,MATCH(H$9:H$28,H$9:H$28,0))))),INDEX(H$1:H$28,SMALL(IF(COUNTIF(H$9:H$28,H$9:H$28)=1,ROW($A$9:$A$28)),ROW($A$1)))),"")</f>
        <v>A</v>
      </c>
      <c r="I32" s="17" t="str">
        <f t="array" aca="1" ref="I32" ca="1">IFERROR(IFERROR(INDEX(I$9:I$28,MODE(IF(I$9:I$28&lt;&gt;"",IF(I$9:I$28&lt;&gt;I$4,MATCH(I$9:I$28,I$9:I$28,0))))),INDEX(I$1:I$28,SMALL(IF(COUNTIF(I$9:I$28,I$9:I$28)=1,ROW($A$9:$A$28)),ROW($A$1)))),"")</f>
        <v>B</v>
      </c>
      <c r="J32" s="17" t="str">
        <f t="array" aca="1" ref="J32" ca="1">IFERROR(IFERROR(INDEX(J$9:J$28,MODE(IF(J$9:J$28&lt;&gt;"",IF(J$9:J$28&lt;&gt;J$4,MATCH(J$9:J$28,J$9:J$28,0))))),INDEX(J$1:J$28,SMALL(IF(COUNTIF(J$9:J$28,J$9:J$28)=1,ROW($A$9:$A$28)),ROW($A$1)))),"")</f>
        <v>C</v>
      </c>
      <c r="K32" s="17" t="str">
        <f t="array" aca="1" ref="K32" ca="1">IFERROR(IFERROR(INDEX(K$9:K$28,MODE(IF(K$9:K$28&lt;&gt;"",IF(K$9:K$28&lt;&gt;K$4,MATCH(K$9:K$28,K$9:K$28,0))))),INDEX(K$1:K$28,SMALL(IF(COUNTIF(K$9:K$28,K$9:K$28)=1,ROW($A$9:$A$28)),ROW($A$1)))),"")</f>
        <v>D</v>
      </c>
      <c r="L32" s="17" t="str">
        <f t="array" aca="1" ref="L32" ca="1">IFERROR(IFERROR(INDEX(L$9:L$28,MODE(IF(L$9:L$28&lt;&gt;"",IF(L$9:L$28&lt;&gt;L$4,MATCH(L$9:L$28,L$9:L$28,0))))),INDEX(L$1:L$28,SMALL(IF(COUNTIF(L$9:L$28,L$9:L$28)=1,ROW($A$9:$A$28)),ROW($A$1)))),"")</f>
        <v>D</v>
      </c>
      <c r="M32" s="17" t="str">
        <f t="array" aca="1" ref="M32" ca="1">IFERROR(IFERROR(INDEX(M$9:M$28,MODE(IF(M$9:M$28&lt;&gt;"",IF(M$9:M$28&lt;&gt;M$4,MATCH(M$9:M$28,M$9:M$28,0))))),INDEX(M$1:M$28,SMALL(IF(COUNTIF(M$9:M$28,M$9:M$28)=1,ROW($A$9:$A$28)),ROW($A$1)))),"")</f>
        <v>A</v>
      </c>
      <c r="N32" s="17" t="str">
        <f t="array" aca="1" ref="N32" ca="1">IFERROR(IFERROR(INDEX(N$9:N$28,MODE(IF(N$9:N$28&lt;&gt;"",IF(N$9:N$28&lt;&gt;N$4,MATCH(N$9:N$28,N$9:N$28,0))))),INDEX(N$1:N$28,SMALL(IF(COUNTIF(N$9:N$28,N$9:N$28)=1,ROW($A$9:$A$28)),ROW($A$1)))),"")</f>
        <v>B</v>
      </c>
      <c r="O32" s="17" t="str">
        <f t="array" aca="1" ref="O32" ca="1">IFERROR(IFERROR(INDEX(O$9:O$28,MODE(IF(O$9:O$28&lt;&gt;"",IF(O$9:O$28&lt;&gt;O$4,MATCH(O$9:O$28,O$9:O$28,0))))),INDEX(O$1:O$28,SMALL(IF(COUNTIF(O$9:O$28,O$9:O$28)=1,ROW($A$9:$A$28)),ROW($A$1)))),"")</f>
        <v>C</v>
      </c>
      <c r="P32" s="17" t="str">
        <f t="array" aca="1" ref="P32" ca="1">IFERROR(IFERROR(INDEX(P$9:P$28,MODE(IF(P$9:P$28&lt;&gt;"",IF(P$9:P$28&lt;&gt;P$4,MATCH(P$9:P$28,P$9:P$28,0))))),INDEX(P$1:P$28,SMALL(IF(COUNTIF(P$9:P$28,P$9:P$28)=1,ROW($A$9:$A$28)),ROW($A$1)))),"")</f>
        <v>D</v>
      </c>
      <c r="Q32" s="17" t="str">
        <f t="array" aca="1" ref="Q32" ca="1">IFERROR(IFERROR(INDEX(Q$9:Q$28,MODE(IF(Q$9:Q$28&lt;&gt;"",IF(Q$9:Q$28&lt;&gt;Q$4,MATCH(Q$9:Q$28,Q$9:Q$28,0))))),INDEX(Q$1:Q$28,SMALL(IF(COUNTIF(Q$9:Q$28,Q$9:Q$28)=1,ROW($A$9:$A$28)),ROW($A$1)))),"")</f>
        <v>A</v>
      </c>
      <c r="R32" s="17" t="str">
        <f t="array" aca="1" ref="R32" ca="1">IFERROR(IFERROR(INDEX(R$9:R$28,MODE(IF(R$9:R$28&lt;&gt;"",IF(R$9:R$28&lt;&gt;R$4,MATCH(R$9:R$28,R$9:R$28,0))))),INDEX(R$1:R$28,SMALL(IF(COUNTIF(R$9:R$28,R$9:R$28)=1,ROW($A$9:$A$28)),ROW($A$1)))),"")</f>
        <v>B</v>
      </c>
      <c r="S32" s="17" t="str">
        <f t="array" aca="1" ref="S32" ca="1">IFERROR(IFERROR(INDEX(S$9:S$28,MODE(IF(S$9:S$28&lt;&gt;"",IF(S$9:S$28&lt;&gt;S$4,MATCH(S$9:S$28,S$9:S$28,0))))),INDEX(S$1:S$28,SMALL(IF(COUNTIF(S$9:S$28,S$9:S$28)=1,ROW($A$9:$A$28)),ROW($A$1)))),"")</f>
        <v>C</v>
      </c>
      <c r="T32" s="17" t="str">
        <f t="array" aca="1" ref="T32" ca="1">IFERROR(IFERROR(INDEX(T$9:T$28,MODE(IF(T$9:T$28&lt;&gt;"",IF(T$9:T$28&lt;&gt;T$4,MATCH(T$9:T$28,T$9:T$28,0))))),INDEX(T$1:T$28,SMALL(IF(COUNTIF(T$9:T$28,T$9:T$28)=1,ROW($A$9:$A$28)),ROW($A$1)))),"")</f>
        <v>D</v>
      </c>
      <c r="U32" s="17" t="str">
        <f t="array" aca="1" ref="U32" ca="1">IFERROR(IFERROR(INDEX(U$9:U$28,MODE(IF(U$9:U$28&lt;&gt;"",IF(U$9:U$28&lt;&gt;U$4,MATCH(U$9:U$28,U$9:U$28,0))))),INDEX(U$1:U$28,SMALL(IF(COUNTIF(U$9:U$28,U$9:U$28)=1,ROW($A$9:$A$28)),ROW($A$1)))),"")</f>
        <v>D</v>
      </c>
      <c r="V32" s="17" t="str">
        <f t="array" aca="1" ref="V32" ca="1">IFERROR(IFERROR(INDEX(V$9:V$28,MODE(IF(V$9:V$28&lt;&gt;"",IF(V$9:V$28&lt;&gt;V$4,MATCH(V$9:V$28,V$9:V$28,0))))),INDEX(V$1:V$28,SMALL(IF(COUNTIF(V$9:V$28,V$9:V$28)=1,ROW($A$9:$A$28)),ROW($A$1)))),"")</f>
        <v>A</v>
      </c>
      <c r="W32" s="17" t="str">
        <f t="array" aca="1" ref="W32" ca="1">IFERROR(IFERROR(INDEX(W$9:W$28,MODE(IF(W$9:W$28&lt;&gt;"",IF(W$9:W$28&lt;&gt;W$4,MATCH(W$9:W$28,W$9:W$28,0))))),INDEX(W$1:W$28,SMALL(IF(COUNTIF(W$9:W$28,W$9:W$28)=1,ROW($A$9:$A$28)),ROW($A$1)))),"")</f>
        <v>B</v>
      </c>
    </row>
    <row r="33" spans="1:23" ht="15.95" customHeight="1" x14ac:dyDescent="0.25">
      <c r="A33" s="78"/>
      <c r="B33" s="78"/>
      <c r="C33" s="78"/>
      <c r="D33" s="18">
        <f t="shared" ref="D33:W33" ca="1" si="10">IF(D$32="","",COUNTIF(D$9:D$28,D$32))</f>
        <v>1</v>
      </c>
      <c r="E33" s="18">
        <f t="shared" ca="1" si="10"/>
        <v>1</v>
      </c>
      <c r="F33" s="18">
        <f t="shared" ca="1" si="10"/>
        <v>3</v>
      </c>
      <c r="G33" s="18">
        <f t="shared" ca="1" si="10"/>
        <v>2</v>
      </c>
      <c r="H33" s="18">
        <f t="shared" ca="1" si="10"/>
        <v>2</v>
      </c>
      <c r="I33" s="18">
        <f t="shared" ca="1" si="10"/>
        <v>2</v>
      </c>
      <c r="J33" s="18">
        <f t="shared" ca="1" si="10"/>
        <v>1</v>
      </c>
      <c r="K33" s="18">
        <f t="shared" ca="1" si="10"/>
        <v>2</v>
      </c>
      <c r="L33" s="18">
        <f t="shared" ca="1" si="10"/>
        <v>1</v>
      </c>
      <c r="M33" s="18">
        <f t="shared" ca="1" si="10"/>
        <v>1</v>
      </c>
      <c r="N33" s="18">
        <f t="shared" ca="1" si="10"/>
        <v>1</v>
      </c>
      <c r="O33" s="18">
        <f t="shared" ca="1" si="10"/>
        <v>1</v>
      </c>
      <c r="P33" s="18">
        <f t="shared" ca="1" si="10"/>
        <v>1</v>
      </c>
      <c r="Q33" s="18">
        <f t="shared" ca="1" si="10"/>
        <v>1</v>
      </c>
      <c r="R33" s="18">
        <f t="shared" ca="1" si="10"/>
        <v>1</v>
      </c>
      <c r="S33" s="18">
        <f t="shared" ca="1" si="10"/>
        <v>2</v>
      </c>
      <c r="T33" s="18">
        <f t="shared" ca="1" si="10"/>
        <v>1</v>
      </c>
      <c r="U33" s="18">
        <f t="shared" ca="1" si="10"/>
        <v>2</v>
      </c>
      <c r="V33" s="18">
        <f t="shared" ca="1" si="10"/>
        <v>2</v>
      </c>
      <c r="W33" s="18">
        <f t="shared" ca="1" si="10"/>
        <v>2</v>
      </c>
    </row>
    <row r="34" spans="1:23" ht="15.95" customHeight="1" x14ac:dyDescent="0.25">
      <c r="A34" s="79" t="s">
        <v>7</v>
      </c>
      <c r="B34" s="79"/>
      <c r="C34" s="79"/>
      <c r="D34" s="13" t="str">
        <f t="array" aca="1" ref="D34" ca="1">IFERROR(IFERROR(INDEX(D$9:D$28,MODE(IF(D$9:D$28&lt;&gt;"",IF(D$9:D$28&lt;&gt;D$4,IF(D$9:D$28&lt;&gt;D$32,MATCH(D$9:D$28,D$9:D$28,0)))))),INDEX(D$1:D$28,SMALL(IF(D$9:D$28&lt;&gt;D$29,IF(COUNTIF(D$9:D$28,D$9:D$28)=1,ROW($A$9:$A$28))),ROW($A$1)))),"")</f>
        <v>B</v>
      </c>
      <c r="E34" s="13" t="str">
        <f t="array" aca="1" ref="E34" ca="1">IFERROR(IFERROR(INDEX(E$9:E$28,MODE(IF(E$9:E$28&lt;&gt;"",IF(E$9:E$28&lt;&gt;E$4,IF(E$9:E$28&lt;&gt;E$32,MATCH(E$9:E$28,E$9:E$28,0)))))),INDEX(E$1:E$28,SMALL(IF(E$9:E$28&lt;&gt;E$29,IF(COUNTIF(E$9:E$28,E$9:E$28)=1,ROW($A$9:$A$28))),ROW($A$1)))),"")</f>
        <v>C</v>
      </c>
      <c r="F34" s="13" t="str">
        <f t="array" aca="1" ref="F34" ca="1">IFERROR(IFERROR(INDEX(F$9:F$28,MODE(IF(F$9:F$28&lt;&gt;"",IF(F$9:F$28&lt;&gt;F$4,IF(F$9:F$28&lt;&gt;F$32,MATCH(F$9:F$28,F$9:F$28,0)))))),INDEX(F$1:F$28,SMALL(IF(F$9:F$28&lt;&gt;F$29,IF(COUNTIF(F$9:F$28,F$9:F$28)=1,ROW($A$9:$A$28))),ROW($A$1)))),"")</f>
        <v/>
      </c>
      <c r="G34" s="13" t="str">
        <f t="array" aca="1" ref="G34" ca="1">IFERROR(IFERROR(INDEX(G$9:G$28,MODE(IF(G$9:G$28&lt;&gt;"",IF(G$9:G$28&lt;&gt;G$4,IF(G$9:G$28&lt;&gt;G$32,MATCH(G$9:G$28,G$9:G$28,0)))))),INDEX(G$1:G$28,SMALL(IF(G$9:G$28&lt;&gt;G$29,IF(COUNTIF(G$9:G$28,G$9:G$28)=1,ROW($A$9:$A$28))),ROW($A$1)))),"")</f>
        <v>A</v>
      </c>
      <c r="H34" s="13" t="str">
        <f t="array" aca="1" ref="H34" ca="1">IFERROR(IFERROR(INDEX(H$9:H$28,MODE(IF(H$9:H$28&lt;&gt;"",IF(H$9:H$28&lt;&gt;H$4,IF(H$9:H$28&lt;&gt;H$32,MATCH(H$9:H$28,H$9:H$28,0)))))),INDEX(H$1:H$28,SMALL(IF(H$9:H$28&lt;&gt;H$29,IF(COUNTIF(H$9:H$28,H$9:H$28)=1,ROW($A$9:$A$28))),ROW($A$1)))),"")</f>
        <v>D</v>
      </c>
      <c r="I34" s="13" t="str">
        <f t="array" aca="1" ref="I34" ca="1">IFERROR(IFERROR(INDEX(I$9:I$28,MODE(IF(I$9:I$28&lt;&gt;"",IF(I$9:I$28&lt;&gt;I$4,IF(I$9:I$28&lt;&gt;I$32,MATCH(I$9:I$28,I$9:I$28,0)))))),INDEX(I$1:I$28,SMALL(IF(I$9:I$28&lt;&gt;I$29,IF(COUNTIF(I$9:I$28,I$9:I$28)=1,ROW($A$9:$A$28))),ROW($A$1)))),"")</f>
        <v>A</v>
      </c>
      <c r="J34" s="13" t="str">
        <f t="array" aca="1" ref="J34" ca="1">IFERROR(IFERROR(INDEX(J$9:J$28,MODE(IF(J$9:J$28&lt;&gt;"",IF(J$9:J$28&lt;&gt;J$4,IF(J$9:J$28&lt;&gt;J$32,MATCH(J$9:J$28,J$9:J$28,0)))))),INDEX(J$1:J$28,SMALL(IF(J$9:J$28&lt;&gt;J$29,IF(COUNTIF(J$9:J$28,J$9:J$28)=1,ROW($A$9:$A$28))),ROW($A$1)))),"")</f>
        <v>C</v>
      </c>
      <c r="K34" s="13" t="str">
        <f t="array" aca="1" ref="K34" ca="1">IFERROR(IFERROR(INDEX(K$9:K$28,MODE(IF(K$9:K$28&lt;&gt;"",IF(K$9:K$28&lt;&gt;K$4,IF(K$9:K$28&lt;&gt;K$32,MATCH(K$9:K$28,K$9:K$28,0)))))),INDEX(K$1:K$28,SMALL(IF(K$9:K$28&lt;&gt;K$29,IF(COUNTIF(K$9:K$28,K$9:K$28)=1,ROW($A$9:$A$28))),ROW($A$1)))),"")</f>
        <v>B</v>
      </c>
      <c r="L34" s="13" t="str">
        <f t="array" aca="1" ref="L34" ca="1">IFERROR(IFERROR(INDEX(L$9:L$28,MODE(IF(L$9:L$28&lt;&gt;"",IF(L$9:L$28&lt;&gt;L$4,IF(L$9:L$28&lt;&gt;L$32,MATCH(L$9:L$28,L$9:L$28,0)))))),INDEX(L$1:L$28,SMALL(IF(L$9:L$28&lt;&gt;L$29,IF(COUNTIF(L$9:L$28,L$9:L$28)=1,ROW($A$9:$A$28))),ROW($A$1)))),"")</f>
        <v>D</v>
      </c>
      <c r="M34" s="13" t="str">
        <f t="array" aca="1" ref="M34" ca="1">IFERROR(IFERROR(INDEX(M$9:M$28,MODE(IF(M$9:M$28&lt;&gt;"",IF(M$9:M$28&lt;&gt;M$4,IF(M$9:M$28&lt;&gt;M$32,MATCH(M$9:M$28,M$9:M$28,0)))))),INDEX(M$1:M$28,SMALL(IF(M$9:M$28&lt;&gt;M$29,IF(COUNTIF(M$9:M$28,M$9:M$28)=1,ROW($A$9:$A$28))),ROW($A$1)))),"")</f>
        <v>A</v>
      </c>
      <c r="N34" s="13" t="str">
        <f t="array" aca="1" ref="N34" ca="1">IFERROR(IFERROR(INDEX(N$9:N$28,MODE(IF(N$9:N$28&lt;&gt;"",IF(N$9:N$28&lt;&gt;N$4,IF(N$9:N$28&lt;&gt;N$32,MATCH(N$9:N$28,N$9:N$28,0)))))),INDEX(N$1:N$28,SMALL(IF(N$9:N$28&lt;&gt;N$29,IF(COUNTIF(N$9:N$28,N$9:N$28)=1,ROW($A$9:$A$28))),ROW($A$1)))),"")</f>
        <v>B</v>
      </c>
      <c r="O34" s="13" t="str">
        <f t="array" aca="1" ref="O34" ca="1">IFERROR(IFERROR(INDEX(O$9:O$28,MODE(IF(O$9:O$28&lt;&gt;"",IF(O$9:O$28&lt;&gt;O$4,IF(O$9:O$28&lt;&gt;O$32,MATCH(O$9:O$28,O$9:O$28,0)))))),INDEX(O$1:O$28,SMALL(IF(O$9:O$28&lt;&gt;O$29,IF(COUNTIF(O$9:O$28,O$9:O$28)=1,ROW($A$9:$A$28))),ROW($A$1)))),"")</f>
        <v>C</v>
      </c>
      <c r="P34" s="13" t="str">
        <f t="array" aca="1" ref="P34" ca="1">IFERROR(IFERROR(INDEX(P$9:P$28,MODE(IF(P$9:P$28&lt;&gt;"",IF(P$9:P$28&lt;&gt;P$4,IF(P$9:P$28&lt;&gt;P$32,MATCH(P$9:P$28,P$9:P$28,0)))))),INDEX(P$1:P$28,SMALL(IF(P$9:P$28&lt;&gt;P$29,IF(COUNTIF(P$9:P$28,P$9:P$28)=1,ROW($A$9:$A$28))),ROW($A$1)))),"")</f>
        <v>D</v>
      </c>
      <c r="Q34" s="13" t="str">
        <f t="array" aca="1" ref="Q34" ca="1">IFERROR(IFERROR(INDEX(Q$9:Q$28,MODE(IF(Q$9:Q$28&lt;&gt;"",IF(Q$9:Q$28&lt;&gt;Q$4,IF(Q$9:Q$28&lt;&gt;Q$32,MATCH(Q$9:Q$28,Q$9:Q$28,0)))))),INDEX(Q$1:Q$28,SMALL(IF(Q$9:Q$28&lt;&gt;Q$29,IF(COUNTIF(Q$9:Q$28,Q$9:Q$28)=1,ROW($A$9:$A$28))),ROW($A$1)))),"")</f>
        <v>A</v>
      </c>
      <c r="R34" s="13" t="str">
        <f t="array" aca="1" ref="R34" ca="1">IFERROR(IFERROR(INDEX(R$9:R$28,MODE(IF(R$9:R$28&lt;&gt;"",IF(R$9:R$28&lt;&gt;R$4,IF(R$9:R$28&lt;&gt;R$32,MATCH(R$9:R$28,R$9:R$28,0)))))),INDEX(R$1:R$28,SMALL(IF(R$9:R$28&lt;&gt;R$29,IF(COUNTIF(R$9:R$28,R$9:R$28)=1,ROW($A$9:$A$28))),ROW($A$1)))),"")</f>
        <v>B</v>
      </c>
      <c r="S34" s="13" t="str">
        <f t="array" aca="1" ref="S34" ca="1">IFERROR(IFERROR(INDEX(S$9:S$28,MODE(IF(S$9:S$28&lt;&gt;"",IF(S$9:S$28&lt;&gt;S$4,IF(S$9:S$28&lt;&gt;S$32,MATCH(S$9:S$28,S$9:S$28,0)))))),INDEX(S$1:S$28,SMALL(IF(S$9:S$28&lt;&gt;S$29,IF(COUNTIF(S$9:S$28,S$9:S$28)=1,ROW($A$9:$A$28))),ROW($A$1)))),"")</f>
        <v>B</v>
      </c>
      <c r="T34" s="13" t="str">
        <f t="array" aca="1" ref="T34" ca="1">IFERROR(IFERROR(INDEX(T$9:T$28,MODE(IF(T$9:T$28&lt;&gt;"",IF(T$9:T$28&lt;&gt;T$4,IF(T$9:T$28&lt;&gt;T$32,MATCH(T$9:T$28,T$9:T$28,0)))))),INDEX(T$1:T$28,SMALL(IF(T$9:T$28&lt;&gt;T$29,IF(COUNTIF(T$9:T$28,T$9:T$28)=1,ROW($A$9:$A$28))),ROW($A$1)))),"")</f>
        <v>D</v>
      </c>
      <c r="U34" s="13" t="str">
        <f t="array" aca="1" ref="U34" ca="1">IFERROR(IFERROR(INDEX(U$9:U$28,MODE(IF(U$9:U$28&lt;&gt;"",IF(U$9:U$28&lt;&gt;U$4,IF(U$9:U$28&lt;&gt;U$32,MATCH(U$9:U$28,U$9:U$28,0)))))),INDEX(U$1:U$28,SMALL(IF(U$9:U$28&lt;&gt;U$29,IF(COUNTIF(U$9:U$28,U$9:U$28)=1,ROW($A$9:$A$28))),ROW($A$1)))),"")</f>
        <v/>
      </c>
      <c r="V34" s="13" t="str">
        <f t="array" aca="1" ref="V34" ca="1">IFERROR(IFERROR(INDEX(V$9:V$28,MODE(IF(V$9:V$28&lt;&gt;"",IF(V$9:V$28&lt;&gt;V$4,IF(V$9:V$28&lt;&gt;V$32,MATCH(V$9:V$28,V$9:V$28,0)))))),INDEX(V$1:V$28,SMALL(IF(V$9:V$28&lt;&gt;V$29,IF(COUNTIF(V$9:V$28,V$9:V$28)=1,ROW($A$9:$A$28))),ROW($A$1)))),"")</f>
        <v>C</v>
      </c>
      <c r="W34" s="13" t="str">
        <f t="array" aca="1" ref="W34" ca="1">IFERROR(IFERROR(INDEX(W$9:W$28,MODE(IF(W$9:W$28&lt;&gt;"",IF(W$9:W$28&lt;&gt;W$4,IF(W$9:W$28&lt;&gt;W$32,MATCH(W$9:W$28,W$9:W$28,0)))))),INDEX(W$1:W$28,SMALL(IF(W$9:W$28&lt;&gt;W$29,IF(COUNTIF(W$9:W$28,W$9:W$28)=1,ROW($A$9:$A$28))),ROW($A$1)))),"")</f>
        <v/>
      </c>
    </row>
    <row r="35" spans="1:23" ht="15.95" customHeight="1" x14ac:dyDescent="0.25">
      <c r="A35" s="80"/>
      <c r="B35" s="80"/>
      <c r="C35" s="80"/>
      <c r="D35" s="14">
        <f t="shared" ref="D35:W35" ca="1" si="11">IF(D$34="","",COUNTIF(D$9:D$28,D$34))</f>
        <v>1</v>
      </c>
      <c r="E35" s="14">
        <f t="shared" ca="1" si="11"/>
        <v>1</v>
      </c>
      <c r="F35" s="14" t="str">
        <f t="shared" ca="1" si="11"/>
        <v/>
      </c>
      <c r="G35" s="14">
        <f t="shared" ca="1" si="11"/>
        <v>1</v>
      </c>
      <c r="H35" s="14">
        <f t="shared" ca="1" si="11"/>
        <v>1</v>
      </c>
      <c r="I35" s="14">
        <f t="shared" ca="1" si="11"/>
        <v>1</v>
      </c>
      <c r="J35" s="14">
        <f t="shared" ca="1" si="11"/>
        <v>1</v>
      </c>
      <c r="K35" s="14">
        <f t="shared" ca="1" si="11"/>
        <v>2</v>
      </c>
      <c r="L35" s="14">
        <f t="shared" ca="1" si="11"/>
        <v>1</v>
      </c>
      <c r="M35" s="14">
        <f t="shared" ca="1" si="11"/>
        <v>1</v>
      </c>
      <c r="N35" s="14">
        <f t="shared" ca="1" si="11"/>
        <v>1</v>
      </c>
      <c r="O35" s="14">
        <f t="shared" ca="1" si="11"/>
        <v>1</v>
      </c>
      <c r="P35" s="14">
        <f t="shared" ca="1" si="11"/>
        <v>1</v>
      </c>
      <c r="Q35" s="14">
        <f t="shared" ca="1" si="11"/>
        <v>1</v>
      </c>
      <c r="R35" s="14">
        <f t="shared" ca="1" si="11"/>
        <v>1</v>
      </c>
      <c r="S35" s="14">
        <f t="shared" ca="1" si="11"/>
        <v>1</v>
      </c>
      <c r="T35" s="14">
        <f t="shared" ca="1" si="11"/>
        <v>1</v>
      </c>
      <c r="U35" s="14" t="str">
        <f t="shared" ca="1" si="11"/>
        <v/>
      </c>
      <c r="V35" s="14">
        <f t="shared" ca="1" si="11"/>
        <v>1</v>
      </c>
      <c r="W35" s="14" t="str">
        <f t="shared" ca="1" si="11"/>
        <v/>
      </c>
    </row>
    <row r="36" spans="1:23" ht="15.95" customHeight="1" x14ac:dyDescent="0.25">
      <c r="A36" s="81" t="s">
        <v>9</v>
      </c>
      <c r="B36" s="81"/>
      <c r="C36" s="81"/>
      <c r="D36" s="15" t="str">
        <f t="array" aca="1" ref="D36" ca="1">IFERROR(IFERROR(INDEX(D$9:D$28,MODE(IF(D$9:D$28&lt;&gt;"",IF(D$9:D$28&lt;&gt;D$4,IF(D$9:D$28&lt;&gt;D$32,IF(D$9:D$28&lt;&gt;D$34,MATCH(D$9:D$28,D$9:D$28,0))))))),INDEX(D$1:D$28,SMALL(IF(D$9:D$28&lt;&gt;D$32,IF(D$9:D$28&lt;&gt;D$34,IF(COUNTIF(D$9:D$28,D$9:D$28)=1,ROW($A$9:$A$28)))),ROW($A$1)))),"")</f>
        <v/>
      </c>
      <c r="E36" s="15" t="str">
        <f t="array" aca="1" ref="E36" ca="1">IFERROR(IFERROR(INDEX(E$9:E$28,MODE(IF(E$9:E$28&lt;&gt;"",IF(E$9:E$28&lt;&gt;E$4,IF(E$9:E$28&lt;&gt;E$32,IF(E$9:E$28&lt;&gt;E$34,MATCH(E$9:E$28,E$9:E$28,0))))))),INDEX(E$1:E$28,SMALL(IF(E$9:E$28&lt;&gt;E$32,IF(E$9:E$28&lt;&gt;E$34,IF(COUNTIF(E$9:E$28,E$9:E$28)=1,ROW($A$9:$A$28)))),ROW($A$1)))),"")</f>
        <v>D</v>
      </c>
      <c r="F36" s="15" t="str">
        <f t="array" aca="1" ref="F36" ca="1">IFERROR(IFERROR(INDEX(F$9:F$28,MODE(IF(F$9:F$28&lt;&gt;"",IF(F$9:F$28&lt;&gt;F$4,IF(F$9:F$28&lt;&gt;F$32,IF(F$9:F$28&lt;&gt;F$34,MATCH(F$9:F$28,F$9:F$28,0))))))),INDEX(F$1:F$28,SMALL(IF(F$9:F$28&lt;&gt;F$32,IF(F$9:F$28&lt;&gt;F$34,IF(COUNTIF(F$9:F$28,F$9:F$28)=1,ROW($A$9:$A$28)))),ROW($A$1)))),"")</f>
        <v/>
      </c>
      <c r="G36" s="15" t="str">
        <f t="array" aca="1" ref="G36" ca="1">IFERROR(IFERROR(INDEX(G$9:G$28,MODE(IF(G$9:G$28&lt;&gt;"",IF(G$9:G$28&lt;&gt;G$4,IF(G$9:G$28&lt;&gt;G$32,IF(G$9:G$28&lt;&gt;G$34,MATCH(G$9:G$28,G$9:G$28,0))))))),INDEX(G$1:G$28,SMALL(IF(G$9:G$28&lt;&gt;G$32,IF(G$9:G$28&lt;&gt;G$34,IF(COUNTIF(G$9:G$28,G$9:G$28)=1,ROW($A$9:$A$28)))),ROW($A$1)))),"")</f>
        <v>B</v>
      </c>
      <c r="H36" s="15" t="str">
        <f t="array" aca="1" ref="H36" ca="1">IFERROR(IFERROR(INDEX(H$9:H$28,MODE(IF(H$9:H$28&lt;&gt;"",IF(H$9:H$28&lt;&gt;H$4,IF(H$9:H$28&lt;&gt;H$32,IF(H$9:H$28&lt;&gt;H$34,MATCH(H$9:H$28,H$9:H$28,0))))))),INDEX(H$1:H$28,SMALL(IF(H$9:H$28&lt;&gt;H$32,IF(H$9:H$28&lt;&gt;H$34,IF(COUNTIF(H$9:H$28,H$9:H$28)=1,ROW($A$9:$A$28)))),ROW($A$1)))),"")</f>
        <v>C</v>
      </c>
      <c r="I36" s="15" t="str">
        <f t="array" aca="1" ref="I36" ca="1">IFERROR(IFERROR(INDEX(I$9:I$28,MODE(IF(I$9:I$28&lt;&gt;"",IF(I$9:I$28&lt;&gt;I$4,IF(I$9:I$28&lt;&gt;I$32,IF(I$9:I$28&lt;&gt;I$34,MATCH(I$9:I$28,I$9:I$28,0))))))),INDEX(I$1:I$28,SMALL(IF(I$9:I$28&lt;&gt;I$32,IF(I$9:I$28&lt;&gt;I$34,IF(COUNTIF(I$9:I$28,I$9:I$28)=1,ROW($A$9:$A$28)))),ROW($A$1)))),"")</f>
        <v/>
      </c>
      <c r="J36" s="15" t="str">
        <f t="array" aca="1" ref="J36" ca="1">IFERROR(IFERROR(INDEX(J$9:J$28,MODE(IF(J$9:J$28&lt;&gt;"",IF(J$9:J$28&lt;&gt;J$4,IF(J$9:J$28&lt;&gt;J$32,IF(J$9:J$28&lt;&gt;J$34,MATCH(J$9:J$28,J$9:J$28,0))))))),INDEX(J$1:J$28,SMALL(IF(J$9:J$28&lt;&gt;J$32,IF(J$9:J$28&lt;&gt;J$34,IF(COUNTIF(J$9:J$28,J$9:J$28)=1,ROW($A$9:$A$28)))),ROW($A$1)))),"")</f>
        <v>B</v>
      </c>
      <c r="K36" s="15" t="str">
        <f t="array" aca="1" ref="K36" ca="1">IFERROR(IFERROR(INDEX(K$9:K$28,MODE(IF(K$9:K$28&lt;&gt;"",IF(K$9:K$28&lt;&gt;K$4,IF(K$9:K$28&lt;&gt;K$32,IF(K$9:K$28&lt;&gt;K$34,MATCH(K$9:K$28,K$9:K$28,0))))))),INDEX(K$1:K$28,SMALL(IF(K$9:K$28&lt;&gt;K$32,IF(K$9:K$28&lt;&gt;K$34,IF(COUNTIF(K$9:K$28,K$9:K$28)=1,ROW($A$9:$A$28)))),ROW($A$1)))),"")</f>
        <v>C</v>
      </c>
      <c r="L36" s="15" t="str">
        <f t="array" aca="1" ref="L36" ca="1">IFERROR(IFERROR(INDEX(L$9:L$28,MODE(IF(L$9:L$28&lt;&gt;"",IF(L$9:L$28&lt;&gt;L$4,IF(L$9:L$28&lt;&gt;L$32,IF(L$9:L$28&lt;&gt;L$34,MATCH(L$9:L$28,L$9:L$28,0))))))),INDEX(L$1:L$28,SMALL(IF(L$9:L$28&lt;&gt;L$32,IF(L$9:L$28&lt;&gt;L$34,IF(COUNTIF(L$9:L$28,L$9:L$28)=1,ROW($A$9:$A$28)))),ROW($A$1)))),"")</f>
        <v/>
      </c>
      <c r="M36" s="15" t="str">
        <f t="array" aca="1" ref="M36" ca="1">IFERROR(IFERROR(INDEX(M$9:M$28,MODE(IF(M$9:M$28&lt;&gt;"",IF(M$9:M$28&lt;&gt;M$4,IF(M$9:M$28&lt;&gt;M$32,IF(M$9:M$28&lt;&gt;M$34,MATCH(M$9:M$28,M$9:M$28,0))))))),INDEX(M$1:M$28,SMALL(IF(M$9:M$28&lt;&gt;M$32,IF(M$9:M$28&lt;&gt;M$34,IF(COUNTIF(M$9:M$28,M$9:M$28)=1,ROW($A$9:$A$28)))),ROW($A$1)))),"")</f>
        <v/>
      </c>
      <c r="N36" s="15" t="str">
        <f t="array" aca="1" ref="N36" ca="1">IFERROR(IFERROR(INDEX(N$9:N$28,MODE(IF(N$9:N$28&lt;&gt;"",IF(N$9:N$28&lt;&gt;N$4,IF(N$9:N$28&lt;&gt;N$32,IF(N$9:N$28&lt;&gt;N$34,MATCH(N$9:N$28,N$9:N$28,0))))))),INDEX(N$1:N$28,SMALL(IF(N$9:N$28&lt;&gt;N$32,IF(N$9:N$28&lt;&gt;N$34,IF(COUNTIF(N$9:N$28,N$9:N$28)=1,ROW($A$9:$A$28)))),ROW($A$1)))),"")</f>
        <v>C</v>
      </c>
      <c r="O36" s="15" t="str">
        <f t="array" aca="1" ref="O36" ca="1">IFERROR(IFERROR(INDEX(O$9:O$28,MODE(IF(O$9:O$28&lt;&gt;"",IF(O$9:O$28&lt;&gt;O$4,IF(O$9:O$28&lt;&gt;O$32,IF(O$9:O$28&lt;&gt;O$34,MATCH(O$9:O$28,O$9:O$28,0))))))),INDEX(O$1:O$28,SMALL(IF(O$9:O$28&lt;&gt;O$32,IF(O$9:O$28&lt;&gt;O$34,IF(COUNTIF(O$9:O$28,O$9:O$28)=1,ROW($A$9:$A$28)))),ROW($A$1)))),"")</f>
        <v>D</v>
      </c>
      <c r="P36" s="15" t="str">
        <f t="array" aca="1" ref="P36" ca="1">IFERROR(IFERROR(INDEX(P$9:P$28,MODE(IF(P$9:P$28&lt;&gt;"",IF(P$9:P$28&lt;&gt;P$4,IF(P$9:P$28&lt;&gt;P$32,IF(P$9:P$28&lt;&gt;P$34,MATCH(P$9:P$28,P$9:P$28,0))))))),INDEX(P$1:P$28,SMALL(IF(P$9:P$28&lt;&gt;P$32,IF(P$9:P$28&lt;&gt;P$34,IF(COUNTIF(P$9:P$28,P$9:P$28)=1,ROW($A$9:$A$28)))),ROW($A$1)))),"")</f>
        <v>C</v>
      </c>
      <c r="Q36" s="15" t="str">
        <f t="array" aca="1" ref="Q36" ca="1">IFERROR(IFERROR(INDEX(Q$9:Q$28,MODE(IF(Q$9:Q$28&lt;&gt;"",IF(Q$9:Q$28&lt;&gt;Q$4,IF(Q$9:Q$28&lt;&gt;Q$32,IF(Q$9:Q$28&lt;&gt;Q$34,MATCH(Q$9:Q$28,Q$9:Q$28,0))))))),INDEX(Q$1:Q$28,SMALL(IF(Q$9:Q$28&lt;&gt;Q$32,IF(Q$9:Q$28&lt;&gt;Q$34,IF(COUNTIF(Q$9:Q$28,Q$9:Q$28)=1,ROW($A$9:$A$28)))),ROW($A$1)))),"")</f>
        <v/>
      </c>
      <c r="R36" s="15" t="str">
        <f t="array" aca="1" ref="R36" ca="1">IFERROR(IFERROR(INDEX(R$9:R$28,MODE(IF(R$9:R$28&lt;&gt;"",IF(R$9:R$28&lt;&gt;R$4,IF(R$9:R$28&lt;&gt;R$32,IF(R$9:R$28&lt;&gt;R$34,MATCH(R$9:R$28,R$9:R$28,0))))))),INDEX(R$1:R$28,SMALL(IF(R$9:R$28&lt;&gt;R$32,IF(R$9:R$28&lt;&gt;R$34,IF(COUNTIF(R$9:R$28,R$9:R$28)=1,ROW($A$9:$A$28)))),ROW($A$1)))),"")</f>
        <v>A</v>
      </c>
      <c r="S36" s="15" t="str">
        <f t="array" aca="1" ref="S36" ca="1">IFERROR(IFERROR(INDEX(S$9:S$28,MODE(IF(S$9:S$28&lt;&gt;"",IF(S$9:S$28&lt;&gt;S$4,IF(S$9:S$28&lt;&gt;S$32,IF(S$9:S$28&lt;&gt;S$34,MATCH(S$9:S$28,S$9:S$28,0))))))),INDEX(S$1:S$28,SMALL(IF(S$9:S$28&lt;&gt;S$32,IF(S$9:S$28&lt;&gt;S$34,IF(COUNTIF(S$9:S$28,S$9:S$28)=1,ROW($A$9:$A$28)))),ROW($A$1)))),"")</f>
        <v/>
      </c>
      <c r="T36" s="15" t="str">
        <f t="array" aca="1" ref="T36" ca="1">IFERROR(IFERROR(INDEX(T$9:T$28,MODE(IF(T$9:T$28&lt;&gt;"",IF(T$9:T$28&lt;&gt;T$4,IF(T$9:T$28&lt;&gt;T$32,IF(T$9:T$28&lt;&gt;T$34,MATCH(T$9:T$28,T$9:T$28,0))))))),INDEX(T$1:T$28,SMALL(IF(T$9:T$28&lt;&gt;T$32,IF(T$9:T$28&lt;&gt;T$34,IF(COUNTIF(T$9:T$28,T$9:T$28)=1,ROW($A$9:$A$28)))),ROW($A$1)))),"")</f>
        <v/>
      </c>
      <c r="U36" s="15" t="str">
        <f t="array" aca="1" ref="U36" ca="1">IFERROR(IFERROR(INDEX(U$9:U$28,MODE(IF(U$9:U$28&lt;&gt;"",IF(U$9:U$28&lt;&gt;U$4,IF(U$9:U$28&lt;&gt;U$32,IF(U$9:U$28&lt;&gt;U$34,MATCH(U$9:U$28,U$9:U$28,0))))))),INDEX(U$1:U$28,SMALL(IF(U$9:U$28&lt;&gt;U$32,IF(U$9:U$28&lt;&gt;U$34,IF(COUNTIF(U$9:U$28,U$9:U$28)=1,ROW($A$9:$A$28)))),ROW($A$1)))),"")</f>
        <v>A</v>
      </c>
      <c r="V36" s="15" t="str">
        <f t="array" aca="1" ref="V36" ca="1">IFERROR(IFERROR(INDEX(V$9:V$28,MODE(IF(V$9:V$28&lt;&gt;"",IF(V$9:V$28&lt;&gt;V$4,IF(V$9:V$28&lt;&gt;V$32,IF(V$9:V$28&lt;&gt;V$34,MATCH(V$9:V$28,V$9:V$28,0))))))),INDEX(V$1:V$28,SMALL(IF(V$9:V$28&lt;&gt;V$32,IF(V$9:V$28&lt;&gt;V$34,IF(COUNTIF(V$9:V$28,V$9:V$28)=1,ROW($A$9:$A$28)))),ROW($A$1)))),"")</f>
        <v/>
      </c>
      <c r="W36" s="15" t="str">
        <f t="array" aca="1" ref="W36" ca="1">IFERROR(IFERROR(INDEX(W$9:W$28,MODE(IF(W$9:W$28&lt;&gt;"",IF(W$9:W$28&lt;&gt;W$4,IF(W$9:W$28&lt;&gt;W$32,IF(W$9:W$28&lt;&gt;W$34,MATCH(W$9:W$28,W$9:W$28,0))))))),INDEX(W$1:W$28,SMALL(IF(W$9:W$28&lt;&gt;W$32,IF(W$9:W$28&lt;&gt;W$34,IF(COUNTIF(W$9:W$28,W$9:W$28)=1,ROW($A$9:$A$28)))),ROW($A$1)))),"")</f>
        <v>C</v>
      </c>
    </row>
    <row r="37" spans="1:23" ht="15.95" customHeight="1" x14ac:dyDescent="0.25">
      <c r="A37" s="82"/>
      <c r="B37" s="82"/>
      <c r="C37" s="82"/>
      <c r="D37" s="16" t="str">
        <f t="shared" ref="D37:W37" ca="1" si="12">IF(D$36="","",COUNTIF(D$9:D$28,D$36))</f>
        <v/>
      </c>
      <c r="E37" s="16">
        <f t="shared" ca="1" si="12"/>
        <v>1</v>
      </c>
      <c r="F37" s="16" t="str">
        <f t="shared" ca="1" si="12"/>
        <v/>
      </c>
      <c r="G37" s="16">
        <f t="shared" ca="1" si="12"/>
        <v>1</v>
      </c>
      <c r="H37" s="16">
        <f t="shared" ca="1" si="12"/>
        <v>1</v>
      </c>
      <c r="I37" s="16" t="str">
        <f t="shared" ca="1" si="12"/>
        <v/>
      </c>
      <c r="J37" s="16">
        <f t="shared" ca="1" si="12"/>
        <v>1</v>
      </c>
      <c r="K37" s="16">
        <f t="shared" ca="1" si="12"/>
        <v>1</v>
      </c>
      <c r="L37" s="16" t="str">
        <f t="shared" ca="1" si="12"/>
        <v/>
      </c>
      <c r="M37" s="16" t="str">
        <f t="shared" ca="1" si="12"/>
        <v/>
      </c>
      <c r="N37" s="16">
        <f t="shared" ca="1" si="12"/>
        <v>1</v>
      </c>
      <c r="O37" s="16">
        <f t="shared" ca="1" si="12"/>
        <v>1</v>
      </c>
      <c r="P37" s="16">
        <f t="shared" ca="1" si="12"/>
        <v>1</v>
      </c>
      <c r="Q37" s="16" t="str">
        <f t="shared" ca="1" si="12"/>
        <v/>
      </c>
      <c r="R37" s="16">
        <f t="shared" ca="1" si="12"/>
        <v>1</v>
      </c>
      <c r="S37" s="16" t="str">
        <f t="shared" ca="1" si="12"/>
        <v/>
      </c>
      <c r="T37" s="16" t="str">
        <f t="shared" ca="1" si="12"/>
        <v/>
      </c>
      <c r="U37" s="16">
        <f t="shared" ca="1" si="12"/>
        <v>1</v>
      </c>
      <c r="V37" s="16" t="str">
        <f t="shared" ca="1" si="12"/>
        <v/>
      </c>
      <c r="W37" s="16">
        <f t="shared" ca="1" si="12"/>
        <v>1</v>
      </c>
    </row>
  </sheetData>
  <mergeCells count="17">
    <mergeCell ref="A36:C37"/>
    <mergeCell ref="A7:C7"/>
    <mergeCell ref="A8:C8"/>
    <mergeCell ref="A29:C30"/>
    <mergeCell ref="A31:C31"/>
    <mergeCell ref="A32:C33"/>
    <mergeCell ref="A34:C35"/>
    <mergeCell ref="A1:AA1"/>
    <mergeCell ref="A2:C2"/>
    <mergeCell ref="X2:X8"/>
    <mergeCell ref="Y2:Y8"/>
    <mergeCell ref="Z2:Z8"/>
    <mergeCell ref="AA2:AA8"/>
    <mergeCell ref="A3:C3"/>
    <mergeCell ref="A4:C4"/>
    <mergeCell ref="A5:C5"/>
    <mergeCell ref="A6:C6"/>
  </mergeCells>
  <conditionalFormatting sqref="D9:W28">
    <cfRule type="expression" dxfId="63" priority="2">
      <formula>D$4=D9</formula>
    </cfRule>
    <cfRule type="expression" dxfId="62" priority="3">
      <formula>AND(D9&lt;&gt;D$4,D$4&lt;&gt;"")</formula>
    </cfRule>
  </conditionalFormatting>
  <conditionalFormatting sqref="A9:W28">
    <cfRule type="expression" dxfId="61" priority="1">
      <formula>MOD(ROW(),2)=0</formula>
    </cfRule>
  </conditionalFormatting>
  <conditionalFormatting sqref="D5:W5">
    <cfRule type="aboveAverage" dxfId="60" priority="4" aboveAverage="0"/>
    <cfRule type="aboveAverage" dxfId="59" priority="5"/>
  </conditionalFormatting>
  <conditionalFormatting sqref="D6:W6">
    <cfRule type="aboveAverage" dxfId="58" priority="6" aboveAverage="0"/>
    <cfRule type="aboveAverage" dxfId="57" priority="7"/>
  </conditionalFormatting>
  <conditionalFormatting sqref="D7:W7">
    <cfRule type="aboveAverage" dxfId="56" priority="8" aboveAverage="0"/>
    <cfRule type="aboveAverage" dxfId="55" priority="9"/>
  </conditionalFormatting>
  <conditionalFormatting sqref="D8:W8">
    <cfRule type="aboveAverage" dxfId="54" priority="10" aboveAverage="0"/>
    <cfRule type="aboveAverage" dxfId="53" priority="11"/>
  </conditionalFormatting>
  <conditionalFormatting sqref="D33:W33">
    <cfRule type="aboveAverage" dxfId="52" priority="12"/>
  </conditionalFormatting>
  <conditionalFormatting sqref="D30:W30">
    <cfRule type="aboveAverage" dxfId="51" priority="13" aboveAverage="0"/>
  </conditionalFormatting>
  <conditionalFormatting sqref="AA9:AA28">
    <cfRule type="aboveAverage" dxfId="50" priority="14" aboveAverage="0"/>
    <cfRule type="aboveAverage" dxfId="49" priority="15"/>
  </conditionalFormatting>
  <conditionalFormatting sqref="Z9:Z28">
    <cfRule type="aboveAverage" dxfId="48" priority="16" aboveAverage="0"/>
    <cfRule type="aboveAverage" dxfId="47" priority="17"/>
  </conditionalFormatting>
  <conditionalFormatting sqref="X9:X28">
    <cfRule type="aboveAverage" dxfId="46" priority="18" aboveAverage="0"/>
    <cfRule type="aboveAverage" dxfId="45" priority="19"/>
  </conditionalFormatting>
  <conditionalFormatting sqref="Y9:Y28">
    <cfRule type="aboveAverage" dxfId="44" priority="20" aboveAverage="0"/>
    <cfRule type="aboveAverage" dxfId="43" priority="21"/>
  </conditionalFormatting>
  <pageMargins left="0.19685039370078741" right="0.19685039370078741" top="0.19685039370078741" bottom="0.19685039370078741" header="0" footer="0"/>
  <pageSetup paperSize="9" scale="83" orientation="portrait" horizontalDpi="1200" verticalDpi="12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ayfa3">
    <tabColor rgb="FF92D050"/>
  </sheetPr>
  <dimension ref="A1:BF77"/>
  <sheetViews>
    <sheetView tabSelected="1" workbookViewId="0">
      <selection activeCell="AN57" sqref="AN57"/>
    </sheetView>
  </sheetViews>
  <sheetFormatPr defaultRowHeight="20.100000000000001" customHeight="1" x14ac:dyDescent="0.25"/>
  <cols>
    <col min="1" max="1" width="3.5703125" style="2" customWidth="1"/>
    <col min="2" max="2" width="3.5703125" style="20" customWidth="1"/>
    <col min="3" max="3" width="4.28515625" style="2" customWidth="1"/>
    <col min="4" max="4" width="25.7109375" style="2" customWidth="1"/>
    <col min="5" max="24" width="3.5703125" style="1" customWidth="1"/>
    <col min="25" max="27" width="3" style="1" customWidth="1"/>
    <col min="28" max="28" width="6.7109375" style="1" customWidth="1"/>
    <col min="29" max="29" width="3.7109375" style="1" bestFit="1" customWidth="1"/>
    <col min="30" max="30" width="18.42578125" style="1" hidden="1" customWidth="1"/>
    <col min="31" max="58" width="3.28515625" style="1" customWidth="1"/>
    <col min="59" max="16384" width="9.140625" style="1"/>
  </cols>
  <sheetData>
    <row r="1" spans="1:58" ht="20.100000000000001" customHeight="1" x14ac:dyDescent="0.25">
      <c r="A1" s="61" t="str">
        <f>Veri!C2&amp;" "&amp;Veri!C3&amp;" Dersi 8/A-B-C-D-E Sınıfları "&amp;Veri!C4&amp;". "&amp;Veri!C5&amp;" Analizi"</f>
        <v>…..... Ortaokulu Türkçe Dersi 8/A-B-C-D-E Sınıfları 1. Deneme Analizi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  <c r="AB1" s="61"/>
    </row>
    <row r="2" spans="1:58" ht="380.1" customHeight="1" x14ac:dyDescent="0.25">
      <c r="A2" s="62" t="s">
        <v>2</v>
      </c>
      <c r="B2" s="62"/>
      <c r="C2" s="62"/>
      <c r="D2" s="62"/>
      <c r="E2" s="24" t="str">
        <f>IF(Veri!$C6&lt;&gt;"",Veri!$C6,"")</f>
        <v>Bağlamdan yararlanarak bilmediği kelime ve kelime gruplarının anlamını tahmin eder.</v>
      </c>
      <c r="F2" s="24" t="str">
        <f>IF(Veri!$C7&lt;&gt;"",Veri!$C7,"")</f>
        <v>Metindeki söz sanatlarını tespit eder.</v>
      </c>
      <c r="G2" s="24" t="str">
        <f>IF(Veri!$C8&lt;&gt;"",Veri!$C8,"")</f>
        <v>Bağlamdan yararlanarak bilmediği kelime ve kelime gruplarının anlamını tahmin eder.</v>
      </c>
      <c r="H2" s="24" t="str">
        <f>IF(Veri!$C9&lt;&gt;"",Veri!$C9,"")</f>
        <v>Okudukları ile ilgili çıkarımlarda bulunur.</v>
      </c>
      <c r="I2" s="24" t="str">
        <f>IF(Veri!$C10&lt;&gt;"",Veri!$C10,"")</f>
        <v>Grafik, tablo ve çizelgeyle sunulan bilgileri yorumlar.</v>
      </c>
      <c r="J2" s="24" t="str">
        <f>IF(Veri!$C11&lt;&gt;"",Veri!$C11,"")</f>
        <v>Metinle ilgili soruları cevaplar. Metindeki söz sanatlarını tespit eder.</v>
      </c>
      <c r="K2" s="24" t="str">
        <f>IF(Veri!$C12&lt;&gt;"",Veri!$C12,"")</f>
        <v>Grafik, tablo ve çizelgeyle sunulan bilgileri yorumlar. Metinle ilgili soruları cevaplar.</v>
      </c>
      <c r="L2" s="24" t="str">
        <f>IF(Veri!$C13&lt;&gt;"",Veri!$C13,"")</f>
        <v>Okudukları ile ilgili çıkarımlarda bulunur.</v>
      </c>
      <c r="M2" s="24" t="str">
        <f>IF(Veri!$C14&lt;&gt;"",Veri!$C14,"")</f>
        <v>Metnin içeriğini yorumlar.</v>
      </c>
      <c r="N2" s="24" t="str">
        <f>IF(Veri!$C15&lt;&gt;"",Veri!$C15,"")</f>
        <v>Metnin konusunu belirler.</v>
      </c>
      <c r="O2" s="24" t="str">
        <f>IF(Veri!$C16&lt;&gt;"",Veri!$C16,"")</f>
        <v>Görsellerle ilgili soruları cevaplar. Okuduğu metinlerdeki hikâye unsurlarını belirler.</v>
      </c>
      <c r="P2" s="24" t="str">
        <f>IF(Veri!$C17&lt;&gt;"",Veri!$C17,"")</f>
        <v>Grafik, tablo ve çizelgeyle sunulan bilgileri yorumlar.</v>
      </c>
      <c r="Q2" s="24" t="str">
        <f>IF(Veri!$C18&lt;&gt;"",Veri!$C18,"")</f>
        <v>Metindeki yardımcı fikirleri belirler.</v>
      </c>
      <c r="R2" s="24" t="str">
        <f>IF(Veri!$C19&lt;&gt;"",Veri!$C19,"")</f>
        <v>Metinle ilgili soruları cevaplar. Görsellerle ilgili soruları cevaplar.</v>
      </c>
      <c r="S2" s="24" t="str">
        <f>IF(Veri!$C20&lt;&gt;"",Veri!$C20,"")</f>
        <v>Metinle ilgili soruları cevaplar.</v>
      </c>
      <c r="T2" s="24" t="str">
        <f>IF(Veri!$C21&lt;&gt;"",Veri!$C21,"")</f>
        <v>Yazdıklarını düzenler.</v>
      </c>
      <c r="U2" s="24" t="str">
        <f>IF(Veri!$C22&lt;&gt;"",Veri!$C22,"")</f>
        <v>Yazdıklarını düzenler.</v>
      </c>
      <c r="V2" s="24" t="str">
        <f>IF(Veri!$C23&lt;&gt;"",Veri!$C23,"")</f>
        <v>Fiilimsilerin cümledeki işlevlerini kavrar.</v>
      </c>
      <c r="W2" s="24" t="str">
        <f>IF(Veri!$C24&lt;&gt;"",Veri!$C24,"")</f>
        <v>Fiilimsilerin cümledeki işlevlerini kavrar.</v>
      </c>
      <c r="X2" s="24" t="str">
        <f>IF(Veri!$C25&lt;&gt;"",Veri!$C25,"")</f>
        <v>Fiilimsilerin cümledeki işlevlerini kavrar.</v>
      </c>
      <c r="Y2" s="86" t="str">
        <f ca="1">IF(IFERROR(AVERAGE(Y$9:Y$68)&lt;&gt;0,0)," Toplam Doğru Sayısı (Ortalama : " &amp; ROUND(AVERAGE(Y$9:Y$68), 2) &amp; ")"," Toplam Doğru Sayısı")</f>
        <v xml:space="preserve"> Toplam Doğru Sayısı (Ortalama : 11,23)</v>
      </c>
      <c r="Z2" s="87" t="str">
        <f ca="1">IF(IFERROR(AVERAGE(Z$9:Z$68)&lt;&gt;0,0)," Toplam Yanlış Sayısı (Ortalama : " &amp; ROUND(AVERAGE(Z$9:Z$68), 2) &amp; ")"," Toplam Yanlış Sayısı")</f>
        <v xml:space="preserve"> Toplam Yanlış Sayısı (Ortalama : 5,84)</v>
      </c>
      <c r="AA2" s="88" t="str">
        <f ca="1">IF(IFERROR(AVERAGE(AA$9:AA$68)&lt;&gt;0,0)," Boş Bırakılan Soru Sayısı (Ortalama : " &amp; ROUND(AVERAGE(AA$9:AA$68), 2) &amp; ")"," Boş Bırakılan Soru Sayısı")</f>
        <v xml:space="preserve"> Boş Bırakılan Soru Sayısı (Ortalama : 2,93)</v>
      </c>
      <c r="AB2" s="89" t="str">
        <f ca="1">IF(IFERROR(AVERAGE($AB$9:$AB$68)&lt;&gt;0,0),"Net "&amp;CHAR(10)&amp;ROUND(AVERAGE($AB$9:$AB$68),2)&amp;CHAR(10)&amp;CHAR(10) &amp; IFERROR(TEXT((SUM(Y9:Y68)-SUM(Z9:Z68)/3)/MAX($E$3:$X$3)/SUMPRODUCT(--(Y9:Y68&lt;&gt;"")),"% 0,00"),"") &amp; CHAR(10),"")</f>
        <v xml:space="preserve">Net 
9,29
% 46,43
</v>
      </c>
      <c r="AC2" s="29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</row>
    <row r="3" spans="1:58" s="2" customFormat="1" ht="15.95" customHeight="1" x14ac:dyDescent="0.25">
      <c r="A3" s="64" t="s">
        <v>0</v>
      </c>
      <c r="B3" s="64"/>
      <c r="C3" s="64"/>
      <c r="D3" s="64"/>
      <c r="E3" s="6">
        <v>1</v>
      </c>
      <c r="F3" s="6">
        <v>2</v>
      </c>
      <c r="G3" s="6">
        <v>3</v>
      </c>
      <c r="H3" s="6">
        <v>4</v>
      </c>
      <c r="I3" s="6">
        <v>5</v>
      </c>
      <c r="J3" s="6">
        <v>6</v>
      </c>
      <c r="K3" s="6">
        <v>7</v>
      </c>
      <c r="L3" s="6">
        <v>8</v>
      </c>
      <c r="M3" s="6">
        <v>9</v>
      </c>
      <c r="N3" s="6">
        <v>10</v>
      </c>
      <c r="O3" s="6">
        <v>11</v>
      </c>
      <c r="P3" s="6">
        <v>12</v>
      </c>
      <c r="Q3" s="6">
        <v>13</v>
      </c>
      <c r="R3" s="6">
        <v>14</v>
      </c>
      <c r="S3" s="6">
        <v>15</v>
      </c>
      <c r="T3" s="6">
        <v>16</v>
      </c>
      <c r="U3" s="6">
        <v>17</v>
      </c>
      <c r="V3" s="6">
        <v>18</v>
      </c>
      <c r="W3" s="6">
        <v>19</v>
      </c>
      <c r="X3" s="6">
        <v>20</v>
      </c>
      <c r="Y3" s="86"/>
      <c r="Z3" s="87"/>
      <c r="AA3" s="88"/>
      <c r="AB3" s="89"/>
      <c r="AC3" s="22"/>
      <c r="AD3" s="20"/>
      <c r="AJ3" s="22"/>
      <c r="AK3" s="30"/>
      <c r="AL3" s="22"/>
      <c r="AM3" s="22"/>
      <c r="AN3" s="22"/>
      <c r="AO3" s="22"/>
      <c r="AP3" s="22"/>
      <c r="AQ3" s="22"/>
      <c r="AR3" s="22"/>
      <c r="AS3" s="22"/>
      <c r="AT3" s="22"/>
      <c r="AU3" s="22"/>
      <c r="AV3" s="22"/>
      <c r="AW3" s="22"/>
      <c r="AX3" s="22"/>
      <c r="AY3" s="20"/>
      <c r="AZ3" s="20"/>
      <c r="BA3" s="20"/>
      <c r="BB3" s="20"/>
      <c r="BC3" s="20"/>
      <c r="BD3" s="20"/>
      <c r="BE3" s="20"/>
      <c r="BF3" s="20"/>
    </row>
    <row r="4" spans="1:58" s="2" customFormat="1" ht="15.95" customHeight="1" x14ac:dyDescent="0.25">
      <c r="A4" s="64" t="s">
        <v>1</v>
      </c>
      <c r="B4" s="64"/>
      <c r="C4" s="64"/>
      <c r="D4" s="64"/>
      <c r="E4" s="33" t="str">
        <f>IF(Veri!$B6&lt;&gt;"",Veri!$B6,"")</f>
        <v>D</v>
      </c>
      <c r="F4" s="33" t="str">
        <f>IF(Veri!$B7&lt;&gt;"",Veri!$B7,"")</f>
        <v>A</v>
      </c>
      <c r="G4" s="33" t="str">
        <f>IF(Veri!$B8&lt;&gt;"",Veri!$B8,"")</f>
        <v>D</v>
      </c>
      <c r="H4" s="33" t="str">
        <f>IF(Veri!$B9&lt;&gt;"",Veri!$B9,"")</f>
        <v>B</v>
      </c>
      <c r="I4" s="33" t="str">
        <f>IF(Veri!$B10&lt;&gt;"",Veri!$B10,"")</f>
        <v>C</v>
      </c>
      <c r="J4" s="33" t="str">
        <f>IF(Veri!$B11&lt;&gt;"",Veri!$B11,"")</f>
        <v>D</v>
      </c>
      <c r="K4" s="33" t="str">
        <f>IF(Veri!$B12&lt;&gt;"",Veri!$B12,"")</f>
        <v>A</v>
      </c>
      <c r="L4" s="33" t="str">
        <f>IF(Veri!$B13&lt;&gt;"",Veri!$B13,"")</f>
        <v>C</v>
      </c>
      <c r="M4" s="33" t="str">
        <f>IF(Veri!$B14&lt;&gt;"",Veri!$B14,"")</f>
        <v>B</v>
      </c>
      <c r="N4" s="33" t="str">
        <f>IF(Veri!$B15&lt;&gt;"",Veri!$B15,"")</f>
        <v>C</v>
      </c>
      <c r="O4" s="33" t="str">
        <f>IF(Veri!$B16&lt;&gt;"",Veri!$B16,"")</f>
        <v>A</v>
      </c>
      <c r="P4" s="33" t="str">
        <f>IF(Veri!$B17&lt;&gt;"",Veri!$B17,"")</f>
        <v>B</v>
      </c>
      <c r="Q4" s="33" t="str">
        <f>IF(Veri!$B18&lt;&gt;"",Veri!$B18,"")</f>
        <v>B</v>
      </c>
      <c r="R4" s="33" t="str">
        <f>IF(Veri!$B19&lt;&gt;"",Veri!$B19,"")</f>
        <v>B</v>
      </c>
      <c r="S4" s="33" t="str">
        <f>IF(Veri!$B20&lt;&gt;"",Veri!$B20,"")</f>
        <v>C</v>
      </c>
      <c r="T4" s="33" t="str">
        <f>IF(Veri!$B21&lt;&gt;"",Veri!$B21,"")</f>
        <v>D</v>
      </c>
      <c r="U4" s="33" t="str">
        <f>IF(Veri!$B22&lt;&gt;"",Veri!$B22,"")</f>
        <v>A</v>
      </c>
      <c r="V4" s="33" t="str">
        <f>IF(Veri!$B23&lt;&gt;"",Veri!$B23,"")</f>
        <v>A</v>
      </c>
      <c r="W4" s="33" t="str">
        <f>IF(Veri!$B24&lt;&gt;"",Veri!$B24,"")</f>
        <v>B</v>
      </c>
      <c r="X4" s="33" t="str">
        <f>IF(Veri!$B25&lt;&gt;"",Veri!$B25,"")</f>
        <v>C</v>
      </c>
      <c r="Y4" s="86"/>
      <c r="Z4" s="87"/>
      <c r="AA4" s="88"/>
      <c r="AB4" s="89"/>
      <c r="AC4" s="22"/>
      <c r="AD4" s="20"/>
      <c r="AJ4" s="31"/>
      <c r="AK4" s="31"/>
      <c r="AL4" s="31"/>
      <c r="AM4" s="31"/>
      <c r="AN4" s="31"/>
      <c r="AO4" s="31"/>
      <c r="AP4" s="31"/>
      <c r="AQ4" s="31"/>
      <c r="AR4" s="31"/>
      <c r="AS4" s="31"/>
      <c r="AT4" s="31"/>
      <c r="AU4" s="31"/>
      <c r="AV4" s="31"/>
      <c r="AW4" s="31"/>
      <c r="AX4" s="31"/>
      <c r="AY4" s="20"/>
      <c r="AZ4" s="20"/>
      <c r="BA4" s="20"/>
      <c r="BB4" s="20"/>
      <c r="BC4" s="20"/>
      <c r="BD4" s="20"/>
      <c r="BE4" s="20"/>
      <c r="BF4" s="20"/>
    </row>
    <row r="5" spans="1:58" s="2" customFormat="1" ht="15.95" customHeight="1" x14ac:dyDescent="0.25">
      <c r="A5" s="83" t="s">
        <v>3</v>
      </c>
      <c r="B5" s="83"/>
      <c r="C5" s="83"/>
      <c r="D5" s="83"/>
      <c r="E5" s="9">
        <f t="shared" ref="E5:X5" ca="1" si="0">IF(E$4&lt;&gt;"",SUMPRODUCT(($D$9:$D$68&lt;&gt;"")*(E$9:E$68=E$4)*(E$9:E$68&lt;&gt;"")),"")</f>
        <v>53</v>
      </c>
      <c r="F5" s="9">
        <f t="shared" ca="1" si="0"/>
        <v>35</v>
      </c>
      <c r="G5" s="9">
        <f t="shared" ca="1" si="0"/>
        <v>27</v>
      </c>
      <c r="H5" s="9">
        <f t="shared" ca="1" si="0"/>
        <v>30</v>
      </c>
      <c r="I5" s="9">
        <f t="shared" ca="1" si="0"/>
        <v>34</v>
      </c>
      <c r="J5" s="9">
        <f t="shared" ca="1" si="0"/>
        <v>47</v>
      </c>
      <c r="K5" s="9">
        <f t="shared" ca="1" si="0"/>
        <v>5</v>
      </c>
      <c r="L5" s="9">
        <f t="shared" ca="1" si="0"/>
        <v>6</v>
      </c>
      <c r="M5" s="9">
        <f t="shared" ca="1" si="0"/>
        <v>32</v>
      </c>
      <c r="N5" s="9">
        <f t="shared" ca="1" si="0"/>
        <v>40</v>
      </c>
      <c r="O5" s="9">
        <f t="shared" ca="1" si="0"/>
        <v>48</v>
      </c>
      <c r="P5" s="9">
        <f t="shared" ca="1" si="0"/>
        <v>22</v>
      </c>
      <c r="Q5" s="9">
        <f t="shared" ca="1" si="0"/>
        <v>45</v>
      </c>
      <c r="R5" s="9">
        <f t="shared" ca="1" si="0"/>
        <v>47</v>
      </c>
      <c r="S5" s="9">
        <f t="shared" ca="1" si="0"/>
        <v>29</v>
      </c>
      <c r="T5" s="9">
        <f t="shared" ca="1" si="0"/>
        <v>38</v>
      </c>
      <c r="U5" s="9">
        <f t="shared" ca="1" si="0"/>
        <v>38</v>
      </c>
      <c r="V5" s="9">
        <f t="shared" ca="1" si="0"/>
        <v>14</v>
      </c>
      <c r="W5" s="9">
        <f t="shared" ca="1" si="0"/>
        <v>20</v>
      </c>
      <c r="X5" s="9">
        <f t="shared" ca="1" si="0"/>
        <v>19</v>
      </c>
      <c r="Y5" s="86"/>
      <c r="Z5" s="87"/>
      <c r="AA5" s="88"/>
      <c r="AB5" s="89"/>
      <c r="AC5" s="32"/>
      <c r="AD5" s="42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</row>
    <row r="6" spans="1:58" s="2" customFormat="1" ht="15.95" customHeight="1" x14ac:dyDescent="0.25">
      <c r="A6" s="84" t="s">
        <v>4</v>
      </c>
      <c r="B6" s="84"/>
      <c r="C6" s="84"/>
      <c r="D6" s="84"/>
      <c r="E6" s="9">
        <f ca="1">IF(E$4&lt;&gt;"",SUMPRODUCT(($D$9:$D$33&lt;&gt;"")*(E$9:E$33&lt;&gt;E$4)*(E$9:E$33&lt;&gt;"")),"")</f>
        <v>0</v>
      </c>
      <c r="F6" s="9">
        <f t="shared" ref="F6:X6" ca="1" si="1">IF(F$4&lt;&gt;"",SUMPRODUCT(($D$9:$D$33&lt;&gt;"")*(F$9:F$33&lt;&gt;F$4)*(F$9:F$33&lt;&gt;"")),"")</f>
        <v>7</v>
      </c>
      <c r="G6" s="9">
        <f t="shared" ca="1" si="1"/>
        <v>7</v>
      </c>
      <c r="H6" s="9">
        <f t="shared" ca="1" si="1"/>
        <v>4</v>
      </c>
      <c r="I6" s="9">
        <f t="shared" ca="1" si="1"/>
        <v>0</v>
      </c>
      <c r="J6" s="9">
        <f t="shared" ca="1" si="1"/>
        <v>0</v>
      </c>
      <c r="K6" s="9">
        <f t="shared" ca="1" si="1"/>
        <v>19</v>
      </c>
      <c r="L6" s="9">
        <f t="shared" ca="1" si="1"/>
        <v>22</v>
      </c>
      <c r="M6" s="9">
        <f t="shared" ca="1" si="1"/>
        <v>2</v>
      </c>
      <c r="N6" s="9">
        <f t="shared" ca="1" si="1"/>
        <v>2</v>
      </c>
      <c r="O6" s="9">
        <f t="shared" ca="1" si="1"/>
        <v>0</v>
      </c>
      <c r="P6" s="9">
        <f t="shared" ca="1" si="1"/>
        <v>2</v>
      </c>
      <c r="Q6" s="9">
        <f t="shared" ca="1" si="1"/>
        <v>1</v>
      </c>
      <c r="R6" s="9">
        <f t="shared" ca="1" si="1"/>
        <v>1</v>
      </c>
      <c r="S6" s="9">
        <f t="shared" ca="1" si="1"/>
        <v>3</v>
      </c>
      <c r="T6" s="9">
        <f t="shared" ca="1" si="1"/>
        <v>2</v>
      </c>
      <c r="U6" s="9">
        <f t="shared" ca="1" si="1"/>
        <v>3</v>
      </c>
      <c r="V6" s="9">
        <f t="shared" ca="1" si="1"/>
        <v>13</v>
      </c>
      <c r="W6" s="9">
        <f t="shared" ca="1" si="1"/>
        <v>8</v>
      </c>
      <c r="X6" s="9">
        <f t="shared" ca="1" si="1"/>
        <v>5</v>
      </c>
      <c r="Y6" s="86"/>
      <c r="Z6" s="87"/>
      <c r="AA6" s="88"/>
      <c r="AB6" s="89"/>
      <c r="AD6" s="43" t="s">
        <v>38</v>
      </c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</row>
    <row r="7" spans="1:58" s="2" customFormat="1" ht="15.95" customHeight="1" x14ac:dyDescent="0.25">
      <c r="A7" s="85" t="s">
        <v>5</v>
      </c>
      <c r="B7" s="85"/>
      <c r="C7" s="85"/>
      <c r="D7" s="85"/>
      <c r="E7" s="9">
        <f t="array" aca="1" ref="E7" ca="1">IF(E$4="","",SUM(--(MMULT(($D$9:$D$68&lt;&gt;"")*(E$9:E$68="")*($E$9:$X$68&lt;&gt;""),TRANSPOSE(COLUMN($E$4:$X$4))^0)&gt;0)))</f>
        <v>0</v>
      </c>
      <c r="F7" s="9">
        <f t="array" aca="1" ref="F7" ca="1">IF(F$4="","",SUM(--(MMULT(($D$9:$D$68&lt;&gt;"")*(F$9:F$68="")*($E$9:$X$68&lt;&gt;""),TRANSPOSE(COLUMN($E$4:$X$4))^0)&gt;0)))</f>
        <v>5</v>
      </c>
      <c r="G7" s="9">
        <f t="array" aca="1" ref="G7" ca="1">IF(G$4="","",SUM(--(MMULT(($D$9:$D$68&lt;&gt;"")*(G$9:G$68="")*($E$9:$X$68&lt;&gt;""),TRANSPOSE(COLUMN($E$4:$X$4))^0)&gt;0)))</f>
        <v>8</v>
      </c>
      <c r="H7" s="9">
        <f t="array" aca="1" ref="H7" ca="1">IF(H$4="","",SUM(--(MMULT(($D$9:$D$68&lt;&gt;"")*(H$9:H$68="")*($E$9:$X$68&lt;&gt;""),TRANSPOSE(COLUMN($E$4:$X$4))^0)&gt;0)))</f>
        <v>5</v>
      </c>
      <c r="I7" s="9">
        <f t="array" aca="1" ref="I7" ca="1">IF(I$4="","",SUM(--(MMULT(($D$9:$D$68&lt;&gt;"")*(I$9:I$68="")*($E$9:$X$68&lt;&gt;""),TRANSPOSE(COLUMN($E$4:$X$4))^0)&gt;0)))</f>
        <v>9</v>
      </c>
      <c r="J7" s="9">
        <f t="array" aca="1" ref="J7" ca="1">IF(J$4="","",SUM(--(MMULT(($D$9:$D$68&lt;&gt;"")*(J$9:J$68="")*($E$9:$X$68&lt;&gt;""),TRANSPOSE(COLUMN($E$4:$X$4))^0)&gt;0)))</f>
        <v>2</v>
      </c>
      <c r="K7" s="9">
        <f t="array" aca="1" ref="K7" ca="1">IF(K$4="","",SUM(--(MMULT(($D$9:$D$68&lt;&gt;"")*(K$9:K$68="")*($E$9:$X$68&lt;&gt;""),TRANSPOSE(COLUMN($E$4:$X$4))^0)&gt;0)))</f>
        <v>15</v>
      </c>
      <c r="L7" s="9">
        <f t="array" aca="1" ref="L7" ca="1">IF(L$4="","",SUM(--(MMULT(($D$9:$D$68&lt;&gt;"")*(L$9:L$68="")*($E$9:$X$68&lt;&gt;""),TRANSPOSE(COLUMN($E$4:$X$4))^0)&gt;0)))</f>
        <v>5</v>
      </c>
      <c r="M7" s="9">
        <f t="array" aca="1" ref="M7" ca="1">IF(M$4="","",SUM(--(MMULT(($D$9:$D$68&lt;&gt;"")*(M$9:M$68="")*($E$9:$X$68&lt;&gt;""),TRANSPOSE(COLUMN($E$4:$X$4))^0)&gt;0)))</f>
        <v>11</v>
      </c>
      <c r="N7" s="9">
        <f t="array" aca="1" ref="N7" ca="1">IF(N$4="","",SUM(--(MMULT(($D$9:$D$68&lt;&gt;"")*(N$9:N$68="")*($E$9:$X$68&lt;&gt;""),TRANSPOSE(COLUMN($E$4:$X$4))^0)&gt;0)))</f>
        <v>4</v>
      </c>
      <c r="O7" s="9">
        <f t="array" aca="1" ref="O7" ca="1">IF(O$4="","",SUM(--(MMULT(($D$9:$D$68&lt;&gt;"")*(O$9:O$68="")*($E$9:$X$68&lt;&gt;""),TRANSPOSE(COLUMN($E$4:$X$4))^0)&gt;0)))</f>
        <v>1</v>
      </c>
      <c r="P7" s="9">
        <f t="array" aca="1" ref="P7" ca="1">IF(P$4="","",SUM(--(MMULT(($D$9:$D$68&lt;&gt;"")*(P$9:P$68="")*($E$9:$X$68&lt;&gt;""),TRANSPOSE(COLUMN($E$4:$X$4))^0)&gt;0)))</f>
        <v>12</v>
      </c>
      <c r="Q7" s="9">
        <f t="array" aca="1" ref="Q7" ca="1">IF(Q$4="","",SUM(--(MMULT(($D$9:$D$68&lt;&gt;"")*(Q$9:Q$68="")*($E$9:$X$68&lt;&gt;""),TRANSPOSE(COLUMN($E$4:$X$4))^0)&gt;0)))</f>
        <v>4</v>
      </c>
      <c r="R7" s="9">
        <f t="array" aca="1" ref="R7" ca="1">IF(R$4="","",SUM(--(MMULT(($D$9:$D$68&lt;&gt;"")*(R$9:R$68="")*($E$9:$X$68&lt;&gt;""),TRANSPOSE(COLUMN($E$4:$X$4))^0)&gt;0)))</f>
        <v>3</v>
      </c>
      <c r="S7" s="9">
        <f t="array" aca="1" ref="S7" ca="1">IF(S$4="","",SUM(--(MMULT(($D$9:$D$68&lt;&gt;"")*(S$9:S$68="")*($E$9:$X$68&lt;&gt;""),TRANSPOSE(COLUMN($E$4:$X$4))^0)&gt;0)))</f>
        <v>16</v>
      </c>
      <c r="T7" s="9">
        <f t="array" aca="1" ref="T7" ca="1">IF(T$4="","",SUM(--(MMULT(($D$9:$D$68&lt;&gt;"")*(T$9:T$68="")*($E$9:$X$68&lt;&gt;""),TRANSPOSE(COLUMN($E$4:$X$4))^0)&gt;0)))</f>
        <v>4</v>
      </c>
      <c r="U7" s="9">
        <f t="array" aca="1" ref="U7" ca="1">IF(U$4="","",SUM(--(MMULT(($D$9:$D$68&lt;&gt;"")*(U$9:U$68="")*($E$9:$X$68&lt;&gt;""),TRANSPOSE(COLUMN($E$4:$X$4))^0)&gt;0)))</f>
        <v>7</v>
      </c>
      <c r="V7" s="9">
        <f t="array" aca="1" ref="V7" ca="1">IF(V$4="","",SUM(--(MMULT(($D$9:$D$68&lt;&gt;"")*(V$9:V$68="")*($E$9:$X$68&lt;&gt;""),TRANSPOSE(COLUMN($E$4:$X$4))^0)&gt;0)))</f>
        <v>17</v>
      </c>
      <c r="W7" s="9">
        <f t="array" aca="1" ref="W7" ca="1">IF(W$4="","",SUM(--(MMULT(($D$9:$D$68&lt;&gt;"")*(W$9:W$68="")*($E$9:$X$68&lt;&gt;""),TRANSPOSE(COLUMN($E$4:$X$4))^0)&gt;0)))</f>
        <v>14</v>
      </c>
      <c r="X7" s="9">
        <f t="array" aca="1" ref="X7" ca="1">IF(X$4="","",SUM(--(MMULT(($D$9:$D$68&lt;&gt;"")*(X$9:X$68="")*($E$9:$X$68&lt;&gt;""),TRANSPOSE(COLUMN($E$4:$X$4))^0)&gt;0)))</f>
        <v>22</v>
      </c>
      <c r="Y7" s="86"/>
      <c r="Z7" s="87"/>
      <c r="AA7" s="88"/>
      <c r="AB7" s="89"/>
      <c r="AD7" s="43" t="s">
        <v>39</v>
      </c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</row>
    <row r="8" spans="1:58" s="2" customFormat="1" ht="15.95" customHeight="1" x14ac:dyDescent="0.25">
      <c r="A8" s="64" t="s">
        <v>6</v>
      </c>
      <c r="B8" s="64"/>
      <c r="C8" s="64"/>
      <c r="D8" s="64"/>
      <c r="E8" s="9">
        <f ca="1">IF(SUM(E$5,E$7)&gt;0,(E$5*100)/(E$5+E$6+E$7),"")</f>
        <v>100</v>
      </c>
      <c r="F8" s="9">
        <f t="shared" ref="F8:X8" ca="1" si="2">IF(SUM(F$5,F$7)&gt;0,(F$5*100)/(F$5+F$6+F$7),"")</f>
        <v>74.468085106382972</v>
      </c>
      <c r="G8" s="9">
        <f t="shared" ca="1" si="2"/>
        <v>64.285714285714292</v>
      </c>
      <c r="H8" s="9">
        <f t="shared" ca="1" si="2"/>
        <v>76.92307692307692</v>
      </c>
      <c r="I8" s="9">
        <f t="shared" ca="1" si="2"/>
        <v>79.069767441860463</v>
      </c>
      <c r="J8" s="9">
        <f t="shared" ca="1" si="2"/>
        <v>95.91836734693878</v>
      </c>
      <c r="K8" s="9">
        <f t="shared" ca="1" si="2"/>
        <v>12.820512820512821</v>
      </c>
      <c r="L8" s="9">
        <f t="shared" ca="1" si="2"/>
        <v>18.181818181818183</v>
      </c>
      <c r="M8" s="9">
        <f t="shared" ca="1" si="2"/>
        <v>71.111111111111114</v>
      </c>
      <c r="N8" s="9">
        <f t="shared" ca="1" si="2"/>
        <v>86.956521739130437</v>
      </c>
      <c r="O8" s="9">
        <f t="shared" ca="1" si="2"/>
        <v>97.959183673469383</v>
      </c>
      <c r="P8" s="9">
        <f t="shared" ca="1" si="2"/>
        <v>61.111111111111114</v>
      </c>
      <c r="Q8" s="9">
        <f t="shared" ca="1" si="2"/>
        <v>90</v>
      </c>
      <c r="R8" s="9">
        <f t="shared" ca="1" si="2"/>
        <v>92.156862745098039</v>
      </c>
      <c r="S8" s="9">
        <f t="shared" ca="1" si="2"/>
        <v>60.416666666666664</v>
      </c>
      <c r="T8" s="9">
        <f t="shared" ca="1" si="2"/>
        <v>86.36363636363636</v>
      </c>
      <c r="U8" s="9">
        <f t="shared" ca="1" si="2"/>
        <v>79.166666666666671</v>
      </c>
      <c r="V8" s="9">
        <f t="shared" ca="1" si="2"/>
        <v>31.818181818181817</v>
      </c>
      <c r="W8" s="9">
        <f t="shared" ca="1" si="2"/>
        <v>47.61904761904762</v>
      </c>
      <c r="X8" s="9">
        <f t="shared" ca="1" si="2"/>
        <v>41.304347826086953</v>
      </c>
      <c r="Y8" s="86"/>
      <c r="Z8" s="87"/>
      <c r="AA8" s="88"/>
      <c r="AB8" s="90"/>
      <c r="AD8" s="43" t="s">
        <v>40</v>
      </c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20"/>
      <c r="AZ8" s="20"/>
      <c r="BA8" s="20"/>
      <c r="BB8" s="20"/>
      <c r="BC8" s="20"/>
      <c r="BD8" s="20"/>
      <c r="BE8" s="20"/>
      <c r="BF8" s="20"/>
    </row>
    <row r="9" spans="1:58" s="3" customFormat="1" ht="15.75" customHeight="1" x14ac:dyDescent="0.25">
      <c r="A9" s="4">
        <v>1</v>
      </c>
      <c r="B9" s="4" t="str">
        <f ca="1">IF($AD9="","",OFFSET(Liste!B$8,$AD9,))</f>
        <v>8/B</v>
      </c>
      <c r="C9" s="4">
        <f ca="1">IF($AD9="","",OFFSET(Liste!C$8,$AD9,))</f>
        <v>804</v>
      </c>
      <c r="D9" s="23" t="str">
        <f ca="1">IF($AD9="","",OFFSET(Liste!D$8,$AD9,))</f>
        <v>Faruk FİDAN</v>
      </c>
      <c r="E9" s="4" t="str">
        <f ca="1">IF($AD9="","",IF(OFFSET(Liste!E$8,$AD9,)="","",OFFSET(Liste!E$8,$AD9,)))</f>
        <v>D</v>
      </c>
      <c r="F9" s="4" t="str">
        <f ca="1">IF($AD9="","",IF(OFFSET(Liste!F$8,$AD9,)="","",OFFSET(Liste!F$8,$AD9,)))</f>
        <v/>
      </c>
      <c r="G9" s="4" t="str">
        <f ca="1">IF($AD9="","",IF(OFFSET(Liste!G$8,$AD9,)="","",OFFSET(Liste!G$8,$AD9,)))</f>
        <v>D</v>
      </c>
      <c r="H9" s="4" t="str">
        <f ca="1">IF($AD9="","",IF(OFFSET(Liste!H$8,$AD9,)="","",OFFSET(Liste!H$8,$AD9,)))</f>
        <v>B</v>
      </c>
      <c r="I9" s="4" t="str">
        <f ca="1">IF($AD9="","",IF(OFFSET(Liste!I$8,$AD9,)="","",OFFSET(Liste!I$8,$AD9,)))</f>
        <v>C</v>
      </c>
      <c r="J9" s="4" t="str">
        <f ca="1">IF($AD9="","",IF(OFFSET(Liste!J$8,$AD9,)="","",OFFSET(Liste!J$8,$AD9,)))</f>
        <v>D</v>
      </c>
      <c r="K9" s="4" t="str">
        <f ca="1">IF($AD9="","",IF(OFFSET(Liste!K$8,$AD9,)="","",OFFSET(Liste!K$8,$AD9,)))</f>
        <v>C</v>
      </c>
      <c r="L9" s="4" t="str">
        <f ca="1">IF($AD9="","",IF(OFFSET(Liste!L$8,$AD9,)="","",OFFSET(Liste!L$8,$AD9,)))</f>
        <v/>
      </c>
      <c r="M9" s="4" t="str">
        <f ca="1">IF($AD9="","",IF(OFFSET(Liste!M$8,$AD9,)="","",OFFSET(Liste!M$8,$AD9,)))</f>
        <v>B</v>
      </c>
      <c r="N9" s="4" t="str">
        <f ca="1">IF($AD9="","",IF(OFFSET(Liste!N$8,$AD9,)="","",OFFSET(Liste!N$8,$AD9,)))</f>
        <v>C</v>
      </c>
      <c r="O9" s="4" t="str">
        <f ca="1">IF($AD9="","",IF(OFFSET(Liste!O$8,$AD9,)="","",OFFSET(Liste!O$8,$AD9,)))</f>
        <v>A</v>
      </c>
      <c r="P9" s="4" t="str">
        <f ca="1">IF($AD9="","",IF(OFFSET(Liste!P$8,$AD9,)="","",OFFSET(Liste!P$8,$AD9,)))</f>
        <v>B</v>
      </c>
      <c r="Q9" s="4" t="str">
        <f ca="1">IF($AD9="","",IF(OFFSET(Liste!Q$8,$AD9,)="","",OFFSET(Liste!Q$8,$AD9,)))</f>
        <v>B</v>
      </c>
      <c r="R9" s="4" t="str">
        <f ca="1">IF($AD9="","",IF(OFFSET(Liste!R$8,$AD9,)="","",OFFSET(Liste!R$8,$AD9,)))</f>
        <v>B</v>
      </c>
      <c r="S9" s="4" t="str">
        <f ca="1">IF($AD9="","",IF(OFFSET(Liste!S$8,$AD9,)="","",OFFSET(Liste!S$8,$AD9,)))</f>
        <v>C</v>
      </c>
      <c r="T9" s="4" t="str">
        <f ca="1">IF($AD9="","",IF(OFFSET(Liste!T$8,$AD9,)="","",OFFSET(Liste!T$8,$AD9,)))</f>
        <v>D</v>
      </c>
      <c r="U9" s="4" t="str">
        <f ca="1">IF($AD9="","",IF(OFFSET(Liste!U$8,$AD9,)="","",OFFSET(Liste!U$8,$AD9,)))</f>
        <v>A</v>
      </c>
      <c r="V9" s="4" t="str">
        <f ca="1">IF($AD9="","",IF(OFFSET(Liste!V$8,$AD9,)="","",OFFSET(Liste!V$8,$AD9,)))</f>
        <v>A</v>
      </c>
      <c r="W9" s="4" t="str">
        <f ca="1">IF($AD9="","",IF(OFFSET(Liste!W$8,$AD9,)="","",OFFSET(Liste!W$8,$AD9,)))</f>
        <v>B</v>
      </c>
      <c r="X9" s="4" t="str">
        <f ca="1">IF($AD9="","",IF(OFFSET(Liste!X$8,$AD9,)="","",OFFSET(Liste!X$8,$AD9,)))</f>
        <v>C</v>
      </c>
      <c r="Y9" s="4">
        <f ca="1">IF($C9="","",IF(COUNTBLANK(OFFSET($D9,,1,1,MAX($E$3:$X$3)))=MAX($E$3:$X$3),"",SUMPRODUCT(--(OFFSET($D$4,,1,1,MAX($E$3:$X$3))=OFFSET($D9,,1,1,MAX($E$3:$X$3))))))</f>
        <v>17</v>
      </c>
      <c r="Z9" s="4">
        <f ca="1">IF($C9="","",IF(COUNTBLANK(OFFSET($D9,,1,1,MAX($E$3:$X$3)))=MAX($E$3:$X$3),"",SUMPRODUCT((OFFSET($D$4,,1,1,MAX($E$3:$X$3))&lt;&gt;OFFSET($D9,,1,1,MAX($E$3:$X$3)))*(OFFSET($D9,,1,1,MAX($E$3:$X$3))&lt;&gt;""))))</f>
        <v>1</v>
      </c>
      <c r="AA9" s="4">
        <f ca="1">IF($C9="","",IF(COUNTBLANK(OFFSET($D9,,1,1,MAX($E$3:$X$3)))=MAX($E$3:$X$3),"",COUNTBLANK(OFFSET($D9,,1,1,MAX($E$3:$X$3)))))</f>
        <v>2</v>
      </c>
      <c r="AB9" s="5">
        <f ca="1">IF($C9="","",IF(COUNTBLANK(OFFSET($D9,,1,1,MAX($E$3:$X$3)))=MAX($E$3:$X$3),"",Y9-Z9/3))</f>
        <v>16.666666666666668</v>
      </c>
      <c r="AD9" s="43">
        <f t="array" aca="1" ref="AD9" ca="1">IFERROR(MATCH(LARGE(IF(Liste!$B$9:$B$68&lt;&gt;$AD$5,IF(Liste!$AB$9:$AB$68="",-20,Liste!$AB$9:$AB$68)-(Liste!$A$9:$A$68/1000)),$A9),IF(Liste!$AB$9:$AB$68="",-20,Liste!$AB$9:$AB$68)-(Liste!$A$9:$A$68/1000),0),"")</f>
        <v>15</v>
      </c>
    </row>
    <row r="10" spans="1:58" s="3" customFormat="1" ht="15.75" customHeight="1" x14ac:dyDescent="0.25">
      <c r="A10" s="4">
        <v>2</v>
      </c>
      <c r="B10" s="4" t="str">
        <f ca="1">IF($AD10="","",OFFSET(Liste!B$8,$AD10,))</f>
        <v>8/A</v>
      </c>
      <c r="C10" s="4">
        <f ca="1">IF($AD10="","",OFFSET(Liste!C$8,$AD10,))</f>
        <v>832</v>
      </c>
      <c r="D10" s="23" t="str">
        <f ca="1">IF($AD10="","",OFFSET(Liste!D$8,$AD10,))</f>
        <v>Elif DİNÇ</v>
      </c>
      <c r="E10" s="4" t="str">
        <f ca="1">IF($AD10="","",IF(OFFSET(Liste!E$8,$AD10,)="","",OFFSET(Liste!E$8,$AD10,)))</f>
        <v>D</v>
      </c>
      <c r="F10" s="4" t="str">
        <f ca="1">IF($AD10="","",IF(OFFSET(Liste!F$8,$AD10,)="","",OFFSET(Liste!F$8,$AD10,)))</f>
        <v>A</v>
      </c>
      <c r="G10" s="4" t="str">
        <f ca="1">IF($AD10="","",IF(OFFSET(Liste!G$8,$AD10,)="","",OFFSET(Liste!G$8,$AD10,)))</f>
        <v>D</v>
      </c>
      <c r="H10" s="4" t="str">
        <f ca="1">IF($AD10="","",IF(OFFSET(Liste!H$8,$AD10,)="","",OFFSET(Liste!H$8,$AD10,)))</f>
        <v>B</v>
      </c>
      <c r="I10" s="4" t="str">
        <f ca="1">IF($AD10="","",IF(OFFSET(Liste!I$8,$AD10,)="","",OFFSET(Liste!I$8,$AD10,)))</f>
        <v>C</v>
      </c>
      <c r="J10" s="4" t="str">
        <f ca="1">IF($AD10="","",IF(OFFSET(Liste!J$8,$AD10,)="","",OFFSET(Liste!J$8,$AD10,)))</f>
        <v>D</v>
      </c>
      <c r="K10" s="4" t="str">
        <f ca="1">IF($AD10="","",IF(OFFSET(Liste!K$8,$AD10,)="","",OFFSET(Liste!K$8,$AD10,)))</f>
        <v/>
      </c>
      <c r="L10" s="4" t="str">
        <f ca="1">IF($AD10="","",IF(OFFSET(Liste!L$8,$AD10,)="","",OFFSET(Liste!L$8,$AD10,)))</f>
        <v>B</v>
      </c>
      <c r="M10" s="4" t="str">
        <f ca="1">IF($AD10="","",IF(OFFSET(Liste!M$8,$AD10,)="","",OFFSET(Liste!M$8,$AD10,)))</f>
        <v>B</v>
      </c>
      <c r="N10" s="4" t="str">
        <f ca="1">IF($AD10="","",IF(OFFSET(Liste!N$8,$AD10,)="","",OFFSET(Liste!N$8,$AD10,)))</f>
        <v>C</v>
      </c>
      <c r="O10" s="4" t="str">
        <f ca="1">IF($AD10="","",IF(OFFSET(Liste!O$8,$AD10,)="","",OFFSET(Liste!O$8,$AD10,)))</f>
        <v>A</v>
      </c>
      <c r="P10" s="4" t="str">
        <f ca="1">IF($AD10="","",IF(OFFSET(Liste!P$8,$AD10,)="","",OFFSET(Liste!P$8,$AD10,)))</f>
        <v>B</v>
      </c>
      <c r="Q10" s="4" t="str">
        <f ca="1">IF($AD10="","",IF(OFFSET(Liste!Q$8,$AD10,)="","",OFFSET(Liste!Q$8,$AD10,)))</f>
        <v>B</v>
      </c>
      <c r="R10" s="4" t="str">
        <f ca="1">IF($AD10="","",IF(OFFSET(Liste!R$8,$AD10,)="","",OFFSET(Liste!R$8,$AD10,)))</f>
        <v>B</v>
      </c>
      <c r="S10" s="4" t="str">
        <f ca="1">IF($AD10="","",IF(OFFSET(Liste!S$8,$AD10,)="","",OFFSET(Liste!S$8,$AD10,)))</f>
        <v>C</v>
      </c>
      <c r="T10" s="4" t="str">
        <f ca="1">IF($AD10="","",IF(OFFSET(Liste!T$8,$AD10,)="","",OFFSET(Liste!T$8,$AD10,)))</f>
        <v>D</v>
      </c>
      <c r="U10" s="4" t="str">
        <f ca="1">IF($AD10="","",IF(OFFSET(Liste!U$8,$AD10,)="","",OFFSET(Liste!U$8,$AD10,)))</f>
        <v>A</v>
      </c>
      <c r="V10" s="4" t="str">
        <f ca="1">IF($AD10="","",IF(OFFSET(Liste!V$8,$AD10,)="","",OFFSET(Liste!V$8,$AD10,)))</f>
        <v>D</v>
      </c>
      <c r="W10" s="4" t="str">
        <f ca="1">IF($AD10="","",IF(OFFSET(Liste!W$8,$AD10,)="","",OFFSET(Liste!W$8,$AD10,)))</f>
        <v>D</v>
      </c>
      <c r="X10" s="4" t="str">
        <f ca="1">IF($AD10="","",IF(OFFSET(Liste!X$8,$AD10,)="","",OFFSET(Liste!X$8,$AD10,)))</f>
        <v>C</v>
      </c>
      <c r="Y10" s="4">
        <f t="shared" ref="Y10:Y68" ca="1" si="3">IF($C10="","",IF(COUNTBLANK(OFFSET($D10,,1,1,MAX($E$3:$X$3)))=MAX($E$3:$X$3),"",SUMPRODUCT(--(OFFSET($D$4,,1,1,MAX($E$3:$X$3))=OFFSET($D10,,1,1,MAX($E$3:$X$3))))))</f>
        <v>16</v>
      </c>
      <c r="Z10" s="4">
        <f t="shared" ref="Z10:Z68" ca="1" si="4">IF($C10="","",IF(COUNTBLANK(OFFSET($D10,,1,1,MAX($E$3:$X$3)))=MAX($E$3:$X$3),"",SUMPRODUCT((OFFSET($D$4,,1,1,MAX($E$3:$X$3))&lt;&gt;OFFSET($D10,,1,1,MAX($E$3:$X$3)))*(OFFSET($D10,,1,1,MAX($E$3:$X$3))&lt;&gt;""))))</f>
        <v>3</v>
      </c>
      <c r="AA10" s="4">
        <f t="shared" ref="AA10:AA68" ca="1" si="5">IF($C10="","",IF(COUNTBLANK(OFFSET($D10,,1,1,MAX($E$3:$X$3)))=MAX($E$3:$X$3),"",COUNTBLANK(OFFSET($D10,,1,1,MAX($E$3:$X$3)))))</f>
        <v>1</v>
      </c>
      <c r="AB10" s="5">
        <f t="shared" ref="AB10:AB33" ca="1" si="6">IF($C10="","",IF(COUNTBLANK(OFFSET($D10,,1,1,MAX($E$3:$X$3)))=MAX($E$3:$X$3),"",Y10-Z10/3))</f>
        <v>15</v>
      </c>
      <c r="AD10" s="43">
        <f t="array" aca="1" ref="AD10" ca="1">IFERROR(MATCH(LARGE(IF(Liste!$B$9:$B$68&lt;&gt;$AD$5,IF(Liste!$AB$9:$AB$68="",-20,Liste!$AB$9:$AB$68)-(Liste!$A$9:$A$68/1000)),$A10),IF(Liste!$AB$9:$AB$68="",-20,Liste!$AB$9:$AB$68)-(Liste!$A$9:$A$68/1000),0),"")</f>
        <v>10</v>
      </c>
    </row>
    <row r="11" spans="1:58" s="3" customFormat="1" ht="15.75" customHeight="1" x14ac:dyDescent="0.25">
      <c r="A11" s="4">
        <v>3</v>
      </c>
      <c r="B11" s="4" t="str">
        <f ca="1">IF($AD11="","",OFFSET(Liste!B$8,$AD11,))</f>
        <v>8/B</v>
      </c>
      <c r="C11" s="4">
        <f ca="1">IF($AD11="","",OFFSET(Liste!C$8,$AD11,))</f>
        <v>820</v>
      </c>
      <c r="D11" s="23" t="str">
        <f ca="1">IF($AD11="","",OFFSET(Liste!D$8,$AD11,))</f>
        <v>Halil KAÇAR</v>
      </c>
      <c r="E11" s="4" t="str">
        <f ca="1">IF($AD11="","",IF(OFFSET(Liste!E$8,$AD11,)="","",OFFSET(Liste!E$8,$AD11,)))</f>
        <v>D</v>
      </c>
      <c r="F11" s="4" t="str">
        <f ca="1">IF($AD11="","",IF(OFFSET(Liste!F$8,$AD11,)="","",OFFSET(Liste!F$8,$AD11,)))</f>
        <v>A</v>
      </c>
      <c r="G11" s="4" t="str">
        <f ca="1">IF($AD11="","",IF(OFFSET(Liste!G$8,$AD11,)="","",OFFSET(Liste!G$8,$AD11,)))</f>
        <v>D</v>
      </c>
      <c r="H11" s="4" t="str">
        <f ca="1">IF($AD11="","",IF(OFFSET(Liste!H$8,$AD11,)="","",OFFSET(Liste!H$8,$AD11,)))</f>
        <v>B</v>
      </c>
      <c r="I11" s="4" t="str">
        <f ca="1">IF($AD11="","",IF(OFFSET(Liste!I$8,$AD11,)="","",OFFSET(Liste!I$8,$AD11,)))</f>
        <v>C</v>
      </c>
      <c r="J11" s="4" t="str">
        <f ca="1">IF($AD11="","",IF(OFFSET(Liste!J$8,$AD11,)="","",OFFSET(Liste!J$8,$AD11,)))</f>
        <v>D</v>
      </c>
      <c r="K11" s="4" t="str">
        <f ca="1">IF($AD11="","",IF(OFFSET(Liste!K$8,$AD11,)="","",OFFSET(Liste!K$8,$AD11,)))</f>
        <v>C</v>
      </c>
      <c r="L11" s="4" t="str">
        <f ca="1">IF($AD11="","",IF(OFFSET(Liste!L$8,$AD11,)="","",OFFSET(Liste!L$8,$AD11,)))</f>
        <v>D</v>
      </c>
      <c r="M11" s="4" t="str">
        <f ca="1">IF($AD11="","",IF(OFFSET(Liste!M$8,$AD11,)="","",OFFSET(Liste!M$8,$AD11,)))</f>
        <v>B</v>
      </c>
      <c r="N11" s="4" t="str">
        <f ca="1">IF($AD11="","",IF(OFFSET(Liste!N$8,$AD11,)="","",OFFSET(Liste!N$8,$AD11,)))</f>
        <v>C</v>
      </c>
      <c r="O11" s="4" t="str">
        <f ca="1">IF($AD11="","",IF(OFFSET(Liste!O$8,$AD11,)="","",OFFSET(Liste!O$8,$AD11,)))</f>
        <v>A</v>
      </c>
      <c r="P11" s="4" t="str">
        <f ca="1">IF($AD11="","",IF(OFFSET(Liste!P$8,$AD11,)="","",OFFSET(Liste!P$8,$AD11,)))</f>
        <v>B</v>
      </c>
      <c r="Q11" s="4" t="str">
        <f ca="1">IF($AD11="","",IF(OFFSET(Liste!Q$8,$AD11,)="","",OFFSET(Liste!Q$8,$AD11,)))</f>
        <v>B</v>
      </c>
      <c r="R11" s="4" t="str">
        <f ca="1">IF($AD11="","",IF(OFFSET(Liste!R$8,$AD11,)="","",OFFSET(Liste!R$8,$AD11,)))</f>
        <v>B</v>
      </c>
      <c r="S11" s="4" t="str">
        <f ca="1">IF($AD11="","",IF(OFFSET(Liste!S$8,$AD11,)="","",OFFSET(Liste!S$8,$AD11,)))</f>
        <v/>
      </c>
      <c r="T11" s="4" t="str">
        <f ca="1">IF($AD11="","",IF(OFFSET(Liste!T$8,$AD11,)="","",OFFSET(Liste!T$8,$AD11,)))</f>
        <v>D</v>
      </c>
      <c r="U11" s="4" t="str">
        <f ca="1">IF($AD11="","",IF(OFFSET(Liste!U$8,$AD11,)="","",OFFSET(Liste!U$8,$AD11,)))</f>
        <v>A</v>
      </c>
      <c r="V11" s="4" t="str">
        <f ca="1">IF($AD11="","",IF(OFFSET(Liste!V$8,$AD11,)="","",OFFSET(Liste!V$8,$AD11,)))</f>
        <v>C</v>
      </c>
      <c r="W11" s="4" t="str">
        <f ca="1">IF($AD11="","",IF(OFFSET(Liste!W$8,$AD11,)="","",OFFSET(Liste!W$8,$AD11,)))</f>
        <v>B</v>
      </c>
      <c r="X11" s="4" t="str">
        <f ca="1">IF($AD11="","",IF(OFFSET(Liste!X$8,$AD11,)="","",OFFSET(Liste!X$8,$AD11,)))</f>
        <v>C</v>
      </c>
      <c r="Y11" s="4">
        <f t="shared" ca="1" si="3"/>
        <v>16</v>
      </c>
      <c r="Z11" s="4">
        <f t="shared" ca="1" si="4"/>
        <v>3</v>
      </c>
      <c r="AA11" s="4">
        <f t="shared" ca="1" si="5"/>
        <v>1</v>
      </c>
      <c r="AB11" s="5">
        <f t="shared" ca="1" si="6"/>
        <v>15</v>
      </c>
      <c r="AD11" s="43">
        <f t="array" aca="1" ref="AD11" ca="1">IFERROR(MATCH(LARGE(IF(Liste!$B$9:$B$68&lt;&gt;$AD$5,IF(Liste!$AB$9:$AB$68="",-20,Liste!$AB$9:$AB$68)-(Liste!$A$9:$A$68/1000)),$A11),IF(Liste!$AB$9:$AB$68="",-20,Liste!$AB$9:$AB$68)-(Liste!$A$9:$A$68/1000),0),"")</f>
        <v>21</v>
      </c>
    </row>
    <row r="12" spans="1:58" s="3" customFormat="1" ht="15.75" customHeight="1" x14ac:dyDescent="0.25">
      <c r="A12" s="4">
        <v>4</v>
      </c>
      <c r="B12" s="4" t="str">
        <f ca="1">IF($AD12="","",OFFSET(Liste!B$8,$AD12,))</f>
        <v>8/A</v>
      </c>
      <c r="C12" s="4">
        <f ca="1">IF($AD12="","",OFFSET(Liste!C$8,$AD12,))</f>
        <v>808</v>
      </c>
      <c r="D12" s="23" t="str">
        <f ca="1">IF($AD12="","",OFFSET(Liste!D$8,$AD12,))</f>
        <v>Ali ALTIN</v>
      </c>
      <c r="E12" s="4" t="str">
        <f ca="1">IF($AD12="","",IF(OFFSET(Liste!E$8,$AD12,)="","",OFFSET(Liste!E$8,$AD12,)))</f>
        <v>D</v>
      </c>
      <c r="F12" s="4" t="str">
        <f ca="1">IF($AD12="","",IF(OFFSET(Liste!F$8,$AD12,)="","",OFFSET(Liste!F$8,$AD12,)))</f>
        <v>A</v>
      </c>
      <c r="G12" s="4" t="str">
        <f ca="1">IF($AD12="","",IF(OFFSET(Liste!G$8,$AD12,)="","",OFFSET(Liste!G$8,$AD12,)))</f>
        <v>D</v>
      </c>
      <c r="H12" s="4" t="str">
        <f ca="1">IF($AD12="","",IF(OFFSET(Liste!H$8,$AD12,)="","",OFFSET(Liste!H$8,$AD12,)))</f>
        <v>D</v>
      </c>
      <c r="I12" s="4" t="str">
        <f ca="1">IF($AD12="","",IF(OFFSET(Liste!I$8,$AD12,)="","",OFFSET(Liste!I$8,$AD12,)))</f>
        <v>C</v>
      </c>
      <c r="J12" s="4" t="str">
        <f ca="1">IF($AD12="","",IF(OFFSET(Liste!J$8,$AD12,)="","",OFFSET(Liste!J$8,$AD12,)))</f>
        <v>D</v>
      </c>
      <c r="K12" s="4" t="str">
        <f ca="1">IF($AD12="","",IF(OFFSET(Liste!K$8,$AD12,)="","",OFFSET(Liste!K$8,$AD12,)))</f>
        <v>A</v>
      </c>
      <c r="L12" s="4" t="str">
        <f ca="1">IF($AD12="","",IF(OFFSET(Liste!L$8,$AD12,)="","",OFFSET(Liste!L$8,$AD12,)))</f>
        <v>B</v>
      </c>
      <c r="M12" s="4" t="str">
        <f ca="1">IF($AD12="","",IF(OFFSET(Liste!M$8,$AD12,)="","",OFFSET(Liste!M$8,$AD12,)))</f>
        <v>B</v>
      </c>
      <c r="N12" s="4" t="str">
        <f ca="1">IF($AD12="","",IF(OFFSET(Liste!N$8,$AD12,)="","",OFFSET(Liste!N$8,$AD12,)))</f>
        <v>C</v>
      </c>
      <c r="O12" s="4" t="str">
        <f ca="1">IF($AD12="","",IF(OFFSET(Liste!O$8,$AD12,)="","",OFFSET(Liste!O$8,$AD12,)))</f>
        <v>A</v>
      </c>
      <c r="P12" s="4" t="str">
        <f ca="1">IF($AD12="","",IF(OFFSET(Liste!P$8,$AD12,)="","",OFFSET(Liste!P$8,$AD12,)))</f>
        <v>B</v>
      </c>
      <c r="Q12" s="4" t="str">
        <f ca="1">IF($AD12="","",IF(OFFSET(Liste!Q$8,$AD12,)="","",OFFSET(Liste!Q$8,$AD12,)))</f>
        <v>B</v>
      </c>
      <c r="R12" s="4" t="str">
        <f ca="1">IF($AD12="","",IF(OFFSET(Liste!R$8,$AD12,)="","",OFFSET(Liste!R$8,$AD12,)))</f>
        <v>C</v>
      </c>
      <c r="S12" s="4" t="str">
        <f ca="1">IF($AD12="","",IF(OFFSET(Liste!S$8,$AD12,)="","",OFFSET(Liste!S$8,$AD12,)))</f>
        <v>C</v>
      </c>
      <c r="T12" s="4" t="str">
        <f ca="1">IF($AD12="","",IF(OFFSET(Liste!T$8,$AD12,)="","",OFFSET(Liste!T$8,$AD12,)))</f>
        <v>D</v>
      </c>
      <c r="U12" s="4" t="str">
        <f ca="1">IF($AD12="","",IF(OFFSET(Liste!U$8,$AD12,)="","",OFFSET(Liste!U$8,$AD12,)))</f>
        <v>A</v>
      </c>
      <c r="V12" s="4" t="str">
        <f ca="1">IF($AD12="","",IF(OFFSET(Liste!V$8,$AD12,)="","",OFFSET(Liste!V$8,$AD12,)))</f>
        <v>D</v>
      </c>
      <c r="W12" s="4" t="str">
        <f ca="1">IF($AD12="","",IF(OFFSET(Liste!W$8,$AD12,)="","",OFFSET(Liste!W$8,$AD12,)))</f>
        <v>B</v>
      </c>
      <c r="X12" s="4" t="str">
        <f ca="1">IF($AD12="","",IF(OFFSET(Liste!X$8,$AD12,)="","",OFFSET(Liste!X$8,$AD12,)))</f>
        <v>C</v>
      </c>
      <c r="Y12" s="4">
        <f t="shared" ca="1" si="3"/>
        <v>16</v>
      </c>
      <c r="Z12" s="4">
        <f t="shared" ca="1" si="4"/>
        <v>4</v>
      </c>
      <c r="AA12" s="4">
        <f t="shared" ca="1" si="5"/>
        <v>0</v>
      </c>
      <c r="AB12" s="5">
        <f t="shared" ca="1" si="6"/>
        <v>14.666666666666666</v>
      </c>
      <c r="AD12" s="43">
        <f t="array" aca="1" ref="AD12" ca="1">IFERROR(MATCH(LARGE(IF(Liste!$B$9:$B$68&lt;&gt;$AD$5,IF(Liste!$AB$9:$AB$68="",-20,Liste!$AB$9:$AB$68)-(Liste!$A$9:$A$68/1000)),$A12),IF(Liste!$AB$9:$AB$68="",-20,Liste!$AB$9:$AB$68)-(Liste!$A$9:$A$68/1000),0),"")</f>
        <v>2</v>
      </c>
    </row>
    <row r="13" spans="1:58" s="3" customFormat="1" ht="15.75" customHeight="1" x14ac:dyDescent="0.25">
      <c r="A13" s="4">
        <v>5</v>
      </c>
      <c r="B13" s="4" t="str">
        <f ca="1">IF($AD13="","",OFFSET(Liste!B$8,$AD13,))</f>
        <v>8/B</v>
      </c>
      <c r="C13" s="4">
        <f ca="1">IF($AD13="","",OFFSET(Liste!C$8,$AD13,))</f>
        <v>806</v>
      </c>
      <c r="D13" s="23" t="str">
        <f ca="1">IF($AD13="","",OFFSET(Liste!D$8,$AD13,))</f>
        <v>Fatma GÖZ</v>
      </c>
      <c r="E13" s="4" t="str">
        <f ca="1">IF($AD13="","",IF(OFFSET(Liste!E$8,$AD13,)="","",OFFSET(Liste!E$8,$AD13,)))</f>
        <v>D</v>
      </c>
      <c r="F13" s="4" t="str">
        <f ca="1">IF($AD13="","",IF(OFFSET(Liste!F$8,$AD13,)="","",OFFSET(Liste!F$8,$AD13,)))</f>
        <v>A</v>
      </c>
      <c r="G13" s="4" t="str">
        <f ca="1">IF($AD13="","",IF(OFFSET(Liste!G$8,$AD13,)="","",OFFSET(Liste!G$8,$AD13,)))</f>
        <v>D</v>
      </c>
      <c r="H13" s="4" t="str">
        <f ca="1">IF($AD13="","",IF(OFFSET(Liste!H$8,$AD13,)="","",OFFSET(Liste!H$8,$AD13,)))</f>
        <v>B</v>
      </c>
      <c r="I13" s="4" t="str">
        <f ca="1">IF($AD13="","",IF(OFFSET(Liste!I$8,$AD13,)="","",OFFSET(Liste!I$8,$AD13,)))</f>
        <v>C</v>
      </c>
      <c r="J13" s="4" t="str">
        <f ca="1">IF($AD13="","",IF(OFFSET(Liste!J$8,$AD13,)="","",OFFSET(Liste!J$8,$AD13,)))</f>
        <v>D</v>
      </c>
      <c r="K13" s="4" t="str">
        <f ca="1">IF($AD13="","",IF(OFFSET(Liste!K$8,$AD13,)="","",OFFSET(Liste!K$8,$AD13,)))</f>
        <v/>
      </c>
      <c r="L13" s="4" t="str">
        <f ca="1">IF($AD13="","",IF(OFFSET(Liste!L$8,$AD13,)="","",OFFSET(Liste!L$8,$AD13,)))</f>
        <v>B</v>
      </c>
      <c r="M13" s="4" t="str">
        <f ca="1">IF($AD13="","",IF(OFFSET(Liste!M$8,$AD13,)="","",OFFSET(Liste!M$8,$AD13,)))</f>
        <v>B</v>
      </c>
      <c r="N13" s="4" t="str">
        <f ca="1">IF($AD13="","",IF(OFFSET(Liste!N$8,$AD13,)="","",OFFSET(Liste!N$8,$AD13,)))</f>
        <v>C</v>
      </c>
      <c r="O13" s="4" t="str">
        <f ca="1">IF($AD13="","",IF(OFFSET(Liste!O$8,$AD13,)="","",OFFSET(Liste!O$8,$AD13,)))</f>
        <v>A</v>
      </c>
      <c r="P13" s="4" t="str">
        <f ca="1">IF($AD13="","",IF(OFFSET(Liste!P$8,$AD13,)="","",OFFSET(Liste!P$8,$AD13,)))</f>
        <v/>
      </c>
      <c r="Q13" s="4" t="str">
        <f ca="1">IF($AD13="","",IF(OFFSET(Liste!Q$8,$AD13,)="","",OFFSET(Liste!Q$8,$AD13,)))</f>
        <v>B</v>
      </c>
      <c r="R13" s="4" t="str">
        <f ca="1">IF($AD13="","",IF(OFFSET(Liste!R$8,$AD13,)="","",OFFSET(Liste!R$8,$AD13,)))</f>
        <v>B</v>
      </c>
      <c r="S13" s="4" t="str">
        <f ca="1">IF($AD13="","",IF(OFFSET(Liste!S$8,$AD13,)="","",OFFSET(Liste!S$8,$AD13,)))</f>
        <v/>
      </c>
      <c r="T13" s="4" t="str">
        <f ca="1">IF($AD13="","",IF(OFFSET(Liste!T$8,$AD13,)="","",OFFSET(Liste!T$8,$AD13,)))</f>
        <v>D</v>
      </c>
      <c r="U13" s="4" t="str">
        <f ca="1">IF($AD13="","",IF(OFFSET(Liste!U$8,$AD13,)="","",OFFSET(Liste!U$8,$AD13,)))</f>
        <v>A</v>
      </c>
      <c r="V13" s="4" t="str">
        <f ca="1">IF($AD13="","",IF(OFFSET(Liste!V$8,$AD13,)="","",OFFSET(Liste!V$8,$AD13,)))</f>
        <v>B</v>
      </c>
      <c r="W13" s="4" t="str">
        <f ca="1">IF($AD13="","",IF(OFFSET(Liste!W$8,$AD13,)="","",OFFSET(Liste!W$8,$AD13,)))</f>
        <v>B</v>
      </c>
      <c r="X13" s="4" t="str">
        <f ca="1">IF($AD13="","",IF(OFFSET(Liste!X$8,$AD13,)="","",OFFSET(Liste!X$8,$AD13,)))</f>
        <v>C</v>
      </c>
      <c r="Y13" s="4">
        <f t="shared" ca="1" si="3"/>
        <v>15</v>
      </c>
      <c r="Z13" s="4">
        <f t="shared" ca="1" si="4"/>
        <v>2</v>
      </c>
      <c r="AA13" s="4">
        <f t="shared" ca="1" si="5"/>
        <v>3</v>
      </c>
      <c r="AB13" s="5">
        <f t="shared" ca="1" si="6"/>
        <v>14.333333333333334</v>
      </c>
      <c r="AD13" s="43">
        <f t="array" aca="1" ref="AD13" ca="1">IFERROR(MATCH(LARGE(IF(Liste!$B$9:$B$68&lt;&gt;$AD$5,IF(Liste!$AB$9:$AB$68="",-20,Liste!$AB$9:$AB$68)-(Liste!$A$9:$A$68/1000)),$A13),IF(Liste!$AB$9:$AB$68="",-20,Liste!$AB$9:$AB$68)-(Liste!$A$9:$A$68/1000),0),"")</f>
        <v>16</v>
      </c>
    </row>
    <row r="14" spans="1:58" s="3" customFormat="1" ht="15.75" customHeight="1" x14ac:dyDescent="0.25">
      <c r="A14" s="4">
        <v>6</v>
      </c>
      <c r="B14" s="4" t="str">
        <f ca="1">IF($AD14="","",OFFSET(Liste!B$8,$AD14,))</f>
        <v>8/B</v>
      </c>
      <c r="C14" s="4">
        <f ca="1">IF($AD14="","",OFFSET(Liste!C$8,$AD14,))</f>
        <v>817</v>
      </c>
      <c r="D14" s="23" t="str">
        <f ca="1">IF($AD14="","",OFFSET(Liste!D$8,$AD14,))</f>
        <v>Hakkı IŞIK</v>
      </c>
      <c r="E14" s="4" t="str">
        <f ca="1">IF($AD14="","",IF(OFFSET(Liste!E$8,$AD14,)="","",OFFSET(Liste!E$8,$AD14,)))</f>
        <v>D</v>
      </c>
      <c r="F14" s="4" t="str">
        <f ca="1">IF($AD14="","",IF(OFFSET(Liste!F$8,$AD14,)="","",OFFSET(Liste!F$8,$AD14,)))</f>
        <v>A</v>
      </c>
      <c r="G14" s="4" t="str">
        <f ca="1">IF($AD14="","",IF(OFFSET(Liste!G$8,$AD14,)="","",OFFSET(Liste!G$8,$AD14,)))</f>
        <v>D</v>
      </c>
      <c r="H14" s="4" t="str">
        <f ca="1">IF($AD14="","",IF(OFFSET(Liste!H$8,$AD14,)="","",OFFSET(Liste!H$8,$AD14,)))</f>
        <v>B</v>
      </c>
      <c r="I14" s="4" t="str">
        <f ca="1">IF($AD14="","",IF(OFFSET(Liste!I$8,$AD14,)="","",OFFSET(Liste!I$8,$AD14,)))</f>
        <v>C</v>
      </c>
      <c r="J14" s="4" t="str">
        <f ca="1">IF($AD14="","",IF(OFFSET(Liste!J$8,$AD14,)="","",OFFSET(Liste!J$8,$AD14,)))</f>
        <v>D</v>
      </c>
      <c r="K14" s="4" t="str">
        <f ca="1">IF($AD14="","",IF(OFFSET(Liste!K$8,$AD14,)="","",OFFSET(Liste!K$8,$AD14,)))</f>
        <v>C</v>
      </c>
      <c r="L14" s="4" t="str">
        <f ca="1">IF($AD14="","",IF(OFFSET(Liste!L$8,$AD14,)="","",OFFSET(Liste!L$8,$AD14,)))</f>
        <v>D</v>
      </c>
      <c r="M14" s="4" t="str">
        <f ca="1">IF($AD14="","",IF(OFFSET(Liste!M$8,$AD14,)="","",OFFSET(Liste!M$8,$AD14,)))</f>
        <v>B</v>
      </c>
      <c r="N14" s="4" t="str">
        <f ca="1">IF($AD14="","",IF(OFFSET(Liste!N$8,$AD14,)="","",OFFSET(Liste!N$8,$AD14,)))</f>
        <v>C</v>
      </c>
      <c r="O14" s="4" t="str">
        <f ca="1">IF($AD14="","",IF(OFFSET(Liste!O$8,$AD14,)="","",OFFSET(Liste!O$8,$AD14,)))</f>
        <v>A</v>
      </c>
      <c r="P14" s="4" t="str">
        <f ca="1">IF($AD14="","",IF(OFFSET(Liste!P$8,$AD14,)="","",OFFSET(Liste!P$8,$AD14,)))</f>
        <v/>
      </c>
      <c r="Q14" s="4" t="str">
        <f ca="1">IF($AD14="","",IF(OFFSET(Liste!Q$8,$AD14,)="","",OFFSET(Liste!Q$8,$AD14,)))</f>
        <v>B</v>
      </c>
      <c r="R14" s="4" t="str">
        <f ca="1">IF($AD14="","",IF(OFFSET(Liste!R$8,$AD14,)="","",OFFSET(Liste!R$8,$AD14,)))</f>
        <v>B</v>
      </c>
      <c r="S14" s="4" t="str">
        <f ca="1">IF($AD14="","",IF(OFFSET(Liste!S$8,$AD14,)="","",OFFSET(Liste!S$8,$AD14,)))</f>
        <v>C</v>
      </c>
      <c r="T14" s="4" t="str">
        <f ca="1">IF($AD14="","",IF(OFFSET(Liste!T$8,$AD14,)="","",OFFSET(Liste!T$8,$AD14,)))</f>
        <v>D</v>
      </c>
      <c r="U14" s="4" t="str">
        <f ca="1">IF($AD14="","",IF(OFFSET(Liste!U$8,$AD14,)="","",OFFSET(Liste!U$8,$AD14,)))</f>
        <v>A</v>
      </c>
      <c r="V14" s="4" t="str">
        <f ca="1">IF($AD14="","",IF(OFFSET(Liste!V$8,$AD14,)="","",OFFSET(Liste!V$8,$AD14,)))</f>
        <v>D</v>
      </c>
      <c r="W14" s="4" t="str">
        <f ca="1">IF($AD14="","",IF(OFFSET(Liste!W$8,$AD14,)="","",OFFSET(Liste!W$8,$AD14,)))</f>
        <v/>
      </c>
      <c r="X14" s="4" t="str">
        <f ca="1">IF($AD14="","",IF(OFFSET(Liste!X$8,$AD14,)="","",OFFSET(Liste!X$8,$AD14,)))</f>
        <v>C</v>
      </c>
      <c r="Y14" s="4">
        <f t="shared" ca="1" si="3"/>
        <v>15</v>
      </c>
      <c r="Z14" s="4">
        <f t="shared" ca="1" si="4"/>
        <v>3</v>
      </c>
      <c r="AA14" s="4">
        <f t="shared" ca="1" si="5"/>
        <v>2</v>
      </c>
      <c r="AB14" s="5">
        <f t="shared" ca="1" si="6"/>
        <v>14</v>
      </c>
      <c r="AD14" s="43">
        <f t="array" aca="1" ref="AD14" ca="1">IFERROR(MATCH(LARGE(IF(Liste!$B$9:$B$68&lt;&gt;$AD$5,IF(Liste!$AB$9:$AB$68="",-20,Liste!$AB$9:$AB$68)-(Liste!$A$9:$A$68/1000)),$A14),IF(Liste!$AB$9:$AB$68="",-20,Liste!$AB$9:$AB$68)-(Liste!$A$9:$A$68/1000),0),"")</f>
        <v>20</v>
      </c>
    </row>
    <row r="15" spans="1:58" s="3" customFormat="1" ht="15.75" customHeight="1" x14ac:dyDescent="0.25">
      <c r="A15" s="4">
        <v>7</v>
      </c>
      <c r="B15" s="4" t="str">
        <f ca="1">IF($AD15="","",OFFSET(Liste!B$8,$AD15,))</f>
        <v>8/A</v>
      </c>
      <c r="C15" s="4">
        <f ca="1">IF($AD15="","",OFFSET(Liste!C$8,$AD15,))</f>
        <v>863</v>
      </c>
      <c r="D15" s="23" t="str">
        <f ca="1">IF($AD15="","",OFFSET(Liste!D$8,$AD15,))</f>
        <v>Eray DURSUN</v>
      </c>
      <c r="E15" s="4" t="str">
        <f ca="1">IF($AD15="","",IF(OFFSET(Liste!E$8,$AD15,)="","",OFFSET(Liste!E$8,$AD15,)))</f>
        <v>D</v>
      </c>
      <c r="F15" s="4" t="str">
        <f ca="1">IF($AD15="","",IF(OFFSET(Liste!F$8,$AD15,)="","",OFFSET(Liste!F$8,$AD15,)))</f>
        <v>A</v>
      </c>
      <c r="G15" s="4" t="str">
        <f ca="1">IF($AD15="","",IF(OFFSET(Liste!G$8,$AD15,)="","",OFFSET(Liste!G$8,$AD15,)))</f>
        <v>D</v>
      </c>
      <c r="H15" s="4" t="str">
        <f ca="1">IF($AD15="","",IF(OFFSET(Liste!H$8,$AD15,)="","",OFFSET(Liste!H$8,$AD15,)))</f>
        <v>B</v>
      </c>
      <c r="I15" s="4" t="str">
        <f ca="1">IF($AD15="","",IF(OFFSET(Liste!I$8,$AD15,)="","",OFFSET(Liste!I$8,$AD15,)))</f>
        <v>C</v>
      </c>
      <c r="J15" s="4" t="str">
        <f ca="1">IF($AD15="","",IF(OFFSET(Liste!J$8,$AD15,)="","",OFFSET(Liste!J$8,$AD15,)))</f>
        <v>D</v>
      </c>
      <c r="K15" s="4" t="str">
        <f ca="1">IF($AD15="","",IF(OFFSET(Liste!K$8,$AD15,)="","",OFFSET(Liste!K$8,$AD15,)))</f>
        <v>B</v>
      </c>
      <c r="L15" s="4" t="str">
        <f ca="1">IF($AD15="","",IF(OFFSET(Liste!L$8,$AD15,)="","",OFFSET(Liste!L$8,$AD15,)))</f>
        <v>B</v>
      </c>
      <c r="M15" s="4" t="str">
        <f ca="1">IF($AD15="","",IF(OFFSET(Liste!M$8,$AD15,)="","",OFFSET(Liste!M$8,$AD15,)))</f>
        <v>B</v>
      </c>
      <c r="N15" s="4" t="str">
        <f ca="1">IF($AD15="","",IF(OFFSET(Liste!N$8,$AD15,)="","",OFFSET(Liste!N$8,$AD15,)))</f>
        <v>B</v>
      </c>
      <c r="O15" s="4" t="str">
        <f ca="1">IF($AD15="","",IF(OFFSET(Liste!O$8,$AD15,)="","",OFFSET(Liste!O$8,$AD15,)))</f>
        <v>A</v>
      </c>
      <c r="P15" s="4" t="str">
        <f ca="1">IF($AD15="","",IF(OFFSET(Liste!P$8,$AD15,)="","",OFFSET(Liste!P$8,$AD15,)))</f>
        <v/>
      </c>
      <c r="Q15" s="4" t="str">
        <f ca="1">IF($AD15="","",IF(OFFSET(Liste!Q$8,$AD15,)="","",OFFSET(Liste!Q$8,$AD15,)))</f>
        <v>B</v>
      </c>
      <c r="R15" s="4" t="str">
        <f ca="1">IF($AD15="","",IF(OFFSET(Liste!R$8,$AD15,)="","",OFFSET(Liste!R$8,$AD15,)))</f>
        <v>B</v>
      </c>
      <c r="S15" s="4" t="str">
        <f ca="1">IF($AD15="","",IF(OFFSET(Liste!S$8,$AD15,)="","",OFFSET(Liste!S$8,$AD15,)))</f>
        <v>C</v>
      </c>
      <c r="T15" s="4" t="str">
        <f ca="1">IF($AD15="","",IF(OFFSET(Liste!T$8,$AD15,)="","",OFFSET(Liste!T$8,$AD15,)))</f>
        <v>D</v>
      </c>
      <c r="U15" s="4" t="str">
        <f ca="1">IF($AD15="","",IF(OFFSET(Liste!U$8,$AD15,)="","",OFFSET(Liste!U$8,$AD15,)))</f>
        <v>A</v>
      </c>
      <c r="V15" s="4" t="str">
        <f ca="1">IF($AD15="","",IF(OFFSET(Liste!V$8,$AD15,)="","",OFFSET(Liste!V$8,$AD15,)))</f>
        <v>A</v>
      </c>
      <c r="W15" s="4" t="str">
        <f ca="1">IF($AD15="","",IF(OFFSET(Liste!W$8,$AD15,)="","",OFFSET(Liste!W$8,$AD15,)))</f>
        <v>B</v>
      </c>
      <c r="X15" s="4" t="str">
        <f ca="1">IF($AD15="","",IF(OFFSET(Liste!X$8,$AD15,)="","",OFFSET(Liste!X$8,$AD15,)))</f>
        <v>D</v>
      </c>
      <c r="Y15" s="4">
        <f t="shared" ca="1" si="3"/>
        <v>15</v>
      </c>
      <c r="Z15" s="4">
        <f t="shared" ca="1" si="4"/>
        <v>4</v>
      </c>
      <c r="AA15" s="4">
        <f t="shared" ca="1" si="5"/>
        <v>1</v>
      </c>
      <c r="AB15" s="5">
        <f t="shared" ca="1" si="6"/>
        <v>13.666666666666666</v>
      </c>
      <c r="AD15" s="43">
        <f t="array" aca="1" ref="AD15" ca="1">IFERROR(MATCH(LARGE(IF(Liste!$B$9:$B$68&lt;&gt;$AD$5,IF(Liste!$AB$9:$AB$68="",-20,Liste!$AB$9:$AB$68)-(Liste!$A$9:$A$68/1000)),$A15),IF(Liste!$AB$9:$AB$68="",-20,Liste!$AB$9:$AB$68)-(Liste!$A$9:$A$68/1000),0),"")</f>
        <v>13</v>
      </c>
    </row>
    <row r="16" spans="1:58" s="3" customFormat="1" ht="15.75" customHeight="1" x14ac:dyDescent="0.25">
      <c r="A16" s="4">
        <v>8</v>
      </c>
      <c r="B16" s="4" t="str">
        <f ca="1">IF($AD16="","",OFFSET(Liste!B$8,$AD16,))</f>
        <v>8/B</v>
      </c>
      <c r="C16" s="4">
        <f ca="1">IF($AD16="","",OFFSET(Liste!C$8,$AD16,))</f>
        <v>802</v>
      </c>
      <c r="D16" s="23" t="str">
        <f ca="1">IF($AD16="","",OFFSET(Liste!D$8,$AD16,))</f>
        <v>Esra ESEN</v>
      </c>
      <c r="E16" s="4" t="str">
        <f ca="1">IF($AD16="","",IF(OFFSET(Liste!E$8,$AD16,)="","",OFFSET(Liste!E$8,$AD16,)))</f>
        <v>D</v>
      </c>
      <c r="F16" s="4" t="str">
        <f ca="1">IF($AD16="","",IF(OFFSET(Liste!F$8,$AD16,)="","",OFFSET(Liste!F$8,$AD16,)))</f>
        <v>A</v>
      </c>
      <c r="G16" s="4" t="str">
        <f ca="1">IF($AD16="","",IF(OFFSET(Liste!G$8,$AD16,)="","",OFFSET(Liste!G$8,$AD16,)))</f>
        <v>A</v>
      </c>
      <c r="H16" s="4" t="str">
        <f ca="1">IF($AD16="","",IF(OFFSET(Liste!H$8,$AD16,)="","",OFFSET(Liste!H$8,$AD16,)))</f>
        <v>B</v>
      </c>
      <c r="I16" s="4" t="str">
        <f ca="1">IF($AD16="","",IF(OFFSET(Liste!I$8,$AD16,)="","",OFFSET(Liste!I$8,$AD16,)))</f>
        <v>C</v>
      </c>
      <c r="J16" s="4" t="str">
        <f ca="1">IF($AD16="","",IF(OFFSET(Liste!J$8,$AD16,)="","",OFFSET(Liste!J$8,$AD16,)))</f>
        <v>D</v>
      </c>
      <c r="K16" s="4" t="str">
        <f ca="1">IF($AD16="","",IF(OFFSET(Liste!K$8,$AD16,)="","",OFFSET(Liste!K$8,$AD16,)))</f>
        <v>B</v>
      </c>
      <c r="L16" s="4" t="str">
        <f ca="1">IF($AD16="","",IF(OFFSET(Liste!L$8,$AD16,)="","",OFFSET(Liste!L$8,$AD16,)))</f>
        <v>D</v>
      </c>
      <c r="M16" s="4" t="str">
        <f ca="1">IF($AD16="","",IF(OFFSET(Liste!M$8,$AD16,)="","",OFFSET(Liste!M$8,$AD16,)))</f>
        <v>B</v>
      </c>
      <c r="N16" s="4" t="str">
        <f ca="1">IF($AD16="","",IF(OFFSET(Liste!N$8,$AD16,)="","",OFFSET(Liste!N$8,$AD16,)))</f>
        <v>C</v>
      </c>
      <c r="O16" s="4" t="str">
        <f ca="1">IF($AD16="","",IF(OFFSET(Liste!O$8,$AD16,)="","",OFFSET(Liste!O$8,$AD16,)))</f>
        <v>A</v>
      </c>
      <c r="P16" s="4" t="str">
        <f ca="1">IF($AD16="","",IF(OFFSET(Liste!P$8,$AD16,)="","",OFFSET(Liste!P$8,$AD16,)))</f>
        <v>B</v>
      </c>
      <c r="Q16" s="4" t="str">
        <f ca="1">IF($AD16="","",IF(OFFSET(Liste!Q$8,$AD16,)="","",OFFSET(Liste!Q$8,$AD16,)))</f>
        <v>B</v>
      </c>
      <c r="R16" s="4" t="str">
        <f ca="1">IF($AD16="","",IF(OFFSET(Liste!R$8,$AD16,)="","",OFFSET(Liste!R$8,$AD16,)))</f>
        <v>B</v>
      </c>
      <c r="S16" s="4" t="str">
        <f ca="1">IF($AD16="","",IF(OFFSET(Liste!S$8,$AD16,)="","",OFFSET(Liste!S$8,$AD16,)))</f>
        <v>C</v>
      </c>
      <c r="T16" s="4" t="str">
        <f ca="1">IF($AD16="","",IF(OFFSET(Liste!T$8,$AD16,)="","",OFFSET(Liste!T$8,$AD16,)))</f>
        <v>D</v>
      </c>
      <c r="U16" s="4" t="str">
        <f ca="1">IF($AD16="","",IF(OFFSET(Liste!U$8,$AD16,)="","",OFFSET(Liste!U$8,$AD16,)))</f>
        <v>A</v>
      </c>
      <c r="V16" s="4" t="str">
        <f ca="1">IF($AD16="","",IF(OFFSET(Liste!V$8,$AD16,)="","",OFFSET(Liste!V$8,$AD16,)))</f>
        <v>D</v>
      </c>
      <c r="W16" s="4" t="str">
        <f ca="1">IF($AD16="","",IF(OFFSET(Liste!W$8,$AD16,)="","",OFFSET(Liste!W$8,$AD16,)))</f>
        <v/>
      </c>
      <c r="X16" s="4" t="str">
        <f ca="1">IF($AD16="","",IF(OFFSET(Liste!X$8,$AD16,)="","",OFFSET(Liste!X$8,$AD16,)))</f>
        <v>C</v>
      </c>
      <c r="Y16" s="4">
        <f t="shared" ca="1" si="3"/>
        <v>15</v>
      </c>
      <c r="Z16" s="4">
        <f t="shared" ca="1" si="4"/>
        <v>4</v>
      </c>
      <c r="AA16" s="4">
        <f t="shared" ca="1" si="5"/>
        <v>1</v>
      </c>
      <c r="AB16" s="5">
        <f t="shared" ca="1" si="6"/>
        <v>13.666666666666666</v>
      </c>
      <c r="AD16" s="43">
        <f t="array" aca="1" ref="AD16" ca="1">IFERROR(MATCH(LARGE(IF(Liste!$B$9:$B$68&lt;&gt;$AD$5,IF(Liste!$AB$9:$AB$68="",-20,Liste!$AB$9:$AB$68)-(Liste!$A$9:$A$68/1000)),$A16),IF(Liste!$AB$9:$AB$68="",-20,Liste!$AB$9:$AB$68)-(Liste!$A$9:$A$68/1000),0),"")</f>
        <v>14</v>
      </c>
    </row>
    <row r="17" spans="1:30" s="3" customFormat="1" ht="15.75" customHeight="1" x14ac:dyDescent="0.25">
      <c r="A17" s="4">
        <v>9</v>
      </c>
      <c r="B17" s="4" t="str">
        <f ca="1">IF($AD17="","",OFFSET(Liste!B$8,$AD17,))</f>
        <v>8/A</v>
      </c>
      <c r="C17" s="4">
        <f ca="1">IF($AD17="","",OFFSET(Liste!C$8,$AD17,))</f>
        <v>803</v>
      </c>
      <c r="D17" s="23" t="str">
        <f ca="1">IF($AD17="","",OFFSET(Liste!D$8,$AD17,))</f>
        <v>Abdullah ACAR</v>
      </c>
      <c r="E17" s="4" t="str">
        <f ca="1">IF($AD17="","",IF(OFFSET(Liste!E$8,$AD17,)="","",OFFSET(Liste!E$8,$AD17,)))</f>
        <v>D</v>
      </c>
      <c r="F17" s="4" t="str">
        <f ca="1">IF($AD17="","",IF(OFFSET(Liste!F$8,$AD17,)="","",OFFSET(Liste!F$8,$AD17,)))</f>
        <v>C</v>
      </c>
      <c r="G17" s="4" t="str">
        <f ca="1">IF($AD17="","",IF(OFFSET(Liste!G$8,$AD17,)="","",OFFSET(Liste!G$8,$AD17,)))</f>
        <v>D</v>
      </c>
      <c r="H17" s="4" t="str">
        <f ca="1">IF($AD17="","",IF(OFFSET(Liste!H$8,$AD17,)="","",OFFSET(Liste!H$8,$AD17,)))</f>
        <v>B</v>
      </c>
      <c r="I17" s="4" t="str">
        <f ca="1">IF($AD17="","",IF(OFFSET(Liste!I$8,$AD17,)="","",OFFSET(Liste!I$8,$AD17,)))</f>
        <v>C</v>
      </c>
      <c r="J17" s="4" t="str">
        <f ca="1">IF($AD17="","",IF(OFFSET(Liste!J$8,$AD17,)="","",OFFSET(Liste!J$8,$AD17,)))</f>
        <v>D</v>
      </c>
      <c r="K17" s="4" t="str">
        <f ca="1">IF($AD17="","",IF(OFFSET(Liste!K$8,$AD17,)="","",OFFSET(Liste!K$8,$AD17,)))</f>
        <v>C</v>
      </c>
      <c r="L17" s="4" t="str">
        <f ca="1">IF($AD17="","",IF(OFFSET(Liste!L$8,$AD17,)="","",OFFSET(Liste!L$8,$AD17,)))</f>
        <v>D</v>
      </c>
      <c r="M17" s="4" t="str">
        <f ca="1">IF($AD17="","",IF(OFFSET(Liste!M$8,$AD17,)="","",OFFSET(Liste!M$8,$AD17,)))</f>
        <v>B</v>
      </c>
      <c r="N17" s="4" t="str">
        <f ca="1">IF($AD17="","",IF(OFFSET(Liste!N$8,$AD17,)="","",OFFSET(Liste!N$8,$AD17,)))</f>
        <v>C</v>
      </c>
      <c r="O17" s="4" t="str">
        <f ca="1">IF($AD17="","",IF(OFFSET(Liste!O$8,$AD17,)="","",OFFSET(Liste!O$8,$AD17,)))</f>
        <v>A</v>
      </c>
      <c r="P17" s="4" t="str">
        <f ca="1">IF($AD17="","",IF(OFFSET(Liste!P$8,$AD17,)="","",OFFSET(Liste!P$8,$AD17,)))</f>
        <v>C</v>
      </c>
      <c r="Q17" s="4" t="str">
        <f ca="1">IF($AD17="","",IF(OFFSET(Liste!Q$8,$AD17,)="","",OFFSET(Liste!Q$8,$AD17,)))</f>
        <v>B</v>
      </c>
      <c r="R17" s="4" t="str">
        <f ca="1">IF($AD17="","",IF(OFFSET(Liste!R$8,$AD17,)="","",OFFSET(Liste!R$8,$AD17,)))</f>
        <v>B</v>
      </c>
      <c r="S17" s="4" t="str">
        <f ca="1">IF($AD17="","",IF(OFFSET(Liste!S$8,$AD17,)="","",OFFSET(Liste!S$8,$AD17,)))</f>
        <v>B</v>
      </c>
      <c r="T17" s="4" t="str">
        <f ca="1">IF($AD17="","",IF(OFFSET(Liste!T$8,$AD17,)="","",OFFSET(Liste!T$8,$AD17,)))</f>
        <v>D</v>
      </c>
      <c r="U17" s="4" t="str">
        <f ca="1">IF($AD17="","",IF(OFFSET(Liste!U$8,$AD17,)="","",OFFSET(Liste!U$8,$AD17,)))</f>
        <v>A</v>
      </c>
      <c r="V17" s="4" t="str">
        <f ca="1">IF($AD17="","",IF(OFFSET(Liste!V$8,$AD17,)="","",OFFSET(Liste!V$8,$AD17,)))</f>
        <v>A</v>
      </c>
      <c r="W17" s="4" t="str">
        <f ca="1">IF($AD17="","",IF(OFFSET(Liste!W$8,$AD17,)="","",OFFSET(Liste!W$8,$AD17,)))</f>
        <v>B</v>
      </c>
      <c r="X17" s="4" t="str">
        <f ca="1">IF($AD17="","",IF(OFFSET(Liste!X$8,$AD17,)="","",OFFSET(Liste!X$8,$AD17,)))</f>
        <v>C</v>
      </c>
      <c r="Y17" s="4">
        <f t="shared" ca="1" si="3"/>
        <v>15</v>
      </c>
      <c r="Z17" s="4">
        <f t="shared" ca="1" si="4"/>
        <v>5</v>
      </c>
      <c r="AA17" s="4">
        <f t="shared" ca="1" si="5"/>
        <v>0</v>
      </c>
      <c r="AB17" s="5">
        <f t="shared" ca="1" si="6"/>
        <v>13.333333333333334</v>
      </c>
      <c r="AD17" s="43">
        <f t="array" aca="1" ref="AD17" ca="1">IFERROR(MATCH(LARGE(IF(Liste!$B$9:$B$68&lt;&gt;$AD$5,IF(Liste!$AB$9:$AB$68="",-20,Liste!$AB$9:$AB$68)-(Liste!$A$9:$A$68/1000)),$A17),IF(Liste!$AB$9:$AB$68="",-20,Liste!$AB$9:$AB$68)-(Liste!$A$9:$A$68/1000),0),"")</f>
        <v>1</v>
      </c>
    </row>
    <row r="18" spans="1:30" s="3" customFormat="1" ht="15.75" customHeight="1" x14ac:dyDescent="0.25">
      <c r="A18" s="4">
        <v>10</v>
      </c>
      <c r="B18" s="4" t="str">
        <f ca="1">IF($AD18="","",OFFSET(Liste!B$8,$AD18,))</f>
        <v>8/D</v>
      </c>
      <c r="C18" s="4">
        <f ca="1">IF($AD18="","",OFFSET(Liste!C$8,$AD18,))</f>
        <v>814</v>
      </c>
      <c r="D18" s="23" t="str">
        <f ca="1">IF($AD18="","",OFFSET(Liste!D$8,$AD18,))</f>
        <v>Rabia ŞAHİN</v>
      </c>
      <c r="E18" s="4" t="str">
        <f ca="1">IF($AD18="","",IF(OFFSET(Liste!E$8,$AD18,)="","",OFFSET(Liste!E$8,$AD18,)))</f>
        <v>D</v>
      </c>
      <c r="F18" s="4" t="str">
        <f ca="1">IF($AD18="","",IF(OFFSET(Liste!F$8,$AD18,)="","",OFFSET(Liste!F$8,$AD18,)))</f>
        <v>A</v>
      </c>
      <c r="G18" s="4" t="str">
        <f ca="1">IF($AD18="","",IF(OFFSET(Liste!G$8,$AD18,)="","",OFFSET(Liste!G$8,$AD18,)))</f>
        <v>D</v>
      </c>
      <c r="H18" s="4" t="str">
        <f ca="1">IF($AD18="","",IF(OFFSET(Liste!H$8,$AD18,)="","",OFFSET(Liste!H$8,$AD18,)))</f>
        <v>B</v>
      </c>
      <c r="I18" s="4" t="str">
        <f ca="1">IF($AD18="","",IF(OFFSET(Liste!I$8,$AD18,)="","",OFFSET(Liste!I$8,$AD18,)))</f>
        <v>C</v>
      </c>
      <c r="J18" s="4" t="str">
        <f ca="1">IF($AD18="","",IF(OFFSET(Liste!J$8,$AD18,)="","",OFFSET(Liste!J$8,$AD18,)))</f>
        <v>D</v>
      </c>
      <c r="K18" s="4" t="str">
        <f ca="1">IF($AD18="","",IF(OFFSET(Liste!K$8,$AD18,)="","",OFFSET(Liste!K$8,$AD18,)))</f>
        <v>C</v>
      </c>
      <c r="L18" s="4" t="str">
        <f ca="1">IF($AD18="","",IF(OFFSET(Liste!L$8,$AD18,)="","",OFFSET(Liste!L$8,$AD18,)))</f>
        <v>B</v>
      </c>
      <c r="M18" s="4" t="str">
        <f ca="1">IF($AD18="","",IF(OFFSET(Liste!M$8,$AD18,)="","",OFFSET(Liste!M$8,$AD18,)))</f>
        <v>B</v>
      </c>
      <c r="N18" s="4" t="str">
        <f ca="1">IF($AD18="","",IF(OFFSET(Liste!N$8,$AD18,)="","",OFFSET(Liste!N$8,$AD18,)))</f>
        <v>C</v>
      </c>
      <c r="O18" s="4" t="str">
        <f ca="1">IF($AD18="","",IF(OFFSET(Liste!O$8,$AD18,)="","",OFFSET(Liste!O$8,$AD18,)))</f>
        <v>A</v>
      </c>
      <c r="P18" s="4" t="str">
        <f ca="1">IF($AD18="","",IF(OFFSET(Liste!P$8,$AD18,)="","",OFFSET(Liste!P$8,$AD18,)))</f>
        <v>B</v>
      </c>
      <c r="Q18" s="4" t="str">
        <f ca="1">IF($AD18="","",IF(OFFSET(Liste!Q$8,$AD18,)="","",OFFSET(Liste!Q$8,$AD18,)))</f>
        <v>B</v>
      </c>
      <c r="R18" s="4" t="str">
        <f ca="1">IF($AD18="","",IF(OFFSET(Liste!R$8,$AD18,)="","",OFFSET(Liste!R$8,$AD18,)))</f>
        <v>B</v>
      </c>
      <c r="S18" s="4" t="str">
        <f ca="1">IF($AD18="","",IF(OFFSET(Liste!S$8,$AD18,)="","",OFFSET(Liste!S$8,$AD18,)))</f>
        <v>C</v>
      </c>
      <c r="T18" s="4" t="str">
        <f ca="1">IF($AD18="","",IF(OFFSET(Liste!T$8,$AD18,)="","",OFFSET(Liste!T$8,$AD18,)))</f>
        <v>D</v>
      </c>
      <c r="U18" s="4" t="str">
        <f ca="1">IF($AD18="","",IF(OFFSET(Liste!U$8,$AD18,)="","",OFFSET(Liste!U$8,$AD18,)))</f>
        <v>A</v>
      </c>
      <c r="V18" s="4" t="str">
        <f ca="1">IF($AD18="","",IF(OFFSET(Liste!V$8,$AD18,)="","",OFFSET(Liste!V$8,$AD18,)))</f>
        <v>C</v>
      </c>
      <c r="W18" s="4" t="str">
        <f ca="1">IF($AD18="","",IF(OFFSET(Liste!W$8,$AD18,)="","",OFFSET(Liste!W$8,$AD18,)))</f>
        <v>C</v>
      </c>
      <c r="X18" s="4" t="str">
        <f ca="1">IF($AD18="","",IF(OFFSET(Liste!X$8,$AD18,)="","",OFFSET(Liste!X$8,$AD18,)))</f>
        <v>A</v>
      </c>
      <c r="Y18" s="4">
        <f t="shared" ca="1" si="3"/>
        <v>15</v>
      </c>
      <c r="Z18" s="4">
        <f t="shared" ca="1" si="4"/>
        <v>5</v>
      </c>
      <c r="AA18" s="4">
        <f t="shared" ca="1" si="5"/>
        <v>0</v>
      </c>
      <c r="AB18" s="5">
        <f t="shared" ca="1" si="6"/>
        <v>13.333333333333334</v>
      </c>
      <c r="AD18" s="43">
        <f t="array" aca="1" ref="AD18" ca="1">IFERROR(MATCH(LARGE(IF(Liste!$B$9:$B$68&lt;&gt;$AD$5,IF(Liste!$AB$9:$AB$68="",-20,Liste!$AB$9:$AB$68)-(Liste!$A$9:$A$68/1000)),$A18),IF(Liste!$AB$9:$AB$68="",-20,Liste!$AB$9:$AB$68)-(Liste!$A$9:$A$68/1000),0),"")</f>
        <v>43</v>
      </c>
    </row>
    <row r="19" spans="1:30" s="3" customFormat="1" ht="15.75" customHeight="1" x14ac:dyDescent="0.25">
      <c r="A19" s="4">
        <v>11</v>
      </c>
      <c r="B19" s="4" t="str">
        <f ca="1">IF($AD19="","",OFFSET(Liste!B$8,$AD19,))</f>
        <v>8/B</v>
      </c>
      <c r="C19" s="4">
        <f ca="1">IF($AD19="","",OFFSET(Liste!C$8,$AD19,))</f>
        <v>811</v>
      </c>
      <c r="D19" s="23" t="str">
        <f ca="1">IF($AD19="","",OFFSET(Liste!D$8,$AD19,))</f>
        <v>Güler GÜNEŞ</v>
      </c>
      <c r="E19" s="4" t="str">
        <f ca="1">IF($AD19="","",IF(OFFSET(Liste!E$8,$AD19,)="","",OFFSET(Liste!E$8,$AD19,)))</f>
        <v>D</v>
      </c>
      <c r="F19" s="4" t="str">
        <f ca="1">IF($AD19="","",IF(OFFSET(Liste!F$8,$AD19,)="","",OFFSET(Liste!F$8,$AD19,)))</f>
        <v>A</v>
      </c>
      <c r="G19" s="4" t="str">
        <f ca="1">IF($AD19="","",IF(OFFSET(Liste!G$8,$AD19,)="","",OFFSET(Liste!G$8,$AD19,)))</f>
        <v>D</v>
      </c>
      <c r="H19" s="4" t="str">
        <f ca="1">IF($AD19="","",IF(OFFSET(Liste!H$8,$AD19,)="","",OFFSET(Liste!H$8,$AD19,)))</f>
        <v>D</v>
      </c>
      <c r="I19" s="4" t="str">
        <f ca="1">IF($AD19="","",IF(OFFSET(Liste!I$8,$AD19,)="","",OFFSET(Liste!I$8,$AD19,)))</f>
        <v>C</v>
      </c>
      <c r="J19" s="4" t="str">
        <f ca="1">IF($AD19="","",IF(OFFSET(Liste!J$8,$AD19,)="","",OFFSET(Liste!J$8,$AD19,)))</f>
        <v>D</v>
      </c>
      <c r="K19" s="4" t="str">
        <f ca="1">IF($AD19="","",IF(OFFSET(Liste!K$8,$AD19,)="","",OFFSET(Liste!K$8,$AD19,)))</f>
        <v/>
      </c>
      <c r="L19" s="4" t="str">
        <f ca="1">IF($AD19="","",IF(OFFSET(Liste!L$8,$AD19,)="","",OFFSET(Liste!L$8,$AD19,)))</f>
        <v>B</v>
      </c>
      <c r="M19" s="4" t="str">
        <f ca="1">IF($AD19="","",IF(OFFSET(Liste!M$8,$AD19,)="","",OFFSET(Liste!M$8,$AD19,)))</f>
        <v>B</v>
      </c>
      <c r="N19" s="4" t="str">
        <f ca="1">IF($AD19="","",IF(OFFSET(Liste!N$8,$AD19,)="","",OFFSET(Liste!N$8,$AD19,)))</f>
        <v>C</v>
      </c>
      <c r="O19" s="4" t="str">
        <f ca="1">IF($AD19="","",IF(OFFSET(Liste!O$8,$AD19,)="","",OFFSET(Liste!O$8,$AD19,)))</f>
        <v>A</v>
      </c>
      <c r="P19" s="4" t="str">
        <f ca="1">IF($AD19="","",IF(OFFSET(Liste!P$8,$AD19,)="","",OFFSET(Liste!P$8,$AD19,)))</f>
        <v>B</v>
      </c>
      <c r="Q19" s="4" t="str">
        <f ca="1">IF($AD19="","",IF(OFFSET(Liste!Q$8,$AD19,)="","",OFFSET(Liste!Q$8,$AD19,)))</f>
        <v>C</v>
      </c>
      <c r="R19" s="4" t="str">
        <f ca="1">IF($AD19="","",IF(OFFSET(Liste!R$8,$AD19,)="","",OFFSET(Liste!R$8,$AD19,)))</f>
        <v>B</v>
      </c>
      <c r="S19" s="4" t="str">
        <f ca="1">IF($AD19="","",IF(OFFSET(Liste!S$8,$AD19,)="","",OFFSET(Liste!S$8,$AD19,)))</f>
        <v>C</v>
      </c>
      <c r="T19" s="4" t="str">
        <f ca="1">IF($AD19="","",IF(OFFSET(Liste!T$8,$AD19,)="","",OFFSET(Liste!T$8,$AD19,)))</f>
        <v>D</v>
      </c>
      <c r="U19" s="4" t="str">
        <f ca="1">IF($AD19="","",IF(OFFSET(Liste!U$8,$AD19,)="","",OFFSET(Liste!U$8,$AD19,)))</f>
        <v>A</v>
      </c>
      <c r="V19" s="4" t="str">
        <f ca="1">IF($AD19="","",IF(OFFSET(Liste!V$8,$AD19,)="","",OFFSET(Liste!V$8,$AD19,)))</f>
        <v/>
      </c>
      <c r="W19" s="4" t="str">
        <f ca="1">IF($AD19="","",IF(OFFSET(Liste!W$8,$AD19,)="","",OFFSET(Liste!W$8,$AD19,)))</f>
        <v>B</v>
      </c>
      <c r="X19" s="4" t="str">
        <f ca="1">IF($AD19="","",IF(OFFSET(Liste!X$8,$AD19,)="","",OFFSET(Liste!X$8,$AD19,)))</f>
        <v/>
      </c>
      <c r="Y19" s="4">
        <f t="shared" ca="1" si="3"/>
        <v>14</v>
      </c>
      <c r="Z19" s="4">
        <f t="shared" ca="1" si="4"/>
        <v>3</v>
      </c>
      <c r="AA19" s="4">
        <f t="shared" ca="1" si="5"/>
        <v>3</v>
      </c>
      <c r="AB19" s="5">
        <f t="shared" ca="1" si="6"/>
        <v>13</v>
      </c>
      <c r="AD19" s="43">
        <f t="array" aca="1" ref="AD19" ca="1">IFERROR(MATCH(LARGE(IF(Liste!$B$9:$B$68&lt;&gt;$AD$5,IF(Liste!$AB$9:$AB$68="",-20,Liste!$AB$9:$AB$68)-(Liste!$A$9:$A$68/1000)),$A19),IF(Liste!$AB$9:$AB$68="",-20,Liste!$AB$9:$AB$68)-(Liste!$A$9:$A$68/1000),0),"")</f>
        <v>18</v>
      </c>
    </row>
    <row r="20" spans="1:30" s="3" customFormat="1" ht="15.75" customHeight="1" x14ac:dyDescent="0.25">
      <c r="A20" s="4">
        <v>12</v>
      </c>
      <c r="B20" s="4" t="str">
        <f ca="1">IF($AD20="","",OFFSET(Liste!B$8,$AD20,))</f>
        <v>8/B</v>
      </c>
      <c r="C20" s="4">
        <f ca="1">IF($AD20="","",OFFSET(Liste!C$8,$AD20,))</f>
        <v>845</v>
      </c>
      <c r="D20" s="23" t="str">
        <f ca="1">IF($AD20="","",OFFSET(Liste!D$8,$AD20,))</f>
        <v>Kadir KOÇ</v>
      </c>
      <c r="E20" s="4" t="str">
        <f ca="1">IF($AD20="","",IF(OFFSET(Liste!E$8,$AD20,)="","",OFFSET(Liste!E$8,$AD20,)))</f>
        <v>D</v>
      </c>
      <c r="F20" s="4" t="str">
        <f ca="1">IF($AD20="","",IF(OFFSET(Liste!F$8,$AD20,)="","",OFFSET(Liste!F$8,$AD20,)))</f>
        <v>A</v>
      </c>
      <c r="G20" s="4" t="str">
        <f ca="1">IF($AD20="","",IF(OFFSET(Liste!G$8,$AD20,)="","",OFFSET(Liste!G$8,$AD20,)))</f>
        <v/>
      </c>
      <c r="H20" s="4" t="str">
        <f ca="1">IF($AD20="","",IF(OFFSET(Liste!H$8,$AD20,)="","",OFFSET(Liste!H$8,$AD20,)))</f>
        <v>B</v>
      </c>
      <c r="I20" s="4" t="str">
        <f ca="1">IF($AD20="","",IF(OFFSET(Liste!I$8,$AD20,)="","",OFFSET(Liste!I$8,$AD20,)))</f>
        <v>C</v>
      </c>
      <c r="J20" s="4" t="str">
        <f ca="1">IF($AD20="","",IF(OFFSET(Liste!J$8,$AD20,)="","",OFFSET(Liste!J$8,$AD20,)))</f>
        <v>D</v>
      </c>
      <c r="K20" s="4" t="str">
        <f ca="1">IF($AD20="","",IF(OFFSET(Liste!K$8,$AD20,)="","",OFFSET(Liste!K$8,$AD20,)))</f>
        <v>C</v>
      </c>
      <c r="L20" s="4" t="str">
        <f ca="1">IF($AD20="","",IF(OFFSET(Liste!L$8,$AD20,)="","",OFFSET(Liste!L$8,$AD20,)))</f>
        <v>B</v>
      </c>
      <c r="M20" s="4" t="str">
        <f ca="1">IF($AD20="","",IF(OFFSET(Liste!M$8,$AD20,)="","",OFFSET(Liste!M$8,$AD20,)))</f>
        <v>B</v>
      </c>
      <c r="N20" s="4" t="str">
        <f ca="1">IF($AD20="","",IF(OFFSET(Liste!N$8,$AD20,)="","",OFFSET(Liste!N$8,$AD20,)))</f>
        <v>C</v>
      </c>
      <c r="O20" s="4" t="str">
        <f ca="1">IF($AD20="","",IF(OFFSET(Liste!O$8,$AD20,)="","",OFFSET(Liste!O$8,$AD20,)))</f>
        <v>A</v>
      </c>
      <c r="P20" s="4" t="str">
        <f ca="1">IF($AD20="","",IF(OFFSET(Liste!P$8,$AD20,)="","",OFFSET(Liste!P$8,$AD20,)))</f>
        <v>B</v>
      </c>
      <c r="Q20" s="4" t="str">
        <f ca="1">IF($AD20="","",IF(OFFSET(Liste!Q$8,$AD20,)="","",OFFSET(Liste!Q$8,$AD20,)))</f>
        <v>B</v>
      </c>
      <c r="R20" s="4" t="str">
        <f ca="1">IF($AD20="","",IF(OFFSET(Liste!R$8,$AD20,)="","",OFFSET(Liste!R$8,$AD20,)))</f>
        <v>B</v>
      </c>
      <c r="S20" s="4" t="str">
        <f ca="1">IF($AD20="","",IF(OFFSET(Liste!S$8,$AD20,)="","",OFFSET(Liste!S$8,$AD20,)))</f>
        <v/>
      </c>
      <c r="T20" s="4" t="str">
        <f ca="1">IF($AD20="","",IF(OFFSET(Liste!T$8,$AD20,)="","",OFFSET(Liste!T$8,$AD20,)))</f>
        <v>D</v>
      </c>
      <c r="U20" s="4" t="str">
        <f ca="1">IF($AD20="","",IF(OFFSET(Liste!U$8,$AD20,)="","",OFFSET(Liste!U$8,$AD20,)))</f>
        <v>A</v>
      </c>
      <c r="V20" s="4" t="str">
        <f ca="1">IF($AD20="","",IF(OFFSET(Liste!V$8,$AD20,)="","",OFFSET(Liste!V$8,$AD20,)))</f>
        <v>A</v>
      </c>
      <c r="W20" s="4" t="str">
        <f ca="1">IF($AD20="","",IF(OFFSET(Liste!W$8,$AD20,)="","",OFFSET(Liste!W$8,$AD20,)))</f>
        <v>D</v>
      </c>
      <c r="X20" s="4" t="str">
        <f ca="1">IF($AD20="","",IF(OFFSET(Liste!X$8,$AD20,)="","",OFFSET(Liste!X$8,$AD20,)))</f>
        <v/>
      </c>
      <c r="Y20" s="4">
        <f t="shared" ca="1" si="3"/>
        <v>14</v>
      </c>
      <c r="Z20" s="4">
        <f t="shared" ca="1" si="4"/>
        <v>3</v>
      </c>
      <c r="AA20" s="4">
        <f t="shared" ca="1" si="5"/>
        <v>3</v>
      </c>
      <c r="AB20" s="5">
        <f t="shared" ca="1" si="6"/>
        <v>13</v>
      </c>
      <c r="AD20" s="43">
        <f t="array" aca="1" ref="AD20" ca="1">IFERROR(MATCH(LARGE(IF(Liste!$B$9:$B$68&lt;&gt;$AD$5,IF(Liste!$AB$9:$AB$68="",-20,Liste!$AB$9:$AB$68)-(Liste!$A$9:$A$68/1000)),$A20),IF(Liste!$AB$9:$AB$68="",-20,Liste!$AB$9:$AB$68)-(Liste!$A$9:$A$68/1000),0),"")</f>
        <v>29</v>
      </c>
    </row>
    <row r="21" spans="1:30" s="3" customFormat="1" ht="15.75" customHeight="1" x14ac:dyDescent="0.25">
      <c r="A21" s="4">
        <v>13</v>
      </c>
      <c r="B21" s="4" t="str">
        <f ca="1">IF($AD21="","",OFFSET(Liste!B$8,$AD21,))</f>
        <v>8/A</v>
      </c>
      <c r="C21" s="4">
        <f ca="1">IF($AD21="","",OFFSET(Liste!C$8,$AD21,))</f>
        <v>813</v>
      </c>
      <c r="D21" s="23" t="str">
        <f ca="1">IF($AD21="","",OFFSET(Liste!D$8,$AD21,))</f>
        <v>Barış ATEŞ</v>
      </c>
      <c r="E21" s="4" t="str">
        <f ca="1">IF($AD21="","",IF(OFFSET(Liste!E$8,$AD21,)="","",OFFSET(Liste!E$8,$AD21,)))</f>
        <v>D</v>
      </c>
      <c r="F21" s="4" t="str">
        <f ca="1">IF($AD21="","",IF(OFFSET(Liste!F$8,$AD21,)="","",OFFSET(Liste!F$8,$AD21,)))</f>
        <v>A</v>
      </c>
      <c r="G21" s="4" t="str">
        <f ca="1">IF($AD21="","",IF(OFFSET(Liste!G$8,$AD21,)="","",OFFSET(Liste!G$8,$AD21,)))</f>
        <v>A</v>
      </c>
      <c r="H21" s="4" t="str">
        <f ca="1">IF($AD21="","",IF(OFFSET(Liste!H$8,$AD21,)="","",OFFSET(Liste!H$8,$AD21,)))</f>
        <v>B</v>
      </c>
      <c r="I21" s="4" t="str">
        <f ca="1">IF($AD21="","",IF(OFFSET(Liste!I$8,$AD21,)="","",OFFSET(Liste!I$8,$AD21,)))</f>
        <v>C</v>
      </c>
      <c r="J21" s="4" t="str">
        <f ca="1">IF($AD21="","",IF(OFFSET(Liste!J$8,$AD21,)="","",OFFSET(Liste!J$8,$AD21,)))</f>
        <v>D</v>
      </c>
      <c r="K21" s="4" t="str">
        <f ca="1">IF($AD21="","",IF(OFFSET(Liste!K$8,$AD21,)="","",OFFSET(Liste!K$8,$AD21,)))</f>
        <v>B</v>
      </c>
      <c r="L21" s="4" t="str">
        <f ca="1">IF($AD21="","",IF(OFFSET(Liste!L$8,$AD21,)="","",OFFSET(Liste!L$8,$AD21,)))</f>
        <v>D</v>
      </c>
      <c r="M21" s="4" t="str">
        <f ca="1">IF($AD21="","",IF(OFFSET(Liste!M$8,$AD21,)="","",OFFSET(Liste!M$8,$AD21,)))</f>
        <v>B</v>
      </c>
      <c r="N21" s="4" t="str">
        <f ca="1">IF($AD21="","",IF(OFFSET(Liste!N$8,$AD21,)="","",OFFSET(Liste!N$8,$AD21,)))</f>
        <v>C</v>
      </c>
      <c r="O21" s="4" t="str">
        <f ca="1">IF($AD21="","",IF(OFFSET(Liste!O$8,$AD21,)="","",OFFSET(Liste!O$8,$AD21,)))</f>
        <v>A</v>
      </c>
      <c r="P21" s="4" t="str">
        <f ca="1">IF($AD21="","",IF(OFFSET(Liste!P$8,$AD21,)="","",OFFSET(Liste!P$8,$AD21,)))</f>
        <v>B</v>
      </c>
      <c r="Q21" s="4" t="str">
        <f ca="1">IF($AD21="","",IF(OFFSET(Liste!Q$8,$AD21,)="","",OFFSET(Liste!Q$8,$AD21,)))</f>
        <v>B</v>
      </c>
      <c r="R21" s="4" t="str">
        <f ca="1">IF($AD21="","",IF(OFFSET(Liste!R$8,$AD21,)="","",OFFSET(Liste!R$8,$AD21,)))</f>
        <v>B</v>
      </c>
      <c r="S21" s="4" t="str">
        <f ca="1">IF($AD21="","",IF(OFFSET(Liste!S$8,$AD21,)="","",OFFSET(Liste!S$8,$AD21,)))</f>
        <v>C</v>
      </c>
      <c r="T21" s="4" t="str">
        <f ca="1">IF($AD21="","",IF(OFFSET(Liste!T$8,$AD21,)="","",OFFSET(Liste!T$8,$AD21,)))</f>
        <v>C</v>
      </c>
      <c r="U21" s="4" t="str">
        <f ca="1">IF($AD21="","",IF(OFFSET(Liste!U$8,$AD21,)="","",OFFSET(Liste!U$8,$AD21,)))</f>
        <v>A</v>
      </c>
      <c r="V21" s="4" t="str">
        <f ca="1">IF($AD21="","",IF(OFFSET(Liste!V$8,$AD21,)="","",OFFSET(Liste!V$8,$AD21,)))</f>
        <v>A</v>
      </c>
      <c r="W21" s="4" t="str">
        <f ca="1">IF($AD21="","",IF(OFFSET(Liste!W$8,$AD21,)="","",OFFSET(Liste!W$8,$AD21,)))</f>
        <v/>
      </c>
      <c r="X21" s="4" t="str">
        <f ca="1">IF($AD21="","",IF(OFFSET(Liste!X$8,$AD21,)="","",OFFSET(Liste!X$8,$AD21,)))</f>
        <v/>
      </c>
      <c r="Y21" s="4">
        <f t="shared" ca="1" si="3"/>
        <v>14</v>
      </c>
      <c r="Z21" s="4">
        <f t="shared" ca="1" si="4"/>
        <v>4</v>
      </c>
      <c r="AA21" s="4">
        <f t="shared" ca="1" si="5"/>
        <v>2</v>
      </c>
      <c r="AB21" s="5">
        <f t="shared" ca="1" si="6"/>
        <v>12.666666666666666</v>
      </c>
      <c r="AD21" s="43">
        <f t="array" aca="1" ref="AD21" ca="1">IFERROR(MATCH(LARGE(IF(Liste!$B$9:$B$68&lt;&gt;$AD$5,IF(Liste!$AB$9:$AB$68="",-20,Liste!$AB$9:$AB$68)-(Liste!$A$9:$A$68/1000)),$A21),IF(Liste!$AB$9:$AB$68="",-20,Liste!$AB$9:$AB$68)-(Liste!$A$9:$A$68/1000),0),"")</f>
        <v>4</v>
      </c>
    </row>
    <row r="22" spans="1:30" s="3" customFormat="1" ht="15.75" customHeight="1" x14ac:dyDescent="0.25">
      <c r="A22" s="4">
        <v>14</v>
      </c>
      <c r="B22" s="4" t="str">
        <f ca="1">IF($AD22="","",OFFSET(Liste!B$8,$AD22,))</f>
        <v>8/B</v>
      </c>
      <c r="C22" s="4">
        <f ca="1">IF($AD22="","",OFFSET(Liste!C$8,$AD22,))</f>
        <v>827</v>
      </c>
      <c r="D22" s="23" t="str">
        <f ca="1">IF($AD22="","",OFFSET(Liste!D$8,$AD22,))</f>
        <v>Hasan KARA</v>
      </c>
      <c r="E22" s="4" t="str">
        <f ca="1">IF($AD22="","",IF(OFFSET(Liste!E$8,$AD22,)="","",OFFSET(Liste!E$8,$AD22,)))</f>
        <v>D</v>
      </c>
      <c r="F22" s="4" t="str">
        <f ca="1">IF($AD22="","",IF(OFFSET(Liste!F$8,$AD22,)="","",OFFSET(Liste!F$8,$AD22,)))</f>
        <v>C</v>
      </c>
      <c r="G22" s="4" t="str">
        <f ca="1">IF($AD22="","",IF(OFFSET(Liste!G$8,$AD22,)="","",OFFSET(Liste!G$8,$AD22,)))</f>
        <v>A</v>
      </c>
      <c r="H22" s="4" t="str">
        <f ca="1">IF($AD22="","",IF(OFFSET(Liste!H$8,$AD22,)="","",OFFSET(Liste!H$8,$AD22,)))</f>
        <v>B</v>
      </c>
      <c r="I22" s="4" t="str">
        <f ca="1">IF($AD22="","",IF(OFFSET(Liste!I$8,$AD22,)="","",OFFSET(Liste!I$8,$AD22,)))</f>
        <v>C</v>
      </c>
      <c r="J22" s="4" t="str">
        <f ca="1">IF($AD22="","",IF(OFFSET(Liste!J$8,$AD22,)="","",OFFSET(Liste!J$8,$AD22,)))</f>
        <v>D</v>
      </c>
      <c r="K22" s="4" t="str">
        <f ca="1">IF($AD22="","",IF(OFFSET(Liste!K$8,$AD22,)="","",OFFSET(Liste!K$8,$AD22,)))</f>
        <v>C</v>
      </c>
      <c r="L22" s="4" t="str">
        <f ca="1">IF($AD22="","",IF(OFFSET(Liste!L$8,$AD22,)="","",OFFSET(Liste!L$8,$AD22,)))</f>
        <v>B</v>
      </c>
      <c r="M22" s="4" t="str">
        <f ca="1">IF($AD22="","",IF(OFFSET(Liste!M$8,$AD22,)="","",OFFSET(Liste!M$8,$AD22,)))</f>
        <v>B</v>
      </c>
      <c r="N22" s="4" t="str">
        <f ca="1">IF($AD22="","",IF(OFFSET(Liste!N$8,$AD22,)="","",OFFSET(Liste!N$8,$AD22,)))</f>
        <v>C</v>
      </c>
      <c r="O22" s="4" t="str">
        <f ca="1">IF($AD22="","",IF(OFFSET(Liste!O$8,$AD22,)="","",OFFSET(Liste!O$8,$AD22,)))</f>
        <v>A</v>
      </c>
      <c r="P22" s="4" t="str">
        <f ca="1">IF($AD22="","",IF(OFFSET(Liste!P$8,$AD22,)="","",OFFSET(Liste!P$8,$AD22,)))</f>
        <v>B</v>
      </c>
      <c r="Q22" s="4" t="str">
        <f ca="1">IF($AD22="","",IF(OFFSET(Liste!Q$8,$AD22,)="","",OFFSET(Liste!Q$8,$AD22,)))</f>
        <v>B</v>
      </c>
      <c r="R22" s="4" t="str">
        <f ca="1">IF($AD22="","",IF(OFFSET(Liste!R$8,$AD22,)="","",OFFSET(Liste!R$8,$AD22,)))</f>
        <v>B</v>
      </c>
      <c r="S22" s="4" t="str">
        <f ca="1">IF($AD22="","",IF(OFFSET(Liste!S$8,$AD22,)="","",OFFSET(Liste!S$8,$AD22,)))</f>
        <v/>
      </c>
      <c r="T22" s="4" t="str">
        <f ca="1">IF($AD22="","",IF(OFFSET(Liste!T$8,$AD22,)="","",OFFSET(Liste!T$8,$AD22,)))</f>
        <v>D</v>
      </c>
      <c r="U22" s="4" t="str">
        <f ca="1">IF($AD22="","",IF(OFFSET(Liste!U$8,$AD22,)="","",OFFSET(Liste!U$8,$AD22,)))</f>
        <v>A</v>
      </c>
      <c r="V22" s="4" t="str">
        <f ca="1">IF($AD22="","",IF(OFFSET(Liste!V$8,$AD22,)="","",OFFSET(Liste!V$8,$AD22,)))</f>
        <v>A</v>
      </c>
      <c r="W22" s="4" t="str">
        <f ca="1">IF($AD22="","",IF(OFFSET(Liste!W$8,$AD22,)="","",OFFSET(Liste!W$8,$AD22,)))</f>
        <v/>
      </c>
      <c r="X22" s="4" t="str">
        <f ca="1">IF($AD22="","",IF(OFFSET(Liste!X$8,$AD22,)="","",OFFSET(Liste!X$8,$AD22,)))</f>
        <v>C</v>
      </c>
      <c r="Y22" s="4">
        <f t="shared" ca="1" si="3"/>
        <v>14</v>
      </c>
      <c r="Z22" s="4">
        <f t="shared" ca="1" si="4"/>
        <v>4</v>
      </c>
      <c r="AA22" s="4">
        <f t="shared" ca="1" si="5"/>
        <v>2</v>
      </c>
      <c r="AB22" s="5">
        <f t="shared" ca="1" si="6"/>
        <v>12.666666666666666</v>
      </c>
      <c r="AD22" s="43">
        <f t="array" aca="1" ref="AD22" ca="1">IFERROR(MATCH(LARGE(IF(Liste!$B$9:$B$68&lt;&gt;$AD$5,IF(Liste!$AB$9:$AB$68="",-20,Liste!$AB$9:$AB$68)-(Liste!$A$9:$A$68/1000)),$A22),IF(Liste!$AB$9:$AB$68="",-20,Liste!$AB$9:$AB$68)-(Liste!$A$9:$A$68/1000),0),"")</f>
        <v>23</v>
      </c>
    </row>
    <row r="23" spans="1:30" s="3" customFormat="1" ht="15.75" customHeight="1" x14ac:dyDescent="0.25">
      <c r="A23" s="4">
        <v>15</v>
      </c>
      <c r="B23" s="4" t="str">
        <f ca="1">IF($AD23="","",OFFSET(Liste!B$8,$AD23,))</f>
        <v>8/A</v>
      </c>
      <c r="C23" s="4">
        <f ca="1">IF($AD23="","",OFFSET(Liste!C$8,$AD23,))</f>
        <v>810</v>
      </c>
      <c r="D23" s="23" t="str">
        <f ca="1">IF($AD23="","",OFFSET(Liste!D$8,$AD23,))</f>
        <v>Ayşe ARSLAN</v>
      </c>
      <c r="E23" s="4" t="str">
        <f ca="1">IF($AD23="","",IF(OFFSET(Liste!E$8,$AD23,)="","",OFFSET(Liste!E$8,$AD23,)))</f>
        <v>D</v>
      </c>
      <c r="F23" s="4" t="str">
        <f ca="1">IF($AD23="","",IF(OFFSET(Liste!F$8,$AD23,)="","",OFFSET(Liste!F$8,$AD23,)))</f>
        <v>A</v>
      </c>
      <c r="G23" s="4" t="str">
        <f ca="1">IF($AD23="","",IF(OFFSET(Liste!G$8,$AD23,)="","",OFFSET(Liste!G$8,$AD23,)))</f>
        <v>D</v>
      </c>
      <c r="H23" s="4" t="str">
        <f ca="1">IF($AD23="","",IF(OFFSET(Liste!H$8,$AD23,)="","",OFFSET(Liste!H$8,$AD23,)))</f>
        <v>B</v>
      </c>
      <c r="I23" s="4" t="str">
        <f ca="1">IF($AD23="","",IF(OFFSET(Liste!I$8,$AD23,)="","",OFFSET(Liste!I$8,$AD23,)))</f>
        <v>C</v>
      </c>
      <c r="J23" s="4" t="str">
        <f ca="1">IF($AD23="","",IF(OFFSET(Liste!J$8,$AD23,)="","",OFFSET(Liste!J$8,$AD23,)))</f>
        <v>D</v>
      </c>
      <c r="K23" s="4" t="str">
        <f ca="1">IF($AD23="","",IF(OFFSET(Liste!K$8,$AD23,)="","",OFFSET(Liste!K$8,$AD23,)))</f>
        <v>C</v>
      </c>
      <c r="L23" s="4" t="str">
        <f ca="1">IF($AD23="","",IF(OFFSET(Liste!L$8,$AD23,)="","",OFFSET(Liste!L$8,$AD23,)))</f>
        <v>B</v>
      </c>
      <c r="M23" s="4" t="str">
        <f ca="1">IF($AD23="","",IF(OFFSET(Liste!M$8,$AD23,)="","",OFFSET(Liste!M$8,$AD23,)))</f>
        <v>B</v>
      </c>
      <c r="N23" s="4" t="str">
        <f ca="1">IF($AD23="","",IF(OFFSET(Liste!N$8,$AD23,)="","",OFFSET(Liste!N$8,$AD23,)))</f>
        <v>C</v>
      </c>
      <c r="O23" s="4" t="str">
        <f ca="1">IF($AD23="","",IF(OFFSET(Liste!O$8,$AD23,)="","",OFFSET(Liste!O$8,$AD23,)))</f>
        <v>A</v>
      </c>
      <c r="P23" s="4" t="str">
        <f ca="1">IF($AD23="","",IF(OFFSET(Liste!P$8,$AD23,)="","",OFFSET(Liste!P$8,$AD23,)))</f>
        <v/>
      </c>
      <c r="Q23" s="4" t="str">
        <f ca="1">IF($AD23="","",IF(OFFSET(Liste!Q$8,$AD23,)="","",OFFSET(Liste!Q$8,$AD23,)))</f>
        <v>B</v>
      </c>
      <c r="R23" s="4" t="str">
        <f ca="1">IF($AD23="","",IF(OFFSET(Liste!R$8,$AD23,)="","",OFFSET(Liste!R$8,$AD23,)))</f>
        <v>B</v>
      </c>
      <c r="S23" s="4" t="str">
        <f ca="1">IF($AD23="","",IF(OFFSET(Liste!S$8,$AD23,)="","",OFFSET(Liste!S$8,$AD23,)))</f>
        <v>C</v>
      </c>
      <c r="T23" s="4" t="str">
        <f ca="1">IF($AD23="","",IF(OFFSET(Liste!T$8,$AD23,)="","",OFFSET(Liste!T$8,$AD23,)))</f>
        <v>D</v>
      </c>
      <c r="U23" s="4" t="str">
        <f ca="1">IF($AD23="","",IF(OFFSET(Liste!U$8,$AD23,)="","",OFFSET(Liste!U$8,$AD23,)))</f>
        <v>C</v>
      </c>
      <c r="V23" s="4" t="str">
        <f ca="1">IF($AD23="","",IF(OFFSET(Liste!V$8,$AD23,)="","",OFFSET(Liste!V$8,$AD23,)))</f>
        <v>B</v>
      </c>
      <c r="W23" s="4" t="str">
        <f ca="1">IF($AD23="","",IF(OFFSET(Liste!W$8,$AD23,)="","",OFFSET(Liste!W$8,$AD23,)))</f>
        <v>D</v>
      </c>
      <c r="X23" s="4" t="str">
        <f ca="1">IF($AD23="","",IF(OFFSET(Liste!X$8,$AD23,)="","",OFFSET(Liste!X$8,$AD23,)))</f>
        <v>C</v>
      </c>
      <c r="Y23" s="4">
        <f t="shared" ca="1" si="3"/>
        <v>14</v>
      </c>
      <c r="Z23" s="4">
        <f t="shared" ca="1" si="4"/>
        <v>5</v>
      </c>
      <c r="AA23" s="4">
        <f t="shared" ca="1" si="5"/>
        <v>1</v>
      </c>
      <c r="AB23" s="5">
        <f t="shared" ca="1" si="6"/>
        <v>12.333333333333334</v>
      </c>
      <c r="AD23" s="43">
        <f t="array" aca="1" ref="AD23" ca="1">IFERROR(MATCH(LARGE(IF(Liste!$B$9:$B$68&lt;&gt;$AD$5,IF(Liste!$AB$9:$AB$68="",-20,Liste!$AB$9:$AB$68)-(Liste!$A$9:$A$68/1000)),$A23),IF(Liste!$AB$9:$AB$68="",-20,Liste!$AB$9:$AB$68)-(Liste!$A$9:$A$68/1000),0),"")</f>
        <v>3</v>
      </c>
    </row>
    <row r="24" spans="1:30" s="3" customFormat="1" ht="15.75" customHeight="1" x14ac:dyDescent="0.25">
      <c r="A24" s="4">
        <v>16</v>
      </c>
      <c r="B24" s="4" t="str">
        <f ca="1">IF($AD24="","",OFFSET(Liste!B$8,$AD24,))</f>
        <v>8/A</v>
      </c>
      <c r="C24" s="4">
        <f ca="1">IF($AD24="","",OFFSET(Liste!C$8,$AD24,))</f>
        <v>816</v>
      </c>
      <c r="D24" s="23" t="str">
        <f ca="1">IF($AD24="","",OFFSET(Liste!D$8,$AD24,))</f>
        <v>Bilal ÇETİN</v>
      </c>
      <c r="E24" s="4" t="str">
        <f ca="1">IF($AD24="","",IF(OFFSET(Liste!E$8,$AD24,)="","",OFFSET(Liste!E$8,$AD24,)))</f>
        <v>D</v>
      </c>
      <c r="F24" s="4" t="str">
        <f ca="1">IF($AD24="","",IF(OFFSET(Liste!F$8,$AD24,)="","",OFFSET(Liste!F$8,$AD24,)))</f>
        <v>C</v>
      </c>
      <c r="G24" s="4" t="str">
        <f ca="1">IF($AD24="","",IF(OFFSET(Liste!G$8,$AD24,)="","",OFFSET(Liste!G$8,$AD24,)))</f>
        <v>D</v>
      </c>
      <c r="H24" s="4" t="str">
        <f ca="1">IF($AD24="","",IF(OFFSET(Liste!H$8,$AD24,)="","",OFFSET(Liste!H$8,$AD24,)))</f>
        <v>B</v>
      </c>
      <c r="I24" s="4" t="str">
        <f ca="1">IF($AD24="","",IF(OFFSET(Liste!I$8,$AD24,)="","",OFFSET(Liste!I$8,$AD24,)))</f>
        <v>C</v>
      </c>
      <c r="J24" s="4" t="str">
        <f ca="1">IF($AD24="","",IF(OFFSET(Liste!J$8,$AD24,)="","",OFFSET(Liste!J$8,$AD24,)))</f>
        <v>D</v>
      </c>
      <c r="K24" s="4" t="str">
        <f ca="1">IF($AD24="","",IF(OFFSET(Liste!K$8,$AD24,)="","",OFFSET(Liste!K$8,$AD24,)))</f>
        <v>C</v>
      </c>
      <c r="L24" s="4" t="str">
        <f ca="1">IF($AD24="","",IF(OFFSET(Liste!L$8,$AD24,)="","",OFFSET(Liste!L$8,$AD24,)))</f>
        <v>B</v>
      </c>
      <c r="M24" s="4" t="str">
        <f ca="1">IF($AD24="","",IF(OFFSET(Liste!M$8,$AD24,)="","",OFFSET(Liste!M$8,$AD24,)))</f>
        <v>B</v>
      </c>
      <c r="N24" s="4" t="str">
        <f ca="1">IF($AD24="","",IF(OFFSET(Liste!N$8,$AD24,)="","",OFFSET(Liste!N$8,$AD24,)))</f>
        <v>C</v>
      </c>
      <c r="O24" s="4" t="str">
        <f ca="1">IF($AD24="","",IF(OFFSET(Liste!O$8,$AD24,)="","",OFFSET(Liste!O$8,$AD24,)))</f>
        <v>A</v>
      </c>
      <c r="P24" s="4" t="str">
        <f ca="1">IF($AD24="","",IF(OFFSET(Liste!P$8,$AD24,)="","",OFFSET(Liste!P$8,$AD24,)))</f>
        <v/>
      </c>
      <c r="Q24" s="4" t="str">
        <f ca="1">IF($AD24="","",IF(OFFSET(Liste!Q$8,$AD24,)="","",OFFSET(Liste!Q$8,$AD24,)))</f>
        <v>B</v>
      </c>
      <c r="R24" s="4" t="str">
        <f ca="1">IF($AD24="","",IF(OFFSET(Liste!R$8,$AD24,)="","",OFFSET(Liste!R$8,$AD24,)))</f>
        <v>B</v>
      </c>
      <c r="S24" s="4" t="str">
        <f ca="1">IF($AD24="","",IF(OFFSET(Liste!S$8,$AD24,)="","",OFFSET(Liste!S$8,$AD24,)))</f>
        <v>C</v>
      </c>
      <c r="T24" s="4" t="str">
        <f ca="1">IF($AD24="","",IF(OFFSET(Liste!T$8,$AD24,)="","",OFFSET(Liste!T$8,$AD24,)))</f>
        <v>D</v>
      </c>
      <c r="U24" s="4" t="str">
        <f ca="1">IF($AD24="","",IF(OFFSET(Liste!U$8,$AD24,)="","",OFFSET(Liste!U$8,$AD24,)))</f>
        <v>A</v>
      </c>
      <c r="V24" s="4" t="str">
        <f ca="1">IF($AD24="","",IF(OFFSET(Liste!V$8,$AD24,)="","",OFFSET(Liste!V$8,$AD24,)))</f>
        <v>B</v>
      </c>
      <c r="W24" s="4" t="str">
        <f ca="1">IF($AD24="","",IF(OFFSET(Liste!W$8,$AD24,)="","",OFFSET(Liste!W$8,$AD24,)))</f>
        <v>A</v>
      </c>
      <c r="X24" s="4" t="str">
        <f ca="1">IF($AD24="","",IF(OFFSET(Liste!X$8,$AD24,)="","",OFFSET(Liste!X$8,$AD24,)))</f>
        <v>C</v>
      </c>
      <c r="Y24" s="4">
        <f t="shared" ca="1" si="3"/>
        <v>14</v>
      </c>
      <c r="Z24" s="4">
        <f t="shared" ca="1" si="4"/>
        <v>5</v>
      </c>
      <c r="AA24" s="4">
        <f t="shared" ca="1" si="5"/>
        <v>1</v>
      </c>
      <c r="AB24" s="10">
        <f t="shared" ca="1" si="6"/>
        <v>12.333333333333334</v>
      </c>
      <c r="AD24" s="43">
        <f t="array" aca="1" ref="AD24" ca="1">IFERROR(MATCH(LARGE(IF(Liste!$B$9:$B$68&lt;&gt;$AD$5,IF(Liste!$AB$9:$AB$68="",-20,Liste!$AB$9:$AB$68)-(Liste!$A$9:$A$68/1000)),$A24),IF(Liste!$AB$9:$AB$68="",-20,Liste!$AB$9:$AB$68)-(Liste!$A$9:$A$68/1000),0),"")</f>
        <v>5</v>
      </c>
    </row>
    <row r="25" spans="1:30" s="3" customFormat="1" ht="15.75" customHeight="1" x14ac:dyDescent="0.25">
      <c r="A25" s="4">
        <v>17</v>
      </c>
      <c r="B25" s="4" t="str">
        <f ca="1">IF($AD25="","",OFFSET(Liste!B$8,$AD25,))</f>
        <v>8/B</v>
      </c>
      <c r="C25" s="4">
        <f ca="1">IF($AD25="","",OFFSET(Liste!C$8,$AD25,))</f>
        <v>859</v>
      </c>
      <c r="D25" s="23" t="str">
        <f ca="1">IF($AD25="","",OFFSET(Liste!D$8,$AD25,))</f>
        <v>Melih KURTOĞLU</v>
      </c>
      <c r="E25" s="4" t="str">
        <f ca="1">IF($AD25="","",IF(OFFSET(Liste!E$8,$AD25,)="","",OFFSET(Liste!E$8,$AD25,)))</f>
        <v>D</v>
      </c>
      <c r="F25" s="4" t="str">
        <f ca="1">IF($AD25="","",IF(OFFSET(Liste!F$8,$AD25,)="","",OFFSET(Liste!F$8,$AD25,)))</f>
        <v>A</v>
      </c>
      <c r="G25" s="4" t="str">
        <f ca="1">IF($AD25="","",IF(OFFSET(Liste!G$8,$AD25,)="","",OFFSET(Liste!G$8,$AD25,)))</f>
        <v>A</v>
      </c>
      <c r="H25" s="4" t="str">
        <f ca="1">IF($AD25="","",IF(OFFSET(Liste!H$8,$AD25,)="","",OFFSET(Liste!H$8,$AD25,)))</f>
        <v>D</v>
      </c>
      <c r="I25" s="4" t="str">
        <f ca="1">IF($AD25="","",IF(OFFSET(Liste!I$8,$AD25,)="","",OFFSET(Liste!I$8,$AD25,)))</f>
        <v>C</v>
      </c>
      <c r="J25" s="4" t="str">
        <f ca="1">IF($AD25="","",IF(OFFSET(Liste!J$8,$AD25,)="","",OFFSET(Liste!J$8,$AD25,)))</f>
        <v>D</v>
      </c>
      <c r="K25" s="4" t="str">
        <f ca="1">IF($AD25="","",IF(OFFSET(Liste!K$8,$AD25,)="","",OFFSET(Liste!K$8,$AD25,)))</f>
        <v>C</v>
      </c>
      <c r="L25" s="4" t="str">
        <f ca="1">IF($AD25="","",IF(OFFSET(Liste!L$8,$AD25,)="","",OFFSET(Liste!L$8,$AD25,)))</f>
        <v/>
      </c>
      <c r="M25" s="4" t="str">
        <f ca="1">IF($AD25="","",IF(OFFSET(Liste!M$8,$AD25,)="","",OFFSET(Liste!M$8,$AD25,)))</f>
        <v>B</v>
      </c>
      <c r="N25" s="4" t="str">
        <f ca="1">IF($AD25="","",IF(OFFSET(Liste!N$8,$AD25,)="","",OFFSET(Liste!N$8,$AD25,)))</f>
        <v>C</v>
      </c>
      <c r="O25" s="4" t="str">
        <f ca="1">IF($AD25="","",IF(OFFSET(Liste!O$8,$AD25,)="","",OFFSET(Liste!O$8,$AD25,)))</f>
        <v>A</v>
      </c>
      <c r="P25" s="4" t="str">
        <f ca="1">IF($AD25="","",IF(OFFSET(Liste!P$8,$AD25,)="","",OFFSET(Liste!P$8,$AD25,)))</f>
        <v>B</v>
      </c>
      <c r="Q25" s="4" t="str">
        <f ca="1">IF($AD25="","",IF(OFFSET(Liste!Q$8,$AD25,)="","",OFFSET(Liste!Q$8,$AD25,)))</f>
        <v>B</v>
      </c>
      <c r="R25" s="4" t="str">
        <f ca="1">IF($AD25="","",IF(OFFSET(Liste!R$8,$AD25,)="","",OFFSET(Liste!R$8,$AD25,)))</f>
        <v>B</v>
      </c>
      <c r="S25" s="4" t="str">
        <f ca="1">IF($AD25="","",IF(OFFSET(Liste!S$8,$AD25,)="","",OFFSET(Liste!S$8,$AD25,)))</f>
        <v>A</v>
      </c>
      <c r="T25" s="4" t="str">
        <f ca="1">IF($AD25="","",IF(OFFSET(Liste!T$8,$AD25,)="","",OFFSET(Liste!T$8,$AD25,)))</f>
        <v>D</v>
      </c>
      <c r="U25" s="4" t="str">
        <f ca="1">IF($AD25="","",IF(OFFSET(Liste!U$8,$AD25,)="","",OFFSET(Liste!U$8,$AD25,)))</f>
        <v>C</v>
      </c>
      <c r="V25" s="4" t="str">
        <f ca="1">IF($AD25="","",IF(OFFSET(Liste!V$8,$AD25,)="","",OFFSET(Liste!V$8,$AD25,)))</f>
        <v>D</v>
      </c>
      <c r="W25" s="4" t="str">
        <f ca="1">IF($AD25="","",IF(OFFSET(Liste!W$8,$AD25,)="","",OFFSET(Liste!W$8,$AD25,)))</f>
        <v>B</v>
      </c>
      <c r="X25" s="4" t="str">
        <f ca="1">IF($AD25="","",IF(OFFSET(Liste!X$8,$AD25,)="","",OFFSET(Liste!X$8,$AD25,)))</f>
        <v>C</v>
      </c>
      <c r="Y25" s="4">
        <f t="shared" ca="1" si="3"/>
        <v>13</v>
      </c>
      <c r="Z25" s="4">
        <f t="shared" ca="1" si="4"/>
        <v>6</v>
      </c>
      <c r="AA25" s="4">
        <f t="shared" ca="1" si="5"/>
        <v>1</v>
      </c>
      <c r="AB25" s="5">
        <f t="shared" ca="1" si="6"/>
        <v>11</v>
      </c>
      <c r="AD25" s="43">
        <f t="array" aca="1" ref="AD25" ca="1">IFERROR(MATCH(LARGE(IF(Liste!$B$9:$B$68&lt;&gt;$AD$5,IF(Liste!$AB$9:$AB$68="",-20,Liste!$AB$9:$AB$68)-(Liste!$A$9:$A$68/1000)),$A25),IF(Liste!$AB$9:$AB$68="",-20,Liste!$AB$9:$AB$68)-(Liste!$A$9:$A$68/1000),0),"")</f>
        <v>30</v>
      </c>
    </row>
    <row r="26" spans="1:30" s="3" customFormat="1" ht="15.75" customHeight="1" x14ac:dyDescent="0.25">
      <c r="A26" s="4">
        <v>18</v>
      </c>
      <c r="B26" s="4" t="str">
        <f ca="1">IF($AD26="","",OFFSET(Liste!B$8,$AD26,))</f>
        <v>8/C</v>
      </c>
      <c r="C26" s="4">
        <f ca="1">IF($AD26="","",OFFSET(Liste!C$8,$AD26,))</f>
        <v>822</v>
      </c>
      <c r="D26" s="23" t="str">
        <f ca="1">IF($AD26="","",OFFSET(Liste!D$8,$AD26,))</f>
        <v>Meryem MERT</v>
      </c>
      <c r="E26" s="4" t="str">
        <f ca="1">IF($AD26="","",IF(OFFSET(Liste!E$8,$AD26,)="","",OFFSET(Liste!E$8,$AD26,)))</f>
        <v>D</v>
      </c>
      <c r="F26" s="4" t="str">
        <f ca="1">IF($AD26="","",IF(OFFSET(Liste!F$8,$AD26,)="","",OFFSET(Liste!F$8,$AD26,)))</f>
        <v>D</v>
      </c>
      <c r="G26" s="4" t="str">
        <f ca="1">IF($AD26="","",IF(OFFSET(Liste!G$8,$AD26,)="","",OFFSET(Liste!G$8,$AD26,)))</f>
        <v>D</v>
      </c>
      <c r="H26" s="4" t="str">
        <f ca="1">IF($AD26="","",IF(OFFSET(Liste!H$8,$AD26,)="","",OFFSET(Liste!H$8,$AD26,)))</f>
        <v>B</v>
      </c>
      <c r="I26" s="4" t="str">
        <f ca="1">IF($AD26="","",IF(OFFSET(Liste!I$8,$AD26,)="","",OFFSET(Liste!I$8,$AD26,)))</f>
        <v>C</v>
      </c>
      <c r="J26" s="4" t="str">
        <f ca="1">IF($AD26="","",IF(OFFSET(Liste!J$8,$AD26,)="","",OFFSET(Liste!J$8,$AD26,)))</f>
        <v>D</v>
      </c>
      <c r="K26" s="4" t="str">
        <f ca="1">IF($AD26="","",IF(OFFSET(Liste!K$8,$AD26,)="","",OFFSET(Liste!K$8,$AD26,)))</f>
        <v>C</v>
      </c>
      <c r="L26" s="4" t="str">
        <f ca="1">IF($AD26="","",IF(OFFSET(Liste!L$8,$AD26,)="","",OFFSET(Liste!L$8,$AD26,)))</f>
        <v>B</v>
      </c>
      <c r="M26" s="4" t="str">
        <f ca="1">IF($AD26="","",IF(OFFSET(Liste!M$8,$AD26,)="","",OFFSET(Liste!M$8,$AD26,)))</f>
        <v>B</v>
      </c>
      <c r="N26" s="4" t="str">
        <f ca="1">IF($AD26="","",IF(OFFSET(Liste!N$8,$AD26,)="","",OFFSET(Liste!N$8,$AD26,)))</f>
        <v>D</v>
      </c>
      <c r="O26" s="4" t="str">
        <f ca="1">IF($AD26="","",IF(OFFSET(Liste!O$8,$AD26,)="","",OFFSET(Liste!O$8,$AD26,)))</f>
        <v>A</v>
      </c>
      <c r="P26" s="4" t="str">
        <f ca="1">IF($AD26="","",IF(OFFSET(Liste!P$8,$AD26,)="","",OFFSET(Liste!P$8,$AD26,)))</f>
        <v>B</v>
      </c>
      <c r="Q26" s="4" t="str">
        <f ca="1">IF($AD26="","",IF(OFFSET(Liste!Q$8,$AD26,)="","",OFFSET(Liste!Q$8,$AD26,)))</f>
        <v>B</v>
      </c>
      <c r="R26" s="4" t="str">
        <f ca="1">IF($AD26="","",IF(OFFSET(Liste!R$8,$AD26,)="","",OFFSET(Liste!R$8,$AD26,)))</f>
        <v>B</v>
      </c>
      <c r="S26" s="4" t="str">
        <f ca="1">IF($AD26="","",IF(OFFSET(Liste!S$8,$AD26,)="","",OFFSET(Liste!S$8,$AD26,)))</f>
        <v>C</v>
      </c>
      <c r="T26" s="4" t="str">
        <f ca="1">IF($AD26="","",IF(OFFSET(Liste!T$8,$AD26,)="","",OFFSET(Liste!T$8,$AD26,)))</f>
        <v>D</v>
      </c>
      <c r="U26" s="4" t="str">
        <f ca="1">IF($AD26="","",IF(OFFSET(Liste!U$8,$AD26,)="","",OFFSET(Liste!U$8,$AD26,)))</f>
        <v>A</v>
      </c>
      <c r="V26" s="4" t="str">
        <f ca="1">IF($AD26="","",IF(OFFSET(Liste!V$8,$AD26,)="","",OFFSET(Liste!V$8,$AD26,)))</f>
        <v/>
      </c>
      <c r="W26" s="4" t="str">
        <f ca="1">IF($AD26="","",IF(OFFSET(Liste!W$8,$AD26,)="","",OFFSET(Liste!W$8,$AD26,)))</f>
        <v>D</v>
      </c>
      <c r="X26" s="4" t="str">
        <f ca="1">IF($AD26="","",IF(OFFSET(Liste!X$8,$AD26,)="","",OFFSET(Liste!X$8,$AD26,)))</f>
        <v>A</v>
      </c>
      <c r="Y26" s="4">
        <f t="shared" ca="1" si="3"/>
        <v>13</v>
      </c>
      <c r="Z26" s="4">
        <f t="shared" ca="1" si="4"/>
        <v>6</v>
      </c>
      <c r="AA26" s="4">
        <f t="shared" ca="1" si="5"/>
        <v>1</v>
      </c>
      <c r="AB26" s="5">
        <f t="shared" ca="1" si="6"/>
        <v>11</v>
      </c>
      <c r="AD26" s="43">
        <f t="array" aca="1" ref="AD26" ca="1">IFERROR(MATCH(LARGE(IF(Liste!$B$9:$B$68&lt;&gt;$AD$5,IF(Liste!$AB$9:$AB$68="",-20,Liste!$AB$9:$AB$68)-(Liste!$A$9:$A$68/1000)),$A26),IF(Liste!$AB$9:$AB$68="",-20,Liste!$AB$9:$AB$68)-(Liste!$A$9:$A$68/1000),0),"")</f>
        <v>32</v>
      </c>
    </row>
    <row r="27" spans="1:30" s="3" customFormat="1" ht="15.75" customHeight="1" x14ac:dyDescent="0.25">
      <c r="A27" s="4">
        <v>19</v>
      </c>
      <c r="B27" s="4" t="str">
        <f ca="1">IF($AD27="","",OFFSET(Liste!B$8,$AD27,))</f>
        <v>8/D</v>
      </c>
      <c r="C27" s="4">
        <f ca="1">IF($AD27="","",OFFSET(Liste!C$8,$AD27,))</f>
        <v>401</v>
      </c>
      <c r="D27" s="23" t="str">
        <f ca="1">IF($AD27="","",OFFSET(Liste!D$8,$AD27,))</f>
        <v>Onur SİVRİ</v>
      </c>
      <c r="E27" s="4" t="str">
        <f ca="1">IF($AD27="","",IF(OFFSET(Liste!E$8,$AD27,)="","",OFFSET(Liste!E$8,$AD27,)))</f>
        <v>D</v>
      </c>
      <c r="F27" s="4" t="str">
        <f ca="1">IF($AD27="","",IF(OFFSET(Liste!F$8,$AD27,)="","",OFFSET(Liste!F$8,$AD27,)))</f>
        <v>A</v>
      </c>
      <c r="G27" s="4" t="str">
        <f ca="1">IF($AD27="","",IF(OFFSET(Liste!G$8,$AD27,)="","",OFFSET(Liste!G$8,$AD27,)))</f>
        <v>D</v>
      </c>
      <c r="H27" s="4" t="str">
        <f ca="1">IF($AD27="","",IF(OFFSET(Liste!H$8,$AD27,)="","",OFFSET(Liste!H$8,$AD27,)))</f>
        <v>D</v>
      </c>
      <c r="I27" s="4" t="str">
        <f ca="1">IF($AD27="","",IF(OFFSET(Liste!I$8,$AD27,)="","",OFFSET(Liste!I$8,$AD27,)))</f>
        <v>C</v>
      </c>
      <c r="J27" s="4" t="str">
        <f ca="1">IF($AD27="","",IF(OFFSET(Liste!J$8,$AD27,)="","",OFFSET(Liste!J$8,$AD27,)))</f>
        <v>D</v>
      </c>
      <c r="K27" s="4" t="str">
        <f ca="1">IF($AD27="","",IF(OFFSET(Liste!K$8,$AD27,)="","",OFFSET(Liste!K$8,$AD27,)))</f>
        <v>B</v>
      </c>
      <c r="L27" s="4" t="str">
        <f ca="1">IF($AD27="","",IF(OFFSET(Liste!L$8,$AD27,)="","",OFFSET(Liste!L$8,$AD27,)))</f>
        <v>A</v>
      </c>
      <c r="M27" s="4" t="str">
        <f ca="1">IF($AD27="","",IF(OFFSET(Liste!M$8,$AD27,)="","",OFFSET(Liste!M$8,$AD27,)))</f>
        <v>B</v>
      </c>
      <c r="N27" s="4" t="str">
        <f ca="1">IF($AD27="","",IF(OFFSET(Liste!N$8,$AD27,)="","",OFFSET(Liste!N$8,$AD27,)))</f>
        <v>C</v>
      </c>
      <c r="O27" s="4" t="str">
        <f ca="1">IF($AD27="","",IF(OFFSET(Liste!O$8,$AD27,)="","",OFFSET(Liste!O$8,$AD27,)))</f>
        <v>A</v>
      </c>
      <c r="P27" s="4" t="str">
        <f ca="1">IF($AD27="","",IF(OFFSET(Liste!P$8,$AD27,)="","",OFFSET(Liste!P$8,$AD27,)))</f>
        <v>B</v>
      </c>
      <c r="Q27" s="4" t="str">
        <f ca="1">IF($AD27="","",IF(OFFSET(Liste!Q$8,$AD27,)="","",OFFSET(Liste!Q$8,$AD27,)))</f>
        <v>B</v>
      </c>
      <c r="R27" s="4" t="str">
        <f ca="1">IF($AD27="","",IF(OFFSET(Liste!R$8,$AD27,)="","",OFFSET(Liste!R$8,$AD27,)))</f>
        <v>B</v>
      </c>
      <c r="S27" s="4" t="str">
        <f ca="1">IF($AD27="","",IF(OFFSET(Liste!S$8,$AD27,)="","",OFFSET(Liste!S$8,$AD27,)))</f>
        <v>B</v>
      </c>
      <c r="T27" s="4" t="str">
        <f ca="1">IF($AD27="","",IF(OFFSET(Liste!T$8,$AD27,)="","",OFFSET(Liste!T$8,$AD27,)))</f>
        <v>D</v>
      </c>
      <c r="U27" s="4" t="str">
        <f ca="1">IF($AD27="","",IF(OFFSET(Liste!U$8,$AD27,)="","",OFFSET(Liste!U$8,$AD27,)))</f>
        <v>A</v>
      </c>
      <c r="V27" s="4" t="str">
        <f ca="1">IF($AD27="","",IF(OFFSET(Liste!V$8,$AD27,)="","",OFFSET(Liste!V$8,$AD27,)))</f>
        <v/>
      </c>
      <c r="W27" s="4" t="str">
        <f ca="1">IF($AD27="","",IF(OFFSET(Liste!W$8,$AD27,)="","",OFFSET(Liste!W$8,$AD27,)))</f>
        <v>D</v>
      </c>
      <c r="X27" s="4" t="str">
        <f ca="1">IF($AD27="","",IF(OFFSET(Liste!X$8,$AD27,)="","",OFFSET(Liste!X$8,$AD27,)))</f>
        <v>A</v>
      </c>
      <c r="Y27" s="4">
        <f t="shared" ca="1" si="3"/>
        <v>13</v>
      </c>
      <c r="Z27" s="4">
        <f t="shared" ca="1" si="4"/>
        <v>6</v>
      </c>
      <c r="AA27" s="4">
        <f t="shared" ca="1" si="5"/>
        <v>1</v>
      </c>
      <c r="AB27" s="5">
        <f t="shared" ca="1" si="6"/>
        <v>11</v>
      </c>
      <c r="AD27" s="43">
        <f t="array" aca="1" ref="AD27" ca="1">IFERROR(MATCH(LARGE(IF(Liste!$B$9:$B$68&lt;&gt;$AD$5,IF(Liste!$AB$9:$AB$68="",-20,Liste!$AB$9:$AB$68)-(Liste!$A$9:$A$68/1000)),$A27),IF(Liste!$AB$9:$AB$68="",-20,Liste!$AB$9:$AB$68)-(Liste!$A$9:$A$68/1000),0),"")</f>
        <v>40</v>
      </c>
    </row>
    <row r="28" spans="1:30" s="3" customFormat="1" ht="15.75" customHeight="1" x14ac:dyDescent="0.25">
      <c r="A28" s="4">
        <v>20</v>
      </c>
      <c r="B28" s="4" t="str">
        <f ca="1">IF($AD28="","",OFFSET(Liste!B$8,$AD28,))</f>
        <v>8/D</v>
      </c>
      <c r="C28" s="4">
        <f ca="1">IF($AD28="","",OFFSET(Liste!C$8,$AD28,))</f>
        <v>807</v>
      </c>
      <c r="D28" s="23" t="str">
        <f ca="1">IF($AD28="","",OFFSET(Liste!D$8,$AD28,))</f>
        <v>Özkan SÖNMEZ</v>
      </c>
      <c r="E28" s="4" t="str">
        <f ca="1">IF($AD28="","",IF(OFFSET(Liste!E$8,$AD28,)="","",OFFSET(Liste!E$8,$AD28,)))</f>
        <v>D</v>
      </c>
      <c r="F28" s="4" t="str">
        <f ca="1">IF($AD28="","",IF(OFFSET(Liste!F$8,$AD28,)="","",OFFSET(Liste!F$8,$AD28,)))</f>
        <v>A</v>
      </c>
      <c r="G28" s="4" t="str">
        <f ca="1">IF($AD28="","",IF(OFFSET(Liste!G$8,$AD28,)="","",OFFSET(Liste!G$8,$AD28,)))</f>
        <v>D</v>
      </c>
      <c r="H28" s="4" t="str">
        <f ca="1">IF($AD28="","",IF(OFFSET(Liste!H$8,$AD28,)="","",OFFSET(Liste!H$8,$AD28,)))</f>
        <v>B</v>
      </c>
      <c r="I28" s="4" t="str">
        <f ca="1">IF($AD28="","",IF(OFFSET(Liste!I$8,$AD28,)="","",OFFSET(Liste!I$8,$AD28,)))</f>
        <v>C</v>
      </c>
      <c r="J28" s="4" t="str">
        <f ca="1">IF($AD28="","",IF(OFFSET(Liste!J$8,$AD28,)="","",OFFSET(Liste!J$8,$AD28,)))</f>
        <v>D</v>
      </c>
      <c r="K28" s="4" t="str">
        <f ca="1">IF($AD28="","",IF(OFFSET(Liste!K$8,$AD28,)="","",OFFSET(Liste!K$8,$AD28,)))</f>
        <v>C</v>
      </c>
      <c r="L28" s="4" t="str">
        <f ca="1">IF($AD28="","",IF(OFFSET(Liste!L$8,$AD28,)="","",OFFSET(Liste!L$8,$AD28,)))</f>
        <v>B</v>
      </c>
      <c r="M28" s="4" t="str">
        <f ca="1">IF($AD28="","",IF(OFFSET(Liste!M$8,$AD28,)="","",OFFSET(Liste!M$8,$AD28,)))</f>
        <v>B</v>
      </c>
      <c r="N28" s="4" t="str">
        <f ca="1">IF($AD28="","",IF(OFFSET(Liste!N$8,$AD28,)="","",OFFSET(Liste!N$8,$AD28,)))</f>
        <v>C</v>
      </c>
      <c r="O28" s="4" t="str">
        <f ca="1">IF($AD28="","",IF(OFFSET(Liste!O$8,$AD28,)="","",OFFSET(Liste!O$8,$AD28,)))</f>
        <v>A</v>
      </c>
      <c r="P28" s="4" t="str">
        <f ca="1">IF($AD28="","",IF(OFFSET(Liste!P$8,$AD28,)="","",OFFSET(Liste!P$8,$AD28,)))</f>
        <v/>
      </c>
      <c r="Q28" s="4" t="str">
        <f ca="1">IF($AD28="","",IF(OFFSET(Liste!Q$8,$AD28,)="","",OFFSET(Liste!Q$8,$AD28,)))</f>
        <v>B</v>
      </c>
      <c r="R28" s="4" t="str">
        <f ca="1">IF($AD28="","",IF(OFFSET(Liste!R$8,$AD28,)="","",OFFSET(Liste!R$8,$AD28,)))</f>
        <v>B</v>
      </c>
      <c r="S28" s="4" t="str">
        <f ca="1">IF($AD28="","",IF(OFFSET(Liste!S$8,$AD28,)="","",OFFSET(Liste!S$8,$AD28,)))</f>
        <v/>
      </c>
      <c r="T28" s="4" t="str">
        <f ca="1">IF($AD28="","",IF(OFFSET(Liste!T$8,$AD28,)="","",OFFSET(Liste!T$8,$AD28,)))</f>
        <v>D</v>
      </c>
      <c r="U28" s="4" t="str">
        <f ca="1">IF($AD28="","",IF(OFFSET(Liste!U$8,$AD28,)="","",OFFSET(Liste!U$8,$AD28,)))</f>
        <v>C</v>
      </c>
      <c r="V28" s="4" t="str">
        <f ca="1">IF($AD28="","",IF(OFFSET(Liste!V$8,$AD28,)="","",OFFSET(Liste!V$8,$AD28,)))</f>
        <v/>
      </c>
      <c r="W28" s="4" t="str">
        <f ca="1">IF($AD28="","",IF(OFFSET(Liste!W$8,$AD28,)="","",OFFSET(Liste!W$8,$AD28,)))</f>
        <v/>
      </c>
      <c r="X28" s="4" t="str">
        <f ca="1">IF($AD28="","",IF(OFFSET(Liste!X$8,$AD28,)="","",OFFSET(Liste!X$8,$AD28,)))</f>
        <v/>
      </c>
      <c r="Y28" s="4">
        <f t="shared" ca="1" si="3"/>
        <v>12</v>
      </c>
      <c r="Z28" s="4">
        <f t="shared" ca="1" si="4"/>
        <v>3</v>
      </c>
      <c r="AA28" s="4">
        <f t="shared" ca="1" si="5"/>
        <v>5</v>
      </c>
      <c r="AB28" s="10">
        <f t="shared" ca="1" si="6"/>
        <v>11</v>
      </c>
      <c r="AD28" s="43">
        <f t="array" aca="1" ref="AD28" ca="1">IFERROR(MATCH(LARGE(IF(Liste!$B$9:$B$68&lt;&gt;$AD$5,IF(Liste!$AB$9:$AB$68="",-20,Liste!$AB$9:$AB$68)-(Liste!$A$9:$A$68/1000)),$A28),IF(Liste!$AB$9:$AB$68="",-20,Liste!$AB$9:$AB$68)-(Liste!$A$9:$A$68/1000),0),"")</f>
        <v>42</v>
      </c>
    </row>
    <row r="29" spans="1:30" s="3" customFormat="1" ht="15.75" customHeight="1" x14ac:dyDescent="0.25">
      <c r="A29" s="4">
        <v>21</v>
      </c>
      <c r="B29" s="4" t="str">
        <f ca="1">IF($AD29="","",OFFSET(Liste!B$8,$AD29,))</f>
        <v>8/D</v>
      </c>
      <c r="C29" s="4">
        <f ca="1">IF($AD29="","",OFFSET(Liste!C$8,$AD29,))</f>
        <v>837</v>
      </c>
      <c r="D29" s="23" t="str">
        <f ca="1">IF($AD29="","",OFFSET(Liste!D$8,$AD29,))</f>
        <v>Rana ŞEN</v>
      </c>
      <c r="E29" s="4" t="str">
        <f ca="1">IF($AD29="","",IF(OFFSET(Liste!E$8,$AD29,)="","",OFFSET(Liste!E$8,$AD29,)))</f>
        <v>D</v>
      </c>
      <c r="F29" s="4" t="str">
        <f ca="1">IF($AD29="","",IF(OFFSET(Liste!F$8,$AD29,)="","",OFFSET(Liste!F$8,$AD29,)))</f>
        <v>C</v>
      </c>
      <c r="G29" s="4" t="str">
        <f ca="1">IF($AD29="","",IF(OFFSET(Liste!G$8,$AD29,)="","",OFFSET(Liste!G$8,$AD29,)))</f>
        <v>A</v>
      </c>
      <c r="H29" s="4" t="str">
        <f ca="1">IF($AD29="","",IF(OFFSET(Liste!H$8,$AD29,)="","",OFFSET(Liste!H$8,$AD29,)))</f>
        <v>B</v>
      </c>
      <c r="I29" s="4" t="str">
        <f ca="1">IF($AD29="","",IF(OFFSET(Liste!I$8,$AD29,)="","",OFFSET(Liste!I$8,$AD29,)))</f>
        <v>C</v>
      </c>
      <c r="J29" s="4" t="str">
        <f ca="1">IF($AD29="","",IF(OFFSET(Liste!J$8,$AD29,)="","",OFFSET(Liste!J$8,$AD29,)))</f>
        <v>D</v>
      </c>
      <c r="K29" s="4" t="str">
        <f ca="1">IF($AD29="","",IF(OFFSET(Liste!K$8,$AD29,)="","",OFFSET(Liste!K$8,$AD29,)))</f>
        <v>C</v>
      </c>
      <c r="L29" s="4" t="str">
        <f ca="1">IF($AD29="","",IF(OFFSET(Liste!L$8,$AD29,)="","",OFFSET(Liste!L$8,$AD29,)))</f>
        <v>B</v>
      </c>
      <c r="M29" s="4" t="str">
        <f ca="1">IF($AD29="","",IF(OFFSET(Liste!M$8,$AD29,)="","",OFFSET(Liste!M$8,$AD29,)))</f>
        <v>D</v>
      </c>
      <c r="N29" s="4" t="str">
        <f ca="1">IF($AD29="","",IF(OFFSET(Liste!N$8,$AD29,)="","",OFFSET(Liste!N$8,$AD29,)))</f>
        <v>C</v>
      </c>
      <c r="O29" s="4" t="str">
        <f ca="1">IF($AD29="","",IF(OFFSET(Liste!O$8,$AD29,)="","",OFFSET(Liste!O$8,$AD29,)))</f>
        <v>A</v>
      </c>
      <c r="P29" s="4" t="str">
        <f ca="1">IF($AD29="","",IF(OFFSET(Liste!P$8,$AD29,)="","",OFFSET(Liste!P$8,$AD29,)))</f>
        <v>B</v>
      </c>
      <c r="Q29" s="4" t="str">
        <f ca="1">IF($AD29="","",IF(OFFSET(Liste!Q$8,$AD29,)="","",OFFSET(Liste!Q$8,$AD29,)))</f>
        <v>B</v>
      </c>
      <c r="R29" s="4" t="str">
        <f ca="1">IF($AD29="","",IF(OFFSET(Liste!R$8,$AD29,)="","",OFFSET(Liste!R$8,$AD29,)))</f>
        <v>B</v>
      </c>
      <c r="S29" s="4" t="str">
        <f ca="1">IF($AD29="","",IF(OFFSET(Liste!S$8,$AD29,)="","",OFFSET(Liste!S$8,$AD29,)))</f>
        <v>C</v>
      </c>
      <c r="T29" s="4" t="str">
        <f ca="1">IF($AD29="","",IF(OFFSET(Liste!T$8,$AD29,)="","",OFFSET(Liste!T$8,$AD29,)))</f>
        <v>D</v>
      </c>
      <c r="U29" s="4" t="str">
        <f ca="1">IF($AD29="","",IF(OFFSET(Liste!U$8,$AD29,)="","",OFFSET(Liste!U$8,$AD29,)))</f>
        <v>A</v>
      </c>
      <c r="V29" s="4" t="str">
        <f ca="1">IF($AD29="","",IF(OFFSET(Liste!V$8,$AD29,)="","",OFFSET(Liste!V$8,$AD29,)))</f>
        <v>B</v>
      </c>
      <c r="W29" s="4" t="str">
        <f ca="1">IF($AD29="","",IF(OFFSET(Liste!W$8,$AD29,)="","",OFFSET(Liste!W$8,$AD29,)))</f>
        <v>B</v>
      </c>
      <c r="X29" s="4" t="str">
        <f ca="1">IF($AD29="","",IF(OFFSET(Liste!X$8,$AD29,)="","",OFFSET(Liste!X$8,$AD29,)))</f>
        <v/>
      </c>
      <c r="Y29" s="4">
        <f t="shared" ca="1" si="3"/>
        <v>13</v>
      </c>
      <c r="Z29" s="4">
        <f t="shared" ca="1" si="4"/>
        <v>6</v>
      </c>
      <c r="AA29" s="4">
        <f t="shared" ca="1" si="5"/>
        <v>1</v>
      </c>
      <c r="AB29" s="5">
        <f t="shared" ca="1" si="6"/>
        <v>11</v>
      </c>
      <c r="AD29" s="43">
        <f t="array" aca="1" ref="AD29" ca="1">IFERROR(MATCH(LARGE(IF(Liste!$B$9:$B$68&lt;&gt;$AD$5,IF(Liste!$AB$9:$AB$68="",-20,Liste!$AB$9:$AB$68)-(Liste!$A$9:$A$68/1000)),$A29),IF(Liste!$AB$9:$AB$68="",-20,Liste!$AB$9:$AB$68)-(Liste!$A$9:$A$68/1000),0),"")</f>
        <v>44</v>
      </c>
    </row>
    <row r="30" spans="1:30" s="3" customFormat="1" ht="15.75" customHeight="1" x14ac:dyDescent="0.25">
      <c r="A30" s="4">
        <v>22</v>
      </c>
      <c r="B30" s="4" t="str">
        <f ca="1">IF($AD30="","",OFFSET(Liste!B$8,$AD30,))</f>
        <v>8/D</v>
      </c>
      <c r="C30" s="4">
        <f ca="1">IF($AD30="","",OFFSET(Liste!C$8,$AD30,))</f>
        <v>866</v>
      </c>
      <c r="D30" s="23" t="str">
        <f ca="1">IF($AD30="","",OFFSET(Liste!D$8,$AD30,))</f>
        <v>Selime TURAN</v>
      </c>
      <c r="E30" s="4" t="str">
        <f ca="1">IF($AD30="","",IF(OFFSET(Liste!E$8,$AD30,)="","",OFFSET(Liste!E$8,$AD30,)))</f>
        <v>D</v>
      </c>
      <c r="F30" s="4" t="str">
        <f ca="1">IF($AD30="","",IF(OFFSET(Liste!F$8,$AD30,)="","",OFFSET(Liste!F$8,$AD30,)))</f>
        <v>C</v>
      </c>
      <c r="G30" s="4" t="str">
        <f ca="1">IF($AD30="","",IF(OFFSET(Liste!G$8,$AD30,)="","",OFFSET(Liste!G$8,$AD30,)))</f>
        <v>A</v>
      </c>
      <c r="H30" s="4" t="str">
        <f ca="1">IF($AD30="","",IF(OFFSET(Liste!H$8,$AD30,)="","",OFFSET(Liste!H$8,$AD30,)))</f>
        <v>B</v>
      </c>
      <c r="I30" s="4" t="str">
        <f ca="1">IF($AD30="","",IF(OFFSET(Liste!I$8,$AD30,)="","",OFFSET(Liste!I$8,$AD30,)))</f>
        <v>C</v>
      </c>
      <c r="J30" s="4" t="str">
        <f ca="1">IF($AD30="","",IF(OFFSET(Liste!J$8,$AD30,)="","",OFFSET(Liste!J$8,$AD30,)))</f>
        <v>D</v>
      </c>
      <c r="K30" s="4" t="str">
        <f ca="1">IF($AD30="","",IF(OFFSET(Liste!K$8,$AD30,)="","",OFFSET(Liste!K$8,$AD30,)))</f>
        <v>C</v>
      </c>
      <c r="L30" s="4" t="str">
        <f ca="1">IF($AD30="","",IF(OFFSET(Liste!L$8,$AD30,)="","",OFFSET(Liste!L$8,$AD30,)))</f>
        <v>B</v>
      </c>
      <c r="M30" s="4" t="str">
        <f ca="1">IF($AD30="","",IF(OFFSET(Liste!M$8,$AD30,)="","",OFFSET(Liste!M$8,$AD30,)))</f>
        <v>D</v>
      </c>
      <c r="N30" s="4" t="str">
        <f ca="1">IF($AD30="","",IF(OFFSET(Liste!N$8,$AD30,)="","",OFFSET(Liste!N$8,$AD30,)))</f>
        <v>C</v>
      </c>
      <c r="O30" s="4" t="str">
        <f ca="1">IF($AD30="","",IF(OFFSET(Liste!O$8,$AD30,)="","",OFFSET(Liste!O$8,$AD30,)))</f>
        <v>A</v>
      </c>
      <c r="P30" s="4" t="str">
        <f ca="1">IF($AD30="","",IF(OFFSET(Liste!P$8,$AD30,)="","",OFFSET(Liste!P$8,$AD30,)))</f>
        <v>B</v>
      </c>
      <c r="Q30" s="4" t="str">
        <f ca="1">IF($AD30="","",IF(OFFSET(Liste!Q$8,$AD30,)="","",OFFSET(Liste!Q$8,$AD30,)))</f>
        <v>B</v>
      </c>
      <c r="R30" s="4" t="str">
        <f ca="1">IF($AD30="","",IF(OFFSET(Liste!R$8,$AD30,)="","",OFFSET(Liste!R$8,$AD30,)))</f>
        <v>B</v>
      </c>
      <c r="S30" s="4" t="str">
        <f ca="1">IF($AD30="","",IF(OFFSET(Liste!S$8,$AD30,)="","",OFFSET(Liste!S$8,$AD30,)))</f>
        <v>C</v>
      </c>
      <c r="T30" s="4" t="str">
        <f ca="1">IF($AD30="","",IF(OFFSET(Liste!T$8,$AD30,)="","",OFFSET(Liste!T$8,$AD30,)))</f>
        <v>D</v>
      </c>
      <c r="U30" s="4" t="str">
        <f ca="1">IF($AD30="","",IF(OFFSET(Liste!U$8,$AD30,)="","",OFFSET(Liste!U$8,$AD30,)))</f>
        <v>A</v>
      </c>
      <c r="V30" s="4" t="str">
        <f ca="1">IF($AD30="","",IF(OFFSET(Liste!V$8,$AD30,)="","",OFFSET(Liste!V$8,$AD30,)))</f>
        <v>D</v>
      </c>
      <c r="W30" s="4" t="str">
        <f ca="1">IF($AD30="","",IF(OFFSET(Liste!W$8,$AD30,)="","",OFFSET(Liste!W$8,$AD30,)))</f>
        <v>B</v>
      </c>
      <c r="X30" s="4" t="str">
        <f ca="1">IF($AD30="","",IF(OFFSET(Liste!X$8,$AD30,)="","",OFFSET(Liste!X$8,$AD30,)))</f>
        <v/>
      </c>
      <c r="Y30" s="4">
        <f t="shared" ca="1" si="3"/>
        <v>13</v>
      </c>
      <c r="Z30" s="4">
        <f t="shared" ca="1" si="4"/>
        <v>6</v>
      </c>
      <c r="AA30" s="4">
        <f t="shared" ca="1" si="5"/>
        <v>1</v>
      </c>
      <c r="AB30" s="5">
        <f t="shared" ca="1" si="6"/>
        <v>11</v>
      </c>
      <c r="AD30" s="43">
        <f t="array" aca="1" ref="AD30" ca="1">IFERROR(MATCH(LARGE(IF(Liste!$B$9:$B$68&lt;&gt;$AD$5,IF(Liste!$AB$9:$AB$68="",-20,Liste!$AB$9:$AB$68)-(Liste!$A$9:$A$68/1000)),$A30),IF(Liste!$AB$9:$AB$68="",-20,Liste!$AB$9:$AB$68)-(Liste!$A$9:$A$68/1000),0),"")</f>
        <v>49</v>
      </c>
    </row>
    <row r="31" spans="1:30" s="3" customFormat="1" ht="15.75" customHeight="1" x14ac:dyDescent="0.25">
      <c r="A31" s="4">
        <v>23</v>
      </c>
      <c r="B31" s="4" t="str">
        <f ca="1">IF($AD31="","",OFFSET(Liste!B$8,$AD31,))</f>
        <v>8/E</v>
      </c>
      <c r="C31" s="4">
        <f ca="1">IF($AD31="","",OFFSET(Liste!C$8,$AD31,))</f>
        <v>851</v>
      </c>
      <c r="D31" s="23" t="str">
        <f ca="1">IF($AD31="","",OFFSET(Liste!D$8,$AD31,))</f>
        <v>Ayşe KURU</v>
      </c>
      <c r="E31" s="4" t="str">
        <f ca="1">IF($AD31="","",IF(OFFSET(Liste!E$8,$AD31,)="","",OFFSET(Liste!E$8,$AD31,)))</f>
        <v>D</v>
      </c>
      <c r="F31" s="4" t="str">
        <f ca="1">IF($AD31="","",IF(OFFSET(Liste!F$8,$AD31,)="","",OFFSET(Liste!F$8,$AD31,)))</f>
        <v/>
      </c>
      <c r="G31" s="4" t="str">
        <f ca="1">IF($AD31="","",IF(OFFSET(Liste!G$8,$AD31,)="","",OFFSET(Liste!G$8,$AD31,)))</f>
        <v/>
      </c>
      <c r="H31" s="4" t="str">
        <f ca="1">IF($AD31="","",IF(OFFSET(Liste!H$8,$AD31,)="","",OFFSET(Liste!H$8,$AD31,)))</f>
        <v>B</v>
      </c>
      <c r="I31" s="4" t="str">
        <f ca="1">IF($AD31="","",IF(OFFSET(Liste!I$8,$AD31,)="","",OFFSET(Liste!I$8,$AD31,)))</f>
        <v>C</v>
      </c>
      <c r="J31" s="4" t="str">
        <f ca="1">IF($AD31="","",IF(OFFSET(Liste!J$8,$AD31,)="","",OFFSET(Liste!J$8,$AD31,)))</f>
        <v>D</v>
      </c>
      <c r="K31" s="4" t="str">
        <f ca="1">IF($AD31="","",IF(OFFSET(Liste!K$8,$AD31,)="","",OFFSET(Liste!K$8,$AD31,)))</f>
        <v/>
      </c>
      <c r="L31" s="4" t="str">
        <f ca="1">IF($AD31="","",IF(OFFSET(Liste!L$8,$AD31,)="","",OFFSET(Liste!L$8,$AD31,)))</f>
        <v/>
      </c>
      <c r="M31" s="4" t="str">
        <f ca="1">IF($AD31="","",IF(OFFSET(Liste!M$8,$AD31,)="","",OFFSET(Liste!M$8,$AD31,)))</f>
        <v>B</v>
      </c>
      <c r="N31" s="4" t="str">
        <f ca="1">IF($AD31="","",IF(OFFSET(Liste!N$8,$AD31,)="","",OFFSET(Liste!N$8,$AD31,)))</f>
        <v>C</v>
      </c>
      <c r="O31" s="4" t="str">
        <f ca="1">IF($AD31="","",IF(OFFSET(Liste!O$8,$AD31,)="","",OFFSET(Liste!O$8,$AD31,)))</f>
        <v>A</v>
      </c>
      <c r="P31" s="4" t="str">
        <f ca="1">IF($AD31="","",IF(OFFSET(Liste!P$8,$AD31,)="","",OFFSET(Liste!P$8,$AD31,)))</f>
        <v/>
      </c>
      <c r="Q31" s="4" t="str">
        <f ca="1">IF($AD31="","",IF(OFFSET(Liste!Q$8,$AD31,)="","",OFFSET(Liste!Q$8,$AD31,)))</f>
        <v>B</v>
      </c>
      <c r="R31" s="4" t="str">
        <f ca="1">IF($AD31="","",IF(OFFSET(Liste!R$8,$AD31,)="","",OFFSET(Liste!R$8,$AD31,)))</f>
        <v>B</v>
      </c>
      <c r="S31" s="4" t="str">
        <f ca="1">IF($AD31="","",IF(OFFSET(Liste!S$8,$AD31,)="","",OFFSET(Liste!S$8,$AD31,)))</f>
        <v>C</v>
      </c>
      <c r="T31" s="4" t="str">
        <f ca="1">IF($AD31="","",IF(OFFSET(Liste!T$8,$AD31,)="","",OFFSET(Liste!T$8,$AD31,)))</f>
        <v/>
      </c>
      <c r="U31" s="4" t="str">
        <f ca="1">IF($AD31="","",IF(OFFSET(Liste!U$8,$AD31,)="","",OFFSET(Liste!U$8,$AD31,)))</f>
        <v>A</v>
      </c>
      <c r="V31" s="4" t="str">
        <f ca="1">IF($AD31="","",IF(OFFSET(Liste!V$8,$AD31,)="","",OFFSET(Liste!V$8,$AD31,)))</f>
        <v/>
      </c>
      <c r="W31" s="4" t="str">
        <f ca="1">IF($AD31="","",IF(OFFSET(Liste!W$8,$AD31,)="","",OFFSET(Liste!W$8,$AD31,)))</f>
        <v/>
      </c>
      <c r="X31" s="4" t="str">
        <f ca="1">IF($AD31="","",IF(OFFSET(Liste!X$8,$AD31,)="","",OFFSET(Liste!X$8,$AD31,)))</f>
        <v/>
      </c>
      <c r="Y31" s="4">
        <f t="shared" ca="1" si="3"/>
        <v>11</v>
      </c>
      <c r="Z31" s="4">
        <f t="shared" ca="1" si="4"/>
        <v>0</v>
      </c>
      <c r="AA31" s="4">
        <f t="shared" ca="1" si="5"/>
        <v>9</v>
      </c>
      <c r="AB31" s="5">
        <f t="shared" ca="1" si="6"/>
        <v>11</v>
      </c>
      <c r="AD31" s="43">
        <f t="array" aca="1" ref="AD31" ca="1">IFERROR(MATCH(LARGE(IF(Liste!$B$9:$B$68&lt;&gt;$AD$5,IF(Liste!$AB$9:$AB$68="",-20,Liste!$AB$9:$AB$68)-(Liste!$A$9:$A$68/1000)),$A31),IF(Liste!$AB$9:$AB$68="",-20,Liste!$AB$9:$AB$68)-(Liste!$A$9:$A$68/1000),0),"")</f>
        <v>52</v>
      </c>
    </row>
    <row r="32" spans="1:30" s="3" customFormat="1" ht="15.75" customHeight="1" x14ac:dyDescent="0.25">
      <c r="A32" s="4">
        <v>24</v>
      </c>
      <c r="B32" s="4" t="str">
        <f ca="1">IF($AD32="","",OFFSET(Liste!B$8,$AD32,))</f>
        <v>8/B</v>
      </c>
      <c r="C32" s="4">
        <f ca="1">IF($AD32="","",OFFSET(Liste!C$8,$AD32,))</f>
        <v>843</v>
      </c>
      <c r="D32" s="23" t="str">
        <f ca="1">IF($AD32="","",OFFSET(Liste!D$8,$AD32,))</f>
        <v>İsmail KOCAMAN</v>
      </c>
      <c r="E32" s="4" t="str">
        <f ca="1">IF($AD32="","",IF(OFFSET(Liste!E$8,$AD32,)="","",OFFSET(Liste!E$8,$AD32,)))</f>
        <v>D</v>
      </c>
      <c r="F32" s="4" t="str">
        <f ca="1">IF($AD32="","",IF(OFFSET(Liste!F$8,$AD32,)="","",OFFSET(Liste!F$8,$AD32,)))</f>
        <v>A</v>
      </c>
      <c r="G32" s="4" t="str">
        <f ca="1">IF($AD32="","",IF(OFFSET(Liste!G$8,$AD32,)="","",OFFSET(Liste!G$8,$AD32,)))</f>
        <v>A</v>
      </c>
      <c r="H32" s="4" t="str">
        <f ca="1">IF($AD32="","",IF(OFFSET(Liste!H$8,$AD32,)="","",OFFSET(Liste!H$8,$AD32,)))</f>
        <v>B</v>
      </c>
      <c r="I32" s="4" t="str">
        <f ca="1">IF($AD32="","",IF(OFFSET(Liste!I$8,$AD32,)="","",OFFSET(Liste!I$8,$AD32,)))</f>
        <v>C</v>
      </c>
      <c r="J32" s="4" t="str">
        <f ca="1">IF($AD32="","",IF(OFFSET(Liste!J$8,$AD32,)="","",OFFSET(Liste!J$8,$AD32,)))</f>
        <v>D</v>
      </c>
      <c r="K32" s="4" t="str">
        <f ca="1">IF($AD32="","",IF(OFFSET(Liste!K$8,$AD32,)="","",OFFSET(Liste!K$8,$AD32,)))</f>
        <v>C</v>
      </c>
      <c r="L32" s="4" t="str">
        <f ca="1">IF($AD32="","",IF(OFFSET(Liste!L$8,$AD32,)="","",OFFSET(Liste!L$8,$AD32,)))</f>
        <v>D</v>
      </c>
      <c r="M32" s="4" t="str">
        <f ca="1">IF($AD32="","",IF(OFFSET(Liste!M$8,$AD32,)="","",OFFSET(Liste!M$8,$AD32,)))</f>
        <v>B</v>
      </c>
      <c r="N32" s="4" t="str">
        <f ca="1">IF($AD32="","",IF(OFFSET(Liste!N$8,$AD32,)="","",OFFSET(Liste!N$8,$AD32,)))</f>
        <v>C</v>
      </c>
      <c r="O32" s="4" t="str">
        <f ca="1">IF($AD32="","",IF(OFFSET(Liste!O$8,$AD32,)="","",OFFSET(Liste!O$8,$AD32,)))</f>
        <v>A</v>
      </c>
      <c r="P32" s="4" t="str">
        <f ca="1">IF($AD32="","",IF(OFFSET(Liste!P$8,$AD32,)="","",OFFSET(Liste!P$8,$AD32,)))</f>
        <v>B</v>
      </c>
      <c r="Q32" s="4" t="str">
        <f ca="1">IF($AD32="","",IF(OFFSET(Liste!Q$8,$AD32,)="","",OFFSET(Liste!Q$8,$AD32,)))</f>
        <v>B</v>
      </c>
      <c r="R32" s="4" t="str">
        <f ca="1">IF($AD32="","",IF(OFFSET(Liste!R$8,$AD32,)="","",OFFSET(Liste!R$8,$AD32,)))</f>
        <v>B</v>
      </c>
      <c r="S32" s="4" t="str">
        <f ca="1">IF($AD32="","",IF(OFFSET(Liste!S$8,$AD32,)="","",OFFSET(Liste!S$8,$AD32,)))</f>
        <v>C</v>
      </c>
      <c r="T32" s="4" t="str">
        <f ca="1">IF($AD32="","",IF(OFFSET(Liste!T$8,$AD32,)="","",OFFSET(Liste!T$8,$AD32,)))</f>
        <v>C</v>
      </c>
      <c r="U32" s="4" t="str">
        <f ca="1">IF($AD32="","",IF(OFFSET(Liste!U$8,$AD32,)="","",OFFSET(Liste!U$8,$AD32,)))</f>
        <v>A</v>
      </c>
      <c r="V32" s="4" t="str">
        <f ca="1">IF($AD32="","",IF(OFFSET(Liste!V$8,$AD32,)="","",OFFSET(Liste!V$8,$AD32,)))</f>
        <v>C</v>
      </c>
      <c r="W32" s="4" t="str">
        <f ca="1">IF($AD32="","",IF(OFFSET(Liste!W$8,$AD32,)="","",OFFSET(Liste!W$8,$AD32,)))</f>
        <v>D</v>
      </c>
      <c r="X32" s="4" t="str">
        <f ca="1">IF($AD32="","",IF(OFFSET(Liste!X$8,$AD32,)="","",OFFSET(Liste!X$8,$AD32,)))</f>
        <v>B</v>
      </c>
      <c r="Y32" s="4">
        <f t="shared" ca="1" si="3"/>
        <v>13</v>
      </c>
      <c r="Z32" s="4">
        <f t="shared" ca="1" si="4"/>
        <v>7</v>
      </c>
      <c r="AA32" s="4">
        <f t="shared" ca="1" si="5"/>
        <v>0</v>
      </c>
      <c r="AB32" s="5">
        <f t="shared" ca="1" si="6"/>
        <v>10.666666666666666</v>
      </c>
      <c r="AD32" s="43">
        <f t="array" aca="1" ref="AD32" ca="1">IFERROR(MATCH(LARGE(IF(Liste!$B$9:$B$68&lt;&gt;$AD$5,IF(Liste!$AB$9:$AB$68="",-20,Liste!$AB$9:$AB$68)-(Liste!$A$9:$A$68/1000)),$A32),IF(Liste!$AB$9:$AB$68="",-20,Liste!$AB$9:$AB$68)-(Liste!$A$9:$A$68/1000),0),"")</f>
        <v>28</v>
      </c>
    </row>
    <row r="33" spans="1:30" s="3" customFormat="1" ht="15.75" customHeight="1" x14ac:dyDescent="0.25">
      <c r="A33" s="4">
        <v>25</v>
      </c>
      <c r="B33" s="4" t="str">
        <f ca="1">IF($AD33="","",OFFSET(Liste!B$8,$AD33,))</f>
        <v>8/A</v>
      </c>
      <c r="C33" s="4">
        <f ca="1">IF($AD33="","",OFFSET(Liste!C$8,$AD33,))</f>
        <v>821</v>
      </c>
      <c r="D33" s="23" t="str">
        <f ca="1">IF($AD33="","",OFFSET(Liste!D$8,$AD33,))</f>
        <v>Büşra DAĞCI</v>
      </c>
      <c r="E33" s="4" t="str">
        <f ca="1">IF($AD33="","",IF(OFFSET(Liste!E$8,$AD33,)="","",OFFSET(Liste!E$8,$AD33,)))</f>
        <v>D</v>
      </c>
      <c r="F33" s="4" t="str">
        <f ca="1">IF($AD33="","",IF(OFFSET(Liste!F$8,$AD33,)="","",OFFSET(Liste!F$8,$AD33,)))</f>
        <v>C</v>
      </c>
      <c r="G33" s="4" t="str">
        <f ca="1">IF($AD33="","",IF(OFFSET(Liste!G$8,$AD33,)="","",OFFSET(Liste!G$8,$AD33,)))</f>
        <v>D</v>
      </c>
      <c r="H33" s="4" t="str">
        <f ca="1">IF($AD33="","",IF(OFFSET(Liste!H$8,$AD33,)="","",OFFSET(Liste!H$8,$AD33,)))</f>
        <v>B</v>
      </c>
      <c r="I33" s="4" t="str">
        <f ca="1">IF($AD33="","",IF(OFFSET(Liste!I$8,$AD33,)="","",OFFSET(Liste!I$8,$AD33,)))</f>
        <v>C</v>
      </c>
      <c r="J33" s="4" t="str">
        <f ca="1">IF($AD33="","",IF(OFFSET(Liste!J$8,$AD33,)="","",OFFSET(Liste!J$8,$AD33,)))</f>
        <v>D</v>
      </c>
      <c r="K33" s="4" t="str">
        <f ca="1">IF($AD33="","",IF(OFFSET(Liste!K$8,$AD33,)="","",OFFSET(Liste!K$8,$AD33,)))</f>
        <v/>
      </c>
      <c r="L33" s="4" t="str">
        <f ca="1">IF($AD33="","",IF(OFFSET(Liste!L$8,$AD33,)="","",OFFSET(Liste!L$8,$AD33,)))</f>
        <v>D</v>
      </c>
      <c r="M33" s="4" t="str">
        <f ca="1">IF($AD33="","",IF(OFFSET(Liste!M$8,$AD33,)="","",OFFSET(Liste!M$8,$AD33,)))</f>
        <v/>
      </c>
      <c r="N33" s="4" t="str">
        <f ca="1">IF($AD33="","",IF(OFFSET(Liste!N$8,$AD33,)="","",OFFSET(Liste!N$8,$AD33,)))</f>
        <v/>
      </c>
      <c r="O33" s="4" t="str">
        <f ca="1">IF($AD33="","",IF(OFFSET(Liste!O$8,$AD33,)="","",OFFSET(Liste!O$8,$AD33,)))</f>
        <v>A</v>
      </c>
      <c r="P33" s="4" t="str">
        <f ca="1">IF($AD33="","",IF(OFFSET(Liste!P$8,$AD33,)="","",OFFSET(Liste!P$8,$AD33,)))</f>
        <v>D</v>
      </c>
      <c r="Q33" s="4" t="str">
        <f ca="1">IF($AD33="","",IF(OFFSET(Liste!Q$8,$AD33,)="","",OFFSET(Liste!Q$8,$AD33,)))</f>
        <v>B</v>
      </c>
      <c r="R33" s="4" t="str">
        <f ca="1">IF($AD33="","",IF(OFFSET(Liste!R$8,$AD33,)="","",OFFSET(Liste!R$8,$AD33,)))</f>
        <v>B</v>
      </c>
      <c r="S33" s="4" t="str">
        <f ca="1">IF($AD33="","",IF(OFFSET(Liste!S$8,$AD33,)="","",OFFSET(Liste!S$8,$AD33,)))</f>
        <v/>
      </c>
      <c r="T33" s="4" t="str">
        <f ca="1">IF($AD33="","",IF(OFFSET(Liste!T$8,$AD33,)="","",OFFSET(Liste!T$8,$AD33,)))</f>
        <v>D</v>
      </c>
      <c r="U33" s="4" t="str">
        <f ca="1">IF($AD33="","",IF(OFFSET(Liste!U$8,$AD33,)="","",OFFSET(Liste!U$8,$AD33,)))</f>
        <v>A</v>
      </c>
      <c r="V33" s="4" t="str">
        <f ca="1">IF($AD33="","",IF(OFFSET(Liste!V$8,$AD33,)="","",OFFSET(Liste!V$8,$AD33,)))</f>
        <v/>
      </c>
      <c r="W33" s="4" t="str">
        <f ca="1">IF($AD33="","",IF(OFFSET(Liste!W$8,$AD33,)="","",OFFSET(Liste!W$8,$AD33,)))</f>
        <v>B</v>
      </c>
      <c r="X33" s="4" t="str">
        <f ca="1">IF($AD33="","",IF(OFFSET(Liste!X$8,$AD33,)="","",OFFSET(Liste!X$8,$AD33,)))</f>
        <v/>
      </c>
      <c r="Y33" s="4">
        <f t="shared" ca="1" si="3"/>
        <v>11</v>
      </c>
      <c r="Z33" s="4">
        <f t="shared" ca="1" si="4"/>
        <v>3</v>
      </c>
      <c r="AA33" s="4">
        <f t="shared" ca="1" si="5"/>
        <v>6</v>
      </c>
      <c r="AB33" s="5">
        <f t="shared" ca="1" si="6"/>
        <v>10</v>
      </c>
      <c r="AD33" s="43">
        <f t="array" aca="1" ref="AD33" ca="1">IFERROR(MATCH(LARGE(IF(Liste!$B$9:$B$68&lt;&gt;$AD$5,IF(Liste!$AB$9:$AB$68="",-20,Liste!$AB$9:$AB$68)-(Liste!$A$9:$A$68/1000)),$A33),IF(Liste!$AB$9:$AB$68="",-20,Liste!$AB$9:$AB$68)-(Liste!$A$9:$A$68/1000),0),"")</f>
        <v>7</v>
      </c>
    </row>
    <row r="34" spans="1:30" s="3" customFormat="1" ht="15.75" customHeight="1" x14ac:dyDescent="0.25">
      <c r="A34" s="4">
        <v>26</v>
      </c>
      <c r="B34" s="4" t="str">
        <f ca="1">IF($AD34="","",OFFSET(Liste!B$8,$AD34,))</f>
        <v>8/D</v>
      </c>
      <c r="C34" s="4">
        <f ca="1">IF($AD34="","",OFFSET(Liste!C$8,$AD34,))</f>
        <v>410</v>
      </c>
      <c r="D34" s="23" t="str">
        <f ca="1">IF($AD34="","",OFFSET(Liste!D$8,$AD34,))</f>
        <v>Ömer SOYER</v>
      </c>
      <c r="E34" s="4" t="str">
        <f ca="1">IF($AD34="","",IF(OFFSET(Liste!E$8,$AD34,)="","",OFFSET(Liste!E$8,$AD34,)))</f>
        <v>D</v>
      </c>
      <c r="F34" s="4" t="str">
        <f ca="1">IF($AD34="","",IF(OFFSET(Liste!F$8,$AD34,)="","",OFFSET(Liste!F$8,$AD34,)))</f>
        <v>C</v>
      </c>
      <c r="G34" s="4" t="str">
        <f ca="1">IF($AD34="","",IF(OFFSET(Liste!G$8,$AD34,)="","",OFFSET(Liste!G$8,$AD34,)))</f>
        <v>D</v>
      </c>
      <c r="H34" s="4" t="str">
        <f ca="1">IF($AD34="","",IF(OFFSET(Liste!H$8,$AD34,)="","",OFFSET(Liste!H$8,$AD34,)))</f>
        <v>C</v>
      </c>
      <c r="I34" s="4" t="str">
        <f ca="1">IF($AD34="","",IF(OFFSET(Liste!I$8,$AD34,)="","",OFFSET(Liste!I$8,$AD34,)))</f>
        <v/>
      </c>
      <c r="J34" s="4" t="str">
        <f ca="1">IF($AD34="","",IF(OFFSET(Liste!J$8,$AD34,)="","",OFFSET(Liste!J$8,$AD34,)))</f>
        <v>D</v>
      </c>
      <c r="K34" s="4" t="str">
        <f ca="1">IF($AD34="","",IF(OFFSET(Liste!K$8,$AD34,)="","",OFFSET(Liste!K$8,$AD34,)))</f>
        <v>C</v>
      </c>
      <c r="L34" s="4" t="str">
        <f ca="1">IF($AD34="","",IF(OFFSET(Liste!L$8,$AD34,)="","",OFFSET(Liste!L$8,$AD34,)))</f>
        <v>D</v>
      </c>
      <c r="M34" s="4" t="str">
        <f ca="1">IF($AD34="","",IF(OFFSET(Liste!M$8,$AD34,)="","",OFFSET(Liste!M$8,$AD34,)))</f>
        <v>B</v>
      </c>
      <c r="N34" s="4" t="str">
        <f ca="1">IF($AD34="","",IF(OFFSET(Liste!N$8,$AD34,)="","",OFFSET(Liste!N$8,$AD34,)))</f>
        <v>C</v>
      </c>
      <c r="O34" s="4" t="str">
        <f ca="1">IF($AD34="","",IF(OFFSET(Liste!O$8,$AD34,)="","",OFFSET(Liste!O$8,$AD34,)))</f>
        <v>A</v>
      </c>
      <c r="P34" s="4" t="str">
        <f ca="1">IF($AD34="","",IF(OFFSET(Liste!P$8,$AD34,)="","",OFFSET(Liste!P$8,$AD34,)))</f>
        <v>D</v>
      </c>
      <c r="Q34" s="4" t="str">
        <f ca="1">IF($AD34="","",IF(OFFSET(Liste!Q$8,$AD34,)="","",OFFSET(Liste!Q$8,$AD34,)))</f>
        <v>B</v>
      </c>
      <c r="R34" s="4" t="str">
        <f ca="1">IF($AD34="","",IF(OFFSET(Liste!R$8,$AD34,)="","",OFFSET(Liste!R$8,$AD34,)))</f>
        <v>B</v>
      </c>
      <c r="S34" s="4" t="str">
        <f ca="1">IF($AD34="","",IF(OFFSET(Liste!S$8,$AD34,)="","",OFFSET(Liste!S$8,$AD34,)))</f>
        <v>C</v>
      </c>
      <c r="T34" s="4" t="str">
        <f ca="1">IF($AD34="","",IF(OFFSET(Liste!T$8,$AD34,)="","",OFFSET(Liste!T$8,$AD34,)))</f>
        <v>B</v>
      </c>
      <c r="U34" s="4" t="str">
        <f ca="1">IF($AD34="","",IF(OFFSET(Liste!U$8,$AD34,)="","",OFFSET(Liste!U$8,$AD34,)))</f>
        <v>A</v>
      </c>
      <c r="V34" s="4" t="str">
        <f ca="1">IF($AD34="","",IF(OFFSET(Liste!V$8,$AD34,)="","",OFFSET(Liste!V$8,$AD34,)))</f>
        <v/>
      </c>
      <c r="W34" s="4" t="str">
        <f ca="1">IF($AD34="","",IF(OFFSET(Liste!W$8,$AD34,)="","",OFFSET(Liste!W$8,$AD34,)))</f>
        <v>B</v>
      </c>
      <c r="X34" s="4" t="str">
        <f ca="1">IF($AD34="","",IF(OFFSET(Liste!X$8,$AD34,)="","",OFFSET(Liste!X$8,$AD34,)))</f>
        <v>C</v>
      </c>
      <c r="Y34" s="4">
        <f t="shared" ca="1" si="3"/>
        <v>12</v>
      </c>
      <c r="Z34" s="4">
        <f t="shared" ca="1" si="4"/>
        <v>6</v>
      </c>
      <c r="AA34" s="4">
        <f t="shared" ca="1" si="5"/>
        <v>2</v>
      </c>
      <c r="AB34" s="5">
        <f t="shared" ref="AB34:AB68" ca="1" si="7">IF($C34="","",IF(COUNTBLANK(OFFSET($D34,,1,1,MAX($E$3:$X$3)))=MAX($E$3:$X$3),"",Y34-Z34/3))</f>
        <v>10</v>
      </c>
      <c r="AD34" s="43">
        <f t="array" aca="1" ref="AD34" ca="1">IFERROR(MATCH(LARGE(IF(Liste!$B$9:$B$68&lt;&gt;$AD$5,IF(Liste!$AB$9:$AB$68="",-20,Liste!$AB$9:$AB$68)-(Liste!$A$9:$A$68/1000)),$A34),IF(Liste!$AB$9:$AB$68="",-20,Liste!$AB$9:$AB$68)-(Liste!$A$9:$A$68/1000),0),"")</f>
        <v>41</v>
      </c>
    </row>
    <row r="35" spans="1:30" s="3" customFormat="1" ht="15.75" customHeight="1" x14ac:dyDescent="0.25">
      <c r="A35" s="4">
        <v>27</v>
      </c>
      <c r="B35" s="4" t="str">
        <f ca="1">IF($AD35="","",OFFSET(Liste!B$8,$AD35,))</f>
        <v>8/B</v>
      </c>
      <c r="C35" s="4">
        <f ca="1">IF($AD35="","",OFFSET(Liste!C$8,$AD35,))</f>
        <v>812</v>
      </c>
      <c r="D35" s="23" t="str">
        <f ca="1">IF($AD35="","",OFFSET(Liste!D$8,$AD35,))</f>
        <v>Gürkan GÜRBÜZ</v>
      </c>
      <c r="E35" s="4" t="str">
        <f ca="1">IF($AD35="","",IF(OFFSET(Liste!E$8,$AD35,)="","",OFFSET(Liste!E$8,$AD35,)))</f>
        <v>D</v>
      </c>
      <c r="F35" s="4" t="str">
        <f ca="1">IF($AD35="","",IF(OFFSET(Liste!F$8,$AD35,)="","",OFFSET(Liste!F$8,$AD35,)))</f>
        <v>C</v>
      </c>
      <c r="G35" s="4" t="str">
        <f ca="1">IF($AD35="","",IF(OFFSET(Liste!G$8,$AD35,)="","",OFFSET(Liste!G$8,$AD35,)))</f>
        <v>D</v>
      </c>
      <c r="H35" s="4" t="str">
        <f ca="1">IF($AD35="","",IF(OFFSET(Liste!H$8,$AD35,)="","",OFFSET(Liste!H$8,$AD35,)))</f>
        <v>D</v>
      </c>
      <c r="I35" s="4" t="str">
        <f ca="1">IF($AD35="","",IF(OFFSET(Liste!I$8,$AD35,)="","",OFFSET(Liste!I$8,$AD35,)))</f>
        <v>C</v>
      </c>
      <c r="J35" s="4" t="str">
        <f ca="1">IF($AD35="","",IF(OFFSET(Liste!J$8,$AD35,)="","",OFFSET(Liste!J$8,$AD35,)))</f>
        <v>D</v>
      </c>
      <c r="K35" s="4" t="str">
        <f ca="1">IF($AD35="","",IF(OFFSET(Liste!K$8,$AD35,)="","",OFFSET(Liste!K$8,$AD35,)))</f>
        <v>C</v>
      </c>
      <c r="L35" s="4" t="str">
        <f ca="1">IF($AD35="","",IF(OFFSET(Liste!L$8,$AD35,)="","",OFFSET(Liste!L$8,$AD35,)))</f>
        <v>B</v>
      </c>
      <c r="M35" s="4" t="str">
        <f ca="1">IF($AD35="","",IF(OFFSET(Liste!M$8,$AD35,)="","",OFFSET(Liste!M$8,$AD35,)))</f>
        <v>B</v>
      </c>
      <c r="N35" s="4" t="str">
        <f ca="1">IF($AD35="","",IF(OFFSET(Liste!N$8,$AD35,)="","",OFFSET(Liste!N$8,$AD35,)))</f>
        <v>C</v>
      </c>
      <c r="O35" s="4" t="str">
        <f ca="1">IF($AD35="","",IF(OFFSET(Liste!O$8,$AD35,)="","",OFFSET(Liste!O$8,$AD35,)))</f>
        <v>A</v>
      </c>
      <c r="P35" s="4" t="str">
        <f ca="1">IF($AD35="","",IF(OFFSET(Liste!P$8,$AD35,)="","",OFFSET(Liste!P$8,$AD35,)))</f>
        <v>C</v>
      </c>
      <c r="Q35" s="4" t="str">
        <f ca="1">IF($AD35="","",IF(OFFSET(Liste!Q$8,$AD35,)="","",OFFSET(Liste!Q$8,$AD35,)))</f>
        <v>B</v>
      </c>
      <c r="R35" s="4" t="str">
        <f ca="1">IF($AD35="","",IF(OFFSET(Liste!R$8,$AD35,)="","",OFFSET(Liste!R$8,$AD35,)))</f>
        <v>B</v>
      </c>
      <c r="S35" s="4" t="str">
        <f ca="1">IF($AD35="","",IF(OFFSET(Liste!S$8,$AD35,)="","",OFFSET(Liste!S$8,$AD35,)))</f>
        <v>C</v>
      </c>
      <c r="T35" s="4" t="str">
        <f ca="1">IF($AD35="","",IF(OFFSET(Liste!T$8,$AD35,)="","",OFFSET(Liste!T$8,$AD35,)))</f>
        <v>B</v>
      </c>
      <c r="U35" s="4" t="str">
        <f ca="1">IF($AD35="","",IF(OFFSET(Liste!U$8,$AD35,)="","",OFFSET(Liste!U$8,$AD35,)))</f>
        <v>A</v>
      </c>
      <c r="V35" s="4" t="str">
        <f ca="1">IF($AD35="","",IF(OFFSET(Liste!V$8,$AD35,)="","",OFFSET(Liste!V$8,$AD35,)))</f>
        <v>A</v>
      </c>
      <c r="W35" s="4" t="str">
        <f ca="1">IF($AD35="","",IF(OFFSET(Liste!W$8,$AD35,)="","",OFFSET(Liste!W$8,$AD35,)))</f>
        <v>A</v>
      </c>
      <c r="X35" s="4" t="str">
        <f ca="1">IF($AD35="","",IF(OFFSET(Liste!X$8,$AD35,)="","",OFFSET(Liste!X$8,$AD35,)))</f>
        <v/>
      </c>
      <c r="Y35" s="4">
        <f t="shared" ca="1" si="3"/>
        <v>12</v>
      </c>
      <c r="Z35" s="4">
        <f t="shared" ca="1" si="4"/>
        <v>7</v>
      </c>
      <c r="AA35" s="4">
        <f t="shared" ca="1" si="5"/>
        <v>1</v>
      </c>
      <c r="AB35" s="5">
        <f t="shared" ca="1" si="7"/>
        <v>9.6666666666666661</v>
      </c>
      <c r="AD35" s="43">
        <f t="array" aca="1" ref="AD35" ca="1">IFERROR(MATCH(LARGE(IF(Liste!$B$9:$B$68&lt;&gt;$AD$5,IF(Liste!$AB$9:$AB$68="",-20,Liste!$AB$9:$AB$68)-(Liste!$A$9:$A$68/1000)),$A35),IF(Liste!$AB$9:$AB$68="",-20,Liste!$AB$9:$AB$68)-(Liste!$A$9:$A$68/1000),0),"")</f>
        <v>19</v>
      </c>
    </row>
    <row r="36" spans="1:30" s="3" customFormat="1" ht="15.75" customHeight="1" x14ac:dyDescent="0.25">
      <c r="A36" s="4">
        <v>28</v>
      </c>
      <c r="B36" s="4" t="str">
        <f ca="1">IF($AD36="","",OFFSET(Liste!B$8,$AD36,))</f>
        <v>8/B</v>
      </c>
      <c r="C36" s="4">
        <f ca="1">IF($AD36="","",OFFSET(Liste!C$8,$AD36,))</f>
        <v>823</v>
      </c>
      <c r="D36" s="23" t="str">
        <f ca="1">IF($AD36="","",OFFSET(Liste!D$8,$AD36,))</f>
        <v>Hamza KAHRAMAN</v>
      </c>
      <c r="E36" s="4" t="str">
        <f ca="1">IF($AD36="","",IF(OFFSET(Liste!E$8,$AD36,)="","",OFFSET(Liste!E$8,$AD36,)))</f>
        <v>D</v>
      </c>
      <c r="F36" s="4" t="str">
        <f ca="1">IF($AD36="","",IF(OFFSET(Liste!F$8,$AD36,)="","",OFFSET(Liste!F$8,$AD36,)))</f>
        <v>A</v>
      </c>
      <c r="G36" s="4" t="str">
        <f ca="1">IF($AD36="","",IF(OFFSET(Liste!G$8,$AD36,)="","",OFFSET(Liste!G$8,$AD36,)))</f>
        <v>A</v>
      </c>
      <c r="H36" s="4" t="str">
        <f ca="1">IF($AD36="","",IF(OFFSET(Liste!H$8,$AD36,)="","",OFFSET(Liste!H$8,$AD36,)))</f>
        <v>D</v>
      </c>
      <c r="I36" s="4" t="str">
        <f ca="1">IF($AD36="","",IF(OFFSET(Liste!I$8,$AD36,)="","",OFFSET(Liste!I$8,$AD36,)))</f>
        <v>C</v>
      </c>
      <c r="J36" s="4" t="str">
        <f ca="1">IF($AD36="","",IF(OFFSET(Liste!J$8,$AD36,)="","",OFFSET(Liste!J$8,$AD36,)))</f>
        <v>D</v>
      </c>
      <c r="K36" s="4" t="str">
        <f ca="1">IF($AD36="","",IF(OFFSET(Liste!K$8,$AD36,)="","",OFFSET(Liste!K$8,$AD36,)))</f>
        <v>C</v>
      </c>
      <c r="L36" s="4" t="str">
        <f ca="1">IF($AD36="","",IF(OFFSET(Liste!L$8,$AD36,)="","",OFFSET(Liste!L$8,$AD36,)))</f>
        <v>D</v>
      </c>
      <c r="M36" s="4" t="str">
        <f ca="1">IF($AD36="","",IF(OFFSET(Liste!M$8,$AD36,)="","",OFFSET(Liste!M$8,$AD36,)))</f>
        <v>A</v>
      </c>
      <c r="N36" s="4" t="str">
        <f ca="1">IF($AD36="","",IF(OFFSET(Liste!N$8,$AD36,)="","",OFFSET(Liste!N$8,$AD36,)))</f>
        <v>C</v>
      </c>
      <c r="O36" s="4" t="str">
        <f ca="1">IF($AD36="","",IF(OFFSET(Liste!O$8,$AD36,)="","",OFFSET(Liste!O$8,$AD36,)))</f>
        <v>A</v>
      </c>
      <c r="P36" s="4" t="str">
        <f ca="1">IF($AD36="","",IF(OFFSET(Liste!P$8,$AD36,)="","",OFFSET(Liste!P$8,$AD36,)))</f>
        <v>D</v>
      </c>
      <c r="Q36" s="4" t="str">
        <f ca="1">IF($AD36="","",IF(OFFSET(Liste!Q$8,$AD36,)="","",OFFSET(Liste!Q$8,$AD36,)))</f>
        <v>B</v>
      </c>
      <c r="R36" s="4" t="str">
        <f ca="1">IF($AD36="","",IF(OFFSET(Liste!R$8,$AD36,)="","",OFFSET(Liste!R$8,$AD36,)))</f>
        <v>B</v>
      </c>
      <c r="S36" s="4" t="str">
        <f ca="1">IF($AD36="","",IF(OFFSET(Liste!S$8,$AD36,)="","",OFFSET(Liste!S$8,$AD36,)))</f>
        <v>C</v>
      </c>
      <c r="T36" s="4" t="str">
        <f ca="1">IF($AD36="","",IF(OFFSET(Liste!T$8,$AD36,)="","",OFFSET(Liste!T$8,$AD36,)))</f>
        <v>A</v>
      </c>
      <c r="U36" s="4" t="str">
        <f ca="1">IF($AD36="","",IF(OFFSET(Liste!U$8,$AD36,)="","",OFFSET(Liste!U$8,$AD36,)))</f>
        <v>A</v>
      </c>
      <c r="V36" s="4" t="str">
        <f ca="1">IF($AD36="","",IF(OFFSET(Liste!V$8,$AD36,)="","",OFFSET(Liste!V$8,$AD36,)))</f>
        <v/>
      </c>
      <c r="W36" s="4" t="str">
        <f ca="1">IF($AD36="","",IF(OFFSET(Liste!W$8,$AD36,)="","",OFFSET(Liste!W$8,$AD36,)))</f>
        <v>B</v>
      </c>
      <c r="X36" s="4" t="str">
        <f ca="1">IF($AD36="","",IF(OFFSET(Liste!X$8,$AD36,)="","",OFFSET(Liste!X$8,$AD36,)))</f>
        <v>C</v>
      </c>
      <c r="Y36" s="4">
        <f t="shared" ca="1" si="3"/>
        <v>12</v>
      </c>
      <c r="Z36" s="4">
        <f t="shared" ca="1" si="4"/>
        <v>7</v>
      </c>
      <c r="AA36" s="4">
        <f t="shared" ca="1" si="5"/>
        <v>1</v>
      </c>
      <c r="AB36" s="5">
        <f t="shared" ca="1" si="7"/>
        <v>9.6666666666666661</v>
      </c>
      <c r="AD36" s="43">
        <f t="array" aca="1" ref="AD36" ca="1">IFERROR(MATCH(LARGE(IF(Liste!$B$9:$B$68&lt;&gt;$AD$5,IF(Liste!$AB$9:$AB$68="",-20,Liste!$AB$9:$AB$68)-(Liste!$A$9:$A$68/1000)),$A36),IF(Liste!$AB$9:$AB$68="",-20,Liste!$AB$9:$AB$68)-(Liste!$A$9:$A$68/1000),0),"")</f>
        <v>22</v>
      </c>
    </row>
    <row r="37" spans="1:30" s="3" customFormat="1" ht="15.75" customHeight="1" x14ac:dyDescent="0.25">
      <c r="A37" s="4">
        <v>29</v>
      </c>
      <c r="B37" s="4" t="str">
        <f ca="1">IF($AD37="","",OFFSET(Liste!B$8,$AD37,))</f>
        <v>8/C</v>
      </c>
      <c r="C37" s="4">
        <f ca="1">IF($AD37="","",OFFSET(Liste!C$8,$AD37,))</f>
        <v>871</v>
      </c>
      <c r="D37" s="23" t="str">
        <f ca="1">IF($AD37="","",OFFSET(Liste!D$8,$AD37,))</f>
        <v>Oğuzhan SELVİ</v>
      </c>
      <c r="E37" s="4" t="str">
        <f ca="1">IF($AD37="","",IF(OFFSET(Liste!E$8,$AD37,)="","",OFFSET(Liste!E$8,$AD37,)))</f>
        <v>D</v>
      </c>
      <c r="F37" s="4" t="str">
        <f ca="1">IF($AD37="","",IF(OFFSET(Liste!F$8,$AD37,)="","",OFFSET(Liste!F$8,$AD37,)))</f>
        <v>C</v>
      </c>
      <c r="G37" s="4" t="str">
        <f ca="1">IF($AD37="","",IF(OFFSET(Liste!G$8,$AD37,)="","",OFFSET(Liste!G$8,$AD37,)))</f>
        <v>A</v>
      </c>
      <c r="H37" s="4" t="str">
        <f ca="1">IF($AD37="","",IF(OFFSET(Liste!H$8,$AD37,)="","",OFFSET(Liste!H$8,$AD37,)))</f>
        <v/>
      </c>
      <c r="I37" s="4" t="str">
        <f ca="1">IF($AD37="","",IF(OFFSET(Liste!I$8,$AD37,)="","",OFFSET(Liste!I$8,$AD37,)))</f>
        <v/>
      </c>
      <c r="J37" s="4" t="str">
        <f ca="1">IF($AD37="","",IF(OFFSET(Liste!J$8,$AD37,)="","",OFFSET(Liste!J$8,$AD37,)))</f>
        <v>D</v>
      </c>
      <c r="K37" s="4" t="str">
        <f ca="1">IF($AD37="","",IF(OFFSET(Liste!K$8,$AD37,)="","",OFFSET(Liste!K$8,$AD37,)))</f>
        <v/>
      </c>
      <c r="L37" s="4" t="str">
        <f ca="1">IF($AD37="","",IF(OFFSET(Liste!L$8,$AD37,)="","",OFFSET(Liste!L$8,$AD37,)))</f>
        <v>B</v>
      </c>
      <c r="M37" s="4" t="str">
        <f ca="1">IF($AD37="","",IF(OFFSET(Liste!M$8,$AD37,)="","",OFFSET(Liste!M$8,$AD37,)))</f>
        <v/>
      </c>
      <c r="N37" s="4" t="str">
        <f ca="1">IF($AD37="","",IF(OFFSET(Liste!N$8,$AD37,)="","",OFFSET(Liste!N$8,$AD37,)))</f>
        <v>B</v>
      </c>
      <c r="O37" s="4" t="str">
        <f ca="1">IF($AD37="","",IF(OFFSET(Liste!O$8,$AD37,)="","",OFFSET(Liste!O$8,$AD37,)))</f>
        <v>A</v>
      </c>
      <c r="P37" s="4" t="str">
        <f ca="1">IF($AD37="","",IF(OFFSET(Liste!P$8,$AD37,)="","",OFFSET(Liste!P$8,$AD37,)))</f>
        <v>B</v>
      </c>
      <c r="Q37" s="4" t="str">
        <f ca="1">IF($AD37="","",IF(OFFSET(Liste!Q$8,$AD37,)="","",OFFSET(Liste!Q$8,$AD37,)))</f>
        <v/>
      </c>
      <c r="R37" s="4" t="str">
        <f ca="1">IF($AD37="","",IF(OFFSET(Liste!R$8,$AD37,)="","",OFFSET(Liste!R$8,$AD37,)))</f>
        <v>B</v>
      </c>
      <c r="S37" s="4" t="str">
        <f ca="1">IF($AD37="","",IF(OFFSET(Liste!S$8,$AD37,)="","",OFFSET(Liste!S$8,$AD37,)))</f>
        <v>C</v>
      </c>
      <c r="T37" s="4" t="str">
        <f ca="1">IF($AD37="","",IF(OFFSET(Liste!T$8,$AD37,)="","",OFFSET(Liste!T$8,$AD37,)))</f>
        <v>D</v>
      </c>
      <c r="U37" s="4" t="str">
        <f ca="1">IF($AD37="","",IF(OFFSET(Liste!U$8,$AD37,)="","",OFFSET(Liste!U$8,$AD37,)))</f>
        <v>A</v>
      </c>
      <c r="V37" s="4" t="str">
        <f ca="1">IF($AD37="","",IF(OFFSET(Liste!V$8,$AD37,)="","",OFFSET(Liste!V$8,$AD37,)))</f>
        <v>A</v>
      </c>
      <c r="W37" s="4" t="str">
        <f ca="1">IF($AD37="","",IF(OFFSET(Liste!W$8,$AD37,)="","",OFFSET(Liste!W$8,$AD37,)))</f>
        <v>B</v>
      </c>
      <c r="X37" s="4" t="str">
        <f ca="1">IF($AD37="","",IF(OFFSET(Liste!X$8,$AD37,)="","",OFFSET(Liste!X$8,$AD37,)))</f>
        <v>C</v>
      </c>
      <c r="Y37" s="4">
        <f t="shared" ca="1" si="3"/>
        <v>11</v>
      </c>
      <c r="Z37" s="4">
        <f t="shared" ca="1" si="4"/>
        <v>4</v>
      </c>
      <c r="AA37" s="4">
        <f t="shared" ca="1" si="5"/>
        <v>5</v>
      </c>
      <c r="AB37" s="5">
        <f t="shared" ca="1" si="7"/>
        <v>9.6666666666666661</v>
      </c>
      <c r="AD37" s="43">
        <f t="array" aca="1" ref="AD37" ca="1">IFERROR(MATCH(LARGE(IF(Liste!$B$9:$B$68&lt;&gt;$AD$5,IF(Liste!$AB$9:$AB$68="",-20,Liste!$AB$9:$AB$68)-(Liste!$A$9:$A$68/1000)),$A37),IF(Liste!$AB$9:$AB$68="",-20,Liste!$AB$9:$AB$68)-(Liste!$A$9:$A$68/1000),0),"")</f>
        <v>39</v>
      </c>
    </row>
    <row r="38" spans="1:30" s="3" customFormat="1" ht="15.75" customHeight="1" x14ac:dyDescent="0.25">
      <c r="A38" s="4">
        <v>30</v>
      </c>
      <c r="B38" s="4" t="str">
        <f ca="1">IF($AD38="","",OFFSET(Liste!B$8,$AD38,))</f>
        <v>8/A</v>
      </c>
      <c r="C38" s="4">
        <f ca="1">IF($AD38="","",OFFSET(Liste!C$8,$AD38,))</f>
        <v>824</v>
      </c>
      <c r="D38" s="23" t="str">
        <f ca="1">IF($AD38="","",OFFSET(Liste!D$8,$AD38,))</f>
        <v>Cihan DEMİRBAŞ</v>
      </c>
      <c r="E38" s="4" t="str">
        <f ca="1">IF($AD38="","",IF(OFFSET(Liste!E$8,$AD38,)="","",OFFSET(Liste!E$8,$AD38,)))</f>
        <v>D</v>
      </c>
      <c r="F38" s="4" t="str">
        <f ca="1">IF($AD38="","",IF(OFFSET(Liste!F$8,$AD38,)="","",OFFSET(Liste!F$8,$AD38,)))</f>
        <v>A</v>
      </c>
      <c r="G38" s="4" t="str">
        <f ca="1">IF($AD38="","",IF(OFFSET(Liste!G$8,$AD38,)="","",OFFSET(Liste!G$8,$AD38,)))</f>
        <v>C</v>
      </c>
      <c r="H38" s="4" t="str">
        <f ca="1">IF($AD38="","",IF(OFFSET(Liste!H$8,$AD38,)="","",OFFSET(Liste!H$8,$AD38,)))</f>
        <v>B</v>
      </c>
      <c r="I38" s="4" t="str">
        <f ca="1">IF($AD38="","",IF(OFFSET(Liste!I$8,$AD38,)="","",OFFSET(Liste!I$8,$AD38,)))</f>
        <v>C</v>
      </c>
      <c r="J38" s="4" t="str">
        <f ca="1">IF($AD38="","",IF(OFFSET(Liste!J$8,$AD38,)="","",OFFSET(Liste!J$8,$AD38,)))</f>
        <v>D</v>
      </c>
      <c r="K38" s="4" t="str">
        <f ca="1">IF($AD38="","",IF(OFFSET(Liste!K$8,$AD38,)="","",OFFSET(Liste!K$8,$AD38,)))</f>
        <v>A</v>
      </c>
      <c r="L38" s="4" t="str">
        <f ca="1">IF($AD38="","",IF(OFFSET(Liste!L$8,$AD38,)="","",OFFSET(Liste!L$8,$AD38,)))</f>
        <v>C</v>
      </c>
      <c r="M38" s="4" t="str">
        <f ca="1">IF($AD38="","",IF(OFFSET(Liste!M$8,$AD38,)="","",OFFSET(Liste!M$8,$AD38,)))</f>
        <v>B</v>
      </c>
      <c r="N38" s="4" t="str">
        <f ca="1">IF($AD38="","",IF(OFFSET(Liste!N$8,$AD38,)="","",OFFSET(Liste!N$8,$AD38,)))</f>
        <v>D</v>
      </c>
      <c r="O38" s="4" t="str">
        <f ca="1">IF($AD38="","",IF(OFFSET(Liste!O$8,$AD38,)="","",OFFSET(Liste!O$8,$AD38,)))</f>
        <v>A</v>
      </c>
      <c r="P38" s="4" t="str">
        <f ca="1">IF($AD38="","",IF(OFFSET(Liste!P$8,$AD38,)="","",OFFSET(Liste!P$8,$AD38,)))</f>
        <v>C</v>
      </c>
      <c r="Q38" s="4" t="str">
        <f ca="1">IF($AD38="","",IF(OFFSET(Liste!Q$8,$AD38,)="","",OFFSET(Liste!Q$8,$AD38,)))</f>
        <v>B</v>
      </c>
      <c r="R38" s="4" t="str">
        <f ca="1">IF($AD38="","",IF(OFFSET(Liste!R$8,$AD38,)="","",OFFSET(Liste!R$8,$AD38,)))</f>
        <v>A</v>
      </c>
      <c r="S38" s="4" t="str">
        <f ca="1">IF($AD38="","",IF(OFFSET(Liste!S$8,$AD38,)="","",OFFSET(Liste!S$8,$AD38,)))</f>
        <v>D</v>
      </c>
      <c r="T38" s="4" t="str">
        <f ca="1">IF($AD38="","",IF(OFFSET(Liste!T$8,$AD38,)="","",OFFSET(Liste!T$8,$AD38,)))</f>
        <v>B</v>
      </c>
      <c r="U38" s="4" t="str">
        <f ca="1">IF($AD38="","",IF(OFFSET(Liste!U$8,$AD38,)="","",OFFSET(Liste!U$8,$AD38,)))</f>
        <v>C</v>
      </c>
      <c r="V38" s="4" t="str">
        <f ca="1">IF($AD38="","",IF(OFFSET(Liste!V$8,$AD38,)="","",OFFSET(Liste!V$8,$AD38,)))</f>
        <v>A</v>
      </c>
      <c r="W38" s="4" t="str">
        <f ca="1">IF($AD38="","",IF(OFFSET(Liste!W$8,$AD38,)="","",OFFSET(Liste!W$8,$AD38,)))</f>
        <v>B</v>
      </c>
      <c r="X38" s="4" t="str">
        <f ca="1">IF($AD38="","",IF(OFFSET(Liste!X$8,$AD38,)="","",OFFSET(Liste!X$8,$AD38,)))</f>
        <v>D</v>
      </c>
      <c r="Y38" s="4">
        <f t="shared" ca="1" si="3"/>
        <v>12</v>
      </c>
      <c r="Z38" s="4">
        <f t="shared" ca="1" si="4"/>
        <v>8</v>
      </c>
      <c r="AA38" s="4">
        <f t="shared" ca="1" si="5"/>
        <v>0</v>
      </c>
      <c r="AB38" s="5">
        <f t="shared" ca="1" si="7"/>
        <v>9.3333333333333339</v>
      </c>
      <c r="AD38" s="43">
        <f t="array" aca="1" ref="AD38" ca="1">IFERROR(MATCH(LARGE(IF(Liste!$B$9:$B$68&lt;&gt;$AD$5,IF(Liste!$AB$9:$AB$68="",-20,Liste!$AB$9:$AB$68)-(Liste!$A$9:$A$68/1000)),$A38),IF(Liste!$AB$9:$AB$68="",-20,Liste!$AB$9:$AB$68)-(Liste!$A$9:$A$68/1000),0),"")</f>
        <v>8</v>
      </c>
    </row>
    <row r="39" spans="1:30" s="3" customFormat="1" ht="15.75" customHeight="1" x14ac:dyDescent="0.25">
      <c r="A39" s="4">
        <v>31</v>
      </c>
      <c r="B39" s="4" t="str">
        <f ca="1">IF($AD39="","",OFFSET(Liste!B$8,$AD39,))</f>
        <v>8/D</v>
      </c>
      <c r="C39" s="4">
        <f ca="1">IF($AD39="","",OFFSET(Liste!C$8,$AD39,))</f>
        <v>857</v>
      </c>
      <c r="D39" s="23" t="str">
        <f ca="1">IF($AD39="","",OFFSET(Liste!D$8,$AD39,))</f>
        <v>Rıza TAŞ</v>
      </c>
      <c r="E39" s="4" t="str">
        <f ca="1">IF($AD39="","",IF(OFFSET(Liste!E$8,$AD39,)="","",OFFSET(Liste!E$8,$AD39,)))</f>
        <v>D</v>
      </c>
      <c r="F39" s="4" t="str">
        <f ca="1">IF($AD39="","",IF(OFFSET(Liste!F$8,$AD39,)="","",OFFSET(Liste!F$8,$AD39,)))</f>
        <v>A</v>
      </c>
      <c r="G39" s="4" t="str">
        <f ca="1">IF($AD39="","",IF(OFFSET(Liste!G$8,$AD39,)="","",OFFSET(Liste!G$8,$AD39,)))</f>
        <v>A</v>
      </c>
      <c r="H39" s="4" t="str">
        <f ca="1">IF($AD39="","",IF(OFFSET(Liste!H$8,$AD39,)="","",OFFSET(Liste!H$8,$AD39,)))</f>
        <v>B</v>
      </c>
      <c r="I39" s="4" t="str">
        <f ca="1">IF($AD39="","",IF(OFFSET(Liste!I$8,$AD39,)="","",OFFSET(Liste!I$8,$AD39,)))</f>
        <v>C</v>
      </c>
      <c r="J39" s="4" t="str">
        <f ca="1">IF($AD39="","",IF(OFFSET(Liste!J$8,$AD39,)="","",OFFSET(Liste!J$8,$AD39,)))</f>
        <v>D</v>
      </c>
      <c r="K39" s="4" t="str">
        <f ca="1">IF($AD39="","",IF(OFFSET(Liste!K$8,$AD39,)="","",OFFSET(Liste!K$8,$AD39,)))</f>
        <v>C</v>
      </c>
      <c r="L39" s="4" t="str">
        <f ca="1">IF($AD39="","",IF(OFFSET(Liste!L$8,$AD39,)="","",OFFSET(Liste!L$8,$AD39,)))</f>
        <v>B</v>
      </c>
      <c r="M39" s="4" t="str">
        <f ca="1">IF($AD39="","",IF(OFFSET(Liste!M$8,$AD39,)="","",OFFSET(Liste!M$8,$AD39,)))</f>
        <v/>
      </c>
      <c r="N39" s="4" t="str">
        <f ca="1">IF($AD39="","",IF(OFFSET(Liste!N$8,$AD39,)="","",OFFSET(Liste!N$8,$AD39,)))</f>
        <v>C</v>
      </c>
      <c r="O39" s="4" t="str">
        <f ca="1">IF($AD39="","",IF(OFFSET(Liste!O$8,$AD39,)="","",OFFSET(Liste!O$8,$AD39,)))</f>
        <v>B</v>
      </c>
      <c r="P39" s="4" t="str">
        <f ca="1">IF($AD39="","",IF(OFFSET(Liste!P$8,$AD39,)="","",OFFSET(Liste!P$8,$AD39,)))</f>
        <v>D</v>
      </c>
      <c r="Q39" s="4" t="str">
        <f ca="1">IF($AD39="","",IF(OFFSET(Liste!Q$8,$AD39,)="","",OFFSET(Liste!Q$8,$AD39,)))</f>
        <v>B</v>
      </c>
      <c r="R39" s="4" t="str">
        <f ca="1">IF($AD39="","",IF(OFFSET(Liste!R$8,$AD39,)="","",OFFSET(Liste!R$8,$AD39,)))</f>
        <v>B</v>
      </c>
      <c r="S39" s="4" t="str">
        <f ca="1">IF($AD39="","",IF(OFFSET(Liste!S$8,$AD39,)="","",OFFSET(Liste!S$8,$AD39,)))</f>
        <v/>
      </c>
      <c r="T39" s="4" t="str">
        <f ca="1">IF($AD39="","",IF(OFFSET(Liste!T$8,$AD39,)="","",OFFSET(Liste!T$8,$AD39,)))</f>
        <v>D</v>
      </c>
      <c r="U39" s="4" t="str">
        <f ca="1">IF($AD39="","",IF(OFFSET(Liste!U$8,$AD39,)="","",OFFSET(Liste!U$8,$AD39,)))</f>
        <v>A</v>
      </c>
      <c r="V39" s="4" t="str">
        <f ca="1">IF($AD39="","",IF(OFFSET(Liste!V$8,$AD39,)="","",OFFSET(Liste!V$8,$AD39,)))</f>
        <v/>
      </c>
      <c r="W39" s="4" t="str">
        <f ca="1">IF($AD39="","",IF(OFFSET(Liste!W$8,$AD39,)="","",OFFSET(Liste!W$8,$AD39,)))</f>
        <v>B</v>
      </c>
      <c r="X39" s="4" t="str">
        <f ca="1">IF($AD39="","",IF(OFFSET(Liste!X$8,$AD39,)="","",OFFSET(Liste!X$8,$AD39,)))</f>
        <v/>
      </c>
      <c r="Y39" s="4">
        <f t="shared" ca="1" si="3"/>
        <v>11</v>
      </c>
      <c r="Z39" s="4">
        <f t="shared" ca="1" si="4"/>
        <v>5</v>
      </c>
      <c r="AA39" s="4">
        <f t="shared" ca="1" si="5"/>
        <v>4</v>
      </c>
      <c r="AB39" s="5">
        <f t="shared" ca="1" si="7"/>
        <v>9.3333333333333339</v>
      </c>
      <c r="AD39" s="43">
        <f t="array" aca="1" ref="AD39" ca="1">IFERROR(MATCH(LARGE(IF(Liste!$B$9:$B$68&lt;&gt;$AD$5,IF(Liste!$AB$9:$AB$68="",-20,Liste!$AB$9:$AB$68)-(Liste!$A$9:$A$68/1000)),$A39),IF(Liste!$AB$9:$AB$68="",-20,Liste!$AB$9:$AB$68)-(Liste!$A$9:$A$68/1000),0),"")</f>
        <v>47</v>
      </c>
    </row>
    <row r="40" spans="1:30" s="3" customFormat="1" ht="15.75" customHeight="1" x14ac:dyDescent="0.25">
      <c r="A40" s="4">
        <v>32</v>
      </c>
      <c r="B40" s="4" t="str">
        <f ca="1">IF($AD40="","",OFFSET(Liste!B$8,$AD40,))</f>
        <v>8/B</v>
      </c>
      <c r="C40" s="4">
        <f ca="1">IF($AD40="","",OFFSET(Liste!C$8,$AD40,))</f>
        <v>833</v>
      </c>
      <c r="D40" s="23" t="str">
        <f ca="1">IF($AD40="","",OFFSET(Liste!D$8,$AD40,))</f>
        <v>İbrahim KAYA</v>
      </c>
      <c r="E40" s="4" t="str">
        <f ca="1">IF($AD40="","",IF(OFFSET(Liste!E$8,$AD40,)="","",OFFSET(Liste!E$8,$AD40,)))</f>
        <v>D</v>
      </c>
      <c r="F40" s="4" t="str">
        <f ca="1">IF($AD40="","",IF(OFFSET(Liste!F$8,$AD40,)="","",OFFSET(Liste!F$8,$AD40,)))</f>
        <v>A</v>
      </c>
      <c r="G40" s="4" t="str">
        <f ca="1">IF($AD40="","",IF(OFFSET(Liste!G$8,$AD40,)="","",OFFSET(Liste!G$8,$AD40,)))</f>
        <v>D</v>
      </c>
      <c r="H40" s="4" t="str">
        <f ca="1">IF($AD40="","",IF(OFFSET(Liste!H$8,$AD40,)="","",OFFSET(Liste!H$8,$AD40,)))</f>
        <v>D</v>
      </c>
      <c r="I40" s="4" t="str">
        <f ca="1">IF($AD40="","",IF(OFFSET(Liste!I$8,$AD40,)="","",OFFSET(Liste!I$8,$AD40,)))</f>
        <v>C</v>
      </c>
      <c r="J40" s="4" t="str">
        <f ca="1">IF($AD40="","",IF(OFFSET(Liste!J$8,$AD40,)="","",OFFSET(Liste!J$8,$AD40,)))</f>
        <v>D</v>
      </c>
      <c r="K40" s="4" t="str">
        <f ca="1">IF($AD40="","",IF(OFFSET(Liste!K$8,$AD40,)="","",OFFSET(Liste!K$8,$AD40,)))</f>
        <v>B</v>
      </c>
      <c r="L40" s="4" t="str">
        <f ca="1">IF($AD40="","",IF(OFFSET(Liste!L$8,$AD40,)="","",OFFSET(Liste!L$8,$AD40,)))</f>
        <v>B</v>
      </c>
      <c r="M40" s="4" t="str">
        <f ca="1">IF($AD40="","",IF(OFFSET(Liste!M$8,$AD40,)="","",OFFSET(Liste!M$8,$AD40,)))</f>
        <v>B</v>
      </c>
      <c r="N40" s="4" t="str">
        <f ca="1">IF($AD40="","",IF(OFFSET(Liste!N$8,$AD40,)="","",OFFSET(Liste!N$8,$AD40,)))</f>
        <v>D</v>
      </c>
      <c r="O40" s="4" t="str">
        <f ca="1">IF($AD40="","",IF(OFFSET(Liste!O$8,$AD40,)="","",OFFSET(Liste!O$8,$AD40,)))</f>
        <v>A</v>
      </c>
      <c r="P40" s="4" t="str">
        <f ca="1">IF($AD40="","",IF(OFFSET(Liste!P$8,$AD40,)="","",OFFSET(Liste!P$8,$AD40,)))</f>
        <v>D</v>
      </c>
      <c r="Q40" s="4" t="str">
        <f ca="1">IF($AD40="","",IF(OFFSET(Liste!Q$8,$AD40,)="","",OFFSET(Liste!Q$8,$AD40,)))</f>
        <v>B</v>
      </c>
      <c r="R40" s="4" t="str">
        <f ca="1">IF($AD40="","",IF(OFFSET(Liste!R$8,$AD40,)="","",OFFSET(Liste!R$8,$AD40,)))</f>
        <v>B</v>
      </c>
      <c r="S40" s="4" t="str">
        <f ca="1">IF($AD40="","",IF(OFFSET(Liste!S$8,$AD40,)="","",OFFSET(Liste!S$8,$AD40,)))</f>
        <v>A</v>
      </c>
      <c r="T40" s="4" t="str">
        <f ca="1">IF($AD40="","",IF(OFFSET(Liste!T$8,$AD40,)="","",OFFSET(Liste!T$8,$AD40,)))</f>
        <v>D</v>
      </c>
      <c r="U40" s="4" t="str">
        <f ca="1">IF($AD40="","",IF(OFFSET(Liste!U$8,$AD40,)="","",OFFSET(Liste!U$8,$AD40,)))</f>
        <v>A</v>
      </c>
      <c r="V40" s="4" t="str">
        <f ca="1">IF($AD40="","",IF(OFFSET(Liste!V$8,$AD40,)="","",OFFSET(Liste!V$8,$AD40,)))</f>
        <v/>
      </c>
      <c r="W40" s="4" t="str">
        <f ca="1">IF($AD40="","",IF(OFFSET(Liste!W$8,$AD40,)="","",OFFSET(Liste!W$8,$AD40,)))</f>
        <v/>
      </c>
      <c r="X40" s="4" t="str">
        <f ca="1">IF($AD40="","",IF(OFFSET(Liste!X$8,$AD40,)="","",OFFSET(Liste!X$8,$AD40,)))</f>
        <v/>
      </c>
      <c r="Y40" s="4">
        <f t="shared" ca="1" si="3"/>
        <v>11</v>
      </c>
      <c r="Z40" s="4">
        <f t="shared" ca="1" si="4"/>
        <v>6</v>
      </c>
      <c r="AA40" s="4">
        <f t="shared" ca="1" si="5"/>
        <v>3</v>
      </c>
      <c r="AB40" s="5">
        <f t="shared" ca="1" si="7"/>
        <v>9</v>
      </c>
      <c r="AD40" s="43">
        <f t="array" aca="1" ref="AD40" ca="1">IFERROR(MATCH(LARGE(IF(Liste!$B$9:$B$68&lt;&gt;$AD$5,IF(Liste!$AB$9:$AB$68="",-20,Liste!$AB$9:$AB$68)-(Liste!$A$9:$A$68/1000)),$A40),IF(Liste!$AB$9:$AB$68="",-20,Liste!$AB$9:$AB$68)-(Liste!$A$9:$A$68/1000),0),"")</f>
        <v>26</v>
      </c>
    </row>
    <row r="41" spans="1:30" s="3" customFormat="1" ht="15.75" customHeight="1" x14ac:dyDescent="0.25">
      <c r="A41" s="4">
        <v>33</v>
      </c>
      <c r="B41" s="4" t="str">
        <f ca="1">IF($AD41="","",OFFSET(Liste!B$8,$AD41,))</f>
        <v>8/D</v>
      </c>
      <c r="C41" s="4">
        <f ca="1">IF($AD41="","",OFFSET(Liste!C$8,$AD41,))</f>
        <v>860</v>
      </c>
      <c r="D41" s="23" t="str">
        <f ca="1">IF($AD41="","",OFFSET(Liste!D$8,$AD41,))</f>
        <v>Rumeysa TETİK</v>
      </c>
      <c r="E41" s="4" t="str">
        <f ca="1">IF($AD41="","",IF(OFFSET(Liste!E$8,$AD41,)="","",OFFSET(Liste!E$8,$AD41,)))</f>
        <v>B</v>
      </c>
      <c r="F41" s="4" t="str">
        <f ca="1">IF($AD41="","",IF(OFFSET(Liste!F$8,$AD41,)="","",OFFSET(Liste!F$8,$AD41,)))</f>
        <v>A</v>
      </c>
      <c r="G41" s="4" t="str">
        <f ca="1">IF($AD41="","",IF(OFFSET(Liste!G$8,$AD41,)="","",OFFSET(Liste!G$8,$AD41,)))</f>
        <v/>
      </c>
      <c r="H41" s="4" t="str">
        <f ca="1">IF($AD41="","",IF(OFFSET(Liste!H$8,$AD41,)="","",OFFSET(Liste!H$8,$AD41,)))</f>
        <v>B</v>
      </c>
      <c r="I41" s="4" t="str">
        <f ca="1">IF($AD41="","",IF(OFFSET(Liste!I$8,$AD41,)="","",OFFSET(Liste!I$8,$AD41,)))</f>
        <v>A</v>
      </c>
      <c r="J41" s="4" t="str">
        <f ca="1">IF($AD41="","",IF(OFFSET(Liste!J$8,$AD41,)="","",OFFSET(Liste!J$8,$AD41,)))</f>
        <v>D</v>
      </c>
      <c r="K41" s="4" t="str">
        <f ca="1">IF($AD41="","",IF(OFFSET(Liste!K$8,$AD41,)="","",OFFSET(Liste!K$8,$AD41,)))</f>
        <v>B</v>
      </c>
      <c r="L41" s="4" t="str">
        <f ca="1">IF($AD41="","",IF(OFFSET(Liste!L$8,$AD41,)="","",OFFSET(Liste!L$8,$AD41,)))</f>
        <v>D</v>
      </c>
      <c r="M41" s="4" t="str">
        <f ca="1">IF($AD41="","",IF(OFFSET(Liste!M$8,$AD41,)="","",OFFSET(Liste!M$8,$AD41,)))</f>
        <v>B</v>
      </c>
      <c r="N41" s="4" t="str">
        <f ca="1">IF($AD41="","",IF(OFFSET(Liste!N$8,$AD41,)="","",OFFSET(Liste!N$8,$AD41,)))</f>
        <v>C</v>
      </c>
      <c r="O41" s="4" t="str">
        <f ca="1">IF($AD41="","",IF(OFFSET(Liste!O$8,$AD41,)="","",OFFSET(Liste!O$8,$AD41,)))</f>
        <v>A</v>
      </c>
      <c r="P41" s="4" t="str">
        <f ca="1">IF($AD41="","",IF(OFFSET(Liste!P$8,$AD41,)="","",OFFSET(Liste!P$8,$AD41,)))</f>
        <v>D</v>
      </c>
      <c r="Q41" s="4" t="str">
        <f ca="1">IF($AD41="","",IF(OFFSET(Liste!Q$8,$AD41,)="","",OFFSET(Liste!Q$8,$AD41,)))</f>
        <v>B</v>
      </c>
      <c r="R41" s="4" t="str">
        <f ca="1">IF($AD41="","",IF(OFFSET(Liste!R$8,$AD41,)="","",OFFSET(Liste!R$8,$AD41,)))</f>
        <v>B</v>
      </c>
      <c r="S41" s="4" t="str">
        <f ca="1">IF($AD41="","",IF(OFFSET(Liste!S$8,$AD41,)="","",OFFSET(Liste!S$8,$AD41,)))</f>
        <v>C</v>
      </c>
      <c r="T41" s="4" t="str">
        <f ca="1">IF($AD41="","",IF(OFFSET(Liste!T$8,$AD41,)="","",OFFSET(Liste!T$8,$AD41,)))</f>
        <v>D</v>
      </c>
      <c r="U41" s="4" t="str">
        <f ca="1">IF($AD41="","",IF(OFFSET(Liste!U$8,$AD41,)="","",OFFSET(Liste!U$8,$AD41,)))</f>
        <v>A</v>
      </c>
      <c r="V41" s="4" t="str">
        <f ca="1">IF($AD41="","",IF(OFFSET(Liste!V$8,$AD41,)="","",OFFSET(Liste!V$8,$AD41,)))</f>
        <v/>
      </c>
      <c r="W41" s="4" t="str">
        <f ca="1">IF($AD41="","",IF(OFFSET(Liste!W$8,$AD41,)="","",OFFSET(Liste!W$8,$AD41,)))</f>
        <v>C</v>
      </c>
      <c r="X41" s="4" t="str">
        <f ca="1">IF($AD41="","",IF(OFFSET(Liste!X$8,$AD41,)="","",OFFSET(Liste!X$8,$AD41,)))</f>
        <v/>
      </c>
      <c r="Y41" s="4">
        <f t="shared" ca="1" si="3"/>
        <v>11</v>
      </c>
      <c r="Z41" s="4">
        <f t="shared" ca="1" si="4"/>
        <v>6</v>
      </c>
      <c r="AA41" s="4">
        <f t="shared" ca="1" si="5"/>
        <v>3</v>
      </c>
      <c r="AB41" s="5">
        <f t="shared" ca="1" si="7"/>
        <v>9</v>
      </c>
      <c r="AD41" s="43">
        <f t="array" aca="1" ref="AD41" ca="1">IFERROR(MATCH(LARGE(IF(Liste!$B$9:$B$68&lt;&gt;$AD$5,IF(Liste!$AB$9:$AB$68="",-20,Liste!$AB$9:$AB$68)-(Liste!$A$9:$A$68/1000)),$A41),IF(Liste!$AB$9:$AB$68="",-20,Liste!$AB$9:$AB$68)-(Liste!$A$9:$A$68/1000),0),"")</f>
        <v>48</v>
      </c>
    </row>
    <row r="42" spans="1:30" s="3" customFormat="1" ht="15.75" customHeight="1" x14ac:dyDescent="0.25">
      <c r="A42" s="4">
        <v>34</v>
      </c>
      <c r="B42" s="4" t="str">
        <f ca="1">IF($AD42="","",OFFSET(Liste!B$8,$AD42,))</f>
        <v>8/B</v>
      </c>
      <c r="C42" s="4">
        <f ca="1">IF($AD42="","",OFFSET(Liste!C$8,$AD42,))</f>
        <v>809</v>
      </c>
      <c r="D42" s="23" t="str">
        <f ca="1">IF($AD42="","",OFFSET(Liste!D$8,$AD42,))</f>
        <v>Furkan GÜMÜŞ</v>
      </c>
      <c r="E42" s="4" t="str">
        <f ca="1">IF($AD42="","",IF(OFFSET(Liste!E$8,$AD42,)="","",OFFSET(Liste!E$8,$AD42,)))</f>
        <v>D</v>
      </c>
      <c r="F42" s="4" t="str">
        <f ca="1">IF($AD42="","",IF(OFFSET(Liste!F$8,$AD42,)="","",OFFSET(Liste!F$8,$AD42,)))</f>
        <v/>
      </c>
      <c r="G42" s="4" t="str">
        <f ca="1">IF($AD42="","",IF(OFFSET(Liste!G$8,$AD42,)="","",OFFSET(Liste!G$8,$AD42,)))</f>
        <v>A</v>
      </c>
      <c r="H42" s="4" t="str">
        <f ca="1">IF($AD42="","",IF(OFFSET(Liste!H$8,$AD42,)="","",OFFSET(Liste!H$8,$AD42,)))</f>
        <v>B</v>
      </c>
      <c r="I42" s="4" t="str">
        <f ca="1">IF($AD42="","",IF(OFFSET(Liste!I$8,$AD42,)="","",OFFSET(Liste!I$8,$AD42,)))</f>
        <v>C</v>
      </c>
      <c r="J42" s="4" t="str">
        <f ca="1">IF($AD42="","",IF(OFFSET(Liste!J$8,$AD42,)="","",OFFSET(Liste!J$8,$AD42,)))</f>
        <v>D</v>
      </c>
      <c r="K42" s="4" t="str">
        <f ca="1">IF($AD42="","",IF(OFFSET(Liste!K$8,$AD42,)="","",OFFSET(Liste!K$8,$AD42,)))</f>
        <v>B</v>
      </c>
      <c r="L42" s="4" t="str">
        <f ca="1">IF($AD42="","",IF(OFFSET(Liste!L$8,$AD42,)="","",OFFSET(Liste!L$8,$AD42,)))</f>
        <v>C</v>
      </c>
      <c r="M42" s="4" t="str">
        <f ca="1">IF($AD42="","",IF(OFFSET(Liste!M$8,$AD42,)="","",OFFSET(Liste!M$8,$AD42,)))</f>
        <v>C</v>
      </c>
      <c r="N42" s="4" t="str">
        <f ca="1">IF($AD42="","",IF(OFFSET(Liste!N$8,$AD42,)="","",OFFSET(Liste!N$8,$AD42,)))</f>
        <v>C</v>
      </c>
      <c r="O42" s="4" t="str">
        <f ca="1">IF($AD42="","",IF(OFFSET(Liste!O$8,$AD42,)="","",OFFSET(Liste!O$8,$AD42,)))</f>
        <v>A</v>
      </c>
      <c r="P42" s="4" t="str">
        <f ca="1">IF($AD42="","",IF(OFFSET(Liste!P$8,$AD42,)="","",OFFSET(Liste!P$8,$AD42,)))</f>
        <v>D</v>
      </c>
      <c r="Q42" s="4" t="str">
        <f ca="1">IF($AD42="","",IF(OFFSET(Liste!Q$8,$AD42,)="","",OFFSET(Liste!Q$8,$AD42,)))</f>
        <v>B</v>
      </c>
      <c r="R42" s="4" t="str">
        <f ca="1">IF($AD42="","",IF(OFFSET(Liste!R$8,$AD42,)="","",OFFSET(Liste!R$8,$AD42,)))</f>
        <v>A</v>
      </c>
      <c r="S42" s="4" t="str">
        <f ca="1">IF($AD42="","",IF(OFFSET(Liste!S$8,$AD42,)="","",OFFSET(Liste!S$8,$AD42,)))</f>
        <v>C</v>
      </c>
      <c r="T42" s="4" t="str">
        <f ca="1">IF($AD42="","",IF(OFFSET(Liste!T$8,$AD42,)="","",OFFSET(Liste!T$8,$AD42,)))</f>
        <v>D</v>
      </c>
      <c r="U42" s="4" t="str">
        <f ca="1">IF($AD42="","",IF(OFFSET(Liste!U$8,$AD42,)="","",OFFSET(Liste!U$8,$AD42,)))</f>
        <v>A</v>
      </c>
      <c r="V42" s="4" t="str">
        <f ca="1">IF($AD42="","",IF(OFFSET(Liste!V$8,$AD42,)="","",OFFSET(Liste!V$8,$AD42,)))</f>
        <v>D</v>
      </c>
      <c r="W42" s="4" t="str">
        <f ca="1">IF($AD42="","",IF(OFFSET(Liste!W$8,$AD42,)="","",OFFSET(Liste!W$8,$AD42,)))</f>
        <v>D</v>
      </c>
      <c r="X42" s="4" t="str">
        <f ca="1">IF($AD42="","",IF(OFFSET(Liste!X$8,$AD42,)="","",OFFSET(Liste!X$8,$AD42,)))</f>
        <v>A</v>
      </c>
      <c r="Y42" s="4">
        <f t="shared" ca="1" si="3"/>
        <v>11</v>
      </c>
      <c r="Z42" s="4">
        <f t="shared" ca="1" si="4"/>
        <v>8</v>
      </c>
      <c r="AA42" s="4">
        <f t="shared" ca="1" si="5"/>
        <v>1</v>
      </c>
      <c r="AB42" s="5">
        <f t="shared" ca="1" si="7"/>
        <v>8.3333333333333339</v>
      </c>
      <c r="AD42" s="43">
        <f t="array" aca="1" ref="AD42" ca="1">IFERROR(MATCH(LARGE(IF(Liste!$B$9:$B$68&lt;&gt;$AD$5,IF(Liste!$AB$9:$AB$68="",-20,Liste!$AB$9:$AB$68)-(Liste!$A$9:$A$68/1000)),$A42),IF(Liste!$AB$9:$AB$68="",-20,Liste!$AB$9:$AB$68)-(Liste!$A$9:$A$68/1000),0),"")</f>
        <v>17</v>
      </c>
    </row>
    <row r="43" spans="1:30" s="3" customFormat="1" ht="15.75" customHeight="1" x14ac:dyDescent="0.25">
      <c r="A43" s="4">
        <v>35</v>
      </c>
      <c r="B43" s="4" t="str">
        <f ca="1">IF($AD43="","",OFFSET(Liste!B$8,$AD43,))</f>
        <v>8/C</v>
      </c>
      <c r="C43" s="4">
        <f ca="1">IF($AD43="","",OFFSET(Liste!C$8,$AD43,))</f>
        <v>839</v>
      </c>
      <c r="D43" s="23" t="str">
        <f ca="1">IF($AD43="","",OFFSET(Liste!D$8,$AD43,))</f>
        <v>Murat ORUÇ</v>
      </c>
      <c r="E43" s="4" t="str">
        <f ca="1">IF($AD43="","",IF(OFFSET(Liste!E$8,$AD43,)="","",OFFSET(Liste!E$8,$AD43,)))</f>
        <v>D</v>
      </c>
      <c r="F43" s="4" t="str">
        <f ca="1">IF($AD43="","",IF(OFFSET(Liste!F$8,$AD43,)="","",OFFSET(Liste!F$8,$AD43,)))</f>
        <v>A</v>
      </c>
      <c r="G43" s="4" t="str">
        <f ca="1">IF($AD43="","",IF(OFFSET(Liste!G$8,$AD43,)="","",OFFSET(Liste!G$8,$AD43,)))</f>
        <v>D</v>
      </c>
      <c r="H43" s="4" t="str">
        <f ca="1">IF($AD43="","",IF(OFFSET(Liste!H$8,$AD43,)="","",OFFSET(Liste!H$8,$AD43,)))</f>
        <v>D</v>
      </c>
      <c r="I43" s="4" t="str">
        <f ca="1">IF($AD43="","",IF(OFFSET(Liste!I$8,$AD43,)="","",OFFSET(Liste!I$8,$AD43,)))</f>
        <v/>
      </c>
      <c r="J43" s="4" t="str">
        <f ca="1">IF($AD43="","",IF(OFFSET(Liste!J$8,$AD43,)="","",OFFSET(Liste!J$8,$AD43,)))</f>
        <v>D</v>
      </c>
      <c r="K43" s="4" t="str">
        <f ca="1">IF($AD43="","",IF(OFFSET(Liste!K$8,$AD43,)="","",OFFSET(Liste!K$8,$AD43,)))</f>
        <v>B</v>
      </c>
      <c r="L43" s="4" t="str">
        <f ca="1">IF($AD43="","",IF(OFFSET(Liste!L$8,$AD43,)="","",OFFSET(Liste!L$8,$AD43,)))</f>
        <v>B</v>
      </c>
      <c r="M43" s="4" t="str">
        <f ca="1">IF($AD43="","",IF(OFFSET(Liste!M$8,$AD43,)="","",OFFSET(Liste!M$8,$AD43,)))</f>
        <v/>
      </c>
      <c r="N43" s="4" t="str">
        <f ca="1">IF($AD43="","",IF(OFFSET(Liste!N$8,$AD43,)="","",OFFSET(Liste!N$8,$AD43,)))</f>
        <v/>
      </c>
      <c r="O43" s="4" t="str">
        <f ca="1">IF($AD43="","",IF(OFFSET(Liste!O$8,$AD43,)="","",OFFSET(Liste!O$8,$AD43,)))</f>
        <v>A</v>
      </c>
      <c r="P43" s="4" t="str">
        <f ca="1">IF($AD43="","",IF(OFFSET(Liste!P$8,$AD43,)="","",OFFSET(Liste!P$8,$AD43,)))</f>
        <v>B</v>
      </c>
      <c r="Q43" s="4" t="str">
        <f ca="1">IF($AD43="","",IF(OFFSET(Liste!Q$8,$AD43,)="","",OFFSET(Liste!Q$8,$AD43,)))</f>
        <v>B</v>
      </c>
      <c r="R43" s="4" t="str">
        <f ca="1">IF($AD43="","",IF(OFFSET(Liste!R$8,$AD43,)="","",OFFSET(Liste!R$8,$AD43,)))</f>
        <v>B</v>
      </c>
      <c r="S43" s="4" t="str">
        <f ca="1">IF($AD43="","",IF(OFFSET(Liste!S$8,$AD43,)="","",OFFSET(Liste!S$8,$AD43,)))</f>
        <v>C</v>
      </c>
      <c r="T43" s="4" t="str">
        <f ca="1">IF($AD43="","",IF(OFFSET(Liste!T$8,$AD43,)="","",OFFSET(Liste!T$8,$AD43,)))</f>
        <v>D</v>
      </c>
      <c r="U43" s="4" t="str">
        <f ca="1">IF($AD43="","",IF(OFFSET(Liste!U$8,$AD43,)="","",OFFSET(Liste!U$8,$AD43,)))</f>
        <v/>
      </c>
      <c r="V43" s="4" t="str">
        <f ca="1">IF($AD43="","",IF(OFFSET(Liste!V$8,$AD43,)="","",OFFSET(Liste!V$8,$AD43,)))</f>
        <v>B</v>
      </c>
      <c r="W43" s="4" t="str">
        <f ca="1">IF($AD43="","",IF(OFFSET(Liste!W$8,$AD43,)="","",OFFSET(Liste!W$8,$AD43,)))</f>
        <v>D</v>
      </c>
      <c r="X43" s="4" t="str">
        <f ca="1">IF($AD43="","",IF(OFFSET(Liste!X$8,$AD43,)="","",OFFSET(Liste!X$8,$AD43,)))</f>
        <v/>
      </c>
      <c r="Y43" s="4">
        <f t="shared" ca="1" si="3"/>
        <v>10</v>
      </c>
      <c r="Z43" s="4">
        <f t="shared" ca="1" si="4"/>
        <v>5</v>
      </c>
      <c r="AA43" s="4">
        <f t="shared" ca="1" si="5"/>
        <v>5</v>
      </c>
      <c r="AB43" s="5">
        <f t="shared" ca="1" si="7"/>
        <v>8.3333333333333339</v>
      </c>
      <c r="AD43" s="43">
        <f t="array" aca="1" ref="AD43" ca="1">IFERROR(MATCH(LARGE(IF(Liste!$B$9:$B$68&lt;&gt;$AD$5,IF(Liste!$AB$9:$AB$68="",-20,Liste!$AB$9:$AB$68)-(Liste!$A$9:$A$68/1000)),$A43),IF(Liste!$AB$9:$AB$68="",-20,Liste!$AB$9:$AB$68)-(Liste!$A$9:$A$68/1000),0),"")</f>
        <v>33</v>
      </c>
    </row>
    <row r="44" spans="1:30" s="3" customFormat="1" ht="15.75" customHeight="1" x14ac:dyDescent="0.25">
      <c r="A44" s="4">
        <v>36</v>
      </c>
      <c r="B44" s="4" t="str">
        <f ca="1">IF($AD44="","",OFFSET(Liste!B$8,$AD44,))</f>
        <v>8/C</v>
      </c>
      <c r="C44" s="4">
        <f ca="1">IF($AD44="","",OFFSET(Liste!C$8,$AD44,))</f>
        <v>815</v>
      </c>
      <c r="D44" s="23" t="str">
        <f ca="1">IF($AD44="","",OFFSET(Liste!D$8,$AD44,))</f>
        <v>Mert KURU</v>
      </c>
      <c r="E44" s="4" t="str">
        <f ca="1">IF($AD44="","",IF(OFFSET(Liste!E$8,$AD44,)="","",OFFSET(Liste!E$8,$AD44,)))</f>
        <v>D</v>
      </c>
      <c r="F44" s="4" t="str">
        <f ca="1">IF($AD44="","",IF(OFFSET(Liste!F$8,$AD44,)="","",OFFSET(Liste!F$8,$AD44,)))</f>
        <v>A</v>
      </c>
      <c r="G44" s="4" t="str">
        <f ca="1">IF($AD44="","",IF(OFFSET(Liste!G$8,$AD44,)="","",OFFSET(Liste!G$8,$AD44,)))</f>
        <v>D</v>
      </c>
      <c r="H44" s="4" t="str">
        <f ca="1">IF($AD44="","",IF(OFFSET(Liste!H$8,$AD44,)="","",OFFSET(Liste!H$8,$AD44,)))</f>
        <v>A</v>
      </c>
      <c r="I44" s="4" t="str">
        <f ca="1">IF($AD44="","",IF(OFFSET(Liste!I$8,$AD44,)="","",OFFSET(Liste!I$8,$AD44,)))</f>
        <v>C</v>
      </c>
      <c r="J44" s="4" t="str">
        <f ca="1">IF($AD44="","",IF(OFFSET(Liste!J$8,$AD44,)="","",OFFSET(Liste!J$8,$AD44,)))</f>
        <v>D</v>
      </c>
      <c r="K44" s="4" t="str">
        <f ca="1">IF($AD44="","",IF(OFFSET(Liste!K$8,$AD44,)="","",OFFSET(Liste!K$8,$AD44,)))</f>
        <v>C</v>
      </c>
      <c r="L44" s="4" t="str">
        <f ca="1">IF($AD44="","",IF(OFFSET(Liste!L$8,$AD44,)="","",OFFSET(Liste!L$8,$AD44,)))</f>
        <v>B</v>
      </c>
      <c r="M44" s="4" t="str">
        <f ca="1">IF($AD44="","",IF(OFFSET(Liste!M$8,$AD44,)="","",OFFSET(Liste!M$8,$AD44,)))</f>
        <v>D</v>
      </c>
      <c r="N44" s="4" t="str">
        <f ca="1">IF($AD44="","",IF(OFFSET(Liste!N$8,$AD44,)="","",OFFSET(Liste!N$8,$AD44,)))</f>
        <v>C</v>
      </c>
      <c r="O44" s="4" t="str">
        <f ca="1">IF($AD44="","",IF(OFFSET(Liste!O$8,$AD44,)="","",OFFSET(Liste!O$8,$AD44,)))</f>
        <v>A</v>
      </c>
      <c r="P44" s="4" t="str">
        <f ca="1">IF($AD44="","",IF(OFFSET(Liste!P$8,$AD44,)="","",OFFSET(Liste!P$8,$AD44,)))</f>
        <v>B</v>
      </c>
      <c r="Q44" s="4" t="str">
        <f ca="1">IF($AD44="","",IF(OFFSET(Liste!Q$8,$AD44,)="","",OFFSET(Liste!Q$8,$AD44,)))</f>
        <v>B</v>
      </c>
      <c r="R44" s="4" t="str">
        <f ca="1">IF($AD44="","",IF(OFFSET(Liste!R$8,$AD44,)="","",OFFSET(Liste!R$8,$AD44,)))</f>
        <v>B</v>
      </c>
      <c r="S44" s="4" t="str">
        <f ca="1">IF($AD44="","",IF(OFFSET(Liste!S$8,$AD44,)="","",OFFSET(Liste!S$8,$AD44,)))</f>
        <v>D</v>
      </c>
      <c r="T44" s="4" t="str">
        <f ca="1">IF($AD44="","",IF(OFFSET(Liste!T$8,$AD44,)="","",OFFSET(Liste!T$8,$AD44,)))</f>
        <v>B</v>
      </c>
      <c r="U44" s="4" t="str">
        <f ca="1">IF($AD44="","",IF(OFFSET(Liste!U$8,$AD44,)="","",OFFSET(Liste!U$8,$AD44,)))</f>
        <v>A</v>
      </c>
      <c r="V44" s="4" t="str">
        <f ca="1">IF($AD44="","",IF(OFFSET(Liste!V$8,$AD44,)="","",OFFSET(Liste!V$8,$AD44,)))</f>
        <v>B</v>
      </c>
      <c r="W44" s="4" t="str">
        <f ca="1">IF($AD44="","",IF(OFFSET(Liste!W$8,$AD44,)="","",OFFSET(Liste!W$8,$AD44,)))</f>
        <v>A</v>
      </c>
      <c r="X44" s="4" t="str">
        <f ca="1">IF($AD44="","",IF(OFFSET(Liste!X$8,$AD44,)="","",OFFSET(Liste!X$8,$AD44,)))</f>
        <v>D</v>
      </c>
      <c r="Y44" s="4">
        <f t="shared" ca="1" si="3"/>
        <v>11</v>
      </c>
      <c r="Z44" s="4">
        <f t="shared" ca="1" si="4"/>
        <v>9</v>
      </c>
      <c r="AA44" s="4">
        <f t="shared" ca="1" si="5"/>
        <v>0</v>
      </c>
      <c r="AB44" s="5">
        <f t="shared" ca="1" si="7"/>
        <v>8</v>
      </c>
      <c r="AD44" s="43">
        <f t="array" aca="1" ref="AD44" ca="1">IFERROR(MATCH(LARGE(IF(Liste!$B$9:$B$68&lt;&gt;$AD$5,IF(Liste!$AB$9:$AB$68="",-20,Liste!$AB$9:$AB$68)-(Liste!$A$9:$A$68/1000)),$A44),IF(Liste!$AB$9:$AB$68="",-20,Liste!$AB$9:$AB$68)-(Liste!$A$9:$A$68/1000),0),"")</f>
        <v>31</v>
      </c>
    </row>
    <row r="45" spans="1:30" s="3" customFormat="1" ht="15.75" customHeight="1" x14ac:dyDescent="0.25">
      <c r="A45" s="4">
        <v>37</v>
      </c>
      <c r="B45" s="4" t="str">
        <f ca="1">IF($AD45="","",OFFSET(Liste!B$8,$AD45,))</f>
        <v>8/C</v>
      </c>
      <c r="C45" s="4">
        <f ca="1">IF($AD45="","",OFFSET(Liste!C$8,$AD45,))</f>
        <v>858</v>
      </c>
      <c r="D45" s="23" t="str">
        <f ca="1">IF($AD45="","",OFFSET(Liste!D$8,$AD45,))</f>
        <v>Neslihan ÖZTÜRK</v>
      </c>
      <c r="E45" s="4" t="str">
        <f ca="1">IF($AD45="","",IF(OFFSET(Liste!E$8,$AD45,)="","",OFFSET(Liste!E$8,$AD45,)))</f>
        <v>D</v>
      </c>
      <c r="F45" s="4" t="str">
        <f ca="1">IF($AD45="","",IF(OFFSET(Liste!F$8,$AD45,)="","",OFFSET(Liste!F$8,$AD45,)))</f>
        <v>B</v>
      </c>
      <c r="G45" s="4" t="str">
        <f ca="1">IF($AD45="","",IF(OFFSET(Liste!G$8,$AD45,)="","",OFFSET(Liste!G$8,$AD45,)))</f>
        <v>C</v>
      </c>
      <c r="H45" s="4" t="str">
        <f ca="1">IF($AD45="","",IF(OFFSET(Liste!H$8,$AD45,)="","",OFFSET(Liste!H$8,$AD45,)))</f>
        <v>B</v>
      </c>
      <c r="I45" s="4" t="str">
        <f ca="1">IF($AD45="","",IF(OFFSET(Liste!I$8,$AD45,)="","",OFFSET(Liste!I$8,$AD45,)))</f>
        <v>C</v>
      </c>
      <c r="J45" s="4" t="str">
        <f ca="1">IF($AD45="","",IF(OFFSET(Liste!J$8,$AD45,)="","",OFFSET(Liste!J$8,$AD45,)))</f>
        <v>A</v>
      </c>
      <c r="K45" s="4" t="str">
        <f ca="1">IF($AD45="","",IF(OFFSET(Liste!K$8,$AD45,)="","",OFFSET(Liste!K$8,$AD45,)))</f>
        <v>C</v>
      </c>
      <c r="L45" s="4" t="str">
        <f ca="1">IF($AD45="","",IF(OFFSET(Liste!L$8,$AD45,)="","",OFFSET(Liste!L$8,$AD45,)))</f>
        <v>B</v>
      </c>
      <c r="M45" s="4" t="str">
        <f ca="1">IF($AD45="","",IF(OFFSET(Liste!M$8,$AD45,)="","",OFFSET(Liste!M$8,$AD45,)))</f>
        <v/>
      </c>
      <c r="N45" s="4" t="str">
        <f ca="1">IF($AD45="","",IF(OFFSET(Liste!N$8,$AD45,)="","",OFFSET(Liste!N$8,$AD45,)))</f>
        <v>B</v>
      </c>
      <c r="O45" s="4" t="str">
        <f ca="1">IF($AD45="","",IF(OFFSET(Liste!O$8,$AD45,)="","",OFFSET(Liste!O$8,$AD45,)))</f>
        <v>A</v>
      </c>
      <c r="P45" s="4" t="str">
        <f ca="1">IF($AD45="","",IF(OFFSET(Liste!P$8,$AD45,)="","",OFFSET(Liste!P$8,$AD45,)))</f>
        <v>D</v>
      </c>
      <c r="Q45" s="4" t="str">
        <f ca="1">IF($AD45="","",IF(OFFSET(Liste!Q$8,$AD45,)="","",OFFSET(Liste!Q$8,$AD45,)))</f>
        <v>B</v>
      </c>
      <c r="R45" s="4" t="str">
        <f ca="1">IF($AD45="","",IF(OFFSET(Liste!R$8,$AD45,)="","",OFFSET(Liste!R$8,$AD45,)))</f>
        <v>B</v>
      </c>
      <c r="S45" s="4" t="str">
        <f ca="1">IF($AD45="","",IF(OFFSET(Liste!S$8,$AD45,)="","",OFFSET(Liste!S$8,$AD45,)))</f>
        <v>C</v>
      </c>
      <c r="T45" s="4" t="str">
        <f ca="1">IF($AD45="","",IF(OFFSET(Liste!T$8,$AD45,)="","",OFFSET(Liste!T$8,$AD45,)))</f>
        <v>D</v>
      </c>
      <c r="U45" s="4" t="str">
        <f ca="1">IF($AD45="","",IF(OFFSET(Liste!U$8,$AD45,)="","",OFFSET(Liste!U$8,$AD45,)))</f>
        <v>A</v>
      </c>
      <c r="V45" s="4" t="str">
        <f ca="1">IF($AD45="","",IF(OFFSET(Liste!V$8,$AD45,)="","",OFFSET(Liste!V$8,$AD45,)))</f>
        <v/>
      </c>
      <c r="W45" s="4" t="str">
        <f ca="1">IF($AD45="","",IF(OFFSET(Liste!W$8,$AD45,)="","",OFFSET(Liste!W$8,$AD45,)))</f>
        <v>B</v>
      </c>
      <c r="X45" s="4" t="str">
        <f ca="1">IF($AD45="","",IF(OFFSET(Liste!X$8,$AD45,)="","",OFFSET(Liste!X$8,$AD45,)))</f>
        <v/>
      </c>
      <c r="Y45" s="4">
        <f t="shared" ca="1" si="3"/>
        <v>10</v>
      </c>
      <c r="Z45" s="4">
        <f t="shared" ca="1" si="4"/>
        <v>7</v>
      </c>
      <c r="AA45" s="4">
        <f t="shared" ca="1" si="5"/>
        <v>3</v>
      </c>
      <c r="AB45" s="5">
        <f t="shared" ca="1" si="7"/>
        <v>7.6666666666666661</v>
      </c>
      <c r="AD45" s="43">
        <f t="array" aca="1" ref="AD45" ca="1">IFERROR(MATCH(LARGE(IF(Liste!$B$9:$B$68&lt;&gt;$AD$5,IF(Liste!$AB$9:$AB$68="",-20,Liste!$AB$9:$AB$68)-(Liste!$A$9:$A$68/1000)),$A45),IF(Liste!$AB$9:$AB$68="",-20,Liste!$AB$9:$AB$68)-(Liste!$A$9:$A$68/1000),0),"")</f>
        <v>37</v>
      </c>
    </row>
    <row r="46" spans="1:30" s="3" customFormat="1" ht="15.75" customHeight="1" x14ac:dyDescent="0.25">
      <c r="A46" s="4">
        <v>38</v>
      </c>
      <c r="B46" s="4" t="str">
        <f ca="1">IF($AD46="","",OFFSET(Liste!B$8,$AD46,))</f>
        <v>8/A</v>
      </c>
      <c r="C46" s="4">
        <f ca="1">IF($AD46="","",OFFSET(Liste!C$8,$AD46,))</f>
        <v>826</v>
      </c>
      <c r="D46" s="23" t="str">
        <f ca="1">IF($AD46="","",OFFSET(Liste!D$8,$AD46,))</f>
        <v>Derya DERE</v>
      </c>
      <c r="E46" s="4" t="str">
        <f ca="1">IF($AD46="","",IF(OFFSET(Liste!E$8,$AD46,)="","",OFFSET(Liste!E$8,$AD46,)))</f>
        <v>D</v>
      </c>
      <c r="F46" s="4" t="str">
        <f ca="1">IF($AD46="","",IF(OFFSET(Liste!F$8,$AD46,)="","",OFFSET(Liste!F$8,$AD46,)))</f>
        <v>C</v>
      </c>
      <c r="G46" s="4" t="str">
        <f ca="1">IF($AD46="","",IF(OFFSET(Liste!G$8,$AD46,)="","",OFFSET(Liste!G$8,$AD46,)))</f>
        <v>A</v>
      </c>
      <c r="H46" s="4" t="str">
        <f ca="1">IF($AD46="","",IF(OFFSET(Liste!H$8,$AD46,)="","",OFFSET(Liste!H$8,$AD46,)))</f>
        <v>B</v>
      </c>
      <c r="I46" s="4" t="str">
        <f ca="1">IF($AD46="","",IF(OFFSET(Liste!I$8,$AD46,)="","",OFFSET(Liste!I$8,$AD46,)))</f>
        <v>C</v>
      </c>
      <c r="J46" s="4" t="str">
        <f ca="1">IF($AD46="","",IF(OFFSET(Liste!J$8,$AD46,)="","",OFFSET(Liste!J$8,$AD46,)))</f>
        <v>D</v>
      </c>
      <c r="K46" s="4" t="str">
        <f ca="1">IF($AD46="","",IF(OFFSET(Liste!K$8,$AD46,)="","",OFFSET(Liste!K$8,$AD46,)))</f>
        <v>B</v>
      </c>
      <c r="L46" s="4" t="str">
        <f ca="1">IF($AD46="","",IF(OFFSET(Liste!L$8,$AD46,)="","",OFFSET(Liste!L$8,$AD46,)))</f>
        <v>B</v>
      </c>
      <c r="M46" s="4" t="str">
        <f ca="1">IF($AD46="","",IF(OFFSET(Liste!M$8,$AD46,)="","",OFFSET(Liste!M$8,$AD46,)))</f>
        <v>A</v>
      </c>
      <c r="N46" s="4" t="str">
        <f ca="1">IF($AD46="","",IF(OFFSET(Liste!N$8,$AD46,)="","",OFFSET(Liste!N$8,$AD46,)))</f>
        <v>A</v>
      </c>
      <c r="O46" s="4" t="str">
        <f ca="1">IF($AD46="","",IF(OFFSET(Liste!O$8,$AD46,)="","",OFFSET(Liste!O$8,$AD46,)))</f>
        <v>B</v>
      </c>
      <c r="P46" s="4" t="str">
        <f ca="1">IF($AD46="","",IF(OFFSET(Liste!P$8,$AD46,)="","",OFFSET(Liste!P$8,$AD46,)))</f>
        <v>D</v>
      </c>
      <c r="Q46" s="4" t="str">
        <f ca="1">IF($AD46="","",IF(OFFSET(Liste!Q$8,$AD46,)="","",OFFSET(Liste!Q$8,$AD46,)))</f>
        <v>B</v>
      </c>
      <c r="R46" s="4" t="str">
        <f ca="1">IF($AD46="","",IF(OFFSET(Liste!R$8,$AD46,)="","",OFFSET(Liste!R$8,$AD46,)))</f>
        <v>B</v>
      </c>
      <c r="S46" s="4" t="str">
        <f ca="1">IF($AD46="","",IF(OFFSET(Liste!S$8,$AD46,)="","",OFFSET(Liste!S$8,$AD46,)))</f>
        <v/>
      </c>
      <c r="T46" s="4" t="str">
        <f ca="1">IF($AD46="","",IF(OFFSET(Liste!T$8,$AD46,)="","",OFFSET(Liste!T$8,$AD46,)))</f>
        <v>D</v>
      </c>
      <c r="U46" s="4" t="str">
        <f ca="1">IF($AD46="","",IF(OFFSET(Liste!U$8,$AD46,)="","",OFFSET(Liste!U$8,$AD46,)))</f>
        <v>A</v>
      </c>
      <c r="V46" s="4" t="str">
        <f ca="1">IF($AD46="","",IF(OFFSET(Liste!V$8,$AD46,)="","",OFFSET(Liste!V$8,$AD46,)))</f>
        <v>A</v>
      </c>
      <c r="W46" s="4" t="str">
        <f ca="1">IF($AD46="","",IF(OFFSET(Liste!W$8,$AD46,)="","",OFFSET(Liste!W$8,$AD46,)))</f>
        <v>B</v>
      </c>
      <c r="X46" s="4" t="str">
        <f ca="1">IF($AD46="","",IF(OFFSET(Liste!X$8,$AD46,)="","",OFFSET(Liste!X$8,$AD46,)))</f>
        <v>A</v>
      </c>
      <c r="Y46" s="4">
        <f t="shared" ca="1" si="3"/>
        <v>10</v>
      </c>
      <c r="Z46" s="4">
        <f t="shared" ca="1" si="4"/>
        <v>9</v>
      </c>
      <c r="AA46" s="4">
        <f t="shared" ca="1" si="5"/>
        <v>1</v>
      </c>
      <c r="AB46" s="5">
        <f t="shared" ca="1" si="7"/>
        <v>7</v>
      </c>
      <c r="AD46" s="43">
        <f t="array" aca="1" ref="AD46" ca="1">IFERROR(MATCH(LARGE(IF(Liste!$B$9:$B$68&lt;&gt;$AD$5,IF(Liste!$AB$9:$AB$68="",-20,Liste!$AB$9:$AB$68)-(Liste!$A$9:$A$68/1000)),$A46),IF(Liste!$AB$9:$AB$68="",-20,Liste!$AB$9:$AB$68)-(Liste!$A$9:$A$68/1000),0),"")</f>
        <v>9</v>
      </c>
    </row>
    <row r="47" spans="1:30" s="3" customFormat="1" ht="15.75" customHeight="1" x14ac:dyDescent="0.25">
      <c r="A47" s="4">
        <v>39</v>
      </c>
      <c r="B47" s="4" t="str">
        <f ca="1">IF($AD47="","",OFFSET(Liste!B$8,$AD47,))</f>
        <v>8/A</v>
      </c>
      <c r="C47" s="4">
        <f ca="1">IF($AD47="","",OFFSET(Liste!C$8,$AD47,))</f>
        <v>840</v>
      </c>
      <c r="D47" s="23" t="str">
        <f ca="1">IF($AD47="","",OFFSET(Liste!D$8,$AD47,))</f>
        <v>Enes DURMAZ</v>
      </c>
      <c r="E47" s="4" t="str">
        <f ca="1">IF($AD47="","",IF(OFFSET(Liste!E$8,$AD47,)="","",OFFSET(Liste!E$8,$AD47,)))</f>
        <v>D</v>
      </c>
      <c r="F47" s="4" t="str">
        <f ca="1">IF($AD47="","",IF(OFFSET(Liste!F$8,$AD47,)="","",OFFSET(Liste!F$8,$AD47,)))</f>
        <v>A</v>
      </c>
      <c r="G47" s="4" t="str">
        <f ca="1">IF($AD47="","",IF(OFFSET(Liste!G$8,$AD47,)="","",OFFSET(Liste!G$8,$AD47,)))</f>
        <v>D</v>
      </c>
      <c r="H47" s="4" t="str">
        <f ca="1">IF($AD47="","",IF(OFFSET(Liste!H$8,$AD47,)="","",OFFSET(Liste!H$8,$AD47,)))</f>
        <v>D</v>
      </c>
      <c r="I47" s="4" t="str">
        <f ca="1">IF($AD47="","",IF(OFFSET(Liste!I$8,$AD47,)="","",OFFSET(Liste!I$8,$AD47,)))</f>
        <v>A</v>
      </c>
      <c r="J47" s="4" t="str">
        <f ca="1">IF($AD47="","",IF(OFFSET(Liste!J$8,$AD47,)="","",OFFSET(Liste!J$8,$AD47,)))</f>
        <v>D</v>
      </c>
      <c r="K47" s="4" t="str">
        <f ca="1">IF($AD47="","",IF(OFFSET(Liste!K$8,$AD47,)="","",OFFSET(Liste!K$8,$AD47,)))</f>
        <v>B</v>
      </c>
      <c r="L47" s="4" t="str">
        <f ca="1">IF($AD47="","",IF(OFFSET(Liste!L$8,$AD47,)="","",OFFSET(Liste!L$8,$AD47,)))</f>
        <v>C</v>
      </c>
      <c r="M47" s="4" t="str">
        <f ca="1">IF($AD47="","",IF(OFFSET(Liste!M$8,$AD47,)="","",OFFSET(Liste!M$8,$AD47,)))</f>
        <v>C</v>
      </c>
      <c r="N47" s="4" t="str">
        <f ca="1">IF($AD47="","",IF(OFFSET(Liste!N$8,$AD47,)="","",OFFSET(Liste!N$8,$AD47,)))</f>
        <v>A</v>
      </c>
      <c r="O47" s="4" t="str">
        <f ca="1">IF($AD47="","",IF(OFFSET(Liste!O$8,$AD47,)="","",OFFSET(Liste!O$8,$AD47,)))</f>
        <v>A</v>
      </c>
      <c r="P47" s="4" t="str">
        <f ca="1">IF($AD47="","",IF(OFFSET(Liste!P$8,$AD47,)="","",OFFSET(Liste!P$8,$AD47,)))</f>
        <v>A</v>
      </c>
      <c r="Q47" s="4" t="str">
        <f ca="1">IF($AD47="","",IF(OFFSET(Liste!Q$8,$AD47,)="","",OFFSET(Liste!Q$8,$AD47,)))</f>
        <v>B</v>
      </c>
      <c r="R47" s="4" t="str">
        <f ca="1">IF($AD47="","",IF(OFFSET(Liste!R$8,$AD47,)="","",OFFSET(Liste!R$8,$AD47,)))</f>
        <v>B</v>
      </c>
      <c r="S47" s="4" t="str">
        <f ca="1">IF($AD47="","",IF(OFFSET(Liste!S$8,$AD47,)="","",OFFSET(Liste!S$8,$AD47,)))</f>
        <v>C</v>
      </c>
      <c r="T47" s="4" t="str">
        <f ca="1">IF($AD47="","",IF(OFFSET(Liste!T$8,$AD47,)="","",OFFSET(Liste!T$8,$AD47,)))</f>
        <v/>
      </c>
      <c r="U47" s="4" t="str">
        <f ca="1">IF($AD47="","",IF(OFFSET(Liste!U$8,$AD47,)="","",OFFSET(Liste!U$8,$AD47,)))</f>
        <v>C</v>
      </c>
      <c r="V47" s="4" t="str">
        <f ca="1">IF($AD47="","",IF(OFFSET(Liste!V$8,$AD47,)="","",OFFSET(Liste!V$8,$AD47,)))</f>
        <v>B</v>
      </c>
      <c r="W47" s="4" t="str">
        <f ca="1">IF($AD47="","",IF(OFFSET(Liste!W$8,$AD47,)="","",OFFSET(Liste!W$8,$AD47,)))</f>
        <v>D</v>
      </c>
      <c r="X47" s="4" t="str">
        <f ca="1">IF($AD47="","",IF(OFFSET(Liste!X$8,$AD47,)="","",OFFSET(Liste!X$8,$AD47,)))</f>
        <v>C</v>
      </c>
      <c r="Y47" s="4">
        <f t="shared" ca="1" si="3"/>
        <v>10</v>
      </c>
      <c r="Z47" s="4">
        <f t="shared" ca="1" si="4"/>
        <v>9</v>
      </c>
      <c r="AA47" s="4">
        <f t="shared" ca="1" si="5"/>
        <v>1</v>
      </c>
      <c r="AB47" s="5">
        <f t="shared" ca="1" si="7"/>
        <v>7</v>
      </c>
      <c r="AD47" s="43">
        <f t="array" aca="1" ref="AD47" ca="1">IFERROR(MATCH(LARGE(IF(Liste!$B$9:$B$68&lt;&gt;$AD$5,IF(Liste!$AB$9:$AB$68="",-20,Liste!$AB$9:$AB$68)-(Liste!$A$9:$A$68/1000)),$A47),IF(Liste!$AB$9:$AB$68="",-20,Liste!$AB$9:$AB$68)-(Liste!$A$9:$A$68/1000),0),"")</f>
        <v>12</v>
      </c>
    </row>
    <row r="48" spans="1:30" s="3" customFormat="1" ht="15.75" customHeight="1" x14ac:dyDescent="0.25">
      <c r="A48" s="4">
        <v>40</v>
      </c>
      <c r="B48" s="4" t="str">
        <f ca="1">IF($AD48="","",OFFSET(Liste!B$8,$AD48,))</f>
        <v>8/C</v>
      </c>
      <c r="C48" s="4">
        <f ca="1">IF($AD48="","",OFFSET(Liste!C$8,$AD48,))</f>
        <v>856</v>
      </c>
      <c r="D48" s="23" t="str">
        <f ca="1">IF($AD48="","",OFFSET(Liste!D$8,$AD48,))</f>
        <v>Nedim ÖZPINAR</v>
      </c>
      <c r="E48" s="4" t="str">
        <f ca="1">IF($AD48="","",IF(OFFSET(Liste!E$8,$AD48,)="","",OFFSET(Liste!E$8,$AD48,)))</f>
        <v>D</v>
      </c>
      <c r="F48" s="4" t="str">
        <f ca="1">IF($AD48="","",IF(OFFSET(Liste!F$8,$AD48,)="","",OFFSET(Liste!F$8,$AD48,)))</f>
        <v>A</v>
      </c>
      <c r="G48" s="4" t="str">
        <f ca="1">IF($AD48="","",IF(OFFSET(Liste!G$8,$AD48,)="","",OFFSET(Liste!G$8,$AD48,)))</f>
        <v>C</v>
      </c>
      <c r="H48" s="4" t="str">
        <f ca="1">IF($AD48="","",IF(OFFSET(Liste!H$8,$AD48,)="","",OFFSET(Liste!H$8,$AD48,)))</f>
        <v>B</v>
      </c>
      <c r="I48" s="4" t="str">
        <f ca="1">IF($AD48="","",IF(OFFSET(Liste!I$8,$AD48,)="","",OFFSET(Liste!I$8,$AD48,)))</f>
        <v>B</v>
      </c>
      <c r="J48" s="4" t="str">
        <f ca="1">IF($AD48="","",IF(OFFSET(Liste!J$8,$AD48,)="","",OFFSET(Liste!J$8,$AD48,)))</f>
        <v/>
      </c>
      <c r="K48" s="4" t="str">
        <f ca="1">IF($AD48="","",IF(OFFSET(Liste!K$8,$AD48,)="","",OFFSET(Liste!K$8,$AD48,)))</f>
        <v/>
      </c>
      <c r="L48" s="4" t="str">
        <f ca="1">IF($AD48="","",IF(OFFSET(Liste!L$8,$AD48,)="","",OFFSET(Liste!L$8,$AD48,)))</f>
        <v>C</v>
      </c>
      <c r="M48" s="4" t="str">
        <f ca="1">IF($AD48="","",IF(OFFSET(Liste!M$8,$AD48,)="","",OFFSET(Liste!M$8,$AD48,)))</f>
        <v>D</v>
      </c>
      <c r="N48" s="4" t="str">
        <f ca="1">IF($AD48="","",IF(OFFSET(Liste!N$8,$AD48,)="","",OFFSET(Liste!N$8,$AD48,)))</f>
        <v>C</v>
      </c>
      <c r="O48" s="4" t="str">
        <f ca="1">IF($AD48="","",IF(OFFSET(Liste!O$8,$AD48,)="","",OFFSET(Liste!O$8,$AD48,)))</f>
        <v>A</v>
      </c>
      <c r="P48" s="4" t="str">
        <f ca="1">IF($AD48="","",IF(OFFSET(Liste!P$8,$AD48,)="","",OFFSET(Liste!P$8,$AD48,)))</f>
        <v>D</v>
      </c>
      <c r="Q48" s="4" t="str">
        <f ca="1">IF($AD48="","",IF(OFFSET(Liste!Q$8,$AD48,)="","",OFFSET(Liste!Q$8,$AD48,)))</f>
        <v/>
      </c>
      <c r="R48" s="4" t="str">
        <f ca="1">IF($AD48="","",IF(OFFSET(Liste!R$8,$AD48,)="","",OFFSET(Liste!R$8,$AD48,)))</f>
        <v>B</v>
      </c>
      <c r="S48" s="4" t="str">
        <f ca="1">IF($AD48="","",IF(OFFSET(Liste!S$8,$AD48,)="","",OFFSET(Liste!S$8,$AD48,)))</f>
        <v/>
      </c>
      <c r="T48" s="4" t="str">
        <f ca="1">IF($AD48="","",IF(OFFSET(Liste!T$8,$AD48,)="","",OFFSET(Liste!T$8,$AD48,)))</f>
        <v>C</v>
      </c>
      <c r="U48" s="4" t="str">
        <f ca="1">IF($AD48="","",IF(OFFSET(Liste!U$8,$AD48,)="","",OFFSET(Liste!U$8,$AD48,)))</f>
        <v/>
      </c>
      <c r="V48" s="4" t="str">
        <f ca="1">IF($AD48="","",IF(OFFSET(Liste!V$8,$AD48,)="","",OFFSET(Liste!V$8,$AD48,)))</f>
        <v>D</v>
      </c>
      <c r="W48" s="4" t="str">
        <f ca="1">IF($AD48="","",IF(OFFSET(Liste!W$8,$AD48,)="","",OFFSET(Liste!W$8,$AD48,)))</f>
        <v>B</v>
      </c>
      <c r="X48" s="4" t="str">
        <f ca="1">IF($AD48="","",IF(OFFSET(Liste!X$8,$AD48,)="","",OFFSET(Liste!X$8,$AD48,)))</f>
        <v>C</v>
      </c>
      <c r="Y48" s="4">
        <f t="shared" ca="1" si="3"/>
        <v>9</v>
      </c>
      <c r="Z48" s="4">
        <f t="shared" ca="1" si="4"/>
        <v>6</v>
      </c>
      <c r="AA48" s="4">
        <f t="shared" ca="1" si="5"/>
        <v>5</v>
      </c>
      <c r="AB48" s="5">
        <f t="shared" ca="1" si="7"/>
        <v>7</v>
      </c>
      <c r="AD48" s="43">
        <f t="array" aca="1" ref="AD48" ca="1">IFERROR(MATCH(LARGE(IF(Liste!$B$9:$B$68&lt;&gt;$AD$5,IF(Liste!$AB$9:$AB$68="",-20,Liste!$AB$9:$AB$68)-(Liste!$A$9:$A$68/1000)),$A48),IF(Liste!$AB$9:$AB$68="",-20,Liste!$AB$9:$AB$68)-(Liste!$A$9:$A$68/1000),0),"")</f>
        <v>36</v>
      </c>
    </row>
    <row r="49" spans="1:30" s="3" customFormat="1" ht="15.75" customHeight="1" x14ac:dyDescent="0.25">
      <c r="A49" s="4">
        <v>41</v>
      </c>
      <c r="B49" s="4" t="str">
        <f ca="1">IF($AD49="","",OFFSET(Liste!B$8,$AD49,))</f>
        <v>8/B</v>
      </c>
      <c r="C49" s="4">
        <f ca="1">IF($AD49="","",OFFSET(Liste!C$8,$AD49,))</f>
        <v>835</v>
      </c>
      <c r="D49" s="23" t="str">
        <f ca="1">IF($AD49="","",OFFSET(Liste!D$8,$AD49,))</f>
        <v>İrfan KESKİN</v>
      </c>
      <c r="E49" s="4" t="str">
        <f ca="1">IF($AD49="","",IF(OFFSET(Liste!E$8,$AD49,)="","",OFFSET(Liste!E$8,$AD49,)))</f>
        <v>D</v>
      </c>
      <c r="F49" s="4" t="str">
        <f ca="1">IF($AD49="","",IF(OFFSET(Liste!F$8,$AD49,)="","",OFFSET(Liste!F$8,$AD49,)))</f>
        <v>C</v>
      </c>
      <c r="G49" s="4" t="str">
        <f ca="1">IF($AD49="","",IF(OFFSET(Liste!G$8,$AD49,)="","",OFFSET(Liste!G$8,$AD49,)))</f>
        <v>D</v>
      </c>
      <c r="H49" s="4" t="str">
        <f ca="1">IF($AD49="","",IF(OFFSET(Liste!H$8,$AD49,)="","",OFFSET(Liste!H$8,$AD49,)))</f>
        <v>A</v>
      </c>
      <c r="I49" s="4" t="str">
        <f ca="1">IF($AD49="","",IF(OFFSET(Liste!I$8,$AD49,)="","",OFFSET(Liste!I$8,$AD49,)))</f>
        <v>D</v>
      </c>
      <c r="J49" s="4" t="str">
        <f ca="1">IF($AD49="","",IF(OFFSET(Liste!J$8,$AD49,)="","",OFFSET(Liste!J$8,$AD49,)))</f>
        <v>D</v>
      </c>
      <c r="K49" s="4" t="str">
        <f ca="1">IF($AD49="","",IF(OFFSET(Liste!K$8,$AD49,)="","",OFFSET(Liste!K$8,$AD49,)))</f>
        <v>D</v>
      </c>
      <c r="L49" s="4" t="str">
        <f ca="1">IF($AD49="","",IF(OFFSET(Liste!L$8,$AD49,)="","",OFFSET(Liste!L$8,$AD49,)))</f>
        <v>B</v>
      </c>
      <c r="M49" s="4" t="str">
        <f ca="1">IF($AD49="","",IF(OFFSET(Liste!M$8,$AD49,)="","",OFFSET(Liste!M$8,$AD49,)))</f>
        <v>C</v>
      </c>
      <c r="N49" s="4" t="str">
        <f ca="1">IF($AD49="","",IF(OFFSET(Liste!N$8,$AD49,)="","",OFFSET(Liste!N$8,$AD49,)))</f>
        <v>C</v>
      </c>
      <c r="O49" s="4" t="str">
        <f ca="1">IF($AD49="","",IF(OFFSET(Liste!O$8,$AD49,)="","",OFFSET(Liste!O$8,$AD49,)))</f>
        <v>D</v>
      </c>
      <c r="P49" s="4" t="str">
        <f ca="1">IF($AD49="","",IF(OFFSET(Liste!P$8,$AD49,)="","",OFFSET(Liste!P$8,$AD49,)))</f>
        <v>B</v>
      </c>
      <c r="Q49" s="4" t="str">
        <f ca="1">IF($AD49="","",IF(OFFSET(Liste!Q$8,$AD49,)="","",OFFSET(Liste!Q$8,$AD49,)))</f>
        <v>B</v>
      </c>
      <c r="R49" s="4" t="str">
        <f ca="1">IF($AD49="","",IF(OFFSET(Liste!R$8,$AD49,)="","",OFFSET(Liste!R$8,$AD49,)))</f>
        <v>B</v>
      </c>
      <c r="S49" s="4" t="str">
        <f ca="1">IF($AD49="","",IF(OFFSET(Liste!S$8,$AD49,)="","",OFFSET(Liste!S$8,$AD49,)))</f>
        <v>C</v>
      </c>
      <c r="T49" s="4" t="str">
        <f ca="1">IF($AD49="","",IF(OFFSET(Liste!T$8,$AD49,)="","",OFFSET(Liste!T$8,$AD49,)))</f>
        <v>D</v>
      </c>
      <c r="U49" s="4" t="str">
        <f ca="1">IF($AD49="","",IF(OFFSET(Liste!U$8,$AD49,)="","",OFFSET(Liste!U$8,$AD49,)))</f>
        <v>A</v>
      </c>
      <c r="V49" s="4" t="str">
        <f ca="1">IF($AD49="","",IF(OFFSET(Liste!V$8,$AD49,)="","",OFFSET(Liste!V$8,$AD49,)))</f>
        <v>B</v>
      </c>
      <c r="W49" s="4" t="str">
        <f ca="1">IF($AD49="","",IF(OFFSET(Liste!W$8,$AD49,)="","",OFFSET(Liste!W$8,$AD49,)))</f>
        <v>A</v>
      </c>
      <c r="X49" s="4" t="str">
        <f ca="1">IF($AD49="","",IF(OFFSET(Liste!X$8,$AD49,)="","",OFFSET(Liste!X$8,$AD49,)))</f>
        <v>D</v>
      </c>
      <c r="Y49" s="4">
        <f t="shared" ca="1" si="3"/>
        <v>10</v>
      </c>
      <c r="Z49" s="4">
        <f t="shared" ca="1" si="4"/>
        <v>10</v>
      </c>
      <c r="AA49" s="4">
        <f t="shared" ca="1" si="5"/>
        <v>0</v>
      </c>
      <c r="AB49" s="5">
        <f t="shared" ca="1" si="7"/>
        <v>6.6666666666666661</v>
      </c>
      <c r="AD49" s="43">
        <f t="array" aca="1" ref="AD49" ca="1">IFERROR(MATCH(LARGE(IF(Liste!$B$9:$B$68&lt;&gt;$AD$5,IF(Liste!$AB$9:$AB$68="",-20,Liste!$AB$9:$AB$68)-(Liste!$A$9:$A$68/1000)),$A49),IF(Liste!$AB$9:$AB$68="",-20,Liste!$AB$9:$AB$68)-(Liste!$A$9:$A$68/1000),0),"")</f>
        <v>27</v>
      </c>
    </row>
    <row r="50" spans="1:30" s="3" customFormat="1" ht="15.75" customHeight="1" x14ac:dyDescent="0.25">
      <c r="A50" s="4">
        <v>42</v>
      </c>
      <c r="B50" s="4" t="str">
        <f ca="1">IF($AD50="","",OFFSET(Liste!B$8,$AD50,))</f>
        <v>8/C</v>
      </c>
      <c r="C50" s="4">
        <f ca="1">IF($AD50="","",OFFSET(Liste!C$8,$AD50,))</f>
        <v>842</v>
      </c>
      <c r="D50" s="23" t="str">
        <f ca="1">IF($AD50="","",OFFSET(Liste!D$8,$AD50,))</f>
        <v>Musa ÖZDEMİR</v>
      </c>
      <c r="E50" s="4" t="str">
        <f ca="1">IF($AD50="","",IF(OFFSET(Liste!E$8,$AD50,)="","",OFFSET(Liste!E$8,$AD50,)))</f>
        <v>D</v>
      </c>
      <c r="F50" s="4" t="str">
        <f ca="1">IF($AD50="","",IF(OFFSET(Liste!F$8,$AD50,)="","",OFFSET(Liste!F$8,$AD50,)))</f>
        <v>A</v>
      </c>
      <c r="G50" s="4" t="str">
        <f ca="1">IF($AD50="","",IF(OFFSET(Liste!G$8,$AD50,)="","",OFFSET(Liste!G$8,$AD50,)))</f>
        <v/>
      </c>
      <c r="H50" s="4" t="str">
        <f ca="1">IF($AD50="","",IF(OFFSET(Liste!H$8,$AD50,)="","",OFFSET(Liste!H$8,$AD50,)))</f>
        <v>A</v>
      </c>
      <c r="I50" s="4" t="str">
        <f ca="1">IF($AD50="","",IF(OFFSET(Liste!I$8,$AD50,)="","",OFFSET(Liste!I$8,$AD50,)))</f>
        <v>A</v>
      </c>
      <c r="J50" s="4" t="str">
        <f ca="1">IF($AD50="","",IF(OFFSET(Liste!J$8,$AD50,)="","",OFFSET(Liste!J$8,$AD50,)))</f>
        <v>D</v>
      </c>
      <c r="K50" s="4" t="str">
        <f ca="1">IF($AD50="","",IF(OFFSET(Liste!K$8,$AD50,)="","",OFFSET(Liste!K$8,$AD50,)))</f>
        <v/>
      </c>
      <c r="L50" s="4" t="str">
        <f ca="1">IF($AD50="","",IF(OFFSET(Liste!L$8,$AD50,)="","",OFFSET(Liste!L$8,$AD50,)))</f>
        <v>B</v>
      </c>
      <c r="M50" s="4" t="str">
        <f ca="1">IF($AD50="","",IF(OFFSET(Liste!M$8,$AD50,)="","",OFFSET(Liste!M$8,$AD50,)))</f>
        <v>B</v>
      </c>
      <c r="N50" s="4" t="str">
        <f ca="1">IF($AD50="","",IF(OFFSET(Liste!N$8,$AD50,)="","",OFFSET(Liste!N$8,$AD50,)))</f>
        <v>B</v>
      </c>
      <c r="O50" s="4" t="str">
        <f ca="1">IF($AD50="","",IF(OFFSET(Liste!O$8,$AD50,)="","",OFFSET(Liste!O$8,$AD50,)))</f>
        <v>A</v>
      </c>
      <c r="P50" s="4" t="str">
        <f ca="1">IF($AD50="","",IF(OFFSET(Liste!P$8,$AD50,)="","",OFFSET(Liste!P$8,$AD50,)))</f>
        <v>C</v>
      </c>
      <c r="Q50" s="4" t="str">
        <f ca="1">IF($AD50="","",IF(OFFSET(Liste!Q$8,$AD50,)="","",OFFSET(Liste!Q$8,$AD50,)))</f>
        <v>B</v>
      </c>
      <c r="R50" s="4" t="str">
        <f ca="1">IF($AD50="","",IF(OFFSET(Liste!R$8,$AD50,)="","",OFFSET(Liste!R$8,$AD50,)))</f>
        <v/>
      </c>
      <c r="S50" s="4" t="str">
        <f ca="1">IF($AD50="","",IF(OFFSET(Liste!S$8,$AD50,)="","",OFFSET(Liste!S$8,$AD50,)))</f>
        <v>C</v>
      </c>
      <c r="T50" s="4" t="str">
        <f ca="1">IF($AD50="","",IF(OFFSET(Liste!T$8,$AD50,)="","",OFFSET(Liste!T$8,$AD50,)))</f>
        <v>D</v>
      </c>
      <c r="U50" s="4" t="str">
        <f ca="1">IF($AD50="","",IF(OFFSET(Liste!U$8,$AD50,)="","",OFFSET(Liste!U$8,$AD50,)))</f>
        <v>D</v>
      </c>
      <c r="V50" s="4" t="str">
        <f ca="1">IF($AD50="","",IF(OFFSET(Liste!V$8,$AD50,)="","",OFFSET(Liste!V$8,$AD50,)))</f>
        <v/>
      </c>
      <c r="W50" s="4" t="str">
        <f ca="1">IF($AD50="","",IF(OFFSET(Liste!W$8,$AD50,)="","",OFFSET(Liste!W$8,$AD50,)))</f>
        <v>B</v>
      </c>
      <c r="X50" s="4" t="str">
        <f ca="1">IF($AD50="","",IF(OFFSET(Liste!X$8,$AD50,)="","",OFFSET(Liste!X$8,$AD50,)))</f>
        <v>A</v>
      </c>
      <c r="Y50" s="4">
        <f t="shared" ca="1" si="3"/>
        <v>9</v>
      </c>
      <c r="Z50" s="4">
        <f t="shared" ca="1" si="4"/>
        <v>7</v>
      </c>
      <c r="AA50" s="4">
        <f t="shared" ca="1" si="5"/>
        <v>4</v>
      </c>
      <c r="AB50" s="5">
        <f t="shared" ca="1" si="7"/>
        <v>6.6666666666666661</v>
      </c>
      <c r="AD50" s="43">
        <f t="array" aca="1" ref="AD50" ca="1">IFERROR(MATCH(LARGE(IF(Liste!$B$9:$B$68&lt;&gt;$AD$5,IF(Liste!$AB$9:$AB$68="",-20,Liste!$AB$9:$AB$68)-(Liste!$A$9:$A$68/1000)),$A50),IF(Liste!$AB$9:$AB$68="",-20,Liste!$AB$9:$AB$68)-(Liste!$A$9:$A$68/1000),0),"")</f>
        <v>34</v>
      </c>
    </row>
    <row r="51" spans="1:30" s="3" customFormat="1" ht="15.75" customHeight="1" x14ac:dyDescent="0.25">
      <c r="A51" s="4">
        <v>43</v>
      </c>
      <c r="B51" s="4" t="str">
        <f ca="1">IF($AD51="","",OFFSET(Liste!B$8,$AD51,))</f>
        <v>8/E</v>
      </c>
      <c r="C51" s="4">
        <f ca="1">IF($AD51="","",OFFSET(Liste!C$8,$AD51,))</f>
        <v>862</v>
      </c>
      <c r="D51" s="23" t="str">
        <f ca="1">IF($AD51="","",OFFSET(Liste!D$8,$AD51,))</f>
        <v>Emine GÜL</v>
      </c>
      <c r="E51" s="4" t="str">
        <f ca="1">IF($AD51="","",IF(OFFSET(Liste!E$8,$AD51,)="","",OFFSET(Liste!E$8,$AD51,)))</f>
        <v>D</v>
      </c>
      <c r="F51" s="4" t="str">
        <f ca="1">IF($AD51="","",IF(OFFSET(Liste!F$8,$AD51,)="","",OFFSET(Liste!F$8,$AD51,)))</f>
        <v>A</v>
      </c>
      <c r="G51" s="4" t="str">
        <f ca="1">IF($AD51="","",IF(OFFSET(Liste!G$8,$AD51,)="","",OFFSET(Liste!G$8,$AD51,)))</f>
        <v>A</v>
      </c>
      <c r="H51" s="4" t="str">
        <f ca="1">IF($AD51="","",IF(OFFSET(Liste!H$8,$AD51,)="","",OFFSET(Liste!H$8,$AD51,)))</f>
        <v>A</v>
      </c>
      <c r="I51" s="4" t="str">
        <f ca="1">IF($AD51="","",IF(OFFSET(Liste!I$8,$AD51,)="","",OFFSET(Liste!I$8,$AD51,)))</f>
        <v>D</v>
      </c>
      <c r="J51" s="4" t="str">
        <f ca="1">IF($AD51="","",IF(OFFSET(Liste!J$8,$AD51,)="","",OFFSET(Liste!J$8,$AD51,)))</f>
        <v>D</v>
      </c>
      <c r="K51" s="4" t="str">
        <f ca="1">IF($AD51="","",IF(OFFSET(Liste!K$8,$AD51,)="","",OFFSET(Liste!K$8,$AD51,)))</f>
        <v>C</v>
      </c>
      <c r="L51" s="4" t="str">
        <f ca="1">IF($AD51="","",IF(OFFSET(Liste!L$8,$AD51,)="","",OFFSET(Liste!L$8,$AD51,)))</f>
        <v>D</v>
      </c>
      <c r="M51" s="4" t="str">
        <f ca="1">IF($AD51="","",IF(OFFSET(Liste!M$8,$AD51,)="","",OFFSET(Liste!M$8,$AD51,)))</f>
        <v>B</v>
      </c>
      <c r="N51" s="4" t="str">
        <f ca="1">IF($AD51="","",IF(OFFSET(Liste!N$8,$AD51,)="","",OFFSET(Liste!N$8,$AD51,)))</f>
        <v>C</v>
      </c>
      <c r="O51" s="4" t="str">
        <f ca="1">IF($AD51="","",IF(OFFSET(Liste!O$8,$AD51,)="","",OFFSET(Liste!O$8,$AD51,)))</f>
        <v>A</v>
      </c>
      <c r="P51" s="4" t="str">
        <f ca="1">IF($AD51="","",IF(OFFSET(Liste!P$8,$AD51,)="","",OFFSET(Liste!P$8,$AD51,)))</f>
        <v>C</v>
      </c>
      <c r="Q51" s="4" t="str">
        <f ca="1">IF($AD51="","",IF(OFFSET(Liste!Q$8,$AD51,)="","",OFFSET(Liste!Q$8,$AD51,)))</f>
        <v>B</v>
      </c>
      <c r="R51" s="4" t="str">
        <f ca="1">IF($AD51="","",IF(OFFSET(Liste!R$8,$AD51,)="","",OFFSET(Liste!R$8,$AD51,)))</f>
        <v>B</v>
      </c>
      <c r="S51" s="4" t="str">
        <f ca="1">IF($AD51="","",IF(OFFSET(Liste!S$8,$AD51,)="","",OFFSET(Liste!S$8,$AD51,)))</f>
        <v>B</v>
      </c>
      <c r="T51" s="4" t="str">
        <f ca="1">IF($AD51="","",IF(OFFSET(Liste!T$8,$AD51,)="","",OFFSET(Liste!T$8,$AD51,)))</f>
        <v>D</v>
      </c>
      <c r="U51" s="4" t="str">
        <f ca="1">IF($AD51="","",IF(OFFSET(Liste!U$8,$AD51,)="","",OFFSET(Liste!U$8,$AD51,)))</f>
        <v>A</v>
      </c>
      <c r="V51" s="4" t="str">
        <f ca="1">IF($AD51="","",IF(OFFSET(Liste!V$8,$AD51,)="","",OFFSET(Liste!V$8,$AD51,)))</f>
        <v>D</v>
      </c>
      <c r="W51" s="4" t="str">
        <f ca="1">IF($AD51="","",IF(OFFSET(Liste!W$8,$AD51,)="","",OFFSET(Liste!W$8,$AD51,)))</f>
        <v>C</v>
      </c>
      <c r="X51" s="4" t="str">
        <f ca="1">IF($AD51="","",IF(OFFSET(Liste!X$8,$AD51,)="","",OFFSET(Liste!X$8,$AD51,)))</f>
        <v>B</v>
      </c>
      <c r="Y51" s="4">
        <f t="shared" ca="1" si="3"/>
        <v>10</v>
      </c>
      <c r="Z51" s="4">
        <f t="shared" ca="1" si="4"/>
        <v>10</v>
      </c>
      <c r="AA51" s="4">
        <f t="shared" ca="1" si="5"/>
        <v>0</v>
      </c>
      <c r="AB51" s="5">
        <f t="shared" ca="1" si="7"/>
        <v>6.6666666666666661</v>
      </c>
      <c r="AD51" s="43">
        <f t="array" aca="1" ref="AD51" ca="1">IFERROR(MATCH(LARGE(IF(Liste!$B$9:$B$68&lt;&gt;$AD$5,IF(Liste!$AB$9:$AB$68="",-20,Liste!$AB$9:$AB$68)-(Liste!$A$9:$A$68/1000)),$A51),IF(Liste!$AB$9:$AB$68="",-20,Liste!$AB$9:$AB$68)-(Liste!$A$9:$A$68/1000),0),"")</f>
        <v>55</v>
      </c>
    </row>
    <row r="52" spans="1:30" s="3" customFormat="1" ht="15.75" customHeight="1" x14ac:dyDescent="0.25">
      <c r="A52" s="4">
        <v>44</v>
      </c>
      <c r="B52" s="4" t="str">
        <f ca="1">IF($AD52="","",OFFSET(Liste!B$8,$AD52,))</f>
        <v>8/D</v>
      </c>
      <c r="C52" s="4">
        <f ca="1">IF($AD52="","",OFFSET(Liste!C$8,$AD52,))</f>
        <v>875</v>
      </c>
      <c r="D52" s="23" t="str">
        <f ca="1">IF($AD52="","",OFFSET(Liste!D$8,$AD52,))</f>
        <v>Süleyman YAKIŞIKLI</v>
      </c>
      <c r="E52" s="4" t="str">
        <f ca="1">IF($AD52="","",IF(OFFSET(Liste!E$8,$AD52,)="","",OFFSET(Liste!E$8,$AD52,)))</f>
        <v>D</v>
      </c>
      <c r="F52" s="4" t="str">
        <f ca="1">IF($AD52="","",IF(OFFSET(Liste!F$8,$AD52,)="","",OFFSET(Liste!F$8,$AD52,)))</f>
        <v>A</v>
      </c>
      <c r="G52" s="4" t="str">
        <f ca="1">IF($AD52="","",IF(OFFSET(Liste!G$8,$AD52,)="","",OFFSET(Liste!G$8,$AD52,)))</f>
        <v>B</v>
      </c>
      <c r="H52" s="4" t="str">
        <f ca="1">IF($AD52="","",IF(OFFSET(Liste!H$8,$AD52,)="","",OFFSET(Liste!H$8,$AD52,)))</f>
        <v>D</v>
      </c>
      <c r="I52" s="4" t="str">
        <f ca="1">IF($AD52="","",IF(OFFSET(Liste!I$8,$AD52,)="","",OFFSET(Liste!I$8,$AD52,)))</f>
        <v/>
      </c>
      <c r="J52" s="4" t="str">
        <f ca="1">IF($AD52="","",IF(OFFSET(Liste!J$8,$AD52,)="","",OFFSET(Liste!J$8,$AD52,)))</f>
        <v>D</v>
      </c>
      <c r="K52" s="4" t="str">
        <f ca="1">IF($AD52="","",IF(OFFSET(Liste!K$8,$AD52,)="","",OFFSET(Liste!K$8,$AD52,)))</f>
        <v/>
      </c>
      <c r="L52" s="4" t="str">
        <f ca="1">IF($AD52="","",IF(OFFSET(Liste!L$8,$AD52,)="","",OFFSET(Liste!L$8,$AD52,)))</f>
        <v>D</v>
      </c>
      <c r="M52" s="4" t="str">
        <f ca="1">IF($AD52="","",IF(OFFSET(Liste!M$8,$AD52,)="","",OFFSET(Liste!M$8,$AD52,)))</f>
        <v/>
      </c>
      <c r="N52" s="4" t="str">
        <f ca="1">IF($AD52="","",IF(OFFSET(Liste!N$8,$AD52,)="","",OFFSET(Liste!N$8,$AD52,)))</f>
        <v>C</v>
      </c>
      <c r="O52" s="4" t="str">
        <f ca="1">IF($AD52="","",IF(OFFSET(Liste!O$8,$AD52,)="","",OFFSET(Liste!O$8,$AD52,)))</f>
        <v>A</v>
      </c>
      <c r="P52" s="4" t="str">
        <f ca="1">IF($AD52="","",IF(OFFSET(Liste!P$8,$AD52,)="","",OFFSET(Liste!P$8,$AD52,)))</f>
        <v>B</v>
      </c>
      <c r="Q52" s="4" t="str">
        <f ca="1">IF($AD52="","",IF(OFFSET(Liste!Q$8,$AD52,)="","",OFFSET(Liste!Q$8,$AD52,)))</f>
        <v/>
      </c>
      <c r="R52" s="4" t="str">
        <f ca="1">IF($AD52="","",IF(OFFSET(Liste!R$8,$AD52,)="","",OFFSET(Liste!R$8,$AD52,)))</f>
        <v>C</v>
      </c>
      <c r="S52" s="4" t="str">
        <f ca="1">IF($AD52="","",IF(OFFSET(Liste!S$8,$AD52,)="","",OFFSET(Liste!S$8,$AD52,)))</f>
        <v/>
      </c>
      <c r="T52" s="4" t="str">
        <f ca="1">IF($AD52="","",IF(OFFSET(Liste!T$8,$AD52,)="","",OFFSET(Liste!T$8,$AD52,)))</f>
        <v>D</v>
      </c>
      <c r="U52" s="4" t="str">
        <f ca="1">IF($AD52="","",IF(OFFSET(Liste!U$8,$AD52,)="","",OFFSET(Liste!U$8,$AD52,)))</f>
        <v/>
      </c>
      <c r="V52" s="4" t="str">
        <f ca="1">IF($AD52="","",IF(OFFSET(Liste!V$8,$AD52,)="","",OFFSET(Liste!V$8,$AD52,)))</f>
        <v>B</v>
      </c>
      <c r="W52" s="4" t="str">
        <f ca="1">IF($AD52="","",IF(OFFSET(Liste!W$8,$AD52,)="","",OFFSET(Liste!W$8,$AD52,)))</f>
        <v/>
      </c>
      <c r="X52" s="4" t="str">
        <f ca="1">IF($AD52="","",IF(OFFSET(Liste!X$8,$AD52,)="","",OFFSET(Liste!X$8,$AD52,)))</f>
        <v>C</v>
      </c>
      <c r="Y52" s="4">
        <f t="shared" ca="1" si="3"/>
        <v>8</v>
      </c>
      <c r="Z52" s="4">
        <f t="shared" ca="1" si="4"/>
        <v>5</v>
      </c>
      <c r="AA52" s="4">
        <f t="shared" ca="1" si="5"/>
        <v>7</v>
      </c>
      <c r="AB52" s="5">
        <f t="shared" ca="1" si="7"/>
        <v>6.333333333333333</v>
      </c>
      <c r="AD52" s="43">
        <f t="array" aca="1" ref="AD52" ca="1">IFERROR(MATCH(LARGE(IF(Liste!$B$9:$B$68&lt;&gt;$AD$5,IF(Liste!$AB$9:$AB$68="",-20,Liste!$AB$9:$AB$68)-(Liste!$A$9:$A$68/1000)),$A52),IF(Liste!$AB$9:$AB$68="",-20,Liste!$AB$9:$AB$68)-(Liste!$A$9:$A$68/1000),0),"")</f>
        <v>50</v>
      </c>
    </row>
    <row r="53" spans="1:30" s="3" customFormat="1" ht="15.75" customHeight="1" x14ac:dyDescent="0.25">
      <c r="A53" s="4">
        <v>45</v>
      </c>
      <c r="B53" s="4" t="str">
        <f ca="1">IF($AD53="","",OFFSET(Liste!B$8,$AD53,))</f>
        <v>8/E</v>
      </c>
      <c r="C53" s="4">
        <f ca="1">IF($AD53="","",OFFSET(Liste!C$8,$AD53,))</f>
        <v>865</v>
      </c>
      <c r="D53" s="23" t="str">
        <f ca="1">IF($AD53="","",OFFSET(Liste!D$8,$AD53,))</f>
        <v>Ayşe KAPTAN</v>
      </c>
      <c r="E53" s="4" t="str">
        <f ca="1">IF($AD53="","",IF(OFFSET(Liste!E$8,$AD53,)="","",OFFSET(Liste!E$8,$AD53,)))</f>
        <v>D</v>
      </c>
      <c r="F53" s="4" t="str">
        <f ca="1">IF($AD53="","",IF(OFFSET(Liste!F$8,$AD53,)="","",OFFSET(Liste!F$8,$AD53,)))</f>
        <v>A</v>
      </c>
      <c r="G53" s="4" t="str">
        <f ca="1">IF($AD53="","",IF(OFFSET(Liste!G$8,$AD53,)="","",OFFSET(Liste!G$8,$AD53,)))</f>
        <v>D</v>
      </c>
      <c r="H53" s="4" t="str">
        <f ca="1">IF($AD53="","",IF(OFFSET(Liste!H$8,$AD53,)="","",OFFSET(Liste!H$8,$AD53,)))</f>
        <v/>
      </c>
      <c r="I53" s="4" t="str">
        <f ca="1">IF($AD53="","",IF(OFFSET(Liste!I$8,$AD53,)="","",OFFSET(Liste!I$8,$AD53,)))</f>
        <v/>
      </c>
      <c r="J53" s="4" t="str">
        <f ca="1">IF($AD53="","",IF(OFFSET(Liste!J$8,$AD53,)="","",OFFSET(Liste!J$8,$AD53,)))</f>
        <v>D</v>
      </c>
      <c r="K53" s="4" t="str">
        <f ca="1">IF($AD53="","",IF(OFFSET(Liste!K$8,$AD53,)="","",OFFSET(Liste!K$8,$AD53,)))</f>
        <v/>
      </c>
      <c r="L53" s="4" t="str">
        <f ca="1">IF($AD53="","",IF(OFFSET(Liste!L$8,$AD53,)="","",OFFSET(Liste!L$8,$AD53,)))</f>
        <v/>
      </c>
      <c r="M53" s="4" t="str">
        <f ca="1">IF($AD53="","",IF(OFFSET(Liste!M$8,$AD53,)="","",OFFSET(Liste!M$8,$AD53,)))</f>
        <v/>
      </c>
      <c r="N53" s="4" t="str">
        <f ca="1">IF($AD53="","",IF(OFFSET(Liste!N$8,$AD53,)="","",OFFSET(Liste!N$8,$AD53,)))</f>
        <v/>
      </c>
      <c r="O53" s="4" t="str">
        <f ca="1">IF($AD53="","",IF(OFFSET(Liste!O$8,$AD53,)="","",OFFSET(Liste!O$8,$AD53,)))</f>
        <v>A</v>
      </c>
      <c r="P53" s="4" t="str">
        <f ca="1">IF($AD53="","",IF(OFFSET(Liste!P$8,$AD53,)="","",OFFSET(Liste!P$8,$AD53,)))</f>
        <v>D</v>
      </c>
      <c r="Q53" s="4" t="str">
        <f ca="1">IF($AD53="","",IF(OFFSET(Liste!Q$8,$AD53,)="","",OFFSET(Liste!Q$8,$AD53,)))</f>
        <v>D</v>
      </c>
      <c r="R53" s="4" t="str">
        <f ca="1">IF($AD53="","",IF(OFFSET(Liste!R$8,$AD53,)="","",OFFSET(Liste!R$8,$AD53,)))</f>
        <v/>
      </c>
      <c r="S53" s="4" t="str">
        <f ca="1">IF($AD53="","",IF(OFFSET(Liste!S$8,$AD53,)="","",OFFSET(Liste!S$8,$AD53,)))</f>
        <v>C</v>
      </c>
      <c r="T53" s="4" t="str">
        <f ca="1">IF($AD53="","",IF(OFFSET(Liste!T$8,$AD53,)="","",OFFSET(Liste!T$8,$AD53,)))</f>
        <v>D</v>
      </c>
      <c r="U53" s="4" t="str">
        <f ca="1">IF($AD53="","",IF(OFFSET(Liste!U$8,$AD53,)="","",OFFSET(Liste!U$8,$AD53,)))</f>
        <v/>
      </c>
      <c r="V53" s="4" t="str">
        <f ca="1">IF($AD53="","",IF(OFFSET(Liste!V$8,$AD53,)="","",OFFSET(Liste!V$8,$AD53,)))</f>
        <v/>
      </c>
      <c r="W53" s="4" t="str">
        <f ca="1">IF($AD53="","",IF(OFFSET(Liste!W$8,$AD53,)="","",OFFSET(Liste!W$8,$AD53,)))</f>
        <v/>
      </c>
      <c r="X53" s="4" t="str">
        <f ca="1">IF($AD53="","",IF(OFFSET(Liste!X$8,$AD53,)="","",OFFSET(Liste!X$8,$AD53,)))</f>
        <v/>
      </c>
      <c r="Y53" s="4">
        <f t="shared" ca="1" si="3"/>
        <v>7</v>
      </c>
      <c r="Z53" s="4">
        <f t="shared" ca="1" si="4"/>
        <v>2</v>
      </c>
      <c r="AA53" s="4">
        <f t="shared" ca="1" si="5"/>
        <v>11</v>
      </c>
      <c r="AB53" s="5">
        <f t="shared" ca="1" si="7"/>
        <v>6.333333333333333</v>
      </c>
      <c r="AD53" s="43">
        <f t="array" aca="1" ref="AD53" ca="1">IFERROR(MATCH(LARGE(IF(Liste!$B$9:$B$68&lt;&gt;$AD$5,IF(Liste!$AB$9:$AB$68="",-20,Liste!$AB$9:$AB$68)-(Liste!$A$9:$A$68/1000)),$A53),IF(Liste!$AB$9:$AB$68="",-20,Liste!$AB$9:$AB$68)-(Liste!$A$9:$A$68/1000),0),"")</f>
        <v>56</v>
      </c>
    </row>
    <row r="54" spans="1:30" s="3" customFormat="1" ht="15.75" customHeight="1" x14ac:dyDescent="0.25">
      <c r="A54" s="4">
        <v>46</v>
      </c>
      <c r="B54" s="4" t="str">
        <f ca="1">IF($AD54="","",OFFSET(Liste!B$8,$AD54,))</f>
        <v>8/B</v>
      </c>
      <c r="C54" s="4">
        <f ca="1">IF($AD54="","",OFFSET(Liste!C$8,$AD54,))</f>
        <v>829</v>
      </c>
      <c r="D54" s="23" t="str">
        <f ca="1">IF($AD54="","",OFFSET(Liste!D$8,$AD54,))</f>
        <v>Hilal KARAKURT</v>
      </c>
      <c r="E54" s="4" t="str">
        <f ca="1">IF($AD54="","",IF(OFFSET(Liste!E$8,$AD54,)="","",OFFSET(Liste!E$8,$AD54,)))</f>
        <v>D</v>
      </c>
      <c r="F54" s="4" t="str">
        <f ca="1">IF($AD54="","",IF(OFFSET(Liste!F$8,$AD54,)="","",OFFSET(Liste!F$8,$AD54,)))</f>
        <v/>
      </c>
      <c r="G54" s="4" t="str">
        <f ca="1">IF($AD54="","",IF(OFFSET(Liste!G$8,$AD54,)="","",OFFSET(Liste!G$8,$AD54,)))</f>
        <v>D</v>
      </c>
      <c r="H54" s="4" t="str">
        <f ca="1">IF($AD54="","",IF(OFFSET(Liste!H$8,$AD54,)="","",OFFSET(Liste!H$8,$AD54,)))</f>
        <v>D</v>
      </c>
      <c r="I54" s="4" t="str">
        <f ca="1">IF($AD54="","",IF(OFFSET(Liste!I$8,$AD54,)="","",OFFSET(Liste!I$8,$AD54,)))</f>
        <v/>
      </c>
      <c r="J54" s="4" t="str">
        <f ca="1">IF($AD54="","",IF(OFFSET(Liste!J$8,$AD54,)="","",OFFSET(Liste!J$8,$AD54,)))</f>
        <v>D</v>
      </c>
      <c r="K54" s="4" t="str">
        <f ca="1">IF($AD54="","",IF(OFFSET(Liste!K$8,$AD54,)="","",OFFSET(Liste!K$8,$AD54,)))</f>
        <v/>
      </c>
      <c r="L54" s="4" t="str">
        <f ca="1">IF($AD54="","",IF(OFFSET(Liste!L$8,$AD54,)="","",OFFSET(Liste!L$8,$AD54,)))</f>
        <v>B</v>
      </c>
      <c r="M54" s="4" t="str">
        <f ca="1">IF($AD54="","",IF(OFFSET(Liste!M$8,$AD54,)="","",OFFSET(Liste!M$8,$AD54,)))</f>
        <v>B</v>
      </c>
      <c r="N54" s="4" t="str">
        <f ca="1">IF($AD54="","",IF(OFFSET(Liste!N$8,$AD54,)="","",OFFSET(Liste!N$8,$AD54,)))</f>
        <v>C</v>
      </c>
      <c r="O54" s="4" t="str">
        <f ca="1">IF($AD54="","",IF(OFFSET(Liste!O$8,$AD54,)="","",OFFSET(Liste!O$8,$AD54,)))</f>
        <v>A</v>
      </c>
      <c r="P54" s="4" t="str">
        <f ca="1">IF($AD54="","",IF(OFFSET(Liste!P$8,$AD54,)="","",OFFSET(Liste!P$8,$AD54,)))</f>
        <v>D</v>
      </c>
      <c r="Q54" s="4" t="str">
        <f ca="1">IF($AD54="","",IF(OFFSET(Liste!Q$8,$AD54,)="","",OFFSET(Liste!Q$8,$AD54,)))</f>
        <v>B</v>
      </c>
      <c r="R54" s="4" t="str">
        <f ca="1">IF($AD54="","",IF(OFFSET(Liste!R$8,$AD54,)="","",OFFSET(Liste!R$8,$AD54,)))</f>
        <v>B</v>
      </c>
      <c r="S54" s="4" t="str">
        <f ca="1">IF($AD54="","",IF(OFFSET(Liste!S$8,$AD54,)="","",OFFSET(Liste!S$8,$AD54,)))</f>
        <v/>
      </c>
      <c r="T54" s="4" t="str">
        <f ca="1">IF($AD54="","",IF(OFFSET(Liste!T$8,$AD54,)="","",OFFSET(Liste!T$8,$AD54,)))</f>
        <v>B</v>
      </c>
      <c r="U54" s="4" t="str">
        <f ca="1">IF($AD54="","",IF(OFFSET(Liste!U$8,$AD54,)="","",OFFSET(Liste!U$8,$AD54,)))</f>
        <v>B</v>
      </c>
      <c r="V54" s="4" t="str">
        <f ca="1">IF($AD54="","",IF(OFFSET(Liste!V$8,$AD54,)="","",OFFSET(Liste!V$8,$AD54,)))</f>
        <v>B</v>
      </c>
      <c r="W54" s="4" t="str">
        <f ca="1">IF($AD54="","",IF(OFFSET(Liste!W$8,$AD54,)="","",OFFSET(Liste!W$8,$AD54,)))</f>
        <v/>
      </c>
      <c r="X54" s="4" t="str">
        <f ca="1">IF($AD54="","",IF(OFFSET(Liste!X$8,$AD54,)="","",OFFSET(Liste!X$8,$AD54,)))</f>
        <v/>
      </c>
      <c r="Y54" s="4">
        <f t="shared" ca="1" si="3"/>
        <v>8</v>
      </c>
      <c r="Z54" s="4">
        <f t="shared" ca="1" si="4"/>
        <v>6</v>
      </c>
      <c r="AA54" s="4">
        <f t="shared" ca="1" si="5"/>
        <v>6</v>
      </c>
      <c r="AB54" s="5">
        <f t="shared" ca="1" si="7"/>
        <v>6</v>
      </c>
      <c r="AD54" s="43">
        <f t="array" aca="1" ref="AD54" ca="1">IFERROR(MATCH(LARGE(IF(Liste!$B$9:$B$68&lt;&gt;$AD$5,IF(Liste!$AB$9:$AB$68="",-20,Liste!$AB$9:$AB$68)-(Liste!$A$9:$A$68/1000)),$A54),IF(Liste!$AB$9:$AB$68="",-20,Liste!$AB$9:$AB$68)-(Liste!$A$9:$A$68/1000),0),"")</f>
        <v>24</v>
      </c>
    </row>
    <row r="55" spans="1:30" s="3" customFormat="1" ht="15.75" customHeight="1" x14ac:dyDescent="0.25">
      <c r="A55" s="4">
        <v>47</v>
      </c>
      <c r="B55" s="4" t="str">
        <f ca="1">IF($AD55="","",OFFSET(Liste!B$8,$AD55,))</f>
        <v>8/D</v>
      </c>
      <c r="C55" s="4">
        <f ca="1">IF($AD55="","",OFFSET(Liste!C$8,$AD55,))</f>
        <v>841</v>
      </c>
      <c r="D55" s="23" t="str">
        <f ca="1">IF($AD55="","",OFFSET(Liste!D$8,$AD55,))</f>
        <v>Recep ŞENER</v>
      </c>
      <c r="E55" s="4" t="str">
        <f ca="1">IF($AD55="","",IF(OFFSET(Liste!E$8,$AD55,)="","",OFFSET(Liste!E$8,$AD55,)))</f>
        <v>D</v>
      </c>
      <c r="F55" s="4" t="str">
        <f ca="1">IF($AD55="","",IF(OFFSET(Liste!F$8,$AD55,)="","",OFFSET(Liste!F$8,$AD55,)))</f>
        <v>A</v>
      </c>
      <c r="G55" s="4" t="str">
        <f ca="1">IF($AD55="","",IF(OFFSET(Liste!G$8,$AD55,)="","",OFFSET(Liste!G$8,$AD55,)))</f>
        <v>A</v>
      </c>
      <c r="H55" s="4" t="str">
        <f ca="1">IF($AD55="","",IF(OFFSET(Liste!H$8,$AD55,)="","",OFFSET(Liste!H$8,$AD55,)))</f>
        <v>C</v>
      </c>
      <c r="I55" s="4" t="str">
        <f ca="1">IF($AD55="","",IF(OFFSET(Liste!I$8,$AD55,)="","",OFFSET(Liste!I$8,$AD55,)))</f>
        <v>D</v>
      </c>
      <c r="J55" s="4" t="str">
        <f ca="1">IF($AD55="","",IF(OFFSET(Liste!J$8,$AD55,)="","",OFFSET(Liste!J$8,$AD55,)))</f>
        <v>D</v>
      </c>
      <c r="K55" s="4" t="str">
        <f ca="1">IF($AD55="","",IF(OFFSET(Liste!K$8,$AD55,)="","",OFFSET(Liste!K$8,$AD55,)))</f>
        <v>C</v>
      </c>
      <c r="L55" s="4" t="str">
        <f ca="1">IF($AD55="","",IF(OFFSET(Liste!L$8,$AD55,)="","",OFFSET(Liste!L$8,$AD55,)))</f>
        <v>B</v>
      </c>
      <c r="M55" s="4" t="str">
        <f ca="1">IF($AD55="","",IF(OFFSET(Liste!M$8,$AD55,)="","",OFFSET(Liste!M$8,$AD55,)))</f>
        <v>A</v>
      </c>
      <c r="N55" s="4" t="str">
        <f ca="1">IF($AD55="","",IF(OFFSET(Liste!N$8,$AD55,)="","",OFFSET(Liste!N$8,$AD55,)))</f>
        <v>C</v>
      </c>
      <c r="O55" s="4" t="str">
        <f ca="1">IF($AD55="","",IF(OFFSET(Liste!O$8,$AD55,)="","",OFFSET(Liste!O$8,$AD55,)))</f>
        <v>A</v>
      </c>
      <c r="P55" s="4" t="str">
        <f ca="1">IF($AD55="","",IF(OFFSET(Liste!P$8,$AD55,)="","",OFFSET(Liste!P$8,$AD55,)))</f>
        <v>B</v>
      </c>
      <c r="Q55" s="4" t="str">
        <f ca="1">IF($AD55="","",IF(OFFSET(Liste!Q$8,$AD55,)="","",OFFSET(Liste!Q$8,$AD55,)))</f>
        <v>B</v>
      </c>
      <c r="R55" s="4" t="str">
        <f ca="1">IF($AD55="","",IF(OFFSET(Liste!R$8,$AD55,)="","",OFFSET(Liste!R$8,$AD55,)))</f>
        <v>B</v>
      </c>
      <c r="S55" s="4" t="str">
        <f ca="1">IF($AD55="","",IF(OFFSET(Liste!S$8,$AD55,)="","",OFFSET(Liste!S$8,$AD55,)))</f>
        <v>C</v>
      </c>
      <c r="T55" s="4" t="str">
        <f ca="1">IF($AD55="","",IF(OFFSET(Liste!T$8,$AD55,)="","",OFFSET(Liste!T$8,$AD55,)))</f>
        <v>C</v>
      </c>
      <c r="U55" s="4" t="str">
        <f ca="1">IF($AD55="","",IF(OFFSET(Liste!U$8,$AD55,)="","",OFFSET(Liste!U$8,$AD55,)))</f>
        <v>D</v>
      </c>
      <c r="V55" s="4" t="str">
        <f ca="1">IF($AD55="","",IF(OFFSET(Liste!V$8,$AD55,)="","",OFFSET(Liste!V$8,$AD55,)))</f>
        <v>D</v>
      </c>
      <c r="W55" s="4" t="str">
        <f ca="1">IF($AD55="","",IF(OFFSET(Liste!W$8,$AD55,)="","",OFFSET(Liste!W$8,$AD55,)))</f>
        <v>A</v>
      </c>
      <c r="X55" s="4" t="str">
        <f ca="1">IF($AD55="","",IF(OFFSET(Liste!X$8,$AD55,)="","",OFFSET(Liste!X$8,$AD55,)))</f>
        <v>B</v>
      </c>
      <c r="Y55" s="4">
        <f t="shared" ca="1" si="3"/>
        <v>9</v>
      </c>
      <c r="Z55" s="4">
        <f t="shared" ca="1" si="4"/>
        <v>11</v>
      </c>
      <c r="AA55" s="4">
        <f t="shared" ca="1" si="5"/>
        <v>0</v>
      </c>
      <c r="AB55" s="5">
        <f t="shared" ca="1" si="7"/>
        <v>5.3333333333333339</v>
      </c>
      <c r="AD55" s="43">
        <f t="array" aca="1" ref="AD55" ca="1">IFERROR(MATCH(LARGE(IF(Liste!$B$9:$B$68&lt;&gt;$AD$5,IF(Liste!$AB$9:$AB$68="",-20,Liste!$AB$9:$AB$68)-(Liste!$A$9:$A$68/1000)),$A55),IF(Liste!$AB$9:$AB$68="",-20,Liste!$AB$9:$AB$68)-(Liste!$A$9:$A$68/1000),0),"")</f>
        <v>45</v>
      </c>
    </row>
    <row r="56" spans="1:30" s="3" customFormat="1" ht="15.75" customHeight="1" x14ac:dyDescent="0.25">
      <c r="A56" s="4">
        <v>48</v>
      </c>
      <c r="B56" s="4" t="str">
        <f ca="1">IF($AD56="","",OFFSET(Liste!B$8,$AD56,))</f>
        <v>8/E</v>
      </c>
      <c r="C56" s="4">
        <f ca="1">IF($AD56="","",OFFSET(Liste!C$8,$AD56,))</f>
        <v>853</v>
      </c>
      <c r="D56" s="23" t="str">
        <f ca="1">IF($AD56="","",OFFSET(Liste!D$8,$AD56,))</f>
        <v>Nisa SARI</v>
      </c>
      <c r="E56" s="4" t="str">
        <f ca="1">IF($AD56="","",IF(OFFSET(Liste!E$8,$AD56,)="","",OFFSET(Liste!E$8,$AD56,)))</f>
        <v>D</v>
      </c>
      <c r="F56" s="4" t="str">
        <f ca="1">IF($AD56="","",IF(OFFSET(Liste!F$8,$AD56,)="","",OFFSET(Liste!F$8,$AD56,)))</f>
        <v>A</v>
      </c>
      <c r="G56" s="4" t="str">
        <f ca="1">IF($AD56="","",IF(OFFSET(Liste!G$8,$AD56,)="","",OFFSET(Liste!G$8,$AD56,)))</f>
        <v/>
      </c>
      <c r="H56" s="4" t="str">
        <f ca="1">IF($AD56="","",IF(OFFSET(Liste!H$8,$AD56,)="","",OFFSET(Liste!H$8,$AD56,)))</f>
        <v>D</v>
      </c>
      <c r="I56" s="4" t="str">
        <f ca="1">IF($AD56="","",IF(OFFSET(Liste!I$8,$AD56,)="","",OFFSET(Liste!I$8,$AD56,)))</f>
        <v>A</v>
      </c>
      <c r="J56" s="4" t="str">
        <f ca="1">IF($AD56="","",IF(OFFSET(Liste!J$8,$AD56,)="","",OFFSET(Liste!J$8,$AD56,)))</f>
        <v>D</v>
      </c>
      <c r="K56" s="4" t="str">
        <f ca="1">IF($AD56="","",IF(OFFSET(Liste!K$8,$AD56,)="","",OFFSET(Liste!K$8,$AD56,)))</f>
        <v>B</v>
      </c>
      <c r="L56" s="4" t="str">
        <f ca="1">IF($AD56="","",IF(OFFSET(Liste!L$8,$AD56,)="","",OFFSET(Liste!L$8,$AD56,)))</f>
        <v>B</v>
      </c>
      <c r="M56" s="4" t="str">
        <f ca="1">IF($AD56="","",IF(OFFSET(Liste!M$8,$AD56,)="","",OFFSET(Liste!M$8,$AD56,)))</f>
        <v/>
      </c>
      <c r="N56" s="4" t="str">
        <f ca="1">IF($AD56="","",IF(OFFSET(Liste!N$8,$AD56,)="","",OFFSET(Liste!N$8,$AD56,)))</f>
        <v/>
      </c>
      <c r="O56" s="4" t="str">
        <f ca="1">IF($AD56="","",IF(OFFSET(Liste!O$8,$AD56,)="","",OFFSET(Liste!O$8,$AD56,)))</f>
        <v/>
      </c>
      <c r="P56" s="4" t="str">
        <f ca="1">IF($AD56="","",IF(OFFSET(Liste!P$8,$AD56,)="","",OFFSET(Liste!P$8,$AD56,)))</f>
        <v/>
      </c>
      <c r="Q56" s="4" t="str">
        <f ca="1">IF($AD56="","",IF(OFFSET(Liste!Q$8,$AD56,)="","",OFFSET(Liste!Q$8,$AD56,)))</f>
        <v>B</v>
      </c>
      <c r="R56" s="4" t="str">
        <f ca="1">IF($AD56="","",IF(OFFSET(Liste!R$8,$AD56,)="","",OFFSET(Liste!R$8,$AD56,)))</f>
        <v>B</v>
      </c>
      <c r="S56" s="4" t="str">
        <f ca="1">IF($AD56="","",IF(OFFSET(Liste!S$8,$AD56,)="","",OFFSET(Liste!S$8,$AD56,)))</f>
        <v/>
      </c>
      <c r="T56" s="4" t="str">
        <f ca="1">IF($AD56="","",IF(OFFSET(Liste!T$8,$AD56,)="","",OFFSET(Liste!T$8,$AD56,)))</f>
        <v>B</v>
      </c>
      <c r="U56" s="4" t="str">
        <f ca="1">IF($AD56="","",IF(OFFSET(Liste!U$8,$AD56,)="","",OFFSET(Liste!U$8,$AD56,)))</f>
        <v>A</v>
      </c>
      <c r="V56" s="4" t="str">
        <f ca="1">IF($AD56="","",IF(OFFSET(Liste!V$8,$AD56,)="","",OFFSET(Liste!V$8,$AD56,)))</f>
        <v>A</v>
      </c>
      <c r="W56" s="4" t="str">
        <f ca="1">IF($AD56="","",IF(OFFSET(Liste!W$8,$AD56,)="","",OFFSET(Liste!W$8,$AD56,)))</f>
        <v/>
      </c>
      <c r="X56" s="4" t="str">
        <f ca="1">IF($AD56="","",IF(OFFSET(Liste!X$8,$AD56,)="","",OFFSET(Liste!X$8,$AD56,)))</f>
        <v/>
      </c>
      <c r="Y56" s="4">
        <f t="shared" ca="1" si="3"/>
        <v>7</v>
      </c>
      <c r="Z56" s="4">
        <f t="shared" ca="1" si="4"/>
        <v>5</v>
      </c>
      <c r="AA56" s="4">
        <f t="shared" ca="1" si="5"/>
        <v>8</v>
      </c>
      <c r="AB56" s="5">
        <f t="shared" ca="1" si="7"/>
        <v>5.333333333333333</v>
      </c>
      <c r="AD56" s="43">
        <f t="array" aca="1" ref="AD56" ca="1">IFERROR(MATCH(LARGE(IF(Liste!$B$9:$B$68&lt;&gt;$AD$5,IF(Liste!$AB$9:$AB$68="",-20,Liste!$AB$9:$AB$68)-(Liste!$A$9:$A$68/1000)),$A56),IF(Liste!$AB$9:$AB$68="",-20,Liste!$AB$9:$AB$68)-(Liste!$A$9:$A$68/1000),0),"")</f>
        <v>53</v>
      </c>
    </row>
    <row r="57" spans="1:30" s="3" customFormat="1" ht="15.75" customHeight="1" x14ac:dyDescent="0.25">
      <c r="A57" s="4">
        <v>49</v>
      </c>
      <c r="B57" s="4" t="str">
        <f ca="1">IF($AD57="","",OFFSET(Liste!B$8,$AD57,))</f>
        <v>8/C</v>
      </c>
      <c r="C57" s="4">
        <f ca="1">IF($AD57="","",OFFSET(Liste!C$8,$AD57,))</f>
        <v>848</v>
      </c>
      <c r="D57" s="23" t="str">
        <f ca="1">IF($AD57="","",OFFSET(Liste!D$8,$AD57,))</f>
        <v>Mustafa ÖZDEN</v>
      </c>
      <c r="E57" s="4" t="str">
        <f ca="1">IF($AD57="","",IF(OFFSET(Liste!E$8,$AD57,)="","",OFFSET(Liste!E$8,$AD57,)))</f>
        <v>D</v>
      </c>
      <c r="F57" s="4" t="str">
        <f ca="1">IF($AD57="","",IF(OFFSET(Liste!F$8,$AD57,)="","",OFFSET(Liste!F$8,$AD57,)))</f>
        <v/>
      </c>
      <c r="G57" s="4" t="str">
        <f ca="1">IF($AD57="","",IF(OFFSET(Liste!G$8,$AD57,)="","",OFFSET(Liste!G$8,$AD57,)))</f>
        <v>D</v>
      </c>
      <c r="H57" s="4" t="str">
        <f ca="1">IF($AD57="","",IF(OFFSET(Liste!H$8,$AD57,)="","",OFFSET(Liste!H$8,$AD57,)))</f>
        <v>D</v>
      </c>
      <c r="I57" s="4" t="str">
        <f ca="1">IF($AD57="","",IF(OFFSET(Liste!I$8,$AD57,)="","",OFFSET(Liste!I$8,$AD57,)))</f>
        <v>A</v>
      </c>
      <c r="J57" s="4" t="str">
        <f ca="1">IF($AD57="","",IF(OFFSET(Liste!J$8,$AD57,)="","",OFFSET(Liste!J$8,$AD57,)))</f>
        <v>B</v>
      </c>
      <c r="K57" s="4" t="str">
        <f ca="1">IF($AD57="","",IF(OFFSET(Liste!K$8,$AD57,)="","",OFFSET(Liste!K$8,$AD57,)))</f>
        <v>A</v>
      </c>
      <c r="L57" s="4" t="str">
        <f ca="1">IF($AD57="","",IF(OFFSET(Liste!L$8,$AD57,)="","",OFFSET(Liste!L$8,$AD57,)))</f>
        <v/>
      </c>
      <c r="M57" s="4" t="str">
        <f ca="1">IF($AD57="","",IF(OFFSET(Liste!M$8,$AD57,)="","",OFFSET(Liste!M$8,$AD57,)))</f>
        <v/>
      </c>
      <c r="N57" s="4" t="str">
        <f ca="1">IF($AD57="","",IF(OFFSET(Liste!N$8,$AD57,)="","",OFFSET(Liste!N$8,$AD57,)))</f>
        <v>C</v>
      </c>
      <c r="O57" s="4" t="str">
        <f ca="1">IF($AD57="","",IF(OFFSET(Liste!O$8,$AD57,)="","",OFFSET(Liste!O$8,$AD57,)))</f>
        <v>A</v>
      </c>
      <c r="P57" s="4" t="str">
        <f ca="1">IF($AD57="","",IF(OFFSET(Liste!P$8,$AD57,)="","",OFFSET(Liste!P$8,$AD57,)))</f>
        <v>D</v>
      </c>
      <c r="Q57" s="4" t="str">
        <f ca="1">IF($AD57="","",IF(OFFSET(Liste!Q$8,$AD57,)="","",OFFSET(Liste!Q$8,$AD57,)))</f>
        <v>C</v>
      </c>
      <c r="R57" s="4" t="str">
        <f ca="1">IF($AD57="","",IF(OFFSET(Liste!R$8,$AD57,)="","",OFFSET(Liste!R$8,$AD57,)))</f>
        <v/>
      </c>
      <c r="S57" s="4" t="str">
        <f ca="1">IF($AD57="","",IF(OFFSET(Liste!S$8,$AD57,)="","",OFFSET(Liste!S$8,$AD57,)))</f>
        <v>A</v>
      </c>
      <c r="T57" s="4" t="str">
        <f ca="1">IF($AD57="","",IF(OFFSET(Liste!T$8,$AD57,)="","",OFFSET(Liste!T$8,$AD57,)))</f>
        <v>D</v>
      </c>
      <c r="U57" s="4" t="str">
        <f ca="1">IF($AD57="","",IF(OFFSET(Liste!U$8,$AD57,)="","",OFFSET(Liste!U$8,$AD57,)))</f>
        <v>A</v>
      </c>
      <c r="V57" s="4" t="str">
        <f ca="1">IF($AD57="","",IF(OFFSET(Liste!V$8,$AD57,)="","",OFFSET(Liste!V$8,$AD57,)))</f>
        <v>B</v>
      </c>
      <c r="W57" s="4" t="str">
        <f ca="1">IF($AD57="","",IF(OFFSET(Liste!W$8,$AD57,)="","",OFFSET(Liste!W$8,$AD57,)))</f>
        <v/>
      </c>
      <c r="X57" s="4" t="str">
        <f ca="1">IF($AD57="","",IF(OFFSET(Liste!X$8,$AD57,)="","",OFFSET(Liste!X$8,$AD57,)))</f>
        <v/>
      </c>
      <c r="Y57" s="4">
        <f t="shared" ca="1" si="3"/>
        <v>7</v>
      </c>
      <c r="Z57" s="4">
        <f t="shared" ca="1" si="4"/>
        <v>7</v>
      </c>
      <c r="AA57" s="4">
        <f t="shared" ca="1" si="5"/>
        <v>6</v>
      </c>
      <c r="AB57" s="5">
        <f t="shared" ca="1" si="7"/>
        <v>4.6666666666666661</v>
      </c>
      <c r="AD57" s="43">
        <f t="array" aca="1" ref="AD57" ca="1">IFERROR(MATCH(LARGE(IF(Liste!$B$9:$B$68&lt;&gt;$AD$5,IF(Liste!$AB$9:$AB$68="",-20,Liste!$AB$9:$AB$68)-(Liste!$A$9:$A$68/1000)),$A57),IF(Liste!$AB$9:$AB$68="",-20,Liste!$AB$9:$AB$68)-(Liste!$A$9:$A$68/1000),0),"")</f>
        <v>35</v>
      </c>
    </row>
    <row r="58" spans="1:30" s="3" customFormat="1" ht="15.75" customHeight="1" x14ac:dyDescent="0.25">
      <c r="A58" s="4">
        <v>50</v>
      </c>
      <c r="B58" s="4" t="str">
        <f ca="1">IF($AD58="","",OFFSET(Liste!B$8,$AD58,))</f>
        <v>8/D</v>
      </c>
      <c r="C58" s="4">
        <f ca="1">IF($AD58="","",OFFSET(Liste!C$8,$AD58,))</f>
        <v>847</v>
      </c>
      <c r="D58" s="23" t="str">
        <f ca="1">IF($AD58="","",OFFSET(Liste!D$8,$AD58,))</f>
        <v>Reyhan TAN</v>
      </c>
      <c r="E58" s="4" t="str">
        <f ca="1">IF($AD58="","",IF(OFFSET(Liste!E$8,$AD58,)="","",OFFSET(Liste!E$8,$AD58,)))</f>
        <v>D</v>
      </c>
      <c r="F58" s="4" t="str">
        <f ca="1">IF($AD58="","",IF(OFFSET(Liste!F$8,$AD58,)="","",OFFSET(Liste!F$8,$AD58,)))</f>
        <v>A</v>
      </c>
      <c r="G58" s="4" t="str">
        <f ca="1">IF($AD58="","",IF(OFFSET(Liste!G$8,$AD58,)="","",OFFSET(Liste!G$8,$AD58,)))</f>
        <v>C</v>
      </c>
      <c r="H58" s="4" t="str">
        <f ca="1">IF($AD58="","",IF(OFFSET(Liste!H$8,$AD58,)="","",OFFSET(Liste!H$8,$AD58,)))</f>
        <v>B</v>
      </c>
      <c r="I58" s="4" t="str">
        <f ca="1">IF($AD58="","",IF(OFFSET(Liste!I$8,$AD58,)="","",OFFSET(Liste!I$8,$AD58,)))</f>
        <v>B</v>
      </c>
      <c r="J58" s="4" t="str">
        <f ca="1">IF($AD58="","",IF(OFFSET(Liste!J$8,$AD58,)="","",OFFSET(Liste!J$8,$AD58,)))</f>
        <v>B</v>
      </c>
      <c r="K58" s="4" t="str">
        <f ca="1">IF($AD58="","",IF(OFFSET(Liste!K$8,$AD58,)="","",OFFSET(Liste!K$8,$AD58,)))</f>
        <v>A</v>
      </c>
      <c r="L58" s="4" t="str">
        <f ca="1">IF($AD58="","",IF(OFFSET(Liste!L$8,$AD58,)="","",OFFSET(Liste!L$8,$AD58,)))</f>
        <v>D</v>
      </c>
      <c r="M58" s="4" t="str">
        <f ca="1">IF($AD58="","",IF(OFFSET(Liste!M$8,$AD58,)="","",OFFSET(Liste!M$8,$AD58,)))</f>
        <v>C</v>
      </c>
      <c r="N58" s="4" t="str">
        <f ca="1">IF($AD58="","",IF(OFFSET(Liste!N$8,$AD58,)="","",OFFSET(Liste!N$8,$AD58,)))</f>
        <v>B</v>
      </c>
      <c r="O58" s="4" t="str">
        <f ca="1">IF($AD58="","",IF(OFFSET(Liste!O$8,$AD58,)="","",OFFSET(Liste!O$8,$AD58,)))</f>
        <v>A</v>
      </c>
      <c r="P58" s="4" t="str">
        <f ca="1">IF($AD58="","",IF(OFFSET(Liste!P$8,$AD58,)="","",OFFSET(Liste!P$8,$AD58,)))</f>
        <v>D</v>
      </c>
      <c r="Q58" s="4" t="str">
        <f ca="1">IF($AD58="","",IF(OFFSET(Liste!Q$8,$AD58,)="","",OFFSET(Liste!Q$8,$AD58,)))</f>
        <v>D</v>
      </c>
      <c r="R58" s="4" t="str">
        <f ca="1">IF($AD58="","",IF(OFFSET(Liste!R$8,$AD58,)="","",OFFSET(Liste!R$8,$AD58,)))</f>
        <v>B</v>
      </c>
      <c r="S58" s="4" t="str">
        <f ca="1">IF($AD58="","",IF(OFFSET(Liste!S$8,$AD58,)="","",OFFSET(Liste!S$8,$AD58,)))</f>
        <v>A</v>
      </c>
      <c r="T58" s="4" t="str">
        <f ca="1">IF($AD58="","",IF(OFFSET(Liste!T$8,$AD58,)="","",OFFSET(Liste!T$8,$AD58,)))</f>
        <v>D</v>
      </c>
      <c r="U58" s="4" t="str">
        <f ca="1">IF($AD58="","",IF(OFFSET(Liste!U$8,$AD58,)="","",OFFSET(Liste!U$8,$AD58,)))</f>
        <v>B</v>
      </c>
      <c r="V58" s="4" t="str">
        <f ca="1">IF($AD58="","",IF(OFFSET(Liste!V$8,$AD58,)="","",OFFSET(Liste!V$8,$AD58,)))</f>
        <v>A</v>
      </c>
      <c r="W58" s="4" t="str">
        <f ca="1">IF($AD58="","",IF(OFFSET(Liste!W$8,$AD58,)="","",OFFSET(Liste!W$8,$AD58,)))</f>
        <v>C</v>
      </c>
      <c r="X58" s="4" t="str">
        <f ca="1">IF($AD58="","",IF(OFFSET(Liste!X$8,$AD58,)="","",OFFSET(Liste!X$8,$AD58,)))</f>
        <v>B</v>
      </c>
      <c r="Y58" s="4">
        <f t="shared" ca="1" si="3"/>
        <v>8</v>
      </c>
      <c r="Z58" s="4">
        <f t="shared" ca="1" si="4"/>
        <v>12</v>
      </c>
      <c r="AA58" s="4">
        <f t="shared" ca="1" si="5"/>
        <v>0</v>
      </c>
      <c r="AB58" s="5">
        <f t="shared" ca="1" si="7"/>
        <v>4</v>
      </c>
      <c r="AD58" s="43">
        <f t="array" aca="1" ref="AD58" ca="1">IFERROR(MATCH(LARGE(IF(Liste!$B$9:$B$68&lt;&gt;$AD$5,IF(Liste!$AB$9:$AB$68="",-20,Liste!$AB$9:$AB$68)-(Liste!$A$9:$A$68/1000)),$A58),IF(Liste!$AB$9:$AB$68="",-20,Liste!$AB$9:$AB$68)-(Liste!$A$9:$A$68/1000),0),"")</f>
        <v>46</v>
      </c>
    </row>
    <row r="59" spans="1:30" s="3" customFormat="1" ht="15.75" customHeight="1" x14ac:dyDescent="0.25">
      <c r="A59" s="4">
        <v>51</v>
      </c>
      <c r="B59" s="4" t="str">
        <f ca="1">IF($AD59="","",OFFSET(Liste!B$8,$AD59,))</f>
        <v>8/C</v>
      </c>
      <c r="C59" s="4">
        <f ca="1">IF($AD59="","",OFFSET(Liste!C$8,$AD59,))</f>
        <v>867</v>
      </c>
      <c r="D59" s="23" t="str">
        <f ca="1">IF($AD59="","",OFFSET(Liste!D$8,$AD59,))</f>
        <v>Nihat SARI</v>
      </c>
      <c r="E59" s="4" t="str">
        <f ca="1">IF($AD59="","",IF(OFFSET(Liste!E$8,$AD59,)="","",OFFSET(Liste!E$8,$AD59,)))</f>
        <v>D</v>
      </c>
      <c r="F59" s="4" t="str">
        <f ca="1">IF($AD59="","",IF(OFFSET(Liste!F$8,$AD59,)="","",OFFSET(Liste!F$8,$AD59,)))</f>
        <v>A</v>
      </c>
      <c r="G59" s="4" t="str">
        <f ca="1">IF($AD59="","",IF(OFFSET(Liste!G$8,$AD59,)="","",OFFSET(Liste!G$8,$AD59,)))</f>
        <v/>
      </c>
      <c r="H59" s="4" t="str">
        <f ca="1">IF($AD59="","",IF(OFFSET(Liste!H$8,$AD59,)="","",OFFSET(Liste!H$8,$AD59,)))</f>
        <v>B</v>
      </c>
      <c r="I59" s="4" t="str">
        <f ca="1">IF($AD59="","",IF(OFFSET(Liste!I$8,$AD59,)="","",OFFSET(Liste!I$8,$AD59,)))</f>
        <v>D</v>
      </c>
      <c r="J59" s="4" t="str">
        <f ca="1">IF($AD59="","",IF(OFFSET(Liste!J$8,$AD59,)="","",OFFSET(Liste!J$8,$AD59,)))</f>
        <v>B</v>
      </c>
      <c r="K59" s="4" t="str">
        <f ca="1">IF($AD59="","",IF(OFFSET(Liste!K$8,$AD59,)="","",OFFSET(Liste!K$8,$AD59,)))</f>
        <v>B</v>
      </c>
      <c r="L59" s="4" t="str">
        <f ca="1">IF($AD59="","",IF(OFFSET(Liste!L$8,$AD59,)="","",OFFSET(Liste!L$8,$AD59,)))</f>
        <v>B</v>
      </c>
      <c r="M59" s="4" t="str">
        <f ca="1">IF($AD59="","",IF(OFFSET(Liste!M$8,$AD59,)="","",OFFSET(Liste!M$8,$AD59,)))</f>
        <v>D</v>
      </c>
      <c r="N59" s="4" t="str">
        <f ca="1">IF($AD59="","",IF(OFFSET(Liste!N$8,$AD59,)="","",OFFSET(Liste!N$8,$AD59,)))</f>
        <v>C</v>
      </c>
      <c r="O59" s="4" t="str">
        <f ca="1">IF($AD59="","",IF(OFFSET(Liste!O$8,$AD59,)="","",OFFSET(Liste!O$8,$AD59,)))</f>
        <v>A</v>
      </c>
      <c r="P59" s="4" t="str">
        <f ca="1">IF($AD59="","",IF(OFFSET(Liste!P$8,$AD59,)="","",OFFSET(Liste!P$8,$AD59,)))</f>
        <v>C</v>
      </c>
      <c r="Q59" s="4" t="str">
        <f ca="1">IF($AD59="","",IF(OFFSET(Liste!Q$8,$AD59,)="","",OFFSET(Liste!Q$8,$AD59,)))</f>
        <v>B</v>
      </c>
      <c r="R59" s="4" t="str">
        <f ca="1">IF($AD59="","",IF(OFFSET(Liste!R$8,$AD59,)="","",OFFSET(Liste!R$8,$AD59,)))</f>
        <v>A</v>
      </c>
      <c r="S59" s="4" t="str">
        <f ca="1">IF($AD59="","",IF(OFFSET(Liste!S$8,$AD59,)="","",OFFSET(Liste!S$8,$AD59,)))</f>
        <v/>
      </c>
      <c r="T59" s="4" t="str">
        <f ca="1">IF($AD59="","",IF(OFFSET(Liste!T$8,$AD59,)="","",OFFSET(Liste!T$8,$AD59,)))</f>
        <v>B</v>
      </c>
      <c r="U59" s="4" t="str">
        <f ca="1">IF($AD59="","",IF(OFFSET(Liste!U$8,$AD59,)="","",OFFSET(Liste!U$8,$AD59,)))</f>
        <v>C</v>
      </c>
      <c r="V59" s="4" t="str">
        <f ca="1">IF($AD59="","",IF(OFFSET(Liste!V$8,$AD59,)="","",OFFSET(Liste!V$8,$AD59,)))</f>
        <v>A</v>
      </c>
      <c r="W59" s="4" t="str">
        <f ca="1">IF($AD59="","",IF(OFFSET(Liste!W$8,$AD59,)="","",OFFSET(Liste!W$8,$AD59,)))</f>
        <v>C</v>
      </c>
      <c r="X59" s="4" t="str">
        <f ca="1">IF($AD59="","",IF(OFFSET(Liste!X$8,$AD59,)="","",OFFSET(Liste!X$8,$AD59,)))</f>
        <v/>
      </c>
      <c r="Y59" s="4">
        <f t="shared" ca="1" si="3"/>
        <v>7</v>
      </c>
      <c r="Z59" s="4">
        <f t="shared" ca="1" si="4"/>
        <v>10</v>
      </c>
      <c r="AA59" s="4">
        <f t="shared" ca="1" si="5"/>
        <v>3</v>
      </c>
      <c r="AB59" s="5">
        <f t="shared" ca="1" si="7"/>
        <v>3.6666666666666665</v>
      </c>
      <c r="AD59" s="43">
        <f t="array" aca="1" ref="AD59" ca="1">IFERROR(MATCH(LARGE(IF(Liste!$B$9:$B$68&lt;&gt;$AD$5,IF(Liste!$AB$9:$AB$68="",-20,Liste!$AB$9:$AB$68)-(Liste!$A$9:$A$68/1000)),$A59),IF(Liste!$AB$9:$AB$68="",-20,Liste!$AB$9:$AB$68)-(Liste!$A$9:$A$68/1000),0),"")</f>
        <v>38</v>
      </c>
    </row>
    <row r="60" spans="1:30" s="3" customFormat="1" ht="15.75" customHeight="1" x14ac:dyDescent="0.25">
      <c r="A60" s="4">
        <v>52</v>
      </c>
      <c r="B60" s="4" t="str">
        <f ca="1">IF($AD60="","",OFFSET(Liste!B$8,$AD60,))</f>
        <v>8/E</v>
      </c>
      <c r="C60" s="4">
        <f ca="1">IF($AD60="","",OFFSET(Liste!C$8,$AD60,))</f>
        <v>873</v>
      </c>
      <c r="D60" s="23" t="str">
        <f ca="1">IF($AD60="","",OFFSET(Liste!D$8,$AD60,))</f>
        <v>Taha ŞEN</v>
      </c>
      <c r="E60" s="4" t="str">
        <f ca="1">IF($AD60="","",IF(OFFSET(Liste!E$8,$AD60,)="","",OFFSET(Liste!E$8,$AD60,)))</f>
        <v>D</v>
      </c>
      <c r="F60" s="4" t="str">
        <f ca="1">IF($AD60="","",IF(OFFSET(Liste!F$8,$AD60,)="","",OFFSET(Liste!F$8,$AD60,)))</f>
        <v>A</v>
      </c>
      <c r="G60" s="4" t="str">
        <f ca="1">IF($AD60="","",IF(OFFSET(Liste!G$8,$AD60,)="","",OFFSET(Liste!G$8,$AD60,)))</f>
        <v>A</v>
      </c>
      <c r="H60" s="4" t="str">
        <f ca="1">IF($AD60="","",IF(OFFSET(Liste!H$8,$AD60,)="","",OFFSET(Liste!H$8,$AD60,)))</f>
        <v/>
      </c>
      <c r="I60" s="4" t="str">
        <f ca="1">IF($AD60="","",IF(OFFSET(Liste!I$8,$AD60,)="","",OFFSET(Liste!I$8,$AD60,)))</f>
        <v/>
      </c>
      <c r="J60" s="4" t="str">
        <f ca="1">IF($AD60="","",IF(OFFSET(Liste!J$8,$AD60,)="","",OFFSET(Liste!J$8,$AD60,)))</f>
        <v>A</v>
      </c>
      <c r="K60" s="4" t="str">
        <f ca="1">IF($AD60="","",IF(OFFSET(Liste!K$8,$AD60,)="","",OFFSET(Liste!K$8,$AD60,)))</f>
        <v/>
      </c>
      <c r="L60" s="4" t="str">
        <f ca="1">IF($AD60="","",IF(OFFSET(Liste!L$8,$AD60,)="","",OFFSET(Liste!L$8,$AD60,)))</f>
        <v>C</v>
      </c>
      <c r="M60" s="4" t="str">
        <f ca="1">IF($AD60="","",IF(OFFSET(Liste!M$8,$AD60,)="","",OFFSET(Liste!M$8,$AD60,)))</f>
        <v/>
      </c>
      <c r="N60" s="4" t="str">
        <f ca="1">IF($AD60="","",IF(OFFSET(Liste!N$8,$AD60,)="","",OFFSET(Liste!N$8,$AD60,)))</f>
        <v>A</v>
      </c>
      <c r="O60" s="4" t="str">
        <f ca="1">IF($AD60="","",IF(OFFSET(Liste!O$8,$AD60,)="","",OFFSET(Liste!O$8,$AD60,)))</f>
        <v>B</v>
      </c>
      <c r="P60" s="4" t="str">
        <f ca="1">IF($AD60="","",IF(OFFSET(Liste!P$8,$AD60,)="","",OFFSET(Liste!P$8,$AD60,)))</f>
        <v/>
      </c>
      <c r="Q60" s="4" t="str">
        <f ca="1">IF($AD60="","",IF(OFFSET(Liste!Q$8,$AD60,)="","",OFFSET(Liste!Q$8,$AD60,)))</f>
        <v>C</v>
      </c>
      <c r="R60" s="4" t="str">
        <f ca="1">IF($AD60="","",IF(OFFSET(Liste!R$8,$AD60,)="","",OFFSET(Liste!R$8,$AD60,)))</f>
        <v>B</v>
      </c>
      <c r="S60" s="4" t="str">
        <f ca="1">IF($AD60="","",IF(OFFSET(Liste!S$8,$AD60,)="","",OFFSET(Liste!S$8,$AD60,)))</f>
        <v/>
      </c>
      <c r="T60" s="4" t="str">
        <f ca="1">IF($AD60="","",IF(OFFSET(Liste!T$8,$AD60,)="","",OFFSET(Liste!T$8,$AD60,)))</f>
        <v/>
      </c>
      <c r="U60" s="4" t="str">
        <f ca="1">IF($AD60="","",IF(OFFSET(Liste!U$8,$AD60,)="","",OFFSET(Liste!U$8,$AD60,)))</f>
        <v>A</v>
      </c>
      <c r="V60" s="4" t="str">
        <f ca="1">IF($AD60="","",IF(OFFSET(Liste!V$8,$AD60,)="","",OFFSET(Liste!V$8,$AD60,)))</f>
        <v/>
      </c>
      <c r="W60" s="4" t="str">
        <f ca="1">IF($AD60="","",IF(OFFSET(Liste!W$8,$AD60,)="","",OFFSET(Liste!W$8,$AD60,)))</f>
        <v/>
      </c>
      <c r="X60" s="4" t="str">
        <f ca="1">IF($AD60="","",IF(OFFSET(Liste!X$8,$AD60,)="","",OFFSET(Liste!X$8,$AD60,)))</f>
        <v/>
      </c>
      <c r="Y60" s="4">
        <f t="shared" ca="1" si="3"/>
        <v>5</v>
      </c>
      <c r="Z60" s="4">
        <f t="shared" ca="1" si="4"/>
        <v>5</v>
      </c>
      <c r="AA60" s="4">
        <f t="shared" ca="1" si="5"/>
        <v>10</v>
      </c>
      <c r="AB60" s="5">
        <f t="shared" ca="1" si="7"/>
        <v>3.333333333333333</v>
      </c>
      <c r="AD60" s="43">
        <f t="array" aca="1" ref="AD60" ca="1">IFERROR(MATCH(LARGE(IF(Liste!$B$9:$B$68&lt;&gt;$AD$5,IF(Liste!$AB$9:$AB$68="",-20,Liste!$AB$9:$AB$68)-(Liste!$A$9:$A$68/1000)),$A60),IF(Liste!$AB$9:$AB$68="",-20,Liste!$AB$9:$AB$68)-(Liste!$A$9:$A$68/1000),0),"")</f>
        <v>58</v>
      </c>
    </row>
    <row r="61" spans="1:30" s="3" customFormat="1" ht="15.75" customHeight="1" x14ac:dyDescent="0.25">
      <c r="A61" s="4">
        <v>53</v>
      </c>
      <c r="B61" s="4" t="str">
        <f ca="1">IF($AD61="","",OFFSET(Liste!B$8,$AD61,))</f>
        <v>8/E</v>
      </c>
      <c r="C61" s="4">
        <f ca="1">IF($AD61="","",OFFSET(Liste!C$8,$AD61,))</f>
        <v>876</v>
      </c>
      <c r="D61" s="23" t="str">
        <f ca="1">IF($AD61="","",OFFSET(Liste!D$8,$AD61,))</f>
        <v>Serdar YEŞİL</v>
      </c>
      <c r="E61" s="4" t="str">
        <f ca="1">IF($AD61="","",IF(OFFSET(Liste!E$8,$AD61,)="","",OFFSET(Liste!E$8,$AD61,)))</f>
        <v>D</v>
      </c>
      <c r="F61" s="4" t="str">
        <f ca="1">IF($AD61="","",IF(OFFSET(Liste!F$8,$AD61,)="","",OFFSET(Liste!F$8,$AD61,)))</f>
        <v>A</v>
      </c>
      <c r="G61" s="4" t="str">
        <f ca="1">IF($AD61="","",IF(OFFSET(Liste!G$8,$AD61,)="","",OFFSET(Liste!G$8,$AD61,)))</f>
        <v/>
      </c>
      <c r="H61" s="4" t="str">
        <f ca="1">IF($AD61="","",IF(OFFSET(Liste!H$8,$AD61,)="","",OFFSET(Liste!H$8,$AD61,)))</f>
        <v/>
      </c>
      <c r="I61" s="4" t="str">
        <f ca="1">IF($AD61="","",IF(OFFSET(Liste!I$8,$AD61,)="","",OFFSET(Liste!I$8,$AD61,)))</f>
        <v/>
      </c>
      <c r="J61" s="4" t="str">
        <f ca="1">IF($AD61="","",IF(OFFSET(Liste!J$8,$AD61,)="","",OFFSET(Liste!J$8,$AD61,)))</f>
        <v>B</v>
      </c>
      <c r="K61" s="4" t="str">
        <f ca="1">IF($AD61="","",IF(OFFSET(Liste!K$8,$AD61,)="","",OFFSET(Liste!K$8,$AD61,)))</f>
        <v/>
      </c>
      <c r="L61" s="4" t="str">
        <f ca="1">IF($AD61="","",IF(OFFSET(Liste!L$8,$AD61,)="","",OFFSET(Liste!L$8,$AD61,)))</f>
        <v>B</v>
      </c>
      <c r="M61" s="4" t="str">
        <f ca="1">IF($AD61="","",IF(OFFSET(Liste!M$8,$AD61,)="","",OFFSET(Liste!M$8,$AD61,)))</f>
        <v>D</v>
      </c>
      <c r="N61" s="4" t="str">
        <f ca="1">IF($AD61="","",IF(OFFSET(Liste!N$8,$AD61,)="","",OFFSET(Liste!N$8,$AD61,)))</f>
        <v>C</v>
      </c>
      <c r="O61" s="4" t="str">
        <f ca="1">IF($AD61="","",IF(OFFSET(Liste!O$8,$AD61,)="","",OFFSET(Liste!O$8,$AD61,)))</f>
        <v>C</v>
      </c>
      <c r="P61" s="4" t="str">
        <f ca="1">IF($AD61="","",IF(OFFSET(Liste!P$8,$AD61,)="","",OFFSET(Liste!P$8,$AD61,)))</f>
        <v/>
      </c>
      <c r="Q61" s="4" t="str">
        <f ca="1">IF($AD61="","",IF(OFFSET(Liste!Q$8,$AD61,)="","",OFFSET(Liste!Q$8,$AD61,)))</f>
        <v/>
      </c>
      <c r="R61" s="4" t="str">
        <f ca="1">IF($AD61="","",IF(OFFSET(Liste!R$8,$AD61,)="","",OFFSET(Liste!R$8,$AD61,)))</f>
        <v>B</v>
      </c>
      <c r="S61" s="4" t="str">
        <f ca="1">IF($AD61="","",IF(OFFSET(Liste!S$8,$AD61,)="","",OFFSET(Liste!S$8,$AD61,)))</f>
        <v/>
      </c>
      <c r="T61" s="4" t="str">
        <f ca="1">IF($AD61="","",IF(OFFSET(Liste!T$8,$AD61,)="","",OFFSET(Liste!T$8,$AD61,)))</f>
        <v>C</v>
      </c>
      <c r="U61" s="4" t="str">
        <f ca="1">IF($AD61="","",IF(OFFSET(Liste!U$8,$AD61,)="","",OFFSET(Liste!U$8,$AD61,)))</f>
        <v/>
      </c>
      <c r="V61" s="4" t="str">
        <f ca="1">IF($AD61="","",IF(OFFSET(Liste!V$8,$AD61,)="","",OFFSET(Liste!V$8,$AD61,)))</f>
        <v/>
      </c>
      <c r="W61" s="4" t="str">
        <f ca="1">IF($AD61="","",IF(OFFSET(Liste!W$8,$AD61,)="","",OFFSET(Liste!W$8,$AD61,)))</f>
        <v>A</v>
      </c>
      <c r="X61" s="4" t="str">
        <f ca="1">IF($AD61="","",IF(OFFSET(Liste!X$8,$AD61,)="","",OFFSET(Liste!X$8,$AD61,)))</f>
        <v>C</v>
      </c>
      <c r="Y61" s="4">
        <f t="shared" ca="1" si="3"/>
        <v>5</v>
      </c>
      <c r="Z61" s="4">
        <f t="shared" ca="1" si="4"/>
        <v>6</v>
      </c>
      <c r="AA61" s="4">
        <f t="shared" ca="1" si="5"/>
        <v>9</v>
      </c>
      <c r="AB61" s="5">
        <f t="shared" ca="1" si="7"/>
        <v>3</v>
      </c>
      <c r="AD61" s="43">
        <f t="array" aca="1" ref="AD61" ca="1">IFERROR(MATCH(LARGE(IF(Liste!$B$9:$B$68&lt;&gt;$AD$5,IF(Liste!$AB$9:$AB$68="",-20,Liste!$AB$9:$AB$68)-(Liste!$A$9:$A$68/1000)),$A61),IF(Liste!$AB$9:$AB$68="",-20,Liste!$AB$9:$AB$68)-(Liste!$A$9:$A$68/1000),0),"")</f>
        <v>59</v>
      </c>
    </row>
    <row r="62" spans="1:30" s="3" customFormat="1" ht="15.75" customHeight="1" x14ac:dyDescent="0.25">
      <c r="A62" s="4">
        <v>54</v>
      </c>
      <c r="B62" s="4" t="str">
        <f ca="1">IF($AD62="","",OFFSET(Liste!B$8,$AD62,))</f>
        <v>8/E</v>
      </c>
      <c r="C62" s="4">
        <f ca="1">IF($AD62="","",OFFSET(Liste!C$8,$AD62,))</f>
        <v>878</v>
      </c>
      <c r="D62" s="23" t="str">
        <f ca="1">IF($AD62="","",OFFSET(Liste!D$8,$AD62,))</f>
        <v>Hatice KOÇ</v>
      </c>
      <c r="E62" s="4" t="str">
        <f ca="1">IF($AD62="","",IF(OFFSET(Liste!E$8,$AD62,)="","",OFFSET(Liste!E$8,$AD62,)))</f>
        <v>B</v>
      </c>
      <c r="F62" s="4" t="str">
        <f ca="1">IF($AD62="","",IF(OFFSET(Liste!F$8,$AD62,)="","",OFFSET(Liste!F$8,$AD62,)))</f>
        <v>C</v>
      </c>
      <c r="G62" s="4" t="str">
        <f ca="1">IF($AD62="","",IF(OFFSET(Liste!G$8,$AD62,)="","",OFFSET(Liste!G$8,$AD62,)))</f>
        <v>A</v>
      </c>
      <c r="H62" s="4" t="str">
        <f ca="1">IF($AD62="","",IF(OFFSET(Liste!H$8,$AD62,)="","",OFFSET(Liste!H$8,$AD62,)))</f>
        <v/>
      </c>
      <c r="I62" s="4" t="str">
        <f ca="1">IF($AD62="","",IF(OFFSET(Liste!I$8,$AD62,)="","",OFFSET(Liste!I$8,$AD62,)))</f>
        <v/>
      </c>
      <c r="J62" s="4" t="str">
        <f ca="1">IF($AD62="","",IF(OFFSET(Liste!J$8,$AD62,)="","",OFFSET(Liste!J$8,$AD62,)))</f>
        <v>D</v>
      </c>
      <c r="K62" s="4" t="str">
        <f ca="1">IF($AD62="","",IF(OFFSET(Liste!K$8,$AD62,)="","",OFFSET(Liste!K$8,$AD62,)))</f>
        <v/>
      </c>
      <c r="L62" s="4" t="str">
        <f ca="1">IF($AD62="","",IF(OFFSET(Liste!L$8,$AD62,)="","",OFFSET(Liste!L$8,$AD62,)))</f>
        <v>A</v>
      </c>
      <c r="M62" s="4" t="str">
        <f ca="1">IF($AD62="","",IF(OFFSET(Liste!M$8,$AD62,)="","",OFFSET(Liste!M$8,$AD62,)))</f>
        <v>B</v>
      </c>
      <c r="N62" s="4" t="str">
        <f ca="1">IF($AD62="","",IF(OFFSET(Liste!N$8,$AD62,)="","",OFFSET(Liste!N$8,$AD62,)))</f>
        <v>C</v>
      </c>
      <c r="O62" s="4" t="str">
        <f ca="1">IF($AD62="","",IF(OFFSET(Liste!O$8,$AD62,)="","",OFFSET(Liste!O$8,$AD62,)))</f>
        <v>A</v>
      </c>
      <c r="P62" s="4" t="str">
        <f ca="1">IF($AD62="","",IF(OFFSET(Liste!P$8,$AD62,)="","",OFFSET(Liste!P$8,$AD62,)))</f>
        <v/>
      </c>
      <c r="Q62" s="4" t="str">
        <f ca="1">IF($AD62="","",IF(OFFSET(Liste!Q$8,$AD62,)="","",OFFSET(Liste!Q$8,$AD62,)))</f>
        <v>A</v>
      </c>
      <c r="R62" s="4" t="str">
        <f ca="1">IF($AD62="","",IF(OFFSET(Liste!R$8,$AD62,)="","",OFFSET(Liste!R$8,$AD62,)))</f>
        <v>A</v>
      </c>
      <c r="S62" s="4" t="str">
        <f ca="1">IF($AD62="","",IF(OFFSET(Liste!S$8,$AD62,)="","",OFFSET(Liste!S$8,$AD62,)))</f>
        <v/>
      </c>
      <c r="T62" s="4" t="str">
        <f ca="1">IF($AD62="","",IF(OFFSET(Liste!T$8,$AD62,)="","",OFFSET(Liste!T$8,$AD62,)))</f>
        <v>D</v>
      </c>
      <c r="U62" s="4" t="str">
        <f ca="1">IF($AD62="","",IF(OFFSET(Liste!U$8,$AD62,)="","",OFFSET(Liste!U$8,$AD62,)))</f>
        <v/>
      </c>
      <c r="V62" s="4" t="str">
        <f ca="1">IF($AD62="","",IF(OFFSET(Liste!V$8,$AD62,)="","",OFFSET(Liste!V$8,$AD62,)))</f>
        <v/>
      </c>
      <c r="W62" s="4" t="str">
        <f ca="1">IF($AD62="","",IF(OFFSET(Liste!W$8,$AD62,)="","",OFFSET(Liste!W$8,$AD62,)))</f>
        <v/>
      </c>
      <c r="X62" s="4" t="str">
        <f ca="1">IF($AD62="","",IF(OFFSET(Liste!X$8,$AD62,)="","",OFFSET(Liste!X$8,$AD62,)))</f>
        <v/>
      </c>
      <c r="Y62" s="4">
        <f t="shared" ca="1" si="3"/>
        <v>5</v>
      </c>
      <c r="Z62" s="4">
        <f t="shared" ca="1" si="4"/>
        <v>6</v>
      </c>
      <c r="AA62" s="4">
        <f t="shared" ca="1" si="5"/>
        <v>9</v>
      </c>
      <c r="AB62" s="5">
        <f t="shared" ca="1" si="7"/>
        <v>3</v>
      </c>
      <c r="AD62" s="43">
        <f t="array" aca="1" ref="AD62" ca="1">IFERROR(MATCH(LARGE(IF(Liste!$B$9:$B$68&lt;&gt;$AD$5,IF(Liste!$AB$9:$AB$68="",-20,Liste!$AB$9:$AB$68)-(Liste!$A$9:$A$68/1000)),$A62),IF(Liste!$AB$9:$AB$68="",-20,Liste!$AB$9:$AB$68)-(Liste!$A$9:$A$68/1000),0),"")</f>
        <v>60</v>
      </c>
    </row>
    <row r="63" spans="1:30" s="3" customFormat="1" ht="15.75" customHeight="1" x14ac:dyDescent="0.25">
      <c r="A63" s="4">
        <v>55</v>
      </c>
      <c r="B63" s="4" t="str">
        <f ca="1">IF($AD63="","",OFFSET(Liste!B$8,$AD63,))</f>
        <v>8/E</v>
      </c>
      <c r="C63" s="4">
        <f ca="1">IF($AD63="","",OFFSET(Liste!C$8,$AD63,))</f>
        <v>854</v>
      </c>
      <c r="D63" s="23" t="str">
        <f ca="1">IF($AD63="","",OFFSET(Liste!D$8,$AD63,))</f>
        <v>Sümeyye OCAK</v>
      </c>
      <c r="E63" s="4" t="str">
        <f ca="1">IF($AD63="","",IF(OFFSET(Liste!E$8,$AD63,)="","",OFFSET(Liste!E$8,$AD63,)))</f>
        <v>D</v>
      </c>
      <c r="F63" s="4" t="str">
        <f ca="1">IF($AD63="","",IF(OFFSET(Liste!F$8,$AD63,)="","",OFFSET(Liste!F$8,$AD63,)))</f>
        <v>D</v>
      </c>
      <c r="G63" s="4" t="str">
        <f ca="1">IF($AD63="","",IF(OFFSET(Liste!G$8,$AD63,)="","",OFFSET(Liste!G$8,$AD63,)))</f>
        <v>D</v>
      </c>
      <c r="H63" s="4" t="str">
        <f ca="1">IF($AD63="","",IF(OFFSET(Liste!H$8,$AD63,)="","",OFFSET(Liste!H$8,$AD63,)))</f>
        <v>D</v>
      </c>
      <c r="I63" s="4" t="str">
        <f ca="1">IF($AD63="","",IF(OFFSET(Liste!I$8,$AD63,)="","",OFFSET(Liste!I$8,$AD63,)))</f>
        <v>A</v>
      </c>
      <c r="J63" s="4" t="str">
        <f ca="1">IF($AD63="","",IF(OFFSET(Liste!J$8,$AD63,)="","",OFFSET(Liste!J$8,$AD63,)))</f>
        <v>B</v>
      </c>
      <c r="K63" s="4" t="str">
        <f ca="1">IF($AD63="","",IF(OFFSET(Liste!K$8,$AD63,)="","",OFFSET(Liste!K$8,$AD63,)))</f>
        <v>A</v>
      </c>
      <c r="L63" s="4" t="str">
        <f ca="1">IF($AD63="","",IF(OFFSET(Liste!L$8,$AD63,)="","",OFFSET(Liste!L$8,$AD63,)))</f>
        <v>D</v>
      </c>
      <c r="M63" s="4" t="str">
        <f ca="1">IF($AD63="","",IF(OFFSET(Liste!M$8,$AD63,)="","",OFFSET(Liste!M$8,$AD63,)))</f>
        <v>B</v>
      </c>
      <c r="N63" s="4" t="str">
        <f ca="1">IF($AD63="","",IF(OFFSET(Liste!N$8,$AD63,)="","",OFFSET(Liste!N$8,$AD63,)))</f>
        <v>C</v>
      </c>
      <c r="O63" s="4" t="str">
        <f ca="1">IF($AD63="","",IF(OFFSET(Liste!O$8,$AD63,)="","",OFFSET(Liste!O$8,$AD63,)))</f>
        <v>D</v>
      </c>
      <c r="P63" s="4" t="str">
        <f ca="1">IF($AD63="","",IF(OFFSET(Liste!P$8,$AD63,)="","",OFFSET(Liste!P$8,$AD63,)))</f>
        <v>A</v>
      </c>
      <c r="Q63" s="4" t="str">
        <f ca="1">IF($AD63="","",IF(OFFSET(Liste!Q$8,$AD63,)="","",OFFSET(Liste!Q$8,$AD63,)))</f>
        <v>B</v>
      </c>
      <c r="R63" s="4" t="str">
        <f ca="1">IF($AD63="","",IF(OFFSET(Liste!R$8,$AD63,)="","",OFFSET(Liste!R$8,$AD63,)))</f>
        <v>B</v>
      </c>
      <c r="S63" s="4" t="str">
        <f ca="1">IF($AD63="","",IF(OFFSET(Liste!S$8,$AD63,)="","",OFFSET(Liste!S$8,$AD63,)))</f>
        <v>A</v>
      </c>
      <c r="T63" s="4" t="str">
        <f ca="1">IF($AD63="","",IF(OFFSET(Liste!T$8,$AD63,)="","",OFFSET(Liste!T$8,$AD63,)))</f>
        <v>C</v>
      </c>
      <c r="U63" s="4" t="str">
        <f ca="1">IF($AD63="","",IF(OFFSET(Liste!U$8,$AD63,)="","",OFFSET(Liste!U$8,$AD63,)))</f>
        <v>D</v>
      </c>
      <c r="V63" s="4" t="str">
        <f ca="1">IF($AD63="","",IF(OFFSET(Liste!V$8,$AD63,)="","",OFFSET(Liste!V$8,$AD63,)))</f>
        <v>D</v>
      </c>
      <c r="W63" s="4" t="str">
        <f ca="1">IF($AD63="","",IF(OFFSET(Liste!W$8,$AD63,)="","",OFFSET(Liste!W$8,$AD63,)))</f>
        <v>A</v>
      </c>
      <c r="X63" s="4" t="str">
        <f ca="1">IF($AD63="","",IF(OFFSET(Liste!X$8,$AD63,)="","",OFFSET(Liste!X$8,$AD63,)))</f>
        <v>B</v>
      </c>
      <c r="Y63" s="4">
        <f t="shared" ca="1" si="3"/>
        <v>7</v>
      </c>
      <c r="Z63" s="4">
        <f t="shared" ca="1" si="4"/>
        <v>13</v>
      </c>
      <c r="AA63" s="4">
        <f t="shared" ca="1" si="5"/>
        <v>0</v>
      </c>
      <c r="AB63" s="5">
        <f t="shared" ca="1" si="7"/>
        <v>2.666666666666667</v>
      </c>
      <c r="AD63" s="43">
        <f t="array" aca="1" ref="AD63" ca="1">IFERROR(MATCH(LARGE(IF(Liste!$B$9:$B$68&lt;&gt;$AD$5,IF(Liste!$AB$9:$AB$68="",-20,Liste!$AB$9:$AB$68)-(Liste!$A$9:$A$68/1000)),$A63),IF(Liste!$AB$9:$AB$68="",-20,Liste!$AB$9:$AB$68)-(Liste!$A$9:$A$68/1000),0),"")</f>
        <v>54</v>
      </c>
    </row>
    <row r="64" spans="1:30" s="3" customFormat="1" ht="15.75" customHeight="1" x14ac:dyDescent="0.25">
      <c r="A64" s="4">
        <v>56</v>
      </c>
      <c r="B64" s="4" t="str">
        <f ca="1">IF($AD64="","",OFFSET(Liste!B$8,$AD64,))</f>
        <v>8/D</v>
      </c>
      <c r="C64" s="4">
        <f ca="1">IF($AD64="","",OFFSET(Liste!C$8,$AD64,))</f>
        <v>880</v>
      </c>
      <c r="D64" s="23" t="str">
        <f ca="1">IF($AD64="","",OFFSET(Liste!D$8,$AD64,))</f>
        <v>Halil ÇALIK</v>
      </c>
      <c r="E64" s="4" t="str">
        <f ca="1">IF($AD64="","",IF(OFFSET(Liste!E$8,$AD64,)="","",OFFSET(Liste!E$8,$AD64,)))</f>
        <v>A</v>
      </c>
      <c r="F64" s="4" t="str">
        <f ca="1">IF($AD64="","",IF(OFFSET(Liste!F$8,$AD64,)="","",OFFSET(Liste!F$8,$AD64,)))</f>
        <v>D</v>
      </c>
      <c r="G64" s="4" t="str">
        <f ca="1">IF($AD64="","",IF(OFFSET(Liste!G$8,$AD64,)="","",OFFSET(Liste!G$8,$AD64,)))</f>
        <v/>
      </c>
      <c r="H64" s="4" t="str">
        <f ca="1">IF($AD64="","",IF(OFFSET(Liste!H$8,$AD64,)="","",OFFSET(Liste!H$8,$AD64,)))</f>
        <v>D</v>
      </c>
      <c r="I64" s="4" t="str">
        <f ca="1">IF($AD64="","",IF(OFFSET(Liste!I$8,$AD64,)="","",OFFSET(Liste!I$8,$AD64,)))</f>
        <v>B</v>
      </c>
      <c r="J64" s="4" t="str">
        <f ca="1">IF($AD64="","",IF(OFFSET(Liste!J$8,$AD64,)="","",OFFSET(Liste!J$8,$AD64,)))</f>
        <v/>
      </c>
      <c r="K64" s="4" t="str">
        <f ca="1">IF($AD64="","",IF(OFFSET(Liste!K$8,$AD64,)="","",OFFSET(Liste!K$8,$AD64,)))</f>
        <v/>
      </c>
      <c r="L64" s="4" t="str">
        <f ca="1">IF($AD64="","",IF(OFFSET(Liste!L$8,$AD64,)="","",OFFSET(Liste!L$8,$AD64,)))</f>
        <v>C</v>
      </c>
      <c r="M64" s="4" t="str">
        <f ca="1">IF($AD64="","",IF(OFFSET(Liste!M$8,$AD64,)="","",OFFSET(Liste!M$8,$AD64,)))</f>
        <v/>
      </c>
      <c r="N64" s="4" t="str">
        <f ca="1">IF($AD64="","",IF(OFFSET(Liste!N$8,$AD64,)="","",OFFSET(Liste!N$8,$AD64,)))</f>
        <v>A</v>
      </c>
      <c r="O64" s="4" t="str">
        <f ca="1">IF($AD64="","",IF(OFFSET(Liste!O$8,$AD64,)="","",OFFSET(Liste!O$8,$AD64,)))</f>
        <v>B</v>
      </c>
      <c r="P64" s="4" t="str">
        <f ca="1">IF($AD64="","",IF(OFFSET(Liste!P$8,$AD64,)="","",OFFSET(Liste!P$8,$AD64,)))</f>
        <v/>
      </c>
      <c r="Q64" s="4" t="str">
        <f ca="1">IF($AD64="","",IF(OFFSET(Liste!Q$8,$AD64,)="","",OFFSET(Liste!Q$8,$AD64,)))</f>
        <v>C</v>
      </c>
      <c r="R64" s="4" t="str">
        <f ca="1">IF($AD64="","",IF(OFFSET(Liste!R$8,$AD64,)="","",OFFSET(Liste!R$8,$AD64,)))</f>
        <v>B</v>
      </c>
      <c r="S64" s="4" t="str">
        <f ca="1">IF($AD64="","",IF(OFFSET(Liste!S$8,$AD64,)="","",OFFSET(Liste!S$8,$AD64,)))</f>
        <v>D</v>
      </c>
      <c r="T64" s="4" t="str">
        <f ca="1">IF($AD64="","",IF(OFFSET(Liste!T$8,$AD64,)="","",OFFSET(Liste!T$8,$AD64,)))</f>
        <v/>
      </c>
      <c r="U64" s="4" t="str">
        <f ca="1">IF($AD64="","",IF(OFFSET(Liste!U$8,$AD64,)="","",OFFSET(Liste!U$8,$AD64,)))</f>
        <v/>
      </c>
      <c r="V64" s="4" t="str">
        <f ca="1">IF($AD64="","",IF(OFFSET(Liste!V$8,$AD64,)="","",OFFSET(Liste!V$8,$AD64,)))</f>
        <v>A</v>
      </c>
      <c r="W64" s="4" t="str">
        <f ca="1">IF($AD64="","",IF(OFFSET(Liste!W$8,$AD64,)="","",OFFSET(Liste!W$8,$AD64,)))</f>
        <v>C</v>
      </c>
      <c r="X64" s="4" t="str">
        <f ca="1">IF($AD64="","",IF(OFFSET(Liste!X$8,$AD64,)="","",OFFSET(Liste!X$8,$AD64,)))</f>
        <v/>
      </c>
      <c r="Y64" s="4">
        <f t="shared" ca="1" si="3"/>
        <v>3</v>
      </c>
      <c r="Z64" s="4">
        <f t="shared" ca="1" si="4"/>
        <v>9</v>
      </c>
      <c r="AA64" s="4">
        <f t="shared" ca="1" si="5"/>
        <v>8</v>
      </c>
      <c r="AB64" s="5">
        <f t="shared" ca="1" si="7"/>
        <v>0</v>
      </c>
      <c r="AD64" s="43">
        <f t="array" aca="1" ref="AD64" ca="1">IFERROR(MATCH(LARGE(IF(Liste!$B$9:$B$68&lt;&gt;$AD$5,IF(Liste!$AB$9:$AB$68="",-20,Liste!$AB$9:$AB$68)-(Liste!$A$9:$A$68/1000)),$A64),IF(Liste!$AB$9:$AB$68="",-20,Liste!$AB$9:$AB$68)-(Liste!$A$9:$A$68/1000),0),"")</f>
        <v>51</v>
      </c>
    </row>
    <row r="65" spans="1:30" s="3" customFormat="1" ht="15.75" customHeight="1" x14ac:dyDescent="0.25">
      <c r="A65" s="4">
        <v>57</v>
      </c>
      <c r="B65" s="4" t="str">
        <f ca="1">IF($AD65="","",OFFSET(Liste!B$8,$AD65,))</f>
        <v>8/A</v>
      </c>
      <c r="C65" s="4">
        <f ca="1">IF($AD65="","",OFFSET(Liste!C$8,$AD65,))</f>
        <v>818</v>
      </c>
      <c r="D65" s="23" t="str">
        <f ca="1">IF($AD65="","",OFFSET(Liste!D$8,$AD65,))</f>
        <v>Burak ÇEVİK</v>
      </c>
      <c r="E65" s="4" t="str">
        <f ca="1">IF($AD65="","",IF(OFFSET(Liste!E$8,$AD65,)="","",OFFSET(Liste!E$8,$AD65,)))</f>
        <v/>
      </c>
      <c r="F65" s="4" t="str">
        <f ca="1">IF($AD65="","",IF(OFFSET(Liste!F$8,$AD65,)="","",OFFSET(Liste!F$8,$AD65,)))</f>
        <v/>
      </c>
      <c r="G65" s="4" t="str">
        <f ca="1">IF($AD65="","",IF(OFFSET(Liste!G$8,$AD65,)="","",OFFSET(Liste!G$8,$AD65,)))</f>
        <v/>
      </c>
      <c r="H65" s="4" t="str">
        <f ca="1">IF($AD65="","",IF(OFFSET(Liste!H$8,$AD65,)="","",OFFSET(Liste!H$8,$AD65,)))</f>
        <v/>
      </c>
      <c r="I65" s="4" t="str">
        <f ca="1">IF($AD65="","",IF(OFFSET(Liste!I$8,$AD65,)="","",OFFSET(Liste!I$8,$AD65,)))</f>
        <v/>
      </c>
      <c r="J65" s="4" t="str">
        <f ca="1">IF($AD65="","",IF(OFFSET(Liste!J$8,$AD65,)="","",OFFSET(Liste!J$8,$AD65,)))</f>
        <v/>
      </c>
      <c r="K65" s="4" t="str">
        <f ca="1">IF($AD65="","",IF(OFFSET(Liste!K$8,$AD65,)="","",OFFSET(Liste!K$8,$AD65,)))</f>
        <v/>
      </c>
      <c r="L65" s="4" t="str">
        <f ca="1">IF($AD65="","",IF(OFFSET(Liste!L$8,$AD65,)="","",OFFSET(Liste!L$8,$AD65,)))</f>
        <v/>
      </c>
      <c r="M65" s="4" t="str">
        <f ca="1">IF($AD65="","",IF(OFFSET(Liste!M$8,$AD65,)="","",OFFSET(Liste!M$8,$AD65,)))</f>
        <v/>
      </c>
      <c r="N65" s="4" t="str">
        <f ca="1">IF($AD65="","",IF(OFFSET(Liste!N$8,$AD65,)="","",OFFSET(Liste!N$8,$AD65,)))</f>
        <v/>
      </c>
      <c r="O65" s="4" t="str">
        <f ca="1">IF($AD65="","",IF(OFFSET(Liste!O$8,$AD65,)="","",OFFSET(Liste!O$8,$AD65,)))</f>
        <v/>
      </c>
      <c r="P65" s="4" t="str">
        <f ca="1">IF($AD65="","",IF(OFFSET(Liste!P$8,$AD65,)="","",OFFSET(Liste!P$8,$AD65,)))</f>
        <v/>
      </c>
      <c r="Q65" s="4" t="str">
        <f ca="1">IF($AD65="","",IF(OFFSET(Liste!Q$8,$AD65,)="","",OFFSET(Liste!Q$8,$AD65,)))</f>
        <v/>
      </c>
      <c r="R65" s="4" t="str">
        <f ca="1">IF($AD65="","",IF(OFFSET(Liste!R$8,$AD65,)="","",OFFSET(Liste!R$8,$AD65,)))</f>
        <v/>
      </c>
      <c r="S65" s="4" t="str">
        <f ca="1">IF($AD65="","",IF(OFFSET(Liste!S$8,$AD65,)="","",OFFSET(Liste!S$8,$AD65,)))</f>
        <v/>
      </c>
      <c r="T65" s="4" t="str">
        <f ca="1">IF($AD65="","",IF(OFFSET(Liste!T$8,$AD65,)="","",OFFSET(Liste!T$8,$AD65,)))</f>
        <v/>
      </c>
      <c r="U65" s="4" t="str">
        <f ca="1">IF($AD65="","",IF(OFFSET(Liste!U$8,$AD65,)="","",OFFSET(Liste!U$8,$AD65,)))</f>
        <v/>
      </c>
      <c r="V65" s="4" t="str">
        <f ca="1">IF($AD65="","",IF(OFFSET(Liste!V$8,$AD65,)="","",OFFSET(Liste!V$8,$AD65,)))</f>
        <v/>
      </c>
      <c r="W65" s="4" t="str">
        <f ca="1">IF($AD65="","",IF(OFFSET(Liste!W$8,$AD65,)="","",OFFSET(Liste!W$8,$AD65,)))</f>
        <v/>
      </c>
      <c r="X65" s="4" t="str">
        <f ca="1">IF($AD65="","",IF(OFFSET(Liste!X$8,$AD65,)="","",OFFSET(Liste!X$8,$AD65,)))</f>
        <v/>
      </c>
      <c r="Y65" s="4" t="str">
        <f t="shared" ca="1" si="3"/>
        <v/>
      </c>
      <c r="Z65" s="4" t="str">
        <f t="shared" ca="1" si="4"/>
        <v/>
      </c>
      <c r="AA65" s="4" t="str">
        <f t="shared" ca="1" si="5"/>
        <v/>
      </c>
      <c r="AB65" s="5" t="str">
        <f t="shared" ca="1" si="7"/>
        <v/>
      </c>
      <c r="AD65" s="43">
        <f t="array" aca="1" ref="AD65" ca="1">IFERROR(MATCH(LARGE(IF(Liste!$B$9:$B$68&lt;&gt;$AD$5,IF(Liste!$AB$9:$AB$68="",-20,Liste!$AB$9:$AB$68)-(Liste!$A$9:$A$68/1000)),$A65),IF(Liste!$AB$9:$AB$68="",-20,Liste!$AB$9:$AB$68)-(Liste!$A$9:$A$68/1000),0),"")</f>
        <v>6</v>
      </c>
    </row>
    <row r="66" spans="1:30" s="3" customFormat="1" ht="15.75" customHeight="1" x14ac:dyDescent="0.25">
      <c r="A66" s="4">
        <v>58</v>
      </c>
      <c r="B66" s="4" t="str">
        <f ca="1">IF($AD66="","",OFFSET(Liste!B$8,$AD66,))</f>
        <v>8/A</v>
      </c>
      <c r="C66" s="4">
        <f ca="1">IF($AD66="","",OFFSET(Liste!C$8,$AD66,))</f>
        <v>836</v>
      </c>
      <c r="D66" s="23" t="str">
        <f ca="1">IF($AD66="","",OFFSET(Liste!D$8,$AD66,))</f>
        <v>Emin DOĞAN</v>
      </c>
      <c r="E66" s="4" t="str">
        <f ca="1">IF($AD66="","",IF(OFFSET(Liste!E$8,$AD66,)="","",OFFSET(Liste!E$8,$AD66,)))</f>
        <v/>
      </c>
      <c r="F66" s="4" t="str">
        <f ca="1">IF($AD66="","",IF(OFFSET(Liste!F$8,$AD66,)="","",OFFSET(Liste!F$8,$AD66,)))</f>
        <v/>
      </c>
      <c r="G66" s="4" t="str">
        <f ca="1">IF($AD66="","",IF(OFFSET(Liste!G$8,$AD66,)="","",OFFSET(Liste!G$8,$AD66,)))</f>
        <v/>
      </c>
      <c r="H66" s="4" t="str">
        <f ca="1">IF($AD66="","",IF(OFFSET(Liste!H$8,$AD66,)="","",OFFSET(Liste!H$8,$AD66,)))</f>
        <v/>
      </c>
      <c r="I66" s="4" t="str">
        <f ca="1">IF($AD66="","",IF(OFFSET(Liste!I$8,$AD66,)="","",OFFSET(Liste!I$8,$AD66,)))</f>
        <v/>
      </c>
      <c r="J66" s="4" t="str">
        <f ca="1">IF($AD66="","",IF(OFFSET(Liste!J$8,$AD66,)="","",OFFSET(Liste!J$8,$AD66,)))</f>
        <v/>
      </c>
      <c r="K66" s="4" t="str">
        <f ca="1">IF($AD66="","",IF(OFFSET(Liste!K$8,$AD66,)="","",OFFSET(Liste!K$8,$AD66,)))</f>
        <v/>
      </c>
      <c r="L66" s="4" t="str">
        <f ca="1">IF($AD66="","",IF(OFFSET(Liste!L$8,$AD66,)="","",OFFSET(Liste!L$8,$AD66,)))</f>
        <v/>
      </c>
      <c r="M66" s="4" t="str">
        <f ca="1">IF($AD66="","",IF(OFFSET(Liste!M$8,$AD66,)="","",OFFSET(Liste!M$8,$AD66,)))</f>
        <v/>
      </c>
      <c r="N66" s="4" t="str">
        <f ca="1">IF($AD66="","",IF(OFFSET(Liste!N$8,$AD66,)="","",OFFSET(Liste!N$8,$AD66,)))</f>
        <v/>
      </c>
      <c r="O66" s="4" t="str">
        <f ca="1">IF($AD66="","",IF(OFFSET(Liste!O$8,$AD66,)="","",OFFSET(Liste!O$8,$AD66,)))</f>
        <v/>
      </c>
      <c r="P66" s="4" t="str">
        <f ca="1">IF($AD66="","",IF(OFFSET(Liste!P$8,$AD66,)="","",OFFSET(Liste!P$8,$AD66,)))</f>
        <v/>
      </c>
      <c r="Q66" s="4" t="str">
        <f ca="1">IF($AD66="","",IF(OFFSET(Liste!Q$8,$AD66,)="","",OFFSET(Liste!Q$8,$AD66,)))</f>
        <v/>
      </c>
      <c r="R66" s="4" t="str">
        <f ca="1">IF($AD66="","",IF(OFFSET(Liste!R$8,$AD66,)="","",OFFSET(Liste!R$8,$AD66,)))</f>
        <v/>
      </c>
      <c r="S66" s="4" t="str">
        <f ca="1">IF($AD66="","",IF(OFFSET(Liste!S$8,$AD66,)="","",OFFSET(Liste!S$8,$AD66,)))</f>
        <v/>
      </c>
      <c r="T66" s="4" t="str">
        <f ca="1">IF($AD66="","",IF(OFFSET(Liste!T$8,$AD66,)="","",OFFSET(Liste!T$8,$AD66,)))</f>
        <v/>
      </c>
      <c r="U66" s="4" t="str">
        <f ca="1">IF($AD66="","",IF(OFFSET(Liste!U$8,$AD66,)="","",OFFSET(Liste!U$8,$AD66,)))</f>
        <v/>
      </c>
      <c r="V66" s="4" t="str">
        <f ca="1">IF($AD66="","",IF(OFFSET(Liste!V$8,$AD66,)="","",OFFSET(Liste!V$8,$AD66,)))</f>
        <v/>
      </c>
      <c r="W66" s="4" t="str">
        <f ca="1">IF($AD66="","",IF(OFFSET(Liste!W$8,$AD66,)="","",OFFSET(Liste!W$8,$AD66,)))</f>
        <v/>
      </c>
      <c r="X66" s="4" t="str">
        <f ca="1">IF($AD66="","",IF(OFFSET(Liste!X$8,$AD66,)="","",OFFSET(Liste!X$8,$AD66,)))</f>
        <v/>
      </c>
      <c r="Y66" s="4" t="str">
        <f t="shared" ca="1" si="3"/>
        <v/>
      </c>
      <c r="Z66" s="4" t="str">
        <f t="shared" ca="1" si="4"/>
        <v/>
      </c>
      <c r="AA66" s="4" t="str">
        <f t="shared" ca="1" si="5"/>
        <v/>
      </c>
      <c r="AB66" s="5" t="str">
        <f t="shared" ca="1" si="7"/>
        <v/>
      </c>
      <c r="AD66" s="43">
        <f t="array" aca="1" ref="AD66" ca="1">IFERROR(MATCH(LARGE(IF(Liste!$B$9:$B$68&lt;&gt;$AD$5,IF(Liste!$AB$9:$AB$68="",-20,Liste!$AB$9:$AB$68)-(Liste!$A$9:$A$68/1000)),$A66),IF(Liste!$AB$9:$AB$68="",-20,Liste!$AB$9:$AB$68)-(Liste!$A$9:$A$68/1000),0),"")</f>
        <v>11</v>
      </c>
    </row>
    <row r="67" spans="1:30" s="3" customFormat="1" ht="15.75" customHeight="1" x14ac:dyDescent="0.25">
      <c r="A67" s="4">
        <v>59</v>
      </c>
      <c r="B67" s="4" t="str">
        <f ca="1">IF($AD67="","",OFFSET(Liste!B$8,$AD67,))</f>
        <v>8/B</v>
      </c>
      <c r="C67" s="4">
        <f ca="1">IF($AD67="","",OFFSET(Liste!C$8,$AD67,))</f>
        <v>831</v>
      </c>
      <c r="D67" s="23" t="str">
        <f ca="1">IF($AD67="","",OFFSET(Liste!D$8,$AD67,))</f>
        <v>Hüseyin KARATAŞ</v>
      </c>
      <c r="E67" s="4" t="str">
        <f ca="1">IF($AD67="","",IF(OFFSET(Liste!E$8,$AD67,)="","",OFFSET(Liste!E$8,$AD67,)))</f>
        <v/>
      </c>
      <c r="F67" s="4" t="str">
        <f ca="1">IF($AD67="","",IF(OFFSET(Liste!F$8,$AD67,)="","",OFFSET(Liste!F$8,$AD67,)))</f>
        <v/>
      </c>
      <c r="G67" s="4" t="str">
        <f ca="1">IF($AD67="","",IF(OFFSET(Liste!G$8,$AD67,)="","",OFFSET(Liste!G$8,$AD67,)))</f>
        <v/>
      </c>
      <c r="H67" s="4" t="str">
        <f ca="1">IF($AD67="","",IF(OFFSET(Liste!H$8,$AD67,)="","",OFFSET(Liste!H$8,$AD67,)))</f>
        <v/>
      </c>
      <c r="I67" s="4" t="str">
        <f ca="1">IF($AD67="","",IF(OFFSET(Liste!I$8,$AD67,)="","",OFFSET(Liste!I$8,$AD67,)))</f>
        <v/>
      </c>
      <c r="J67" s="4" t="str">
        <f ca="1">IF($AD67="","",IF(OFFSET(Liste!J$8,$AD67,)="","",OFFSET(Liste!J$8,$AD67,)))</f>
        <v/>
      </c>
      <c r="K67" s="4" t="str">
        <f ca="1">IF($AD67="","",IF(OFFSET(Liste!K$8,$AD67,)="","",OFFSET(Liste!K$8,$AD67,)))</f>
        <v/>
      </c>
      <c r="L67" s="4" t="str">
        <f ca="1">IF($AD67="","",IF(OFFSET(Liste!L$8,$AD67,)="","",OFFSET(Liste!L$8,$AD67,)))</f>
        <v/>
      </c>
      <c r="M67" s="4" t="str">
        <f ca="1">IF($AD67="","",IF(OFFSET(Liste!M$8,$AD67,)="","",OFFSET(Liste!M$8,$AD67,)))</f>
        <v/>
      </c>
      <c r="N67" s="4" t="str">
        <f ca="1">IF($AD67="","",IF(OFFSET(Liste!N$8,$AD67,)="","",OFFSET(Liste!N$8,$AD67,)))</f>
        <v/>
      </c>
      <c r="O67" s="4" t="str">
        <f ca="1">IF($AD67="","",IF(OFFSET(Liste!O$8,$AD67,)="","",OFFSET(Liste!O$8,$AD67,)))</f>
        <v/>
      </c>
      <c r="P67" s="4" t="str">
        <f ca="1">IF($AD67="","",IF(OFFSET(Liste!P$8,$AD67,)="","",OFFSET(Liste!P$8,$AD67,)))</f>
        <v/>
      </c>
      <c r="Q67" s="4" t="str">
        <f ca="1">IF($AD67="","",IF(OFFSET(Liste!Q$8,$AD67,)="","",OFFSET(Liste!Q$8,$AD67,)))</f>
        <v/>
      </c>
      <c r="R67" s="4" t="str">
        <f ca="1">IF($AD67="","",IF(OFFSET(Liste!R$8,$AD67,)="","",OFFSET(Liste!R$8,$AD67,)))</f>
        <v/>
      </c>
      <c r="S67" s="4" t="str">
        <f ca="1">IF($AD67="","",IF(OFFSET(Liste!S$8,$AD67,)="","",OFFSET(Liste!S$8,$AD67,)))</f>
        <v/>
      </c>
      <c r="T67" s="4" t="str">
        <f ca="1">IF($AD67="","",IF(OFFSET(Liste!T$8,$AD67,)="","",OFFSET(Liste!T$8,$AD67,)))</f>
        <v/>
      </c>
      <c r="U67" s="4" t="str">
        <f ca="1">IF($AD67="","",IF(OFFSET(Liste!U$8,$AD67,)="","",OFFSET(Liste!U$8,$AD67,)))</f>
        <v/>
      </c>
      <c r="V67" s="4" t="str">
        <f ca="1">IF($AD67="","",IF(OFFSET(Liste!V$8,$AD67,)="","",OFFSET(Liste!V$8,$AD67,)))</f>
        <v/>
      </c>
      <c r="W67" s="4" t="str">
        <f ca="1">IF($AD67="","",IF(OFFSET(Liste!W$8,$AD67,)="","",OFFSET(Liste!W$8,$AD67,)))</f>
        <v/>
      </c>
      <c r="X67" s="4" t="str">
        <f ca="1">IF($AD67="","",IF(OFFSET(Liste!X$8,$AD67,)="","",OFFSET(Liste!X$8,$AD67,)))</f>
        <v/>
      </c>
      <c r="Y67" s="4" t="str">
        <f t="shared" ca="1" si="3"/>
        <v/>
      </c>
      <c r="Z67" s="4" t="str">
        <f t="shared" ca="1" si="4"/>
        <v/>
      </c>
      <c r="AA67" s="4" t="str">
        <f t="shared" ca="1" si="5"/>
        <v/>
      </c>
      <c r="AB67" s="5" t="str">
        <f t="shared" ca="1" si="7"/>
        <v/>
      </c>
      <c r="AD67" s="43">
        <f t="array" aca="1" ref="AD67" ca="1">IFERROR(MATCH(LARGE(IF(Liste!$B$9:$B$68&lt;&gt;$AD$5,IF(Liste!$AB$9:$AB$68="",-20,Liste!$AB$9:$AB$68)-(Liste!$A$9:$A$68/1000)),$A67),IF(Liste!$AB$9:$AB$68="",-20,Liste!$AB$9:$AB$68)-(Liste!$A$9:$A$68/1000),0),"")</f>
        <v>25</v>
      </c>
    </row>
    <row r="68" spans="1:30" s="3" customFormat="1" ht="15.75" customHeight="1" x14ac:dyDescent="0.25">
      <c r="A68" s="4">
        <v>60</v>
      </c>
      <c r="B68" s="4" t="str">
        <f ca="1">IF($AD68="","",OFFSET(Liste!B$8,$AD68,))</f>
        <v>8/E</v>
      </c>
      <c r="C68" s="4">
        <f ca="1">IF($AD68="","",OFFSET(Liste!C$8,$AD68,))</f>
        <v>868</v>
      </c>
      <c r="D68" s="23" t="str">
        <f ca="1">IF($AD68="","",OFFSET(Liste!D$8,$AD68,))</f>
        <v>Ayla AK</v>
      </c>
      <c r="E68" s="4" t="str">
        <f ca="1">IF($AD68="","",IF(OFFSET(Liste!E$8,$AD68,)="","",OFFSET(Liste!E$8,$AD68,)))</f>
        <v/>
      </c>
      <c r="F68" s="4" t="str">
        <f ca="1">IF($AD68="","",IF(OFFSET(Liste!F$8,$AD68,)="","",OFFSET(Liste!F$8,$AD68,)))</f>
        <v/>
      </c>
      <c r="G68" s="4" t="str">
        <f ca="1">IF($AD68="","",IF(OFFSET(Liste!G$8,$AD68,)="","",OFFSET(Liste!G$8,$AD68,)))</f>
        <v/>
      </c>
      <c r="H68" s="4" t="str">
        <f ca="1">IF($AD68="","",IF(OFFSET(Liste!H$8,$AD68,)="","",OFFSET(Liste!H$8,$AD68,)))</f>
        <v/>
      </c>
      <c r="I68" s="4" t="str">
        <f ca="1">IF($AD68="","",IF(OFFSET(Liste!I$8,$AD68,)="","",OFFSET(Liste!I$8,$AD68,)))</f>
        <v/>
      </c>
      <c r="J68" s="4" t="str">
        <f ca="1">IF($AD68="","",IF(OFFSET(Liste!J$8,$AD68,)="","",OFFSET(Liste!J$8,$AD68,)))</f>
        <v/>
      </c>
      <c r="K68" s="4" t="str">
        <f ca="1">IF($AD68="","",IF(OFFSET(Liste!K$8,$AD68,)="","",OFFSET(Liste!K$8,$AD68,)))</f>
        <v/>
      </c>
      <c r="L68" s="4" t="str">
        <f ca="1">IF($AD68="","",IF(OFFSET(Liste!L$8,$AD68,)="","",OFFSET(Liste!L$8,$AD68,)))</f>
        <v/>
      </c>
      <c r="M68" s="4" t="str">
        <f ca="1">IF($AD68="","",IF(OFFSET(Liste!M$8,$AD68,)="","",OFFSET(Liste!M$8,$AD68,)))</f>
        <v/>
      </c>
      <c r="N68" s="4" t="str">
        <f ca="1">IF($AD68="","",IF(OFFSET(Liste!N$8,$AD68,)="","",OFFSET(Liste!N$8,$AD68,)))</f>
        <v/>
      </c>
      <c r="O68" s="4" t="str">
        <f ca="1">IF($AD68="","",IF(OFFSET(Liste!O$8,$AD68,)="","",OFFSET(Liste!O$8,$AD68,)))</f>
        <v/>
      </c>
      <c r="P68" s="4" t="str">
        <f ca="1">IF($AD68="","",IF(OFFSET(Liste!P$8,$AD68,)="","",OFFSET(Liste!P$8,$AD68,)))</f>
        <v/>
      </c>
      <c r="Q68" s="4" t="str">
        <f ca="1">IF($AD68="","",IF(OFFSET(Liste!Q$8,$AD68,)="","",OFFSET(Liste!Q$8,$AD68,)))</f>
        <v/>
      </c>
      <c r="R68" s="4" t="str">
        <f ca="1">IF($AD68="","",IF(OFFSET(Liste!R$8,$AD68,)="","",OFFSET(Liste!R$8,$AD68,)))</f>
        <v/>
      </c>
      <c r="S68" s="4" t="str">
        <f ca="1">IF($AD68="","",IF(OFFSET(Liste!S$8,$AD68,)="","",OFFSET(Liste!S$8,$AD68,)))</f>
        <v/>
      </c>
      <c r="T68" s="4" t="str">
        <f ca="1">IF($AD68="","",IF(OFFSET(Liste!T$8,$AD68,)="","",OFFSET(Liste!T$8,$AD68,)))</f>
        <v/>
      </c>
      <c r="U68" s="4" t="str">
        <f ca="1">IF($AD68="","",IF(OFFSET(Liste!U$8,$AD68,)="","",OFFSET(Liste!U$8,$AD68,)))</f>
        <v/>
      </c>
      <c r="V68" s="4" t="str">
        <f ca="1">IF($AD68="","",IF(OFFSET(Liste!V$8,$AD68,)="","",OFFSET(Liste!V$8,$AD68,)))</f>
        <v/>
      </c>
      <c r="W68" s="4" t="str">
        <f ca="1">IF($AD68="","",IF(OFFSET(Liste!W$8,$AD68,)="","",OFFSET(Liste!W$8,$AD68,)))</f>
        <v/>
      </c>
      <c r="X68" s="4" t="str">
        <f ca="1">IF($AD68="","",IF(OFFSET(Liste!X$8,$AD68,)="","",OFFSET(Liste!X$8,$AD68,)))</f>
        <v/>
      </c>
      <c r="Y68" s="4" t="str">
        <f t="shared" ca="1" si="3"/>
        <v/>
      </c>
      <c r="Z68" s="4" t="str">
        <f t="shared" ca="1" si="4"/>
        <v/>
      </c>
      <c r="AA68" s="4" t="str">
        <f t="shared" ca="1" si="5"/>
        <v/>
      </c>
      <c r="AB68" s="5" t="str">
        <f t="shared" ca="1" si="7"/>
        <v/>
      </c>
      <c r="AD68" s="43">
        <f t="array" aca="1" ref="AD68" ca="1">IFERROR(MATCH(LARGE(IF(Liste!$B$9:$B$68&lt;&gt;$AD$5,IF(Liste!$AB$9:$AB$68="",-20,Liste!$AB$9:$AB$68)-(Liste!$A$9:$A$68/1000)),$A68),IF(Liste!$AB$9:$AB$68="",-20,Liste!$AB$9:$AB$68)-(Liste!$A$9:$A$68/1000),0),"")</f>
        <v>57</v>
      </c>
    </row>
    <row r="69" spans="1:30" ht="14.45" customHeight="1" x14ac:dyDescent="0.25">
      <c r="A69" s="72" t="s">
        <v>11</v>
      </c>
      <c r="B69" s="72"/>
      <c r="C69" s="72"/>
      <c r="D69" s="72"/>
      <c r="E69" s="11" t="str">
        <f t="shared" ref="E69:X69" si="8">E4</f>
        <v>D</v>
      </c>
      <c r="F69" s="11" t="str">
        <f t="shared" si="8"/>
        <v>A</v>
      </c>
      <c r="G69" s="11" t="str">
        <f t="shared" si="8"/>
        <v>D</v>
      </c>
      <c r="H69" s="11" t="str">
        <f t="shared" si="8"/>
        <v>B</v>
      </c>
      <c r="I69" s="11" t="str">
        <f t="shared" si="8"/>
        <v>C</v>
      </c>
      <c r="J69" s="11" t="str">
        <f t="shared" si="8"/>
        <v>D</v>
      </c>
      <c r="K69" s="11" t="str">
        <f t="shared" si="8"/>
        <v>A</v>
      </c>
      <c r="L69" s="11" t="str">
        <f t="shared" si="8"/>
        <v>C</v>
      </c>
      <c r="M69" s="11" t="str">
        <f t="shared" si="8"/>
        <v>B</v>
      </c>
      <c r="N69" s="11" t="str">
        <f t="shared" si="8"/>
        <v>C</v>
      </c>
      <c r="O69" s="11" t="str">
        <f t="shared" si="8"/>
        <v>A</v>
      </c>
      <c r="P69" s="11" t="str">
        <f t="shared" si="8"/>
        <v>B</v>
      </c>
      <c r="Q69" s="11" t="str">
        <f t="shared" si="8"/>
        <v>B</v>
      </c>
      <c r="R69" s="11" t="str">
        <f t="shared" si="8"/>
        <v>B</v>
      </c>
      <c r="S69" s="11" t="str">
        <f t="shared" si="8"/>
        <v>C</v>
      </c>
      <c r="T69" s="11" t="str">
        <f t="shared" si="8"/>
        <v>D</v>
      </c>
      <c r="U69" s="11" t="str">
        <f t="shared" si="8"/>
        <v>A</v>
      </c>
      <c r="V69" s="11" t="str">
        <f t="shared" si="8"/>
        <v>A</v>
      </c>
      <c r="W69" s="11" t="str">
        <f t="shared" si="8"/>
        <v>B</v>
      </c>
      <c r="X69" s="11" t="str">
        <f t="shared" si="8"/>
        <v>C</v>
      </c>
    </row>
    <row r="70" spans="1:30" ht="14.45" customHeight="1" x14ac:dyDescent="0.25">
      <c r="A70" s="73"/>
      <c r="B70" s="73"/>
      <c r="C70" s="73"/>
      <c r="D70" s="73"/>
      <c r="E70" s="12">
        <f t="shared" ref="E70:X70" ca="1" si="9">IF(E$4="","",COUNTIF(E$9:E$68,E$4))</f>
        <v>53</v>
      </c>
      <c r="F70" s="12">
        <f t="shared" ca="1" si="9"/>
        <v>35</v>
      </c>
      <c r="G70" s="12">
        <f t="shared" ca="1" si="9"/>
        <v>27</v>
      </c>
      <c r="H70" s="12">
        <f t="shared" ca="1" si="9"/>
        <v>30</v>
      </c>
      <c r="I70" s="12">
        <f t="shared" ca="1" si="9"/>
        <v>34</v>
      </c>
      <c r="J70" s="12">
        <f t="shared" ca="1" si="9"/>
        <v>47</v>
      </c>
      <c r="K70" s="12">
        <f t="shared" ca="1" si="9"/>
        <v>5</v>
      </c>
      <c r="L70" s="12">
        <f t="shared" ca="1" si="9"/>
        <v>6</v>
      </c>
      <c r="M70" s="12">
        <f t="shared" ca="1" si="9"/>
        <v>32</v>
      </c>
      <c r="N70" s="12">
        <f t="shared" ca="1" si="9"/>
        <v>40</v>
      </c>
      <c r="O70" s="12">
        <f t="shared" ca="1" si="9"/>
        <v>48</v>
      </c>
      <c r="P70" s="12">
        <f t="shared" ca="1" si="9"/>
        <v>22</v>
      </c>
      <c r="Q70" s="12">
        <f t="shared" ca="1" si="9"/>
        <v>45</v>
      </c>
      <c r="R70" s="12">
        <f t="shared" ca="1" si="9"/>
        <v>47</v>
      </c>
      <c r="S70" s="12">
        <f t="shared" ca="1" si="9"/>
        <v>29</v>
      </c>
      <c r="T70" s="12">
        <f t="shared" ca="1" si="9"/>
        <v>38</v>
      </c>
      <c r="U70" s="12">
        <f t="shared" ca="1" si="9"/>
        <v>38</v>
      </c>
      <c r="V70" s="12">
        <f t="shared" ca="1" si="9"/>
        <v>14</v>
      </c>
      <c r="W70" s="12">
        <f t="shared" ca="1" si="9"/>
        <v>20</v>
      </c>
      <c r="X70" s="12">
        <f t="shared" ca="1" si="9"/>
        <v>19</v>
      </c>
    </row>
    <row r="71" spans="1:30" ht="14.45" customHeight="1" x14ac:dyDescent="0.25">
      <c r="A71" s="74" t="s">
        <v>10</v>
      </c>
      <c r="B71" s="75"/>
      <c r="C71" s="75"/>
      <c r="D71" s="76"/>
      <c r="E71" s="21">
        <f t="shared" ref="E71:X71" ca="1" si="10">E7</f>
        <v>0</v>
      </c>
      <c r="F71" s="19">
        <f t="shared" ca="1" si="10"/>
        <v>5</v>
      </c>
      <c r="G71" s="19">
        <f t="shared" ca="1" si="10"/>
        <v>8</v>
      </c>
      <c r="H71" s="19">
        <f t="shared" ca="1" si="10"/>
        <v>5</v>
      </c>
      <c r="I71" s="19">
        <f t="shared" ca="1" si="10"/>
        <v>9</v>
      </c>
      <c r="J71" s="19">
        <f t="shared" ca="1" si="10"/>
        <v>2</v>
      </c>
      <c r="K71" s="19">
        <f t="shared" ca="1" si="10"/>
        <v>15</v>
      </c>
      <c r="L71" s="19">
        <f t="shared" ca="1" si="10"/>
        <v>5</v>
      </c>
      <c r="M71" s="19">
        <f t="shared" ca="1" si="10"/>
        <v>11</v>
      </c>
      <c r="N71" s="19">
        <f t="shared" ca="1" si="10"/>
        <v>4</v>
      </c>
      <c r="O71" s="19">
        <f t="shared" ca="1" si="10"/>
        <v>1</v>
      </c>
      <c r="P71" s="19">
        <f t="shared" ca="1" si="10"/>
        <v>12</v>
      </c>
      <c r="Q71" s="19">
        <f t="shared" ca="1" si="10"/>
        <v>4</v>
      </c>
      <c r="R71" s="19">
        <f t="shared" ca="1" si="10"/>
        <v>3</v>
      </c>
      <c r="S71" s="19">
        <f t="shared" ca="1" si="10"/>
        <v>16</v>
      </c>
      <c r="T71" s="19">
        <f t="shared" ca="1" si="10"/>
        <v>4</v>
      </c>
      <c r="U71" s="19">
        <f t="shared" ca="1" si="10"/>
        <v>7</v>
      </c>
      <c r="V71" s="19">
        <f t="shared" ca="1" si="10"/>
        <v>17</v>
      </c>
      <c r="W71" s="19">
        <f t="shared" ca="1" si="10"/>
        <v>14</v>
      </c>
      <c r="X71" s="19">
        <f t="shared" ca="1" si="10"/>
        <v>22</v>
      </c>
    </row>
    <row r="72" spans="1:30" ht="14.45" customHeight="1" x14ac:dyDescent="0.25">
      <c r="A72" s="77" t="s">
        <v>8</v>
      </c>
      <c r="B72" s="77"/>
      <c r="C72" s="77"/>
      <c r="D72" s="77"/>
      <c r="E72" s="17" t="str">
        <f t="array" aca="1" ref="E72" ca="1">IFERROR(IFERROR(INDEX(E$9:E$68,MODE(IF(E$9:E$68&lt;&gt;"",IF(E$9:E$68&lt;&gt;E$4,MATCH(E$9:E$68,E$9:E$68,0))))),INDEX(E$1:E$68,SMALL(IF(COUNTIF(E$9:E$68,E$9:E$68)=1,ROW($A$9:$A$68)),ROW($A$1)))),"")</f>
        <v>B</v>
      </c>
      <c r="F72" s="17" t="str">
        <f t="array" aca="1" ref="F72" ca="1">IFERROR(IFERROR(INDEX(F$9:F$68,MODE(IF(F$9:F$68&lt;&gt;"",IF(F$9:F$68&lt;&gt;F$4,MATCH(F$9:F$68,F$9:F$68,0))))),INDEX(F$1:F$68,SMALL(IF(COUNTIF(F$9:F$68,F$9:F$68)=1,ROW($A$9:$A$68)),ROW($A$1)))),"")</f>
        <v>C</v>
      </c>
      <c r="G72" s="17" t="str">
        <f t="array" aca="1" ref="G72" ca="1">IFERROR(IFERROR(INDEX(G$9:G$68,MODE(IF(G$9:G$68&lt;&gt;"",IF(G$9:G$68&lt;&gt;G$4,MATCH(G$9:G$68,G$9:G$68,0))))),INDEX(G$1:G$68,SMALL(IF(COUNTIF(G$9:G$68,G$9:G$68)=1,ROW($A$9:$A$68)),ROW($A$1)))),"")</f>
        <v>A</v>
      </c>
      <c r="H72" s="17" t="str">
        <f t="array" aca="1" ref="H72" ca="1">IFERROR(IFERROR(INDEX(H$9:H$68,MODE(IF(H$9:H$68&lt;&gt;"",IF(H$9:H$68&lt;&gt;H$4,MATCH(H$9:H$68,H$9:H$68,0))))),INDEX(H$1:H$68,SMALL(IF(COUNTIF(H$9:H$68,H$9:H$68)=1,ROW($A$9:$A$68)),ROW($A$1)))),"")</f>
        <v>D</v>
      </c>
      <c r="I72" s="17" t="str">
        <f t="array" aca="1" ref="I72" ca="1">IFERROR(IFERROR(INDEX(I$9:I$68,MODE(IF(I$9:I$68&lt;&gt;"",IF(I$9:I$68&lt;&gt;I$4,MATCH(I$9:I$68,I$9:I$68,0))))),INDEX(I$1:I$68,SMALL(IF(COUNTIF(I$9:I$68,I$9:I$68)=1,ROW($A$9:$A$68)),ROW($A$1)))),"")</f>
        <v>A</v>
      </c>
      <c r="J72" s="17" t="str">
        <f t="array" aca="1" ref="J72" ca="1">IFERROR(IFERROR(INDEX(J$9:J$68,MODE(IF(J$9:J$68&lt;&gt;"",IF(J$9:J$68&lt;&gt;J$4,MATCH(J$9:J$68,J$9:J$68,0))))),INDEX(J$1:J$68,SMALL(IF(COUNTIF(J$9:J$68,J$9:J$68)=1,ROW($A$9:$A$68)),ROW($A$1)))),"")</f>
        <v>B</v>
      </c>
      <c r="K72" s="17" t="str">
        <f t="array" aca="1" ref="K72" ca="1">IFERROR(IFERROR(INDEX(K$9:K$68,MODE(IF(K$9:K$68&lt;&gt;"",IF(K$9:K$68&lt;&gt;K$4,MATCH(K$9:K$68,K$9:K$68,0))))),INDEX(K$1:K$68,SMALL(IF(COUNTIF(K$9:K$68,K$9:K$68)=1,ROW($A$9:$A$68)),ROW($A$1)))),"")</f>
        <v>C</v>
      </c>
      <c r="L72" s="17" t="str">
        <f t="array" aca="1" ref="L72" ca="1">IFERROR(IFERROR(INDEX(L$9:L$68,MODE(IF(L$9:L$68&lt;&gt;"",IF(L$9:L$68&lt;&gt;L$4,MATCH(L$9:L$68,L$9:L$68,0))))),INDEX(L$1:L$68,SMALL(IF(COUNTIF(L$9:L$68,L$9:L$68)=1,ROW($A$9:$A$68)),ROW($A$1)))),"")</f>
        <v>B</v>
      </c>
      <c r="M72" s="17" t="str">
        <f t="array" aca="1" ref="M72" ca="1">IFERROR(IFERROR(INDEX(M$9:M$68,MODE(IF(M$9:M$68&lt;&gt;"",IF(M$9:M$68&lt;&gt;M$4,MATCH(M$9:M$68,M$9:M$68,0))))),INDEX(M$1:M$68,SMALL(IF(COUNTIF(M$9:M$68,M$9:M$68)=1,ROW($A$9:$A$68)),ROW($A$1)))),"")</f>
        <v>D</v>
      </c>
      <c r="N72" s="17" t="str">
        <f t="array" aca="1" ref="N72" ca="1">IFERROR(IFERROR(INDEX(N$9:N$68,MODE(IF(N$9:N$68&lt;&gt;"",IF(N$9:N$68&lt;&gt;N$4,MATCH(N$9:N$68,N$9:N$68,0))))),INDEX(N$1:N$68,SMALL(IF(COUNTIF(N$9:N$68,N$9:N$68)=1,ROW($A$9:$A$68)),ROW($A$1)))),"")</f>
        <v>B</v>
      </c>
      <c r="O72" s="17" t="str">
        <f t="array" aca="1" ref="O72" ca="1">IFERROR(IFERROR(INDEX(O$9:O$68,MODE(IF(O$9:O$68&lt;&gt;"",IF(O$9:O$68&lt;&gt;O$4,MATCH(O$9:O$68,O$9:O$68,0))))),INDEX(O$1:O$68,SMALL(IF(COUNTIF(O$9:O$68,O$9:O$68)=1,ROW($A$9:$A$68)),ROW($A$1)))),"")</f>
        <v>B</v>
      </c>
      <c r="P72" s="17" t="str">
        <f t="array" aca="1" ref="P72" ca="1">IFERROR(IFERROR(INDEX(P$9:P$68,MODE(IF(P$9:P$68&lt;&gt;"",IF(P$9:P$68&lt;&gt;P$4,MATCH(P$9:P$68,P$9:P$68,0))))),INDEX(P$1:P$68,SMALL(IF(COUNTIF(P$9:P$68,P$9:P$68)=1,ROW($A$9:$A$68)),ROW($A$1)))),"")</f>
        <v>D</v>
      </c>
      <c r="Q72" s="17" t="str">
        <f t="array" aca="1" ref="Q72" ca="1">IFERROR(IFERROR(INDEX(Q$9:Q$68,MODE(IF(Q$9:Q$68&lt;&gt;"",IF(Q$9:Q$68&lt;&gt;Q$4,MATCH(Q$9:Q$68,Q$9:Q$68,0))))),INDEX(Q$1:Q$68,SMALL(IF(COUNTIF(Q$9:Q$68,Q$9:Q$68)=1,ROW($A$9:$A$68)),ROW($A$1)))),"")</f>
        <v>C</v>
      </c>
      <c r="R72" s="17" t="str">
        <f t="array" aca="1" ref="R72" ca="1">IFERROR(IFERROR(INDEX(R$9:R$68,MODE(IF(R$9:R$68&lt;&gt;"",IF(R$9:R$68&lt;&gt;R$4,MATCH(R$9:R$68,R$9:R$68,0))))),INDEX(R$1:R$68,SMALL(IF(COUNTIF(R$9:R$68,R$9:R$68)=1,ROW($A$9:$A$68)),ROW($A$1)))),"")</f>
        <v>A</v>
      </c>
      <c r="S72" s="17" t="str">
        <f t="array" aca="1" ref="S72" ca="1">IFERROR(IFERROR(INDEX(S$9:S$68,MODE(IF(S$9:S$68&lt;&gt;"",IF(S$9:S$68&lt;&gt;S$4,MATCH(S$9:S$68,S$9:S$68,0))))),INDEX(S$1:S$68,SMALL(IF(COUNTIF(S$9:S$68,S$9:S$68)=1,ROW($A$9:$A$68)),ROW($A$1)))),"")</f>
        <v>A</v>
      </c>
      <c r="T72" s="17" t="str">
        <f t="array" aca="1" ref="T72" ca="1">IFERROR(IFERROR(INDEX(T$9:T$68,MODE(IF(T$9:T$68&lt;&gt;"",IF(T$9:T$68&lt;&gt;T$4,MATCH(T$9:T$68,T$9:T$68,0))))),INDEX(T$1:T$68,SMALL(IF(COUNTIF(T$9:T$68,T$9:T$68)=1,ROW($A$9:$A$68)),ROW($A$1)))),"")</f>
        <v>B</v>
      </c>
      <c r="U72" s="17" t="str">
        <f t="array" aca="1" ref="U72" ca="1">IFERROR(IFERROR(INDEX(U$9:U$68,MODE(IF(U$9:U$68&lt;&gt;"",IF(U$9:U$68&lt;&gt;U$4,MATCH(U$9:U$68,U$9:U$68,0))))),INDEX(U$1:U$68,SMALL(IF(COUNTIF(U$9:U$68,U$9:U$68)=1,ROW($A$9:$A$68)),ROW($A$1)))),"")</f>
        <v>C</v>
      </c>
      <c r="V72" s="17" t="str">
        <f t="array" aca="1" ref="V72" ca="1">IFERROR(IFERROR(INDEX(V$9:V$68,MODE(IF(V$9:V$68&lt;&gt;"",IF(V$9:V$68&lt;&gt;V$4,MATCH(V$9:V$68,V$9:V$68,0))))),INDEX(V$1:V$68,SMALL(IF(COUNTIF(V$9:V$68,V$9:V$68)=1,ROW($A$9:$A$68)),ROW($A$1)))),"")</f>
        <v>D</v>
      </c>
      <c r="W72" s="17" t="str">
        <f t="array" aca="1" ref="W72" ca="1">IFERROR(IFERROR(INDEX(W$9:W$68,MODE(IF(W$9:W$68&lt;&gt;"",IF(W$9:W$68&lt;&gt;W$4,MATCH(W$9:W$68,W$9:W$68,0))))),INDEX(W$1:W$68,SMALL(IF(COUNTIF(W$9:W$68,W$9:W$68)=1,ROW($A$9:$A$68)),ROW($A$1)))),"")</f>
        <v>D</v>
      </c>
      <c r="X72" s="17" t="str">
        <f t="array" aca="1" ref="X72" ca="1">IFERROR(IFERROR(INDEX(X$9:X$68,MODE(IF(X$9:X$68&lt;&gt;"",IF(X$9:X$68&lt;&gt;X$4,MATCH(X$9:X$68,X$9:X$68,0))))),INDEX(X$1:X$68,SMALL(IF(COUNTIF(X$9:X$68,X$9:X$68)=1,ROW($A$9:$A$68)),ROW($A$1)))),"")</f>
        <v>A</v>
      </c>
    </row>
    <row r="73" spans="1:30" ht="14.45" customHeight="1" x14ac:dyDescent="0.25">
      <c r="A73" s="78"/>
      <c r="B73" s="78"/>
      <c r="C73" s="78"/>
      <c r="D73" s="78"/>
      <c r="E73" s="18">
        <f t="shared" ref="E73:X73" ca="1" si="11">IF(E$72="","",COUNTIF(E$9:E$68,E$72))</f>
        <v>2</v>
      </c>
      <c r="F73" s="18">
        <f t="shared" ca="1" si="11"/>
        <v>12</v>
      </c>
      <c r="G73" s="18">
        <f t="shared" ca="1" si="11"/>
        <v>16</v>
      </c>
      <c r="H73" s="18">
        <f t="shared" ca="1" si="11"/>
        <v>15</v>
      </c>
      <c r="I73" s="18">
        <f t="shared" ca="1" si="11"/>
        <v>6</v>
      </c>
      <c r="J73" s="18">
        <f t="shared" ca="1" si="11"/>
        <v>5</v>
      </c>
      <c r="K73" s="18">
        <f t="shared" ca="1" si="11"/>
        <v>23</v>
      </c>
      <c r="L73" s="18">
        <f t="shared" ca="1" si="11"/>
        <v>29</v>
      </c>
      <c r="M73" s="18">
        <f t="shared" ca="1" si="11"/>
        <v>6</v>
      </c>
      <c r="N73" s="18">
        <f t="shared" ca="1" si="11"/>
        <v>5</v>
      </c>
      <c r="O73" s="18">
        <f t="shared" ca="1" si="11"/>
        <v>4</v>
      </c>
      <c r="P73" s="18">
        <f t="shared" ca="1" si="11"/>
        <v>14</v>
      </c>
      <c r="Q73" s="18">
        <f t="shared" ca="1" si="11"/>
        <v>4</v>
      </c>
      <c r="R73" s="18">
        <f t="shared" ca="1" si="11"/>
        <v>4</v>
      </c>
      <c r="S73" s="18">
        <f t="shared" ca="1" si="11"/>
        <v>5</v>
      </c>
      <c r="T73" s="18">
        <f t="shared" ca="1" si="11"/>
        <v>7</v>
      </c>
      <c r="U73" s="18">
        <f t="shared" ca="1" si="11"/>
        <v>6</v>
      </c>
      <c r="V73" s="18">
        <f t="shared" ca="1" si="11"/>
        <v>11</v>
      </c>
      <c r="W73" s="18">
        <f t="shared" ca="1" si="11"/>
        <v>9</v>
      </c>
      <c r="X73" s="18">
        <f t="shared" ca="1" si="11"/>
        <v>6</v>
      </c>
    </row>
    <row r="74" spans="1:30" ht="14.45" customHeight="1" x14ac:dyDescent="0.25">
      <c r="A74" s="79" t="s">
        <v>7</v>
      </c>
      <c r="B74" s="79"/>
      <c r="C74" s="79"/>
      <c r="D74" s="79"/>
      <c r="E74" s="13" t="str">
        <f t="array" aca="1" ref="E74" ca="1">IFERROR(IFERROR(INDEX(E$9:E$68,MODE(IF(E$9:E$68&lt;&gt;"",IF(E$9:E$68&lt;&gt;E$4,IF(E$9:E$68&lt;&gt;E$72,MATCH(E$9:E$68,E$9:E$68,0)))))),INDEX(E$1:E$68,SMALL(IF(E$9:E$68&lt;&gt;E$72,IF(COUNTIF(E$9:E$68,E$9:E$68)=1,ROW($A$9:$A$68))),ROW($A$1)))),"")</f>
        <v>A</v>
      </c>
      <c r="F74" s="13" t="str">
        <f t="array" aca="1" ref="F74" ca="1">IFERROR(IFERROR(INDEX(F$9:F$68,MODE(IF(F$9:F$68&lt;&gt;"",IF(F$9:F$68&lt;&gt;F$4,IF(F$9:F$68&lt;&gt;F$72,MATCH(F$9:F$68,F$9:F$68,0)))))),INDEX(F$1:F$68,SMALL(IF(F$9:F$68&lt;&gt;F$72,IF(COUNTIF(F$9:F$68,F$9:F$68)=1,ROW($A$9:$A$68))),ROW($A$1)))),"")</f>
        <v>D</v>
      </c>
      <c r="G74" s="13" t="str">
        <f t="array" aca="1" ref="G74" ca="1">IFERROR(IFERROR(INDEX(G$9:G$68,MODE(IF(G$9:G$68&lt;&gt;"",IF(G$9:G$68&lt;&gt;G$4,IF(G$9:G$68&lt;&gt;G$72,MATCH(G$9:G$68,G$9:G$68,0)))))),INDEX(G$1:G$68,SMALL(IF(G$9:G$68&lt;&gt;G$72,IF(COUNTIF(G$9:G$68,G$9:G$68)=1,ROW($A$9:$A$68))),ROW($A$1)))),"")</f>
        <v>C</v>
      </c>
      <c r="H74" s="13" t="str">
        <f t="array" aca="1" ref="H74" ca="1">IFERROR(IFERROR(INDEX(H$9:H$68,MODE(IF(H$9:H$68&lt;&gt;"",IF(H$9:H$68&lt;&gt;H$4,IF(H$9:H$68&lt;&gt;H$72,MATCH(H$9:H$68,H$9:H$68,0)))))),INDEX(H$1:H$68,SMALL(IF(H$9:H$68&lt;&gt;H$72,IF(COUNTIF(H$9:H$68,H$9:H$68)=1,ROW($A$9:$A$68))),ROW($A$1)))),"")</f>
        <v>A</v>
      </c>
      <c r="I74" s="13" t="str">
        <f t="array" aca="1" ref="I74" ca="1">IFERROR(IFERROR(INDEX(I$9:I$68,MODE(IF(I$9:I$68&lt;&gt;"",IF(I$9:I$68&lt;&gt;I$4,IF(I$9:I$68&lt;&gt;I$72,MATCH(I$9:I$68,I$9:I$68,0)))))),INDEX(I$1:I$68,SMALL(IF(I$9:I$68&lt;&gt;I$72,IF(COUNTIF(I$9:I$68,I$9:I$68)=1,ROW($A$9:$A$68))),ROW($A$1)))),"")</f>
        <v>D</v>
      </c>
      <c r="J74" s="13" t="str">
        <f t="array" aca="1" ref="J74" ca="1">IFERROR(IFERROR(INDEX(J$9:J$68,MODE(IF(J$9:J$68&lt;&gt;"",IF(J$9:J$68&lt;&gt;J$4,IF(J$9:J$68&lt;&gt;J$72,MATCH(J$9:J$68,J$9:J$68,0)))))),INDEX(J$1:J$68,SMALL(IF(J$9:J$68&lt;&gt;J$72,IF(COUNTIF(J$9:J$68,J$9:J$68)=1,ROW($A$9:$A$68))),ROW($A$1)))),"")</f>
        <v>A</v>
      </c>
      <c r="K74" s="13" t="str">
        <f t="array" aca="1" ref="K74" ca="1">IFERROR(IFERROR(INDEX(K$9:K$68,MODE(IF(K$9:K$68&lt;&gt;"",IF(K$9:K$68&lt;&gt;K$4,IF(K$9:K$68&lt;&gt;K$72,MATCH(K$9:K$68,K$9:K$68,0)))))),INDEX(K$1:K$68,SMALL(IF(K$9:K$68&lt;&gt;K$72,IF(COUNTIF(K$9:K$68,K$9:K$68)=1,ROW($A$9:$A$68))),ROW($A$1)))),"")</f>
        <v>B</v>
      </c>
      <c r="L74" s="13" t="str">
        <f t="array" aca="1" ref="L74" ca="1">IFERROR(IFERROR(INDEX(L$9:L$68,MODE(IF(L$9:L$68&lt;&gt;"",IF(L$9:L$68&lt;&gt;L$4,IF(L$9:L$68&lt;&gt;L$72,MATCH(L$9:L$68,L$9:L$68,0)))))),INDEX(L$1:L$68,SMALL(IF(L$9:L$68&lt;&gt;L$72,IF(COUNTIF(L$9:L$68,L$9:L$68)=1,ROW($A$9:$A$68))),ROW($A$1)))),"")</f>
        <v>D</v>
      </c>
      <c r="M74" s="13" t="str">
        <f t="array" aca="1" ref="M74" ca="1">IFERROR(IFERROR(INDEX(M$9:M$68,MODE(IF(M$9:M$68&lt;&gt;"",IF(M$9:M$68&lt;&gt;M$4,IF(M$9:M$68&lt;&gt;M$72,MATCH(M$9:M$68,M$9:M$68,0)))))),INDEX(M$1:M$68,SMALL(IF(M$9:M$68&lt;&gt;M$72,IF(COUNTIF(M$9:M$68,M$9:M$68)=1,ROW($A$9:$A$68))),ROW($A$1)))),"")</f>
        <v>C</v>
      </c>
      <c r="N74" s="13" t="str">
        <f t="array" aca="1" ref="N74" ca="1">IFERROR(IFERROR(INDEX(N$9:N$68,MODE(IF(N$9:N$68&lt;&gt;"",IF(N$9:N$68&lt;&gt;N$4,IF(N$9:N$68&lt;&gt;N$72,MATCH(N$9:N$68,N$9:N$68,0)))))),INDEX(N$1:N$68,SMALL(IF(N$9:N$68&lt;&gt;N$72,IF(COUNTIF(N$9:N$68,N$9:N$68)=1,ROW($A$9:$A$68))),ROW($A$1)))),"")</f>
        <v>A</v>
      </c>
      <c r="O74" s="13" t="str">
        <f t="array" aca="1" ref="O74" ca="1">IFERROR(IFERROR(INDEX(O$9:O$68,MODE(IF(O$9:O$68&lt;&gt;"",IF(O$9:O$68&lt;&gt;O$4,IF(O$9:O$68&lt;&gt;O$72,MATCH(O$9:O$68,O$9:O$68,0)))))),INDEX(O$1:O$68,SMALL(IF(O$9:O$68&lt;&gt;O$72,IF(COUNTIF(O$9:O$68,O$9:O$68)=1,ROW($A$9:$A$68))),ROW($A$1)))),"")</f>
        <v>D</v>
      </c>
      <c r="P74" s="13" t="str">
        <f t="array" aca="1" ref="P74" ca="1">IFERROR(IFERROR(INDEX(P$9:P$68,MODE(IF(P$9:P$68&lt;&gt;"",IF(P$9:P$68&lt;&gt;P$4,IF(P$9:P$68&lt;&gt;P$72,MATCH(P$9:P$68,P$9:P$68,0)))))),INDEX(P$1:P$68,SMALL(IF(P$9:P$68&lt;&gt;P$72,IF(COUNTIF(P$9:P$68,P$9:P$68)=1,ROW($A$9:$A$68))),ROW($A$1)))),"")</f>
        <v>C</v>
      </c>
      <c r="Q74" s="13" t="str">
        <f t="array" aca="1" ref="Q74" ca="1">IFERROR(IFERROR(INDEX(Q$9:Q$68,MODE(IF(Q$9:Q$68&lt;&gt;"",IF(Q$9:Q$68&lt;&gt;Q$4,IF(Q$9:Q$68&lt;&gt;Q$72,MATCH(Q$9:Q$68,Q$9:Q$68,0)))))),INDEX(Q$1:Q$68,SMALL(IF(Q$9:Q$68&lt;&gt;Q$72,IF(COUNTIF(Q$9:Q$68,Q$9:Q$68)=1,ROW($A$9:$A$68))),ROW($A$1)))),"")</f>
        <v>D</v>
      </c>
      <c r="R74" s="13" t="str">
        <f t="array" aca="1" ref="R74" ca="1">IFERROR(IFERROR(INDEX(R$9:R$68,MODE(IF(R$9:R$68&lt;&gt;"",IF(R$9:R$68&lt;&gt;R$4,IF(R$9:R$68&lt;&gt;R$72,MATCH(R$9:R$68,R$9:R$68,0)))))),INDEX(R$1:R$68,SMALL(IF(R$9:R$68&lt;&gt;R$72,IF(COUNTIF(R$9:R$68,R$9:R$68)=1,ROW($A$9:$A$68))),ROW($A$1)))),"")</f>
        <v>C</v>
      </c>
      <c r="S74" s="13" t="str">
        <f t="array" aca="1" ref="S74" ca="1">IFERROR(IFERROR(INDEX(S$9:S$68,MODE(IF(S$9:S$68&lt;&gt;"",IF(S$9:S$68&lt;&gt;S$4,IF(S$9:S$68&lt;&gt;S$72,MATCH(S$9:S$68,S$9:S$68,0)))))),INDEX(S$1:S$68,SMALL(IF(S$9:S$68&lt;&gt;S$72,IF(COUNTIF(S$9:S$68,S$9:S$68)=1,ROW($A$9:$A$68))),ROW($A$1)))),"")</f>
        <v>B</v>
      </c>
      <c r="T74" s="13" t="str">
        <f t="array" aca="1" ref="T74" ca="1">IFERROR(IFERROR(INDEX(T$9:T$68,MODE(IF(T$9:T$68&lt;&gt;"",IF(T$9:T$68&lt;&gt;T$4,IF(T$9:T$68&lt;&gt;T$72,MATCH(T$9:T$68,T$9:T$68,0)))))),INDEX(T$1:T$68,SMALL(IF(T$9:T$68&lt;&gt;T$72,IF(COUNTIF(T$9:T$68,T$9:T$68)=1,ROW($A$9:$A$68))),ROW($A$1)))),"")</f>
        <v>C</v>
      </c>
      <c r="U74" s="13" t="str">
        <f t="array" aca="1" ref="U74" ca="1">IFERROR(IFERROR(INDEX(U$9:U$68,MODE(IF(U$9:U$68&lt;&gt;"",IF(U$9:U$68&lt;&gt;U$4,IF(U$9:U$68&lt;&gt;U$72,MATCH(U$9:U$68,U$9:U$68,0)))))),INDEX(U$1:U$68,SMALL(IF(U$9:U$68&lt;&gt;U$72,IF(COUNTIF(U$9:U$68,U$9:U$68)=1,ROW($A$9:$A$68))),ROW($A$1)))),"")</f>
        <v>D</v>
      </c>
      <c r="V74" s="13" t="str">
        <f t="array" aca="1" ref="V74" ca="1">IFERROR(IFERROR(INDEX(V$9:V$68,MODE(IF(V$9:V$68&lt;&gt;"",IF(V$9:V$68&lt;&gt;V$4,IF(V$9:V$68&lt;&gt;V$72,MATCH(V$9:V$68,V$9:V$68,0)))))),INDEX(V$1:V$68,SMALL(IF(V$9:V$68&lt;&gt;V$72,IF(COUNTIF(V$9:V$68,V$9:V$68)=1,ROW($A$9:$A$68))),ROW($A$1)))),"")</f>
        <v>B</v>
      </c>
      <c r="W74" s="13" t="str">
        <f t="array" aca="1" ref="W74" ca="1">IFERROR(IFERROR(INDEX(W$9:W$68,MODE(IF(W$9:W$68&lt;&gt;"",IF(W$9:W$68&lt;&gt;W$4,IF(W$9:W$68&lt;&gt;W$72,MATCH(W$9:W$68,W$9:W$68,0)))))),INDEX(W$1:W$68,SMALL(IF(W$9:W$68&lt;&gt;W$72,IF(COUNTIF(W$9:W$68,W$9:W$68)=1,ROW($A$9:$A$68))),ROW($A$1)))),"")</f>
        <v>A</v>
      </c>
      <c r="X74" s="13" t="str">
        <f t="array" aca="1" ref="X74" ca="1">IFERROR(IFERROR(INDEX(X$9:X$68,MODE(IF(X$9:X$68&lt;&gt;"",IF(X$9:X$68&lt;&gt;X$4,IF(X$9:X$68&lt;&gt;X$72,MATCH(X$9:X$68,X$9:X$68,0)))))),INDEX(X$1:X$68,SMALL(IF(X$9:X$68&lt;&gt;X$72,IF(COUNTIF(X$9:X$68,X$9:X$68)=1,ROW($A$9:$A$68))),ROW($A$1)))),"")</f>
        <v>B</v>
      </c>
    </row>
    <row r="75" spans="1:30" ht="14.45" customHeight="1" x14ac:dyDescent="0.25">
      <c r="A75" s="80"/>
      <c r="B75" s="80"/>
      <c r="C75" s="80"/>
      <c r="D75" s="80"/>
      <c r="E75" s="14">
        <f t="shared" ref="E75:X75" ca="1" si="12">IF(E$74="","",COUNTIF(E$9:E$68,E$74))</f>
        <v>1</v>
      </c>
      <c r="F75" s="14">
        <f t="shared" ca="1" si="12"/>
        <v>3</v>
      </c>
      <c r="G75" s="14">
        <f t="shared" ca="1" si="12"/>
        <v>4</v>
      </c>
      <c r="H75" s="14">
        <f t="shared" ca="1" si="12"/>
        <v>4</v>
      </c>
      <c r="I75" s="14">
        <f t="shared" ca="1" si="12"/>
        <v>4</v>
      </c>
      <c r="J75" s="14">
        <f t="shared" ca="1" si="12"/>
        <v>2</v>
      </c>
      <c r="K75" s="14">
        <f t="shared" ca="1" si="12"/>
        <v>12</v>
      </c>
      <c r="L75" s="14">
        <f t="shared" ca="1" si="12"/>
        <v>14</v>
      </c>
      <c r="M75" s="14">
        <f t="shared" ca="1" si="12"/>
        <v>4</v>
      </c>
      <c r="N75" s="14">
        <f t="shared" ca="1" si="12"/>
        <v>4</v>
      </c>
      <c r="O75" s="14">
        <f t="shared" ca="1" si="12"/>
        <v>2</v>
      </c>
      <c r="P75" s="14">
        <f t="shared" ca="1" si="12"/>
        <v>6</v>
      </c>
      <c r="Q75" s="14">
        <f t="shared" ca="1" si="12"/>
        <v>2</v>
      </c>
      <c r="R75" s="14">
        <f t="shared" ca="1" si="12"/>
        <v>2</v>
      </c>
      <c r="S75" s="14">
        <f t="shared" ca="1" si="12"/>
        <v>3</v>
      </c>
      <c r="T75" s="14">
        <f t="shared" ca="1" si="12"/>
        <v>6</v>
      </c>
      <c r="U75" s="14">
        <f t="shared" ca="1" si="12"/>
        <v>3</v>
      </c>
      <c r="V75" s="14">
        <f t="shared" ca="1" si="12"/>
        <v>11</v>
      </c>
      <c r="W75" s="14">
        <f t="shared" ca="1" si="12"/>
        <v>7</v>
      </c>
      <c r="X75" s="14">
        <f t="shared" ca="1" si="12"/>
        <v>5</v>
      </c>
    </row>
    <row r="76" spans="1:30" ht="14.45" customHeight="1" x14ac:dyDescent="0.25">
      <c r="A76" s="81" t="s">
        <v>9</v>
      </c>
      <c r="B76" s="81"/>
      <c r="C76" s="81"/>
      <c r="D76" s="81"/>
      <c r="E76" s="15" t="str">
        <f t="array" aca="1" ref="E76" ca="1">IFERROR(IFERROR(INDEX(E$9:E$68,MODE(IF(E$9:E$68&lt;&gt;"",IF(E$9:E$68&lt;&gt;E$4,IF(E$9:E$68&lt;&gt;E$72,IF(E$9:E$68&lt;&gt;E$74,MATCH(E$9:E$68,E$9:E$68,0))))))),INDEX(E$1:E$68,SMALL(IF(E$9:E$68&lt;&gt;E$72,IF(E$9:E$68&lt;&gt;E$74,IF(COUNTIF(E$9:E$68,E$9:E$68)=1,ROW($A$9:$A$68)))),ROW($A$1)))),"")</f>
        <v/>
      </c>
      <c r="F76" s="15" t="str">
        <f t="array" aca="1" ref="F76" ca="1">IFERROR(IFERROR(INDEX(F$9:F$68,MODE(IF(F$9:F$68&lt;&gt;"",IF(F$9:F$68&lt;&gt;F$4,IF(F$9:F$68&lt;&gt;F$72,IF(F$9:F$68&lt;&gt;F$74,MATCH(F$9:F$68,F$9:F$68,0))))))),INDEX(F$1:F$68,SMALL(IF(F$9:F$68&lt;&gt;F$72,IF(F$9:F$68&lt;&gt;F$74,IF(COUNTIF(F$9:F$68,F$9:F$68)=1,ROW($A$9:$A$68)))),ROW($A$1)))),"")</f>
        <v>B</v>
      </c>
      <c r="G76" s="15" t="str">
        <f t="array" aca="1" ref="G76" ca="1">IFERROR(IFERROR(INDEX(G$9:G$68,MODE(IF(G$9:G$68&lt;&gt;"",IF(G$9:G$68&lt;&gt;G$4,IF(G$9:G$68&lt;&gt;G$72,IF(G$9:G$68&lt;&gt;G$74,MATCH(G$9:G$68,G$9:G$68,0))))))),INDEX(G$1:G$68,SMALL(IF(G$9:G$68&lt;&gt;G$72,IF(G$9:G$68&lt;&gt;G$74,IF(COUNTIF(G$9:G$68,G$9:G$68)=1,ROW($A$9:$A$68)))),ROW($A$1)))),"")</f>
        <v>B</v>
      </c>
      <c r="H76" s="15" t="str">
        <f t="array" aca="1" ref="H76" ca="1">IFERROR(IFERROR(INDEX(H$9:H$68,MODE(IF(H$9:H$68&lt;&gt;"",IF(H$9:H$68&lt;&gt;H$4,IF(H$9:H$68&lt;&gt;H$72,IF(H$9:H$68&lt;&gt;H$74,MATCH(H$9:H$68,H$9:H$68,0))))))),INDEX(H$1:H$68,SMALL(IF(H$9:H$68&lt;&gt;H$72,IF(H$9:H$68&lt;&gt;H$74,IF(COUNTIF(H$9:H$68,H$9:H$68)=1,ROW($A$9:$A$68)))),ROW($A$1)))),"")</f>
        <v>C</v>
      </c>
      <c r="I76" s="15" t="str">
        <f t="array" aca="1" ref="I76" ca="1">IFERROR(IFERROR(INDEX(I$9:I$68,MODE(IF(I$9:I$68&lt;&gt;"",IF(I$9:I$68&lt;&gt;I$4,IF(I$9:I$68&lt;&gt;I$72,IF(I$9:I$68&lt;&gt;I$74,MATCH(I$9:I$68,I$9:I$68,0))))))),INDEX(I$1:I$68,SMALL(IF(I$9:I$68&lt;&gt;I$72,IF(I$9:I$68&lt;&gt;I$74,IF(COUNTIF(I$9:I$68,I$9:I$68)=1,ROW($A$9:$A$68)))),ROW($A$1)))),"")</f>
        <v>B</v>
      </c>
      <c r="J76" s="15" t="str">
        <f t="array" aca="1" ref="J76" ca="1">IFERROR(IFERROR(INDEX(J$9:J$68,MODE(IF(J$9:J$68&lt;&gt;"",IF(J$9:J$68&lt;&gt;J$4,IF(J$9:J$68&lt;&gt;J$72,IF(J$9:J$68&lt;&gt;J$74,MATCH(J$9:J$68,J$9:J$68,0))))))),INDEX(J$1:J$68,SMALL(IF(J$9:J$68&lt;&gt;J$72,IF(J$9:J$68&lt;&gt;J$74,IF(COUNTIF(J$9:J$68,J$9:J$68)=1,ROW($A$9:$A$68)))),ROW($A$1)))),"")</f>
        <v/>
      </c>
      <c r="K76" s="15" t="str">
        <f t="array" aca="1" ref="K76" ca="1">IFERROR(IFERROR(INDEX(K$9:K$68,MODE(IF(K$9:K$68&lt;&gt;"",IF(K$9:K$68&lt;&gt;K$4,IF(K$9:K$68&lt;&gt;K$72,IF(K$9:K$68&lt;&gt;K$74,MATCH(K$9:K$68,K$9:K$68,0))))))),INDEX(K$1:K$68,SMALL(IF(K$9:K$68&lt;&gt;K$72,IF(K$9:K$68&lt;&gt;K$74,IF(COUNTIF(K$9:K$68,K$9:K$68)=1,ROW($A$9:$A$68)))),ROW($A$1)))),"")</f>
        <v>D</v>
      </c>
      <c r="L76" s="15" t="str">
        <f t="array" aca="1" ref="L76" ca="1">IFERROR(IFERROR(INDEX(L$9:L$68,MODE(IF(L$9:L$68&lt;&gt;"",IF(L$9:L$68&lt;&gt;L$4,IF(L$9:L$68&lt;&gt;L$72,IF(L$9:L$68&lt;&gt;L$74,MATCH(L$9:L$68,L$9:L$68,0))))))),INDEX(L$1:L$68,SMALL(IF(L$9:L$68&lt;&gt;L$72,IF(L$9:L$68&lt;&gt;L$74,IF(COUNTIF(L$9:L$68,L$9:L$68)=1,ROW($A$9:$A$68)))),ROW($A$1)))),"")</f>
        <v>A</v>
      </c>
      <c r="M76" s="15" t="str">
        <f t="array" aca="1" ref="M76" ca="1">IFERROR(IFERROR(INDEX(M$9:M$68,MODE(IF(M$9:M$68&lt;&gt;"",IF(M$9:M$68&lt;&gt;M$4,IF(M$9:M$68&lt;&gt;M$72,IF(M$9:M$68&lt;&gt;M$74,MATCH(M$9:M$68,M$9:M$68,0))))))),INDEX(M$1:M$68,SMALL(IF(M$9:M$68&lt;&gt;M$72,IF(M$9:M$68&lt;&gt;M$74,IF(COUNTIF(M$9:M$68,M$9:M$68)=1,ROW($A$9:$A$68)))),ROW($A$1)))),"")</f>
        <v>A</v>
      </c>
      <c r="N76" s="15" t="str">
        <f t="array" aca="1" ref="N76" ca="1">IFERROR(IFERROR(INDEX(N$9:N$68,MODE(IF(N$9:N$68&lt;&gt;"",IF(N$9:N$68&lt;&gt;N$4,IF(N$9:N$68&lt;&gt;N$72,IF(N$9:N$68&lt;&gt;N$74,MATCH(N$9:N$68,N$9:N$68,0))))))),INDEX(N$1:N$68,SMALL(IF(N$9:N$68&lt;&gt;N$72,IF(N$9:N$68&lt;&gt;N$74,IF(COUNTIF(N$9:N$68,N$9:N$68)=1,ROW($A$9:$A$68)))),ROW($A$1)))),"")</f>
        <v>D</v>
      </c>
      <c r="O76" s="15" t="str">
        <f t="array" aca="1" ref="O76" ca="1">IFERROR(IFERROR(INDEX(O$9:O$68,MODE(IF(O$9:O$68&lt;&gt;"",IF(O$9:O$68&lt;&gt;O$4,IF(O$9:O$68&lt;&gt;O$72,IF(O$9:O$68&lt;&gt;O$74,MATCH(O$9:O$68,O$9:O$68,0))))))),INDEX(O$1:O$68,SMALL(IF(O$9:O$68&lt;&gt;O$72,IF(O$9:O$68&lt;&gt;O$74,IF(COUNTIF(O$9:O$68,O$9:O$68)=1,ROW($A$9:$A$68)))),ROW($A$1)))),"")</f>
        <v>C</v>
      </c>
      <c r="P76" s="15" t="str">
        <f t="array" aca="1" ref="P76" ca="1">IFERROR(IFERROR(INDEX(P$9:P$68,MODE(IF(P$9:P$68&lt;&gt;"",IF(P$9:P$68&lt;&gt;P$4,IF(P$9:P$68&lt;&gt;P$72,IF(P$9:P$68&lt;&gt;P$74,MATCH(P$9:P$68,P$9:P$68,0))))))),INDEX(P$1:P$68,SMALL(IF(P$9:P$68&lt;&gt;P$72,IF(P$9:P$68&lt;&gt;P$74,IF(COUNTIF(P$9:P$68,P$9:P$68)=1,ROW($A$9:$A$68)))),ROW($A$1)))),"")</f>
        <v>A</v>
      </c>
      <c r="Q76" s="15" t="str">
        <f t="array" aca="1" ref="Q76" ca="1">IFERROR(IFERROR(INDEX(Q$9:Q$68,MODE(IF(Q$9:Q$68&lt;&gt;"",IF(Q$9:Q$68&lt;&gt;Q$4,IF(Q$9:Q$68&lt;&gt;Q$72,IF(Q$9:Q$68&lt;&gt;Q$74,MATCH(Q$9:Q$68,Q$9:Q$68,0))))))),INDEX(Q$1:Q$68,SMALL(IF(Q$9:Q$68&lt;&gt;Q$72,IF(Q$9:Q$68&lt;&gt;Q$74,IF(COUNTIF(Q$9:Q$68,Q$9:Q$68)=1,ROW($A$9:$A$68)))),ROW($A$1)))),"")</f>
        <v>A</v>
      </c>
      <c r="R76" s="15" t="str">
        <f t="array" aca="1" ref="R76" ca="1">IFERROR(IFERROR(INDEX(R$9:R$68,MODE(IF(R$9:R$68&lt;&gt;"",IF(R$9:R$68&lt;&gt;R$4,IF(R$9:R$68&lt;&gt;R$72,IF(R$9:R$68&lt;&gt;R$74,MATCH(R$9:R$68,R$9:R$68,0))))))),INDEX(R$1:R$68,SMALL(IF(R$9:R$68&lt;&gt;R$72,IF(R$9:R$68&lt;&gt;R$74,IF(COUNTIF(R$9:R$68,R$9:R$68)=1,ROW($A$9:$A$68)))),ROW($A$1)))),"")</f>
        <v/>
      </c>
      <c r="S76" s="15" t="str">
        <f t="array" aca="1" ref="S76" ca="1">IFERROR(IFERROR(INDEX(S$9:S$68,MODE(IF(S$9:S$68&lt;&gt;"",IF(S$9:S$68&lt;&gt;S$4,IF(S$9:S$68&lt;&gt;S$72,IF(S$9:S$68&lt;&gt;S$74,MATCH(S$9:S$68,S$9:S$68,0))))))),INDEX(S$1:S$68,SMALL(IF(S$9:S$68&lt;&gt;S$72,IF(S$9:S$68&lt;&gt;S$74,IF(COUNTIF(S$9:S$68,S$9:S$68)=1,ROW($A$9:$A$68)))),ROW($A$1)))),"")</f>
        <v>D</v>
      </c>
      <c r="T76" s="15" t="str">
        <f t="array" aca="1" ref="T76" ca="1">IFERROR(IFERROR(INDEX(T$9:T$68,MODE(IF(T$9:T$68&lt;&gt;"",IF(T$9:T$68&lt;&gt;T$4,IF(T$9:T$68&lt;&gt;T$72,IF(T$9:T$68&lt;&gt;T$74,MATCH(T$9:T$68,T$9:T$68,0))))))),INDEX(T$1:T$68,SMALL(IF(T$9:T$68&lt;&gt;T$72,IF(T$9:T$68&lt;&gt;T$74,IF(COUNTIF(T$9:T$68,T$9:T$68)=1,ROW($A$9:$A$68)))),ROW($A$1)))),"")</f>
        <v>A</v>
      </c>
      <c r="U76" s="15" t="str">
        <f t="array" aca="1" ref="U76" ca="1">IFERROR(IFERROR(INDEX(U$9:U$68,MODE(IF(U$9:U$68&lt;&gt;"",IF(U$9:U$68&lt;&gt;U$4,IF(U$9:U$68&lt;&gt;U$72,IF(U$9:U$68&lt;&gt;U$74,MATCH(U$9:U$68,U$9:U$68,0))))))),INDEX(U$1:U$68,SMALL(IF(U$9:U$68&lt;&gt;U$72,IF(U$9:U$68&lt;&gt;U$74,IF(COUNTIF(U$9:U$68,U$9:U$68)=1,ROW($A$9:$A$68)))),ROW($A$1)))),"")</f>
        <v>B</v>
      </c>
      <c r="V76" s="15" t="str">
        <f t="array" aca="1" ref="V76" ca="1">IFERROR(IFERROR(INDEX(V$9:V$68,MODE(IF(V$9:V$68&lt;&gt;"",IF(V$9:V$68&lt;&gt;V$4,IF(V$9:V$68&lt;&gt;V$72,IF(V$9:V$68&lt;&gt;V$74,MATCH(V$9:V$68,V$9:V$68,0))))))),INDEX(V$1:V$68,SMALL(IF(V$9:V$68&lt;&gt;V$72,IF(V$9:V$68&lt;&gt;V$74,IF(COUNTIF(V$9:V$68,V$9:V$68)=1,ROW($A$9:$A$68)))),ROW($A$1)))),"")</f>
        <v>C</v>
      </c>
      <c r="W76" s="15" t="str">
        <f t="array" aca="1" ref="W76" ca="1">IFERROR(IFERROR(INDEX(W$9:W$68,MODE(IF(W$9:W$68&lt;&gt;"",IF(W$9:W$68&lt;&gt;W$4,IF(W$9:W$68&lt;&gt;W$72,IF(W$9:W$68&lt;&gt;W$74,MATCH(W$9:W$68,W$9:W$68,0))))))),INDEX(W$1:W$68,SMALL(IF(W$9:W$68&lt;&gt;W$72,IF(W$9:W$68&lt;&gt;W$74,IF(COUNTIF(W$9:W$68,W$9:W$68)=1,ROW($A$9:$A$68)))),ROW($A$1)))),"")</f>
        <v>C</v>
      </c>
      <c r="X76" s="15" t="str">
        <f t="array" aca="1" ref="X76" ca="1">IFERROR(IFERROR(INDEX(X$9:X$68,MODE(IF(X$9:X$68&lt;&gt;"",IF(X$9:X$68&lt;&gt;X$4,IF(X$9:X$68&lt;&gt;X$72,IF(X$9:X$68&lt;&gt;X$74,MATCH(X$9:X$68,X$9:X$68,0))))))),INDEX(X$1:X$68,SMALL(IF(X$9:X$68&lt;&gt;X$72,IF(X$9:X$68&lt;&gt;X$74,IF(COUNTIF(X$9:X$68,X$9:X$68)=1,ROW($A$9:$A$68)))),ROW($A$1)))),"")</f>
        <v>D</v>
      </c>
    </row>
    <row r="77" spans="1:30" ht="14.45" customHeight="1" x14ac:dyDescent="0.25">
      <c r="A77" s="82"/>
      <c r="B77" s="82"/>
      <c r="C77" s="82"/>
      <c r="D77" s="82"/>
      <c r="E77" s="16" t="str">
        <f t="shared" ref="E77:X77" ca="1" si="13">IF(E$76="","",COUNTIF(E$9:E$68,E$76))</f>
        <v/>
      </c>
      <c r="F77" s="16">
        <f t="shared" ca="1" si="13"/>
        <v>1</v>
      </c>
      <c r="G77" s="16">
        <f t="shared" ca="1" si="13"/>
        <v>1</v>
      </c>
      <c r="H77" s="16">
        <f t="shared" ca="1" si="13"/>
        <v>2</v>
      </c>
      <c r="I77" s="16">
        <f t="shared" ca="1" si="13"/>
        <v>3</v>
      </c>
      <c r="J77" s="16" t="str">
        <f t="shared" ca="1" si="13"/>
        <v/>
      </c>
      <c r="K77" s="16">
        <f t="shared" ca="1" si="13"/>
        <v>1</v>
      </c>
      <c r="L77" s="16">
        <f t="shared" ca="1" si="13"/>
        <v>2</v>
      </c>
      <c r="M77" s="16">
        <f t="shared" ca="1" si="13"/>
        <v>3</v>
      </c>
      <c r="N77" s="16">
        <f t="shared" ca="1" si="13"/>
        <v>3</v>
      </c>
      <c r="O77" s="16">
        <f t="shared" ca="1" si="13"/>
        <v>1</v>
      </c>
      <c r="P77" s="16">
        <f t="shared" ca="1" si="13"/>
        <v>2</v>
      </c>
      <c r="Q77" s="16">
        <f t="shared" ca="1" si="13"/>
        <v>1</v>
      </c>
      <c r="R77" s="16" t="str">
        <f t="shared" ca="1" si="13"/>
        <v/>
      </c>
      <c r="S77" s="16">
        <f t="shared" ca="1" si="13"/>
        <v>3</v>
      </c>
      <c r="T77" s="16">
        <f t="shared" ca="1" si="13"/>
        <v>1</v>
      </c>
      <c r="U77" s="16">
        <f t="shared" ca="1" si="13"/>
        <v>2</v>
      </c>
      <c r="V77" s="16">
        <f t="shared" ca="1" si="13"/>
        <v>3</v>
      </c>
      <c r="W77" s="16">
        <f t="shared" ca="1" si="13"/>
        <v>6</v>
      </c>
      <c r="X77" s="16">
        <f t="shared" ca="1" si="13"/>
        <v>4</v>
      </c>
    </row>
  </sheetData>
  <sortState xmlns:xlrd2="http://schemas.microsoft.com/office/spreadsheetml/2017/richdata2" ref="C9:AB56">
    <sortCondition descending="1" ref="AB9:AB56"/>
  </sortState>
  <mergeCells count="17">
    <mergeCell ref="A76:D77"/>
    <mergeCell ref="A71:D71"/>
    <mergeCell ref="A69:D70"/>
    <mergeCell ref="A72:D73"/>
    <mergeCell ref="A74:D75"/>
    <mergeCell ref="A1:AB1"/>
    <mergeCell ref="A2:D2"/>
    <mergeCell ref="Y2:Y8"/>
    <mergeCell ref="Z2:Z8"/>
    <mergeCell ref="AA2:AA8"/>
    <mergeCell ref="AB2:AB8"/>
    <mergeCell ref="A3:D3"/>
    <mergeCell ref="A4:D4"/>
    <mergeCell ref="A5:D5"/>
    <mergeCell ref="A6:D6"/>
    <mergeCell ref="A7:D7"/>
    <mergeCell ref="A8:D8"/>
  </mergeCells>
  <conditionalFormatting sqref="F9:X9 E10:X68">
    <cfRule type="expression" dxfId="42" priority="44">
      <formula>E$4=E9</formula>
    </cfRule>
    <cfRule type="expression" dxfId="41" priority="45">
      <formula>AND(E9&lt;&gt;E$4,E$4&lt;&gt;"")</formula>
    </cfRule>
  </conditionalFormatting>
  <conditionalFormatting sqref="A9:B9 F9:X9 A10:X68">
    <cfRule type="expression" dxfId="40" priority="7">
      <formula>MOD(ROW(),2)=0</formula>
    </cfRule>
  </conditionalFormatting>
  <conditionalFormatting sqref="E5:X5">
    <cfRule type="aboveAverage" dxfId="39" priority="216" aboveAverage="0"/>
    <cfRule type="aboveAverage" dxfId="38" priority="217"/>
  </conditionalFormatting>
  <conditionalFormatting sqref="E6:X6">
    <cfRule type="aboveAverage" dxfId="37" priority="218" aboveAverage="0"/>
    <cfRule type="aboveAverage" dxfId="36" priority="219"/>
  </conditionalFormatting>
  <conditionalFormatting sqref="E7:X7">
    <cfRule type="aboveAverage" dxfId="35" priority="220" aboveAverage="0"/>
    <cfRule type="aboveAverage" dxfId="34" priority="221"/>
  </conditionalFormatting>
  <conditionalFormatting sqref="E8:X8">
    <cfRule type="aboveAverage" dxfId="33" priority="222" aboveAverage="0"/>
    <cfRule type="aboveAverage" dxfId="32" priority="223"/>
  </conditionalFormatting>
  <conditionalFormatting sqref="E73:X73">
    <cfRule type="aboveAverage" dxfId="31" priority="224"/>
  </conditionalFormatting>
  <conditionalFormatting sqref="E70:X70">
    <cfRule type="aboveAverage" dxfId="30" priority="225" aboveAverage="0"/>
  </conditionalFormatting>
  <conditionalFormatting sqref="E9">
    <cfRule type="expression" dxfId="29" priority="2">
      <formula>E$4=E9</formula>
    </cfRule>
    <cfRule type="expression" dxfId="28" priority="3">
      <formula>AND(E9&lt;&gt;E$4,E$4&lt;&gt;"")</formula>
    </cfRule>
  </conditionalFormatting>
  <conditionalFormatting sqref="C9:E9">
    <cfRule type="expression" dxfId="27" priority="1">
      <formula>MOD(ROW(),2)=0</formula>
    </cfRule>
  </conditionalFormatting>
  <conditionalFormatting sqref="Y9:Y68">
    <cfRule type="aboveAverage" dxfId="26" priority="254" aboveAverage="0"/>
    <cfRule type="aboveAverage" dxfId="25" priority="255"/>
  </conditionalFormatting>
  <conditionalFormatting sqref="Z9:Z68">
    <cfRule type="aboveAverage" dxfId="24" priority="258" aboveAverage="0"/>
    <cfRule type="aboveAverage" dxfId="23" priority="259"/>
  </conditionalFormatting>
  <conditionalFormatting sqref="AA9:AA68">
    <cfRule type="aboveAverage" dxfId="22" priority="262" aboveAverage="0"/>
    <cfRule type="aboveAverage" dxfId="21" priority="263"/>
  </conditionalFormatting>
  <conditionalFormatting sqref="AB9:AB68">
    <cfRule type="aboveAverage" dxfId="20" priority="266" aboveAverage="0"/>
    <cfRule type="aboveAverage" dxfId="19" priority="267"/>
  </conditionalFormatting>
  <pageMargins left="0.19685039370078741" right="0.19685039370078741" top="0.19685039370078741" bottom="0.19685039370078741" header="0" footer="0"/>
  <pageSetup paperSize="9" scale="80" orientation="portrait" horizontalDpi="1200" verticalDpi="12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ayfa5">
    <tabColor rgb="FF92D050"/>
  </sheetPr>
  <dimension ref="A1:AU68"/>
  <sheetViews>
    <sheetView workbookViewId="0">
      <selection activeCell="D9" sqref="D9:D68"/>
    </sheetView>
  </sheetViews>
  <sheetFormatPr defaultRowHeight="20.100000000000001" customHeight="1" x14ac:dyDescent="0.25"/>
  <cols>
    <col min="1" max="2" width="3.5703125" style="20" customWidth="1"/>
    <col min="3" max="3" width="4.28515625" style="20" customWidth="1"/>
    <col min="4" max="4" width="26.7109375" style="20" customWidth="1"/>
    <col min="5" max="24" width="3.5703125" style="1" customWidth="1"/>
    <col min="25" max="27" width="3" style="1" customWidth="1"/>
    <col min="28" max="28" width="6.7109375" style="1" customWidth="1"/>
    <col min="29" max="29" width="3.7109375" style="1" bestFit="1" customWidth="1"/>
    <col min="30" max="55" width="3.28515625" style="1" customWidth="1"/>
    <col min="56" max="16384" width="9.140625" style="1"/>
  </cols>
  <sheetData>
    <row r="1" spans="1:47" ht="20.100000000000001" customHeight="1" x14ac:dyDescent="0.25">
      <c r="A1" s="61" t="str">
        <f>Veri!C5&amp;" "&amp;Veri!C4&amp;" "&amp;Veri!C3&amp;" İstatistik"</f>
        <v>Deneme 1 Türkçe İstatistik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  <c r="AB1" s="61"/>
    </row>
    <row r="2" spans="1:47" ht="408.95" customHeight="1" x14ac:dyDescent="0.25">
      <c r="A2" s="62" t="s">
        <v>2</v>
      </c>
      <c r="B2" s="62"/>
      <c r="C2" s="62"/>
      <c r="D2" s="62"/>
      <c r="E2" s="24" t="str">
        <f>IF(Veri!$C6&lt;&gt;"",Veri!$C6,"")</f>
        <v>Bağlamdan yararlanarak bilmediği kelime ve kelime gruplarının anlamını tahmin eder.</v>
      </c>
      <c r="F2" s="24" t="str">
        <f>IF(Veri!$C7&lt;&gt;"",Veri!$C7,"")</f>
        <v>Metindeki söz sanatlarını tespit eder.</v>
      </c>
      <c r="G2" s="24" t="str">
        <f>IF(Veri!$C8&lt;&gt;"",Veri!$C8,"")</f>
        <v>Bağlamdan yararlanarak bilmediği kelime ve kelime gruplarının anlamını tahmin eder.</v>
      </c>
      <c r="H2" s="24" t="str">
        <f>IF(Veri!$C9&lt;&gt;"",Veri!$C9,"")</f>
        <v>Okudukları ile ilgili çıkarımlarda bulunur.</v>
      </c>
      <c r="I2" s="24" t="str">
        <f>IF(Veri!$C10&lt;&gt;"",Veri!$C10,"")</f>
        <v>Grafik, tablo ve çizelgeyle sunulan bilgileri yorumlar.</v>
      </c>
      <c r="J2" s="24" t="str">
        <f>IF(Veri!$C11&lt;&gt;"",Veri!$C11,"")</f>
        <v>Metinle ilgili soruları cevaplar. Metindeki söz sanatlarını tespit eder.</v>
      </c>
      <c r="K2" s="24" t="str">
        <f>IF(Veri!$C12&lt;&gt;"",Veri!$C12,"")</f>
        <v>Grafik, tablo ve çizelgeyle sunulan bilgileri yorumlar. Metinle ilgili soruları cevaplar.</v>
      </c>
      <c r="L2" s="24" t="str">
        <f>IF(Veri!$C13&lt;&gt;"",Veri!$C13,"")</f>
        <v>Okudukları ile ilgili çıkarımlarda bulunur.</v>
      </c>
      <c r="M2" s="24" t="str">
        <f>IF(Veri!$C14&lt;&gt;"",Veri!$C14,"")</f>
        <v>Metnin içeriğini yorumlar.</v>
      </c>
      <c r="N2" s="24" t="str">
        <f>IF(Veri!$C15&lt;&gt;"",Veri!$C15,"")</f>
        <v>Metnin konusunu belirler.</v>
      </c>
      <c r="O2" s="24" t="str">
        <f>IF(Veri!$C16&lt;&gt;"",Veri!$C16,"")</f>
        <v>Görsellerle ilgili soruları cevaplar. Okuduğu metinlerdeki hikâye unsurlarını belirler.</v>
      </c>
      <c r="P2" s="24" t="str">
        <f>IF(Veri!$C17&lt;&gt;"",Veri!$C17,"")</f>
        <v>Grafik, tablo ve çizelgeyle sunulan bilgileri yorumlar.</v>
      </c>
      <c r="Q2" s="24" t="str">
        <f>IF(Veri!$C18&lt;&gt;"",Veri!$C18,"")</f>
        <v>Metindeki yardımcı fikirleri belirler.</v>
      </c>
      <c r="R2" s="24" t="str">
        <f>IF(Veri!$C19&lt;&gt;"",Veri!$C19,"")</f>
        <v>Metinle ilgili soruları cevaplar. Görsellerle ilgili soruları cevaplar.</v>
      </c>
      <c r="S2" s="24" t="str">
        <f>IF(Veri!$C20&lt;&gt;"",Veri!$C20,"")</f>
        <v>Metinle ilgili soruları cevaplar.</v>
      </c>
      <c r="T2" s="24" t="str">
        <f>IF(Veri!$C21&lt;&gt;"",Veri!$C21,"")</f>
        <v>Yazdıklarını düzenler.</v>
      </c>
      <c r="U2" s="24" t="str">
        <f>IF(Veri!$C22&lt;&gt;"",Veri!$C22,"")</f>
        <v>Yazdıklarını düzenler.</v>
      </c>
      <c r="V2" s="24" t="str">
        <f>IF(Veri!$C23&lt;&gt;"",Veri!$C23,"")</f>
        <v>Fiilimsilerin cümledeki işlevlerini kavrar.</v>
      </c>
      <c r="W2" s="24" t="str">
        <f>IF(Veri!$C24&lt;&gt;"",Veri!$C24,"")</f>
        <v>Fiilimsilerin cümledeki işlevlerini kavrar.</v>
      </c>
      <c r="X2" s="24" t="str">
        <f>IF(Veri!$C25&lt;&gt;"",Veri!$C25,"")</f>
        <v>Fiilimsilerin cümledeki işlevlerini kavrar.</v>
      </c>
      <c r="Y2" s="91" t="str">
        <f ca="1">IF(IFERROR(AVERAGE($Y$9:$Y$68)&lt;&gt;0,0)," Toplam Doğru Sayısı (Ortalama : " &amp; ROUND(AVERAGE($Y$9:$Y$68), 2) &amp; ")"," Toplam Doğru Sayısı")</f>
        <v xml:space="preserve"> Toplam Doğru Sayısı (Ortalama : 11,23)</v>
      </c>
      <c r="Z2" s="92" t="str">
        <f ca="1">IF(IFERROR(AVERAGE($Z$9:$Z$68)&lt;&gt;0,0)," Toplam Yanlış Sayısı (Ortalama : " &amp; ROUND(AVERAGE(Z$9:Z$68), 2) &amp; ")"," Toplam Yanlış Sayısı")</f>
        <v xml:space="preserve"> Toplam Yanlış Sayısı (Ortalama : 5,84)</v>
      </c>
      <c r="AA2" s="88" t="str">
        <f ca="1">IF(IFERROR(AVERAGE($AA$9:$AA$68)&lt;&gt;0,0)," Boş Bırakılan Soru Sayısı (Ortalama : " &amp; ROUND(AVERAGE($AA$9:$AA$68), 2) &amp; ")"," Boş Bırakılan Soru Sayısı")</f>
        <v xml:space="preserve"> Boş Bırakılan Soru Sayısı (Ortalama : 2,93)</v>
      </c>
      <c r="AB2" s="93" t="str">
        <f ca="1">IF(IFERROR(AVERAGE($AB$9:$AB$68)&lt;&gt;0,0),"Net "&amp;CHAR(10)&amp;ROUND(AVERAGE($AB$9:$AB$68),2)&amp;CHAR(10)&amp;CHAR(10) &amp; IFERROR(TEXT((SUM(Y9:Y68)-SUM(Z9:Z68)/3)/MAX($E$3:$X$3)/SUMPRODUCT(--(Y9:Y68&lt;&gt;"")),"% 0,00"),"") &amp; CHAR(10),"")</f>
        <v xml:space="preserve">Net 
9,29
% 46,43
</v>
      </c>
      <c r="AC2" s="29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</row>
    <row r="3" spans="1:47" s="20" customFormat="1" ht="15.95" customHeight="1" x14ac:dyDescent="0.25">
      <c r="A3" s="64" t="s">
        <v>0</v>
      </c>
      <c r="B3" s="64"/>
      <c r="C3" s="64"/>
      <c r="D3" s="64"/>
      <c r="E3" s="6">
        <v>1</v>
      </c>
      <c r="F3" s="6">
        <v>2</v>
      </c>
      <c r="G3" s="6">
        <v>3</v>
      </c>
      <c r="H3" s="6">
        <v>4</v>
      </c>
      <c r="I3" s="6">
        <v>5</v>
      </c>
      <c r="J3" s="6">
        <v>6</v>
      </c>
      <c r="K3" s="6">
        <v>7</v>
      </c>
      <c r="L3" s="6">
        <v>8</v>
      </c>
      <c r="M3" s="6">
        <v>9</v>
      </c>
      <c r="N3" s="6">
        <v>10</v>
      </c>
      <c r="O3" s="6">
        <v>11</v>
      </c>
      <c r="P3" s="6">
        <v>12</v>
      </c>
      <c r="Q3" s="6">
        <v>13</v>
      </c>
      <c r="R3" s="6">
        <v>14</v>
      </c>
      <c r="S3" s="6">
        <v>15</v>
      </c>
      <c r="T3" s="6">
        <v>16</v>
      </c>
      <c r="U3" s="6">
        <v>17</v>
      </c>
      <c r="V3" s="6">
        <v>18</v>
      </c>
      <c r="W3" s="6">
        <v>19</v>
      </c>
      <c r="X3" s="6">
        <v>20</v>
      </c>
      <c r="Y3" s="91"/>
      <c r="Z3" s="92"/>
      <c r="AA3" s="88"/>
      <c r="AB3" s="93"/>
      <c r="AC3" s="22"/>
      <c r="AG3" s="22"/>
      <c r="AH3" s="30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  <c r="AT3" s="22"/>
      <c r="AU3" s="22"/>
    </row>
    <row r="4" spans="1:47" s="20" customFormat="1" ht="15.95" customHeight="1" x14ac:dyDescent="0.25">
      <c r="A4" s="64" t="s">
        <v>1</v>
      </c>
      <c r="B4" s="64"/>
      <c r="C4" s="64"/>
      <c r="D4" s="64"/>
      <c r="E4" s="33" t="str">
        <f>IF(Veri!$B6&lt;&gt;"",Veri!$B6,"")</f>
        <v>D</v>
      </c>
      <c r="F4" s="33" t="str">
        <f>IF(Veri!$B7&lt;&gt;"",Veri!$B7,"")</f>
        <v>A</v>
      </c>
      <c r="G4" s="33" t="str">
        <f>IF(Veri!$B8&lt;&gt;"",Veri!$B8,"")</f>
        <v>D</v>
      </c>
      <c r="H4" s="33" t="str">
        <f>IF(Veri!$B9&lt;&gt;"",Veri!$B9,"")</f>
        <v>B</v>
      </c>
      <c r="I4" s="33" t="str">
        <f>IF(Veri!$B10&lt;&gt;"",Veri!$B10,"")</f>
        <v>C</v>
      </c>
      <c r="J4" s="33" t="str">
        <f>IF(Veri!$B11&lt;&gt;"",Veri!$B11,"")</f>
        <v>D</v>
      </c>
      <c r="K4" s="33" t="str">
        <f>IF(Veri!$B12&lt;&gt;"",Veri!$B12,"")</f>
        <v>A</v>
      </c>
      <c r="L4" s="33" t="str">
        <f>IF(Veri!$B13&lt;&gt;"",Veri!$B13,"")</f>
        <v>C</v>
      </c>
      <c r="M4" s="33" t="str">
        <f>IF(Veri!$B14&lt;&gt;"",Veri!$B14,"")</f>
        <v>B</v>
      </c>
      <c r="N4" s="33" t="str">
        <f>IF(Veri!$B15&lt;&gt;"",Veri!$B15,"")</f>
        <v>C</v>
      </c>
      <c r="O4" s="33" t="str">
        <f>IF(Veri!$B16&lt;&gt;"",Veri!$B16,"")</f>
        <v>A</v>
      </c>
      <c r="P4" s="33" t="str">
        <f>IF(Veri!$B17&lt;&gt;"",Veri!$B17,"")</f>
        <v>B</v>
      </c>
      <c r="Q4" s="33" t="str">
        <f>IF(Veri!$B18&lt;&gt;"",Veri!$B18,"")</f>
        <v>B</v>
      </c>
      <c r="R4" s="33" t="str">
        <f>IF(Veri!$B19&lt;&gt;"",Veri!$B19,"")</f>
        <v>B</v>
      </c>
      <c r="S4" s="33" t="str">
        <f>IF(Veri!$B20&lt;&gt;"",Veri!$B20,"")</f>
        <v>C</v>
      </c>
      <c r="T4" s="33" t="str">
        <f>IF(Veri!$B21&lt;&gt;"",Veri!$B21,"")</f>
        <v>D</v>
      </c>
      <c r="U4" s="33" t="str">
        <f>IF(Veri!$B22&lt;&gt;"",Veri!$B22,"")</f>
        <v>A</v>
      </c>
      <c r="V4" s="33" t="str">
        <f>IF(Veri!$B23&lt;&gt;"",Veri!$B23,"")</f>
        <v>A</v>
      </c>
      <c r="W4" s="33" t="str">
        <f>IF(Veri!$B24&lt;&gt;"",Veri!$B24,"")</f>
        <v>B</v>
      </c>
      <c r="X4" s="33" t="str">
        <f>IF(Veri!$B25&lt;&gt;"",Veri!$B25,"")</f>
        <v>C</v>
      </c>
      <c r="Y4" s="91"/>
      <c r="Z4" s="92"/>
      <c r="AA4" s="88"/>
      <c r="AB4" s="93"/>
      <c r="AC4" s="22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  <c r="AR4" s="31"/>
      <c r="AS4" s="31"/>
      <c r="AT4" s="31"/>
      <c r="AU4" s="31"/>
    </row>
    <row r="5" spans="1:47" s="20" customFormat="1" ht="15.95" customHeight="1" x14ac:dyDescent="0.25">
      <c r="A5" s="83" t="s">
        <v>3</v>
      </c>
      <c r="B5" s="83"/>
      <c r="C5" s="83"/>
      <c r="D5" s="83"/>
      <c r="E5" s="9">
        <f t="shared" ref="E5:X5" si="0">IF(E$4&lt;&gt;"",SUMPRODUCT(($D$9:$D$68&lt;&gt;"")*(E$9:E$68=E$4)*(E$9:E$68&lt;&gt;"")),"")</f>
        <v>53</v>
      </c>
      <c r="F5" s="9">
        <f t="shared" si="0"/>
        <v>35</v>
      </c>
      <c r="G5" s="9">
        <f t="shared" si="0"/>
        <v>27</v>
      </c>
      <c r="H5" s="9">
        <f t="shared" si="0"/>
        <v>30</v>
      </c>
      <c r="I5" s="9">
        <f t="shared" si="0"/>
        <v>34</v>
      </c>
      <c r="J5" s="9">
        <f t="shared" si="0"/>
        <v>47</v>
      </c>
      <c r="K5" s="9">
        <f t="shared" si="0"/>
        <v>5</v>
      </c>
      <c r="L5" s="9">
        <f t="shared" si="0"/>
        <v>6</v>
      </c>
      <c r="M5" s="9">
        <f t="shared" si="0"/>
        <v>32</v>
      </c>
      <c r="N5" s="9">
        <f t="shared" si="0"/>
        <v>40</v>
      </c>
      <c r="O5" s="9">
        <f t="shared" si="0"/>
        <v>48</v>
      </c>
      <c r="P5" s="9">
        <f t="shared" si="0"/>
        <v>22</v>
      </c>
      <c r="Q5" s="9">
        <f t="shared" si="0"/>
        <v>45</v>
      </c>
      <c r="R5" s="9">
        <f t="shared" si="0"/>
        <v>47</v>
      </c>
      <c r="S5" s="9">
        <f t="shared" si="0"/>
        <v>29</v>
      </c>
      <c r="T5" s="9">
        <f t="shared" si="0"/>
        <v>38</v>
      </c>
      <c r="U5" s="9">
        <f t="shared" si="0"/>
        <v>38</v>
      </c>
      <c r="V5" s="9">
        <f t="shared" si="0"/>
        <v>14</v>
      </c>
      <c r="W5" s="9">
        <f t="shared" si="0"/>
        <v>20</v>
      </c>
      <c r="X5" s="9">
        <f t="shared" si="0"/>
        <v>19</v>
      </c>
      <c r="Y5" s="91"/>
      <c r="Z5" s="92"/>
      <c r="AA5" s="88"/>
      <c r="AB5" s="93"/>
      <c r="AC5" s="32"/>
    </row>
    <row r="6" spans="1:47" s="20" customFormat="1" ht="15.95" customHeight="1" x14ac:dyDescent="0.25">
      <c r="A6" s="84" t="s">
        <v>4</v>
      </c>
      <c r="B6" s="84"/>
      <c r="C6" s="84"/>
      <c r="D6" s="84"/>
      <c r="E6" s="9">
        <f>IF(E$4&lt;&gt;"",SUMPRODUCT(($D$9:$D$33&lt;&gt;"")*(E$9:E$33&lt;&gt;E$4)*(E$9:E$33&lt;&gt;"")),"")</f>
        <v>0</v>
      </c>
      <c r="F6" s="9">
        <f t="shared" ref="F6:X6" si="1">IF(F$4&lt;&gt;"",SUMPRODUCT(($D$9:$D$33&lt;&gt;"")*(F$9:F$33&lt;&gt;F$4)*(F$9:F$33&lt;&gt;"")),"")</f>
        <v>6</v>
      </c>
      <c r="G6" s="9">
        <f t="shared" si="1"/>
        <v>7</v>
      </c>
      <c r="H6" s="9">
        <f t="shared" si="1"/>
        <v>6</v>
      </c>
      <c r="I6" s="9">
        <f t="shared" si="1"/>
        <v>1</v>
      </c>
      <c r="J6" s="9">
        <f t="shared" si="1"/>
        <v>0</v>
      </c>
      <c r="K6" s="9">
        <f t="shared" si="1"/>
        <v>15</v>
      </c>
      <c r="L6" s="9">
        <f t="shared" si="1"/>
        <v>18</v>
      </c>
      <c r="M6" s="9">
        <f t="shared" si="1"/>
        <v>4</v>
      </c>
      <c r="N6" s="9">
        <f t="shared" si="1"/>
        <v>4</v>
      </c>
      <c r="O6" s="9">
        <f t="shared" si="1"/>
        <v>1</v>
      </c>
      <c r="P6" s="9">
        <f t="shared" si="1"/>
        <v>9</v>
      </c>
      <c r="Q6" s="9">
        <f t="shared" si="1"/>
        <v>1</v>
      </c>
      <c r="R6" s="9">
        <f t="shared" si="1"/>
        <v>3</v>
      </c>
      <c r="S6" s="9">
        <f t="shared" si="1"/>
        <v>2</v>
      </c>
      <c r="T6" s="9">
        <f t="shared" si="1"/>
        <v>5</v>
      </c>
      <c r="U6" s="9">
        <f t="shared" si="1"/>
        <v>4</v>
      </c>
      <c r="V6" s="9">
        <f t="shared" si="1"/>
        <v>11</v>
      </c>
      <c r="W6" s="9">
        <f t="shared" si="1"/>
        <v>6</v>
      </c>
      <c r="X6" s="9">
        <f t="shared" si="1"/>
        <v>4</v>
      </c>
      <c r="Y6" s="91"/>
      <c r="Z6" s="92"/>
      <c r="AA6" s="88"/>
      <c r="AB6" s="93"/>
    </row>
    <row r="7" spans="1:47" s="20" customFormat="1" ht="15.95" customHeight="1" x14ac:dyDescent="0.25">
      <c r="A7" s="85" t="s">
        <v>5</v>
      </c>
      <c r="B7" s="85"/>
      <c r="C7" s="85"/>
      <c r="D7" s="85"/>
      <c r="E7" s="9">
        <f t="array" ref="E7">IF(E$4="","",SUM(--(MMULT(($D$9:$D$68&lt;&gt;"")*(E$9:E$68="")*($E$9:$X$68&lt;&gt;""),TRANSPOSE(COLUMN($E$4:$X$4))^0)&gt;0)))</f>
        <v>0</v>
      </c>
      <c r="F7" s="9">
        <f t="array" ref="F7">IF(F$4="","",SUM(--(MMULT(($D$9:$D$68&lt;&gt;"")*(F$9:F$68="")*($E$9:$X$68&lt;&gt;""),TRANSPOSE(COLUMN($E$4:$X$4))^0)&gt;0)))</f>
        <v>5</v>
      </c>
      <c r="G7" s="9">
        <f t="array" ref="G7">IF(G$4="","",SUM(--(MMULT(($D$9:$D$68&lt;&gt;"")*(G$9:G$68="")*($E$9:$X$68&lt;&gt;""),TRANSPOSE(COLUMN($E$4:$X$4))^0)&gt;0)))</f>
        <v>8</v>
      </c>
      <c r="H7" s="9">
        <f t="array" ref="H7">IF(H$4="","",SUM(--(MMULT(($D$9:$D$68&lt;&gt;"")*(H$9:H$68="")*($E$9:$X$68&lt;&gt;""),TRANSPOSE(COLUMN($E$4:$X$4))^0)&gt;0)))</f>
        <v>5</v>
      </c>
      <c r="I7" s="9">
        <f t="array" ref="I7">IF(I$4="","",SUM(--(MMULT(($D$9:$D$68&lt;&gt;"")*(I$9:I$68="")*($E$9:$X$68&lt;&gt;""),TRANSPOSE(COLUMN($E$4:$X$4))^0)&gt;0)))</f>
        <v>9</v>
      </c>
      <c r="J7" s="9">
        <f t="array" ref="J7">IF(J$4="","",SUM(--(MMULT(($D$9:$D$68&lt;&gt;"")*(J$9:J$68="")*($E$9:$X$68&lt;&gt;""),TRANSPOSE(COLUMN($E$4:$X$4))^0)&gt;0)))</f>
        <v>2</v>
      </c>
      <c r="K7" s="9">
        <f t="array" ref="K7">IF(K$4="","",SUM(--(MMULT(($D$9:$D$68&lt;&gt;"")*(K$9:K$68="")*($E$9:$X$68&lt;&gt;""),TRANSPOSE(COLUMN($E$4:$X$4))^0)&gt;0)))</f>
        <v>15</v>
      </c>
      <c r="L7" s="9">
        <f t="array" ref="L7">IF(L$4="","",SUM(--(MMULT(($D$9:$D$68&lt;&gt;"")*(L$9:L$68="")*($E$9:$X$68&lt;&gt;""),TRANSPOSE(COLUMN($E$4:$X$4))^0)&gt;0)))</f>
        <v>5</v>
      </c>
      <c r="M7" s="9">
        <f t="array" ref="M7">IF(M$4="","",SUM(--(MMULT(($D$9:$D$68&lt;&gt;"")*(M$9:M$68="")*($E$9:$X$68&lt;&gt;""),TRANSPOSE(COLUMN($E$4:$X$4))^0)&gt;0)))</f>
        <v>11</v>
      </c>
      <c r="N7" s="9">
        <f t="array" ref="N7">IF(N$4="","",SUM(--(MMULT(($D$9:$D$68&lt;&gt;"")*(N$9:N$68="")*($E$9:$X$68&lt;&gt;""),TRANSPOSE(COLUMN($E$4:$X$4))^0)&gt;0)))</f>
        <v>4</v>
      </c>
      <c r="O7" s="9">
        <f t="array" ref="O7">IF(O$4="","",SUM(--(MMULT(($D$9:$D$68&lt;&gt;"")*(O$9:O$68="")*($E$9:$X$68&lt;&gt;""),TRANSPOSE(COLUMN($E$4:$X$4))^0)&gt;0)))</f>
        <v>1</v>
      </c>
      <c r="P7" s="9">
        <f t="array" ref="P7">IF(P$4="","",SUM(--(MMULT(($D$9:$D$68&lt;&gt;"")*(P$9:P$68="")*($E$9:$X$68&lt;&gt;""),TRANSPOSE(COLUMN($E$4:$X$4))^0)&gt;0)))</f>
        <v>12</v>
      </c>
      <c r="Q7" s="9">
        <f t="array" ref="Q7">IF(Q$4="","",SUM(--(MMULT(($D$9:$D$68&lt;&gt;"")*(Q$9:Q$68="")*($E$9:$X$68&lt;&gt;""),TRANSPOSE(COLUMN($E$4:$X$4))^0)&gt;0)))</f>
        <v>4</v>
      </c>
      <c r="R7" s="9">
        <f t="array" ref="R7">IF(R$4="","",SUM(--(MMULT(($D$9:$D$68&lt;&gt;"")*(R$9:R$68="")*($E$9:$X$68&lt;&gt;""),TRANSPOSE(COLUMN($E$4:$X$4))^0)&gt;0)))</f>
        <v>3</v>
      </c>
      <c r="S7" s="9">
        <f t="array" ref="S7">IF(S$4="","",SUM(--(MMULT(($D$9:$D$68&lt;&gt;"")*(S$9:S$68="")*($E$9:$X$68&lt;&gt;""),TRANSPOSE(COLUMN($E$4:$X$4))^0)&gt;0)))</f>
        <v>16</v>
      </c>
      <c r="T7" s="9">
        <f t="array" ref="T7">IF(T$4="","",SUM(--(MMULT(($D$9:$D$68&lt;&gt;"")*(T$9:T$68="")*($E$9:$X$68&lt;&gt;""),TRANSPOSE(COLUMN($E$4:$X$4))^0)&gt;0)))</f>
        <v>4</v>
      </c>
      <c r="U7" s="9">
        <f t="array" ref="U7">IF(U$4="","",SUM(--(MMULT(($D$9:$D$68&lt;&gt;"")*(U$9:U$68="")*($E$9:$X$68&lt;&gt;""),TRANSPOSE(COLUMN($E$4:$X$4))^0)&gt;0)))</f>
        <v>7</v>
      </c>
      <c r="V7" s="9">
        <f t="array" ref="V7">IF(V$4="","",SUM(--(MMULT(($D$9:$D$68&lt;&gt;"")*(V$9:V$68="")*($E$9:$X$68&lt;&gt;""),TRANSPOSE(COLUMN($E$4:$X$4))^0)&gt;0)))</f>
        <v>17</v>
      </c>
      <c r="W7" s="9">
        <f t="array" ref="W7">IF(W$4="","",SUM(--(MMULT(($D$9:$D$68&lt;&gt;"")*(W$9:W$68="")*($E$9:$X$68&lt;&gt;""),TRANSPOSE(COLUMN($E$4:$X$4))^0)&gt;0)))</f>
        <v>14</v>
      </c>
      <c r="X7" s="9">
        <f t="array" ref="X7">IF(X$4="","",SUM(--(MMULT(($D$9:$D$68&lt;&gt;"")*(X$9:X$68="")*($E$9:$X$68&lt;&gt;""),TRANSPOSE(COLUMN($E$4:$X$4))^0)&gt;0)))</f>
        <v>22</v>
      </c>
      <c r="Y7" s="91"/>
      <c r="Z7" s="92"/>
      <c r="AA7" s="88"/>
      <c r="AB7" s="93"/>
    </row>
    <row r="8" spans="1:47" s="20" customFormat="1" ht="15.95" customHeight="1" x14ac:dyDescent="0.25">
      <c r="A8" s="64" t="s">
        <v>6</v>
      </c>
      <c r="B8" s="64"/>
      <c r="C8" s="64"/>
      <c r="D8" s="64"/>
      <c r="E8" s="9">
        <f>IF(SUM(E$5,E$7)&gt;0,(E$5*100)/(E$5+E$6+E$7),"")</f>
        <v>100</v>
      </c>
      <c r="F8" s="9">
        <f t="shared" ref="F8:X8" si="2">IF(SUM(F$5,F$7)&gt;0,(F$5*100)/(F$5+F$6+F$7),"")</f>
        <v>76.086956521739125</v>
      </c>
      <c r="G8" s="9">
        <f t="shared" si="2"/>
        <v>64.285714285714292</v>
      </c>
      <c r="H8" s="9">
        <f t="shared" si="2"/>
        <v>73.170731707317074</v>
      </c>
      <c r="I8" s="9">
        <f t="shared" si="2"/>
        <v>77.272727272727266</v>
      </c>
      <c r="J8" s="9">
        <f t="shared" si="2"/>
        <v>95.91836734693878</v>
      </c>
      <c r="K8" s="9">
        <f t="shared" si="2"/>
        <v>14.285714285714286</v>
      </c>
      <c r="L8" s="9">
        <f t="shared" si="2"/>
        <v>20.689655172413794</v>
      </c>
      <c r="M8" s="9">
        <f t="shared" si="2"/>
        <v>68.085106382978722</v>
      </c>
      <c r="N8" s="9">
        <f t="shared" si="2"/>
        <v>83.333333333333329</v>
      </c>
      <c r="O8" s="9">
        <f t="shared" si="2"/>
        <v>96</v>
      </c>
      <c r="P8" s="9">
        <f t="shared" si="2"/>
        <v>51.162790697674417</v>
      </c>
      <c r="Q8" s="9">
        <f t="shared" si="2"/>
        <v>90</v>
      </c>
      <c r="R8" s="9">
        <f t="shared" si="2"/>
        <v>88.679245283018872</v>
      </c>
      <c r="S8" s="9">
        <f t="shared" si="2"/>
        <v>61.702127659574465</v>
      </c>
      <c r="T8" s="9">
        <f t="shared" si="2"/>
        <v>80.851063829787236</v>
      </c>
      <c r="U8" s="9">
        <f t="shared" si="2"/>
        <v>77.551020408163268</v>
      </c>
      <c r="V8" s="9">
        <f t="shared" si="2"/>
        <v>33.333333333333336</v>
      </c>
      <c r="W8" s="9">
        <f t="shared" si="2"/>
        <v>50</v>
      </c>
      <c r="X8" s="9">
        <f t="shared" si="2"/>
        <v>42.222222222222221</v>
      </c>
      <c r="Y8" s="91"/>
      <c r="Z8" s="92"/>
      <c r="AA8" s="88"/>
      <c r="AB8" s="94"/>
    </row>
    <row r="9" spans="1:47" s="3" customFormat="1" ht="14.45" customHeight="1" x14ac:dyDescent="0.25">
      <c r="A9" s="4">
        <v>1</v>
      </c>
      <c r="B9" s="4" t="s">
        <v>13</v>
      </c>
      <c r="C9" s="4">
        <v>803</v>
      </c>
      <c r="D9" s="8" t="s">
        <v>69</v>
      </c>
      <c r="E9" s="4" t="s">
        <v>42</v>
      </c>
      <c r="F9" s="4" t="s">
        <v>43</v>
      </c>
      <c r="G9" s="4" t="s">
        <v>42</v>
      </c>
      <c r="H9" s="4" t="s">
        <v>44</v>
      </c>
      <c r="I9" s="4" t="s">
        <v>43</v>
      </c>
      <c r="J9" s="4" t="s">
        <v>42</v>
      </c>
      <c r="K9" s="4" t="s">
        <v>43</v>
      </c>
      <c r="L9" s="4" t="s">
        <v>42</v>
      </c>
      <c r="M9" s="4" t="s">
        <v>44</v>
      </c>
      <c r="N9" s="4" t="s">
        <v>43</v>
      </c>
      <c r="O9" s="4" t="s">
        <v>41</v>
      </c>
      <c r="P9" s="4" t="s">
        <v>43</v>
      </c>
      <c r="Q9" s="4" t="s">
        <v>44</v>
      </c>
      <c r="R9" s="4" t="s">
        <v>44</v>
      </c>
      <c r="S9" s="4" t="s">
        <v>44</v>
      </c>
      <c r="T9" s="4" t="s">
        <v>42</v>
      </c>
      <c r="U9" s="4" t="s">
        <v>41</v>
      </c>
      <c r="V9" s="4" t="s">
        <v>41</v>
      </c>
      <c r="W9" s="4" t="s">
        <v>44</v>
      </c>
      <c r="X9" s="4" t="s">
        <v>43</v>
      </c>
      <c r="Y9" s="4">
        <f ca="1">IF($B9="","",IF(COUNTBLANK(OFFSET($D9,,1,1,MAX($E$3:$X$3)))=MAX($E$3:$X$3),"",SUMPRODUCT(--(OFFSET($D$4,,1,1,MAX($E$3:$X$3))=OFFSET($D9,,1,1,MAX($E$3:$X$3))))))</f>
        <v>15</v>
      </c>
      <c r="Z9" s="4">
        <f ca="1">IF($B9="","",IF(COUNTBLANK(OFFSET($D9,,1,1,MAX($E$3:$X$3)))=MAX($E$3:$X$3),"",SUMPRODUCT((OFFSET($D$4,,1,1,MAX($E$3:$X$3))&lt;&gt;OFFSET($D9,,1,1,MAX($E$3:$X$3)))*(OFFSET($D9,,1,1,MAX($E$3:$X$3))&lt;&gt;""))))</f>
        <v>5</v>
      </c>
      <c r="AA9" s="4">
        <f ca="1">IF($B9="","",IF(COUNTBLANK(OFFSET($D9,,1,1,MAX($E$3:$X$3)))=MAX($E$3:$X$3),"",COUNTBLANK(OFFSET($D9,,1,1,MAX($E$3:$X$3)))))</f>
        <v>0</v>
      </c>
      <c r="AB9" s="5">
        <f ca="1">IF($B9="","",IF(COUNTBLANK(OFFSET($D9,,1,1,MAX($E$3:$X$3)))=MAX($E$3:$X$3),"",Y9-Z9/3))</f>
        <v>13.333333333333334</v>
      </c>
    </row>
    <row r="10" spans="1:47" s="3" customFormat="1" ht="14.45" customHeight="1" x14ac:dyDescent="0.25">
      <c r="A10" s="4">
        <v>2</v>
      </c>
      <c r="B10" s="4" t="s">
        <v>13</v>
      </c>
      <c r="C10" s="4">
        <v>808</v>
      </c>
      <c r="D10" s="8" t="s">
        <v>70</v>
      </c>
      <c r="E10" s="4" t="s">
        <v>42</v>
      </c>
      <c r="F10" s="4" t="s">
        <v>41</v>
      </c>
      <c r="G10" s="4" t="s">
        <v>42</v>
      </c>
      <c r="H10" s="4" t="s">
        <v>42</v>
      </c>
      <c r="I10" s="4" t="s">
        <v>43</v>
      </c>
      <c r="J10" s="4" t="s">
        <v>42</v>
      </c>
      <c r="K10" s="4" t="s">
        <v>41</v>
      </c>
      <c r="L10" s="4" t="s">
        <v>44</v>
      </c>
      <c r="M10" s="4" t="s">
        <v>44</v>
      </c>
      <c r="N10" s="4" t="s">
        <v>43</v>
      </c>
      <c r="O10" s="4" t="s">
        <v>41</v>
      </c>
      <c r="P10" s="4" t="s">
        <v>44</v>
      </c>
      <c r="Q10" s="4" t="s">
        <v>44</v>
      </c>
      <c r="R10" s="4" t="s">
        <v>43</v>
      </c>
      <c r="S10" s="4" t="s">
        <v>43</v>
      </c>
      <c r="T10" s="4" t="s">
        <v>42</v>
      </c>
      <c r="U10" s="4" t="s">
        <v>41</v>
      </c>
      <c r="V10" s="4" t="s">
        <v>42</v>
      </c>
      <c r="W10" s="4" t="s">
        <v>44</v>
      </c>
      <c r="X10" s="4" t="s">
        <v>43</v>
      </c>
      <c r="Y10" s="4">
        <f t="shared" ref="Y10:Y68" ca="1" si="3">IF($B10="","",IF(COUNTBLANK(OFFSET($D10,,1,1,MAX($E$3:$X$3)))=MAX($E$3:$X$3),"",SUMPRODUCT(--(OFFSET($D$4,,1,1,MAX($E$3:$X$3))=OFFSET($D10,,1,1,MAX($E$3:$X$3))))))</f>
        <v>16</v>
      </c>
      <c r="Z10" s="4">
        <f t="shared" ref="Z10:Z68" ca="1" si="4">IF($B10="","",IF(COUNTBLANK(OFFSET($D10,,1,1,MAX($E$3:$X$3)))=MAX($E$3:$X$3),"",SUMPRODUCT((OFFSET($D$4,,1,1,MAX($E$3:$X$3))&lt;&gt;OFFSET($D10,,1,1,MAX($E$3:$X$3)))*(OFFSET($D10,,1,1,MAX($E$3:$X$3))&lt;&gt;""))))</f>
        <v>4</v>
      </c>
      <c r="AA10" s="4">
        <f t="shared" ref="AA10:AA68" ca="1" si="5">IF($B10="","",IF(COUNTBLANK(OFFSET($D10,,1,1,MAX($E$3:$X$3)))=MAX($E$3:$X$3),"",COUNTBLANK(OFFSET($D10,,1,1,MAX($E$3:$X$3)))))</f>
        <v>0</v>
      </c>
      <c r="AB10" s="5">
        <f t="shared" ref="AB10:AB68" ca="1" si="6">IF($B10="","",IF(COUNTBLANK(OFFSET($D10,,1,1,MAX($E$3:$X$3)))=MAX($E$3:$X$3),"",Y10-Z10/3))</f>
        <v>14.666666666666666</v>
      </c>
    </row>
    <row r="11" spans="1:47" s="3" customFormat="1" ht="14.45" customHeight="1" x14ac:dyDescent="0.25">
      <c r="A11" s="4">
        <v>3</v>
      </c>
      <c r="B11" s="4" t="s">
        <v>13</v>
      </c>
      <c r="C11" s="4">
        <v>810</v>
      </c>
      <c r="D11" s="8" t="s">
        <v>71</v>
      </c>
      <c r="E11" s="4" t="s">
        <v>42</v>
      </c>
      <c r="F11" s="4" t="s">
        <v>41</v>
      </c>
      <c r="G11" s="4" t="s">
        <v>42</v>
      </c>
      <c r="H11" s="4" t="s">
        <v>44</v>
      </c>
      <c r="I11" s="4" t="s">
        <v>43</v>
      </c>
      <c r="J11" s="4" t="s">
        <v>42</v>
      </c>
      <c r="K11" s="4" t="s">
        <v>43</v>
      </c>
      <c r="L11" s="4" t="s">
        <v>44</v>
      </c>
      <c r="M11" s="4" t="s">
        <v>44</v>
      </c>
      <c r="N11" s="4" t="s">
        <v>43</v>
      </c>
      <c r="O11" s="4" t="s">
        <v>41</v>
      </c>
      <c r="P11" s="4" t="s">
        <v>48</v>
      </c>
      <c r="Q11" s="4" t="s">
        <v>44</v>
      </c>
      <c r="R11" s="4" t="s">
        <v>44</v>
      </c>
      <c r="S11" s="4" t="s">
        <v>43</v>
      </c>
      <c r="T11" s="4" t="s">
        <v>42</v>
      </c>
      <c r="U11" s="4" t="s">
        <v>43</v>
      </c>
      <c r="V11" s="4" t="s">
        <v>44</v>
      </c>
      <c r="W11" s="4" t="s">
        <v>42</v>
      </c>
      <c r="X11" s="4" t="s">
        <v>43</v>
      </c>
      <c r="Y11" s="4">
        <f t="shared" ca="1" si="3"/>
        <v>14</v>
      </c>
      <c r="Z11" s="4">
        <f t="shared" ca="1" si="4"/>
        <v>5</v>
      </c>
      <c r="AA11" s="4">
        <f t="shared" ca="1" si="5"/>
        <v>1</v>
      </c>
      <c r="AB11" s="5">
        <f t="shared" ca="1" si="6"/>
        <v>12.333333333333334</v>
      </c>
    </row>
    <row r="12" spans="1:47" s="3" customFormat="1" ht="14.45" customHeight="1" x14ac:dyDescent="0.25">
      <c r="A12" s="4">
        <v>4</v>
      </c>
      <c r="B12" s="4" t="s">
        <v>13</v>
      </c>
      <c r="C12" s="4">
        <v>813</v>
      </c>
      <c r="D12" s="8" t="s">
        <v>72</v>
      </c>
      <c r="E12" s="4" t="s">
        <v>42</v>
      </c>
      <c r="F12" s="4" t="s">
        <v>41</v>
      </c>
      <c r="G12" s="4" t="s">
        <v>41</v>
      </c>
      <c r="H12" s="4" t="s">
        <v>44</v>
      </c>
      <c r="I12" s="4" t="s">
        <v>43</v>
      </c>
      <c r="J12" s="4" t="s">
        <v>42</v>
      </c>
      <c r="K12" s="4" t="s">
        <v>44</v>
      </c>
      <c r="L12" s="4" t="s">
        <v>42</v>
      </c>
      <c r="M12" s="4" t="s">
        <v>44</v>
      </c>
      <c r="N12" s="4" t="s">
        <v>43</v>
      </c>
      <c r="O12" s="4" t="s">
        <v>41</v>
      </c>
      <c r="P12" s="4" t="s">
        <v>44</v>
      </c>
      <c r="Q12" s="4" t="s">
        <v>44</v>
      </c>
      <c r="R12" s="4" t="s">
        <v>44</v>
      </c>
      <c r="S12" s="4" t="s">
        <v>43</v>
      </c>
      <c r="T12" s="4" t="s">
        <v>43</v>
      </c>
      <c r="U12" s="4" t="s">
        <v>41</v>
      </c>
      <c r="V12" s="4" t="s">
        <v>41</v>
      </c>
      <c r="W12" s="4" t="s">
        <v>48</v>
      </c>
      <c r="X12" s="4" t="s">
        <v>48</v>
      </c>
      <c r="Y12" s="4">
        <f t="shared" ca="1" si="3"/>
        <v>14</v>
      </c>
      <c r="Z12" s="4">
        <f t="shared" ca="1" si="4"/>
        <v>4</v>
      </c>
      <c r="AA12" s="4">
        <f t="shared" ca="1" si="5"/>
        <v>2</v>
      </c>
      <c r="AB12" s="5">
        <f t="shared" ca="1" si="6"/>
        <v>12.666666666666666</v>
      </c>
    </row>
    <row r="13" spans="1:47" s="3" customFormat="1" ht="14.45" customHeight="1" x14ac:dyDescent="0.25">
      <c r="A13" s="4">
        <v>5</v>
      </c>
      <c r="B13" s="4" t="s">
        <v>13</v>
      </c>
      <c r="C13" s="4">
        <v>816</v>
      </c>
      <c r="D13" s="8" t="s">
        <v>73</v>
      </c>
      <c r="E13" s="4" t="s">
        <v>42</v>
      </c>
      <c r="F13" s="4" t="s">
        <v>43</v>
      </c>
      <c r="G13" s="4" t="s">
        <v>42</v>
      </c>
      <c r="H13" s="4" t="s">
        <v>44</v>
      </c>
      <c r="I13" s="4" t="s">
        <v>43</v>
      </c>
      <c r="J13" s="4" t="s">
        <v>42</v>
      </c>
      <c r="K13" s="4" t="s">
        <v>43</v>
      </c>
      <c r="L13" s="4" t="s">
        <v>44</v>
      </c>
      <c r="M13" s="4" t="s">
        <v>44</v>
      </c>
      <c r="N13" s="4" t="s">
        <v>43</v>
      </c>
      <c r="O13" s="4" t="s">
        <v>41</v>
      </c>
      <c r="P13" s="4" t="s">
        <v>48</v>
      </c>
      <c r="Q13" s="4" t="s">
        <v>44</v>
      </c>
      <c r="R13" s="4" t="s">
        <v>44</v>
      </c>
      <c r="S13" s="4" t="s">
        <v>43</v>
      </c>
      <c r="T13" s="4" t="s">
        <v>42</v>
      </c>
      <c r="U13" s="4" t="s">
        <v>41</v>
      </c>
      <c r="V13" s="4" t="s">
        <v>44</v>
      </c>
      <c r="W13" s="4" t="s">
        <v>41</v>
      </c>
      <c r="X13" s="4" t="s">
        <v>43</v>
      </c>
      <c r="Y13" s="4">
        <f t="shared" ca="1" si="3"/>
        <v>14</v>
      </c>
      <c r="Z13" s="4">
        <f t="shared" ca="1" si="4"/>
        <v>5</v>
      </c>
      <c r="AA13" s="4">
        <f t="shared" ca="1" si="5"/>
        <v>1</v>
      </c>
      <c r="AB13" s="5">
        <f t="shared" ca="1" si="6"/>
        <v>12.333333333333334</v>
      </c>
    </row>
    <row r="14" spans="1:47" s="3" customFormat="1" ht="14.45" customHeight="1" x14ac:dyDescent="0.25">
      <c r="A14" s="4">
        <v>6</v>
      </c>
      <c r="B14" s="4" t="s">
        <v>13</v>
      </c>
      <c r="C14" s="4">
        <v>818</v>
      </c>
      <c r="D14" s="8" t="s">
        <v>74</v>
      </c>
      <c r="E14" s="4" t="s">
        <v>48</v>
      </c>
      <c r="F14" s="4" t="s">
        <v>48</v>
      </c>
      <c r="G14" s="4" t="s">
        <v>48</v>
      </c>
      <c r="H14" s="4" t="s">
        <v>48</v>
      </c>
      <c r="I14" s="4" t="s">
        <v>48</v>
      </c>
      <c r="J14" s="4" t="s">
        <v>48</v>
      </c>
      <c r="K14" s="4" t="s">
        <v>48</v>
      </c>
      <c r="L14" s="4" t="s">
        <v>48</v>
      </c>
      <c r="M14" s="4" t="s">
        <v>48</v>
      </c>
      <c r="N14" s="4" t="s">
        <v>48</v>
      </c>
      <c r="O14" s="4" t="s">
        <v>48</v>
      </c>
      <c r="P14" s="4" t="s">
        <v>48</v>
      </c>
      <c r="Q14" s="4" t="s">
        <v>48</v>
      </c>
      <c r="R14" s="4" t="s">
        <v>48</v>
      </c>
      <c r="S14" s="4" t="s">
        <v>48</v>
      </c>
      <c r="T14" s="4" t="s">
        <v>48</v>
      </c>
      <c r="U14" s="4" t="s">
        <v>48</v>
      </c>
      <c r="V14" s="4" t="s">
        <v>48</v>
      </c>
      <c r="W14" s="4" t="s">
        <v>48</v>
      </c>
      <c r="X14" s="4" t="s">
        <v>48</v>
      </c>
      <c r="Y14" s="4" t="str">
        <f t="shared" ca="1" si="3"/>
        <v/>
      </c>
      <c r="Z14" s="4" t="str">
        <f t="shared" ca="1" si="4"/>
        <v/>
      </c>
      <c r="AA14" s="4" t="str">
        <f t="shared" ca="1" si="5"/>
        <v/>
      </c>
      <c r="AB14" s="5" t="str">
        <f t="shared" ca="1" si="6"/>
        <v/>
      </c>
    </row>
    <row r="15" spans="1:47" s="3" customFormat="1" ht="14.45" customHeight="1" x14ac:dyDescent="0.25">
      <c r="A15" s="4">
        <v>7</v>
      </c>
      <c r="B15" s="4" t="s">
        <v>13</v>
      </c>
      <c r="C15" s="4">
        <v>821</v>
      </c>
      <c r="D15" s="8" t="s">
        <v>75</v>
      </c>
      <c r="E15" s="4" t="s">
        <v>42</v>
      </c>
      <c r="F15" s="4" t="s">
        <v>43</v>
      </c>
      <c r="G15" s="4" t="s">
        <v>42</v>
      </c>
      <c r="H15" s="4" t="s">
        <v>44</v>
      </c>
      <c r="I15" s="4" t="s">
        <v>43</v>
      </c>
      <c r="J15" s="4" t="s">
        <v>42</v>
      </c>
      <c r="K15" s="4" t="s">
        <v>48</v>
      </c>
      <c r="L15" s="4" t="s">
        <v>42</v>
      </c>
      <c r="M15" s="4" t="s">
        <v>48</v>
      </c>
      <c r="N15" s="4" t="s">
        <v>48</v>
      </c>
      <c r="O15" s="4" t="s">
        <v>41</v>
      </c>
      <c r="P15" s="4" t="s">
        <v>42</v>
      </c>
      <c r="Q15" s="4" t="s">
        <v>44</v>
      </c>
      <c r="R15" s="4" t="s">
        <v>44</v>
      </c>
      <c r="S15" s="4" t="s">
        <v>48</v>
      </c>
      <c r="T15" s="4" t="s">
        <v>42</v>
      </c>
      <c r="U15" s="4" t="s">
        <v>41</v>
      </c>
      <c r="V15" s="4" t="s">
        <v>48</v>
      </c>
      <c r="W15" s="4" t="s">
        <v>44</v>
      </c>
      <c r="X15" s="4" t="s">
        <v>48</v>
      </c>
      <c r="Y15" s="4">
        <f t="shared" ca="1" si="3"/>
        <v>11</v>
      </c>
      <c r="Z15" s="4">
        <f t="shared" ca="1" si="4"/>
        <v>3</v>
      </c>
      <c r="AA15" s="4">
        <f t="shared" ca="1" si="5"/>
        <v>6</v>
      </c>
      <c r="AB15" s="5">
        <f t="shared" ca="1" si="6"/>
        <v>10</v>
      </c>
    </row>
    <row r="16" spans="1:47" s="3" customFormat="1" ht="14.45" customHeight="1" x14ac:dyDescent="0.25">
      <c r="A16" s="4">
        <v>8</v>
      </c>
      <c r="B16" s="4" t="s">
        <v>13</v>
      </c>
      <c r="C16" s="4">
        <v>824</v>
      </c>
      <c r="D16" s="8" t="s">
        <v>76</v>
      </c>
      <c r="E16" s="4" t="s">
        <v>42</v>
      </c>
      <c r="F16" s="4" t="s">
        <v>41</v>
      </c>
      <c r="G16" s="4" t="s">
        <v>43</v>
      </c>
      <c r="H16" s="4" t="s">
        <v>44</v>
      </c>
      <c r="I16" s="4" t="s">
        <v>43</v>
      </c>
      <c r="J16" s="4" t="s">
        <v>42</v>
      </c>
      <c r="K16" s="4" t="s">
        <v>41</v>
      </c>
      <c r="L16" s="4" t="s">
        <v>43</v>
      </c>
      <c r="M16" s="4" t="s">
        <v>44</v>
      </c>
      <c r="N16" s="4" t="s">
        <v>42</v>
      </c>
      <c r="O16" s="4" t="s">
        <v>41</v>
      </c>
      <c r="P16" s="4" t="s">
        <v>43</v>
      </c>
      <c r="Q16" s="4" t="s">
        <v>44</v>
      </c>
      <c r="R16" s="4" t="s">
        <v>41</v>
      </c>
      <c r="S16" s="4" t="s">
        <v>42</v>
      </c>
      <c r="T16" s="4" t="s">
        <v>44</v>
      </c>
      <c r="U16" s="4" t="s">
        <v>43</v>
      </c>
      <c r="V16" s="4" t="s">
        <v>41</v>
      </c>
      <c r="W16" s="4" t="s">
        <v>44</v>
      </c>
      <c r="X16" s="4" t="s">
        <v>42</v>
      </c>
      <c r="Y16" s="4">
        <f t="shared" ca="1" si="3"/>
        <v>12</v>
      </c>
      <c r="Z16" s="4">
        <f t="shared" ca="1" si="4"/>
        <v>8</v>
      </c>
      <c r="AA16" s="4">
        <f t="shared" ca="1" si="5"/>
        <v>0</v>
      </c>
      <c r="AB16" s="5">
        <f t="shared" ca="1" si="6"/>
        <v>9.3333333333333339</v>
      </c>
    </row>
    <row r="17" spans="1:28" s="3" customFormat="1" ht="14.45" customHeight="1" x14ac:dyDescent="0.25">
      <c r="A17" s="4">
        <v>9</v>
      </c>
      <c r="B17" s="4" t="s">
        <v>13</v>
      </c>
      <c r="C17" s="4">
        <v>826</v>
      </c>
      <c r="D17" s="8" t="s">
        <v>77</v>
      </c>
      <c r="E17" s="4" t="s">
        <v>42</v>
      </c>
      <c r="F17" s="4" t="s">
        <v>43</v>
      </c>
      <c r="G17" s="4" t="s">
        <v>41</v>
      </c>
      <c r="H17" s="4" t="s">
        <v>44</v>
      </c>
      <c r="I17" s="4" t="s">
        <v>43</v>
      </c>
      <c r="J17" s="4" t="s">
        <v>42</v>
      </c>
      <c r="K17" s="4" t="s">
        <v>44</v>
      </c>
      <c r="L17" s="4" t="s">
        <v>44</v>
      </c>
      <c r="M17" s="4" t="s">
        <v>41</v>
      </c>
      <c r="N17" s="4" t="s">
        <v>41</v>
      </c>
      <c r="O17" s="4" t="s">
        <v>44</v>
      </c>
      <c r="P17" s="4" t="s">
        <v>42</v>
      </c>
      <c r="Q17" s="4" t="s">
        <v>44</v>
      </c>
      <c r="R17" s="4" t="s">
        <v>44</v>
      </c>
      <c r="S17" s="4" t="s">
        <v>48</v>
      </c>
      <c r="T17" s="4" t="s">
        <v>42</v>
      </c>
      <c r="U17" s="4" t="s">
        <v>41</v>
      </c>
      <c r="V17" s="4" t="s">
        <v>41</v>
      </c>
      <c r="W17" s="4" t="s">
        <v>44</v>
      </c>
      <c r="X17" s="4" t="s">
        <v>41</v>
      </c>
      <c r="Y17" s="4">
        <f t="shared" ca="1" si="3"/>
        <v>10</v>
      </c>
      <c r="Z17" s="4">
        <f t="shared" ca="1" si="4"/>
        <v>9</v>
      </c>
      <c r="AA17" s="4">
        <f t="shared" ca="1" si="5"/>
        <v>1</v>
      </c>
      <c r="AB17" s="5">
        <f t="shared" ca="1" si="6"/>
        <v>7</v>
      </c>
    </row>
    <row r="18" spans="1:28" s="3" customFormat="1" ht="14.45" customHeight="1" x14ac:dyDescent="0.25">
      <c r="A18" s="4">
        <v>10</v>
      </c>
      <c r="B18" s="4" t="s">
        <v>13</v>
      </c>
      <c r="C18" s="4">
        <v>832</v>
      </c>
      <c r="D18" s="8" t="s">
        <v>78</v>
      </c>
      <c r="E18" s="4" t="s">
        <v>42</v>
      </c>
      <c r="F18" s="4" t="s">
        <v>41</v>
      </c>
      <c r="G18" s="4" t="s">
        <v>42</v>
      </c>
      <c r="H18" s="4" t="s">
        <v>44</v>
      </c>
      <c r="I18" s="4" t="s">
        <v>43</v>
      </c>
      <c r="J18" s="4" t="s">
        <v>42</v>
      </c>
      <c r="K18" s="4" t="s">
        <v>48</v>
      </c>
      <c r="L18" s="4" t="s">
        <v>44</v>
      </c>
      <c r="M18" s="4" t="s">
        <v>44</v>
      </c>
      <c r="N18" s="4" t="s">
        <v>43</v>
      </c>
      <c r="O18" s="4" t="s">
        <v>41</v>
      </c>
      <c r="P18" s="4" t="s">
        <v>44</v>
      </c>
      <c r="Q18" s="4" t="s">
        <v>44</v>
      </c>
      <c r="R18" s="4" t="s">
        <v>44</v>
      </c>
      <c r="S18" s="4" t="s">
        <v>43</v>
      </c>
      <c r="T18" s="4" t="s">
        <v>42</v>
      </c>
      <c r="U18" s="4" t="s">
        <v>41</v>
      </c>
      <c r="V18" s="4" t="s">
        <v>42</v>
      </c>
      <c r="W18" s="4" t="s">
        <v>42</v>
      </c>
      <c r="X18" s="4" t="s">
        <v>43</v>
      </c>
      <c r="Y18" s="4">
        <f t="shared" ca="1" si="3"/>
        <v>16</v>
      </c>
      <c r="Z18" s="4">
        <f t="shared" ca="1" si="4"/>
        <v>3</v>
      </c>
      <c r="AA18" s="4">
        <f t="shared" ca="1" si="5"/>
        <v>1</v>
      </c>
      <c r="AB18" s="5">
        <f t="shared" ca="1" si="6"/>
        <v>15</v>
      </c>
    </row>
    <row r="19" spans="1:28" s="3" customFormat="1" ht="14.45" customHeight="1" x14ac:dyDescent="0.25">
      <c r="A19" s="4">
        <v>11</v>
      </c>
      <c r="B19" s="4" t="s">
        <v>13</v>
      </c>
      <c r="C19" s="4">
        <v>836</v>
      </c>
      <c r="D19" s="8" t="s">
        <v>79</v>
      </c>
      <c r="E19" s="4" t="s">
        <v>48</v>
      </c>
      <c r="F19" s="4" t="s">
        <v>48</v>
      </c>
      <c r="G19" s="4" t="s">
        <v>48</v>
      </c>
      <c r="H19" s="4" t="s">
        <v>48</v>
      </c>
      <c r="I19" s="4" t="s">
        <v>48</v>
      </c>
      <c r="J19" s="4" t="s">
        <v>48</v>
      </c>
      <c r="K19" s="4" t="s">
        <v>48</v>
      </c>
      <c r="L19" s="4" t="s">
        <v>48</v>
      </c>
      <c r="M19" s="4" t="s">
        <v>48</v>
      </c>
      <c r="N19" s="4" t="s">
        <v>48</v>
      </c>
      <c r="O19" s="4" t="s">
        <v>48</v>
      </c>
      <c r="P19" s="4" t="s">
        <v>48</v>
      </c>
      <c r="Q19" s="4" t="s">
        <v>48</v>
      </c>
      <c r="R19" s="4" t="s">
        <v>48</v>
      </c>
      <c r="S19" s="4" t="s">
        <v>48</v>
      </c>
      <c r="T19" s="4" t="s">
        <v>48</v>
      </c>
      <c r="U19" s="4" t="s">
        <v>48</v>
      </c>
      <c r="V19" s="4" t="s">
        <v>48</v>
      </c>
      <c r="W19" s="4" t="s">
        <v>48</v>
      </c>
      <c r="X19" s="4" t="s">
        <v>48</v>
      </c>
      <c r="Y19" s="4" t="str">
        <f t="shared" ca="1" si="3"/>
        <v/>
      </c>
      <c r="Z19" s="4" t="str">
        <f t="shared" ca="1" si="4"/>
        <v/>
      </c>
      <c r="AA19" s="4" t="str">
        <f t="shared" ca="1" si="5"/>
        <v/>
      </c>
      <c r="AB19" s="5" t="str">
        <f t="shared" ca="1" si="6"/>
        <v/>
      </c>
    </row>
    <row r="20" spans="1:28" s="3" customFormat="1" ht="14.45" customHeight="1" x14ac:dyDescent="0.25">
      <c r="A20" s="4">
        <v>12</v>
      </c>
      <c r="B20" s="4" t="s">
        <v>13</v>
      </c>
      <c r="C20" s="4">
        <v>840</v>
      </c>
      <c r="D20" s="8" t="s">
        <v>80</v>
      </c>
      <c r="E20" s="4" t="s">
        <v>42</v>
      </c>
      <c r="F20" s="4" t="s">
        <v>41</v>
      </c>
      <c r="G20" s="4" t="s">
        <v>42</v>
      </c>
      <c r="H20" s="4" t="s">
        <v>42</v>
      </c>
      <c r="I20" s="4" t="s">
        <v>41</v>
      </c>
      <c r="J20" s="4" t="s">
        <v>42</v>
      </c>
      <c r="K20" s="4" t="s">
        <v>44</v>
      </c>
      <c r="L20" s="4" t="s">
        <v>43</v>
      </c>
      <c r="M20" s="4" t="s">
        <v>43</v>
      </c>
      <c r="N20" s="4" t="s">
        <v>41</v>
      </c>
      <c r="O20" s="4" t="s">
        <v>41</v>
      </c>
      <c r="P20" s="4" t="s">
        <v>41</v>
      </c>
      <c r="Q20" s="4" t="s">
        <v>44</v>
      </c>
      <c r="R20" s="4" t="s">
        <v>44</v>
      </c>
      <c r="S20" s="4" t="s">
        <v>43</v>
      </c>
      <c r="T20" s="4" t="s">
        <v>48</v>
      </c>
      <c r="U20" s="4" t="s">
        <v>43</v>
      </c>
      <c r="V20" s="4" t="s">
        <v>44</v>
      </c>
      <c r="W20" s="4" t="s">
        <v>42</v>
      </c>
      <c r="X20" s="4" t="s">
        <v>43</v>
      </c>
      <c r="Y20" s="4">
        <f t="shared" ca="1" si="3"/>
        <v>10</v>
      </c>
      <c r="Z20" s="4">
        <f t="shared" ca="1" si="4"/>
        <v>9</v>
      </c>
      <c r="AA20" s="4">
        <f t="shared" ca="1" si="5"/>
        <v>1</v>
      </c>
      <c r="AB20" s="5">
        <f t="shared" ca="1" si="6"/>
        <v>7</v>
      </c>
    </row>
    <row r="21" spans="1:28" s="3" customFormat="1" ht="14.45" customHeight="1" x14ac:dyDescent="0.25">
      <c r="A21" s="4">
        <v>13</v>
      </c>
      <c r="B21" s="4" t="s">
        <v>13</v>
      </c>
      <c r="C21" s="4">
        <v>863</v>
      </c>
      <c r="D21" s="8" t="s">
        <v>81</v>
      </c>
      <c r="E21" s="4" t="s">
        <v>42</v>
      </c>
      <c r="F21" s="4" t="s">
        <v>41</v>
      </c>
      <c r="G21" s="4" t="s">
        <v>42</v>
      </c>
      <c r="H21" s="4" t="s">
        <v>44</v>
      </c>
      <c r="I21" s="4" t="s">
        <v>43</v>
      </c>
      <c r="J21" s="4" t="s">
        <v>42</v>
      </c>
      <c r="K21" s="4" t="s">
        <v>44</v>
      </c>
      <c r="L21" s="4" t="s">
        <v>44</v>
      </c>
      <c r="M21" s="4" t="s">
        <v>44</v>
      </c>
      <c r="N21" s="4" t="s">
        <v>44</v>
      </c>
      <c r="O21" s="4" t="s">
        <v>41</v>
      </c>
      <c r="P21" s="4" t="s">
        <v>48</v>
      </c>
      <c r="Q21" s="4" t="s">
        <v>44</v>
      </c>
      <c r="R21" s="4" t="s">
        <v>44</v>
      </c>
      <c r="S21" s="4" t="s">
        <v>43</v>
      </c>
      <c r="T21" s="4" t="s">
        <v>42</v>
      </c>
      <c r="U21" s="4" t="s">
        <v>41</v>
      </c>
      <c r="V21" s="4" t="s">
        <v>41</v>
      </c>
      <c r="W21" s="4" t="s">
        <v>44</v>
      </c>
      <c r="X21" s="4" t="s">
        <v>42</v>
      </c>
      <c r="Y21" s="4">
        <f t="shared" ca="1" si="3"/>
        <v>15</v>
      </c>
      <c r="Z21" s="4">
        <f t="shared" ca="1" si="4"/>
        <v>4</v>
      </c>
      <c r="AA21" s="4">
        <f t="shared" ca="1" si="5"/>
        <v>1</v>
      </c>
      <c r="AB21" s="5">
        <f t="shared" ca="1" si="6"/>
        <v>13.666666666666666</v>
      </c>
    </row>
    <row r="22" spans="1:28" s="3" customFormat="1" ht="14.45" customHeight="1" x14ac:dyDescent="0.25">
      <c r="A22" s="4">
        <v>14</v>
      </c>
      <c r="B22" s="4" t="s">
        <v>14</v>
      </c>
      <c r="C22" s="4">
        <v>802</v>
      </c>
      <c r="D22" s="8" t="s">
        <v>82</v>
      </c>
      <c r="E22" s="4" t="s">
        <v>42</v>
      </c>
      <c r="F22" s="4" t="s">
        <v>41</v>
      </c>
      <c r="G22" s="4" t="s">
        <v>41</v>
      </c>
      <c r="H22" s="4" t="s">
        <v>44</v>
      </c>
      <c r="I22" s="4" t="s">
        <v>43</v>
      </c>
      <c r="J22" s="4" t="s">
        <v>42</v>
      </c>
      <c r="K22" s="4" t="s">
        <v>44</v>
      </c>
      <c r="L22" s="4" t="s">
        <v>42</v>
      </c>
      <c r="M22" s="4" t="s">
        <v>44</v>
      </c>
      <c r="N22" s="4" t="s">
        <v>43</v>
      </c>
      <c r="O22" s="4" t="s">
        <v>41</v>
      </c>
      <c r="P22" s="4" t="s">
        <v>44</v>
      </c>
      <c r="Q22" s="4" t="s">
        <v>44</v>
      </c>
      <c r="R22" s="4" t="s">
        <v>44</v>
      </c>
      <c r="S22" s="4" t="s">
        <v>43</v>
      </c>
      <c r="T22" s="4" t="s">
        <v>42</v>
      </c>
      <c r="U22" s="4" t="s">
        <v>41</v>
      </c>
      <c r="V22" s="4" t="s">
        <v>42</v>
      </c>
      <c r="W22" s="4" t="s">
        <v>48</v>
      </c>
      <c r="X22" s="4" t="s">
        <v>43</v>
      </c>
      <c r="Y22" s="4">
        <f t="shared" ca="1" si="3"/>
        <v>15</v>
      </c>
      <c r="Z22" s="4">
        <f t="shared" ca="1" si="4"/>
        <v>4</v>
      </c>
      <c r="AA22" s="4">
        <f t="shared" ca="1" si="5"/>
        <v>1</v>
      </c>
      <c r="AB22" s="5">
        <f t="shared" ca="1" si="6"/>
        <v>13.666666666666666</v>
      </c>
    </row>
    <row r="23" spans="1:28" s="3" customFormat="1" ht="14.45" customHeight="1" x14ac:dyDescent="0.25">
      <c r="A23" s="4">
        <v>15</v>
      </c>
      <c r="B23" s="4" t="s">
        <v>14</v>
      </c>
      <c r="C23" s="4">
        <v>804</v>
      </c>
      <c r="D23" s="8" t="s">
        <v>83</v>
      </c>
      <c r="E23" s="4" t="s">
        <v>42</v>
      </c>
      <c r="F23" s="4" t="s">
        <v>48</v>
      </c>
      <c r="G23" s="4" t="s">
        <v>42</v>
      </c>
      <c r="H23" s="4" t="s">
        <v>44</v>
      </c>
      <c r="I23" s="4" t="s">
        <v>43</v>
      </c>
      <c r="J23" s="4" t="s">
        <v>42</v>
      </c>
      <c r="K23" s="4" t="s">
        <v>43</v>
      </c>
      <c r="L23" s="4" t="s">
        <v>48</v>
      </c>
      <c r="M23" s="4" t="s">
        <v>44</v>
      </c>
      <c r="N23" s="4" t="s">
        <v>43</v>
      </c>
      <c r="O23" s="4" t="s">
        <v>41</v>
      </c>
      <c r="P23" s="4" t="s">
        <v>44</v>
      </c>
      <c r="Q23" s="4" t="s">
        <v>44</v>
      </c>
      <c r="R23" s="4" t="s">
        <v>44</v>
      </c>
      <c r="S23" s="4" t="s">
        <v>43</v>
      </c>
      <c r="T23" s="4" t="s">
        <v>42</v>
      </c>
      <c r="U23" s="4" t="s">
        <v>41</v>
      </c>
      <c r="V23" s="4" t="s">
        <v>41</v>
      </c>
      <c r="W23" s="4" t="s">
        <v>44</v>
      </c>
      <c r="X23" s="4" t="s">
        <v>43</v>
      </c>
      <c r="Y23" s="4">
        <f t="shared" ca="1" si="3"/>
        <v>17</v>
      </c>
      <c r="Z23" s="4">
        <f t="shared" ca="1" si="4"/>
        <v>1</v>
      </c>
      <c r="AA23" s="4">
        <f t="shared" ca="1" si="5"/>
        <v>2</v>
      </c>
      <c r="AB23" s="5">
        <f t="shared" ca="1" si="6"/>
        <v>16.666666666666668</v>
      </c>
    </row>
    <row r="24" spans="1:28" s="3" customFormat="1" ht="14.45" customHeight="1" x14ac:dyDescent="0.25">
      <c r="A24" s="4">
        <v>16</v>
      </c>
      <c r="B24" s="4" t="s">
        <v>14</v>
      </c>
      <c r="C24" s="4">
        <v>806</v>
      </c>
      <c r="D24" s="8" t="s">
        <v>84</v>
      </c>
      <c r="E24" s="4" t="s">
        <v>42</v>
      </c>
      <c r="F24" s="4" t="s">
        <v>41</v>
      </c>
      <c r="G24" s="4" t="s">
        <v>42</v>
      </c>
      <c r="H24" s="4" t="s">
        <v>44</v>
      </c>
      <c r="I24" s="4" t="s">
        <v>43</v>
      </c>
      <c r="J24" s="4" t="s">
        <v>42</v>
      </c>
      <c r="K24" s="4" t="s">
        <v>48</v>
      </c>
      <c r="L24" s="4" t="s">
        <v>44</v>
      </c>
      <c r="M24" s="4" t="s">
        <v>44</v>
      </c>
      <c r="N24" s="4" t="s">
        <v>43</v>
      </c>
      <c r="O24" s="4" t="s">
        <v>41</v>
      </c>
      <c r="P24" s="4" t="s">
        <v>48</v>
      </c>
      <c r="Q24" s="4" t="s">
        <v>44</v>
      </c>
      <c r="R24" s="4" t="s">
        <v>44</v>
      </c>
      <c r="S24" s="4" t="s">
        <v>48</v>
      </c>
      <c r="T24" s="4" t="s">
        <v>42</v>
      </c>
      <c r="U24" s="4" t="s">
        <v>41</v>
      </c>
      <c r="V24" s="4" t="s">
        <v>44</v>
      </c>
      <c r="W24" s="4" t="s">
        <v>44</v>
      </c>
      <c r="X24" s="4" t="s">
        <v>43</v>
      </c>
      <c r="Y24" s="4">
        <f t="shared" ca="1" si="3"/>
        <v>15</v>
      </c>
      <c r="Z24" s="4">
        <f t="shared" ca="1" si="4"/>
        <v>2</v>
      </c>
      <c r="AA24" s="4">
        <f t="shared" ca="1" si="5"/>
        <v>3</v>
      </c>
      <c r="AB24" s="10">
        <f t="shared" ca="1" si="6"/>
        <v>14.333333333333334</v>
      </c>
    </row>
    <row r="25" spans="1:28" s="3" customFormat="1" ht="14.45" customHeight="1" x14ac:dyDescent="0.25">
      <c r="A25" s="4">
        <v>17</v>
      </c>
      <c r="B25" s="4" t="s">
        <v>14</v>
      </c>
      <c r="C25" s="4">
        <v>809</v>
      </c>
      <c r="D25" s="8" t="s">
        <v>85</v>
      </c>
      <c r="E25" s="4" t="s">
        <v>42</v>
      </c>
      <c r="F25" s="4" t="s">
        <v>48</v>
      </c>
      <c r="G25" s="4" t="s">
        <v>41</v>
      </c>
      <c r="H25" s="4" t="s">
        <v>44</v>
      </c>
      <c r="I25" s="4" t="s">
        <v>43</v>
      </c>
      <c r="J25" s="4" t="s">
        <v>42</v>
      </c>
      <c r="K25" s="4" t="s">
        <v>44</v>
      </c>
      <c r="L25" s="4" t="s">
        <v>43</v>
      </c>
      <c r="M25" s="4" t="s">
        <v>43</v>
      </c>
      <c r="N25" s="4" t="s">
        <v>43</v>
      </c>
      <c r="O25" s="4" t="s">
        <v>41</v>
      </c>
      <c r="P25" s="4" t="s">
        <v>42</v>
      </c>
      <c r="Q25" s="4" t="s">
        <v>44</v>
      </c>
      <c r="R25" s="4" t="s">
        <v>41</v>
      </c>
      <c r="S25" s="4" t="s">
        <v>43</v>
      </c>
      <c r="T25" s="4" t="s">
        <v>42</v>
      </c>
      <c r="U25" s="4" t="s">
        <v>41</v>
      </c>
      <c r="V25" s="4" t="s">
        <v>42</v>
      </c>
      <c r="W25" s="4" t="s">
        <v>42</v>
      </c>
      <c r="X25" s="4" t="s">
        <v>41</v>
      </c>
      <c r="Y25" s="4">
        <f t="shared" ca="1" si="3"/>
        <v>11</v>
      </c>
      <c r="Z25" s="4">
        <f t="shared" ca="1" si="4"/>
        <v>8</v>
      </c>
      <c r="AA25" s="4">
        <f t="shared" ca="1" si="5"/>
        <v>1</v>
      </c>
      <c r="AB25" s="5">
        <f t="shared" ca="1" si="6"/>
        <v>8.3333333333333339</v>
      </c>
    </row>
    <row r="26" spans="1:28" s="3" customFormat="1" ht="14.45" customHeight="1" x14ac:dyDescent="0.25">
      <c r="A26" s="4">
        <v>18</v>
      </c>
      <c r="B26" s="4" t="s">
        <v>14</v>
      </c>
      <c r="C26" s="4">
        <v>811</v>
      </c>
      <c r="D26" s="8" t="s">
        <v>86</v>
      </c>
      <c r="E26" s="4" t="s">
        <v>42</v>
      </c>
      <c r="F26" s="4" t="s">
        <v>41</v>
      </c>
      <c r="G26" s="4" t="s">
        <v>42</v>
      </c>
      <c r="H26" s="4" t="s">
        <v>42</v>
      </c>
      <c r="I26" s="4" t="s">
        <v>43</v>
      </c>
      <c r="J26" s="4" t="s">
        <v>42</v>
      </c>
      <c r="K26" s="4" t="s">
        <v>48</v>
      </c>
      <c r="L26" s="4" t="s">
        <v>44</v>
      </c>
      <c r="M26" s="4" t="s">
        <v>44</v>
      </c>
      <c r="N26" s="4" t="s">
        <v>43</v>
      </c>
      <c r="O26" s="4" t="s">
        <v>41</v>
      </c>
      <c r="P26" s="4" t="s">
        <v>44</v>
      </c>
      <c r="Q26" s="4" t="s">
        <v>43</v>
      </c>
      <c r="R26" s="4" t="s">
        <v>44</v>
      </c>
      <c r="S26" s="4" t="s">
        <v>43</v>
      </c>
      <c r="T26" s="4" t="s">
        <v>42</v>
      </c>
      <c r="U26" s="4" t="s">
        <v>41</v>
      </c>
      <c r="V26" s="4" t="s">
        <v>48</v>
      </c>
      <c r="W26" s="4" t="s">
        <v>44</v>
      </c>
      <c r="X26" s="4" t="s">
        <v>48</v>
      </c>
      <c r="Y26" s="4">
        <f t="shared" ca="1" si="3"/>
        <v>14</v>
      </c>
      <c r="Z26" s="4">
        <f t="shared" ca="1" si="4"/>
        <v>3</v>
      </c>
      <c r="AA26" s="4">
        <f t="shared" ca="1" si="5"/>
        <v>3</v>
      </c>
      <c r="AB26" s="5">
        <f t="shared" ca="1" si="6"/>
        <v>13</v>
      </c>
    </row>
    <row r="27" spans="1:28" s="3" customFormat="1" ht="14.45" customHeight="1" x14ac:dyDescent="0.25">
      <c r="A27" s="4">
        <v>19</v>
      </c>
      <c r="B27" s="4" t="s">
        <v>14</v>
      </c>
      <c r="C27" s="4">
        <v>812</v>
      </c>
      <c r="D27" s="8" t="s">
        <v>87</v>
      </c>
      <c r="E27" s="4" t="s">
        <v>42</v>
      </c>
      <c r="F27" s="4" t="s">
        <v>43</v>
      </c>
      <c r="G27" s="4" t="s">
        <v>42</v>
      </c>
      <c r="H27" s="4" t="s">
        <v>42</v>
      </c>
      <c r="I27" s="4" t="s">
        <v>43</v>
      </c>
      <c r="J27" s="4" t="s">
        <v>42</v>
      </c>
      <c r="K27" s="4" t="s">
        <v>43</v>
      </c>
      <c r="L27" s="4" t="s">
        <v>44</v>
      </c>
      <c r="M27" s="4" t="s">
        <v>44</v>
      </c>
      <c r="N27" s="4" t="s">
        <v>43</v>
      </c>
      <c r="O27" s="4" t="s">
        <v>41</v>
      </c>
      <c r="P27" s="4" t="s">
        <v>43</v>
      </c>
      <c r="Q27" s="4" t="s">
        <v>44</v>
      </c>
      <c r="R27" s="4" t="s">
        <v>44</v>
      </c>
      <c r="S27" s="4" t="s">
        <v>43</v>
      </c>
      <c r="T27" s="4" t="s">
        <v>44</v>
      </c>
      <c r="U27" s="4" t="s">
        <v>41</v>
      </c>
      <c r="V27" s="4" t="s">
        <v>41</v>
      </c>
      <c r="W27" s="4" t="s">
        <v>41</v>
      </c>
      <c r="X27" s="4" t="s">
        <v>48</v>
      </c>
      <c r="Y27" s="4">
        <f t="shared" ca="1" si="3"/>
        <v>12</v>
      </c>
      <c r="Z27" s="4">
        <f t="shared" ca="1" si="4"/>
        <v>7</v>
      </c>
      <c r="AA27" s="4">
        <f t="shared" ca="1" si="5"/>
        <v>1</v>
      </c>
      <c r="AB27" s="5">
        <f t="shared" ca="1" si="6"/>
        <v>9.6666666666666661</v>
      </c>
    </row>
    <row r="28" spans="1:28" s="3" customFormat="1" ht="14.45" customHeight="1" x14ac:dyDescent="0.25">
      <c r="A28" s="4">
        <v>20</v>
      </c>
      <c r="B28" s="4" t="s">
        <v>14</v>
      </c>
      <c r="C28" s="4">
        <v>817</v>
      </c>
      <c r="D28" s="8" t="s">
        <v>88</v>
      </c>
      <c r="E28" s="4" t="s">
        <v>42</v>
      </c>
      <c r="F28" s="4" t="s">
        <v>41</v>
      </c>
      <c r="G28" s="4" t="s">
        <v>42</v>
      </c>
      <c r="H28" s="4" t="s">
        <v>44</v>
      </c>
      <c r="I28" s="4" t="s">
        <v>43</v>
      </c>
      <c r="J28" s="4" t="s">
        <v>42</v>
      </c>
      <c r="K28" s="4" t="s">
        <v>43</v>
      </c>
      <c r="L28" s="4" t="s">
        <v>42</v>
      </c>
      <c r="M28" s="4" t="s">
        <v>44</v>
      </c>
      <c r="N28" s="4" t="s">
        <v>43</v>
      </c>
      <c r="O28" s="4" t="s">
        <v>41</v>
      </c>
      <c r="P28" s="4" t="s">
        <v>48</v>
      </c>
      <c r="Q28" s="4" t="s">
        <v>44</v>
      </c>
      <c r="R28" s="4" t="s">
        <v>44</v>
      </c>
      <c r="S28" s="4" t="s">
        <v>43</v>
      </c>
      <c r="T28" s="4" t="s">
        <v>42</v>
      </c>
      <c r="U28" s="4" t="s">
        <v>41</v>
      </c>
      <c r="V28" s="4" t="s">
        <v>42</v>
      </c>
      <c r="W28" s="4" t="s">
        <v>48</v>
      </c>
      <c r="X28" s="4" t="s">
        <v>43</v>
      </c>
      <c r="Y28" s="4">
        <f t="shared" ca="1" si="3"/>
        <v>15</v>
      </c>
      <c r="Z28" s="4">
        <f t="shared" ca="1" si="4"/>
        <v>3</v>
      </c>
      <c r="AA28" s="4">
        <f t="shared" ca="1" si="5"/>
        <v>2</v>
      </c>
      <c r="AB28" s="10">
        <f t="shared" ca="1" si="6"/>
        <v>14</v>
      </c>
    </row>
    <row r="29" spans="1:28" s="3" customFormat="1" ht="14.45" customHeight="1" x14ac:dyDescent="0.25">
      <c r="A29" s="4">
        <v>21</v>
      </c>
      <c r="B29" s="4" t="s">
        <v>14</v>
      </c>
      <c r="C29" s="4">
        <v>820</v>
      </c>
      <c r="D29" s="8" t="s">
        <v>89</v>
      </c>
      <c r="E29" s="4" t="s">
        <v>42</v>
      </c>
      <c r="F29" s="4" t="s">
        <v>41</v>
      </c>
      <c r="G29" s="4" t="s">
        <v>42</v>
      </c>
      <c r="H29" s="4" t="s">
        <v>44</v>
      </c>
      <c r="I29" s="4" t="s">
        <v>43</v>
      </c>
      <c r="J29" s="4" t="s">
        <v>42</v>
      </c>
      <c r="K29" s="4" t="s">
        <v>43</v>
      </c>
      <c r="L29" s="4" t="s">
        <v>42</v>
      </c>
      <c r="M29" s="4" t="s">
        <v>44</v>
      </c>
      <c r="N29" s="4" t="s">
        <v>43</v>
      </c>
      <c r="O29" s="4" t="s">
        <v>41</v>
      </c>
      <c r="P29" s="4" t="s">
        <v>44</v>
      </c>
      <c r="Q29" s="4" t="s">
        <v>44</v>
      </c>
      <c r="R29" s="4" t="s">
        <v>44</v>
      </c>
      <c r="S29" s="4" t="s">
        <v>48</v>
      </c>
      <c r="T29" s="4" t="s">
        <v>42</v>
      </c>
      <c r="U29" s="4" t="s">
        <v>41</v>
      </c>
      <c r="V29" s="4" t="s">
        <v>43</v>
      </c>
      <c r="W29" s="4" t="s">
        <v>44</v>
      </c>
      <c r="X29" s="4" t="s">
        <v>43</v>
      </c>
      <c r="Y29" s="4">
        <f t="shared" ca="1" si="3"/>
        <v>16</v>
      </c>
      <c r="Z29" s="4">
        <f t="shared" ca="1" si="4"/>
        <v>3</v>
      </c>
      <c r="AA29" s="4">
        <f t="shared" ca="1" si="5"/>
        <v>1</v>
      </c>
      <c r="AB29" s="5">
        <f t="shared" ca="1" si="6"/>
        <v>15</v>
      </c>
    </row>
    <row r="30" spans="1:28" s="3" customFormat="1" ht="14.45" customHeight="1" x14ac:dyDescent="0.25">
      <c r="A30" s="4">
        <v>22</v>
      </c>
      <c r="B30" s="4" t="s">
        <v>14</v>
      </c>
      <c r="C30" s="4">
        <v>823</v>
      </c>
      <c r="D30" s="8" t="s">
        <v>90</v>
      </c>
      <c r="E30" s="4" t="s">
        <v>42</v>
      </c>
      <c r="F30" s="4" t="s">
        <v>41</v>
      </c>
      <c r="G30" s="4" t="s">
        <v>41</v>
      </c>
      <c r="H30" s="4" t="s">
        <v>42</v>
      </c>
      <c r="I30" s="4" t="s">
        <v>43</v>
      </c>
      <c r="J30" s="4" t="s">
        <v>42</v>
      </c>
      <c r="K30" s="4" t="s">
        <v>43</v>
      </c>
      <c r="L30" s="4" t="s">
        <v>42</v>
      </c>
      <c r="M30" s="4" t="s">
        <v>41</v>
      </c>
      <c r="N30" s="4" t="s">
        <v>43</v>
      </c>
      <c r="O30" s="4" t="s">
        <v>41</v>
      </c>
      <c r="P30" s="4" t="s">
        <v>42</v>
      </c>
      <c r="Q30" s="4" t="s">
        <v>44</v>
      </c>
      <c r="R30" s="4" t="s">
        <v>44</v>
      </c>
      <c r="S30" s="4" t="s">
        <v>43</v>
      </c>
      <c r="T30" s="4" t="s">
        <v>41</v>
      </c>
      <c r="U30" s="4" t="s">
        <v>41</v>
      </c>
      <c r="V30" s="4" t="s">
        <v>48</v>
      </c>
      <c r="W30" s="4" t="s">
        <v>44</v>
      </c>
      <c r="X30" s="4" t="s">
        <v>43</v>
      </c>
      <c r="Y30" s="4">
        <f t="shared" ca="1" si="3"/>
        <v>12</v>
      </c>
      <c r="Z30" s="4">
        <f t="shared" ca="1" si="4"/>
        <v>7</v>
      </c>
      <c r="AA30" s="4">
        <f t="shared" ca="1" si="5"/>
        <v>1</v>
      </c>
      <c r="AB30" s="5">
        <f t="shared" ca="1" si="6"/>
        <v>9.6666666666666661</v>
      </c>
    </row>
    <row r="31" spans="1:28" s="3" customFormat="1" ht="14.45" customHeight="1" x14ac:dyDescent="0.25">
      <c r="A31" s="4">
        <v>23</v>
      </c>
      <c r="B31" s="4" t="s">
        <v>14</v>
      </c>
      <c r="C31" s="4">
        <v>827</v>
      </c>
      <c r="D31" s="8" t="s">
        <v>91</v>
      </c>
      <c r="E31" s="4" t="s">
        <v>42</v>
      </c>
      <c r="F31" s="4" t="s">
        <v>43</v>
      </c>
      <c r="G31" s="4" t="s">
        <v>41</v>
      </c>
      <c r="H31" s="4" t="s">
        <v>44</v>
      </c>
      <c r="I31" s="4" t="s">
        <v>43</v>
      </c>
      <c r="J31" s="4" t="s">
        <v>42</v>
      </c>
      <c r="K31" s="4" t="s">
        <v>43</v>
      </c>
      <c r="L31" s="4" t="s">
        <v>44</v>
      </c>
      <c r="M31" s="4" t="s">
        <v>44</v>
      </c>
      <c r="N31" s="4" t="s">
        <v>43</v>
      </c>
      <c r="O31" s="4" t="s">
        <v>41</v>
      </c>
      <c r="P31" s="4" t="s">
        <v>44</v>
      </c>
      <c r="Q31" s="4" t="s">
        <v>44</v>
      </c>
      <c r="R31" s="4" t="s">
        <v>44</v>
      </c>
      <c r="S31" s="4" t="s">
        <v>48</v>
      </c>
      <c r="T31" s="4" t="s">
        <v>42</v>
      </c>
      <c r="U31" s="4" t="s">
        <v>41</v>
      </c>
      <c r="V31" s="4" t="s">
        <v>41</v>
      </c>
      <c r="W31" s="4" t="s">
        <v>48</v>
      </c>
      <c r="X31" s="4" t="s">
        <v>43</v>
      </c>
      <c r="Y31" s="4">
        <f t="shared" ca="1" si="3"/>
        <v>14</v>
      </c>
      <c r="Z31" s="4">
        <f t="shared" ca="1" si="4"/>
        <v>4</v>
      </c>
      <c r="AA31" s="4">
        <f t="shared" ca="1" si="5"/>
        <v>2</v>
      </c>
      <c r="AB31" s="5">
        <f t="shared" ca="1" si="6"/>
        <v>12.666666666666666</v>
      </c>
    </row>
    <row r="32" spans="1:28" s="3" customFormat="1" ht="14.45" customHeight="1" x14ac:dyDescent="0.25">
      <c r="A32" s="4">
        <v>24</v>
      </c>
      <c r="B32" s="4" t="s">
        <v>14</v>
      </c>
      <c r="C32" s="4">
        <v>829</v>
      </c>
      <c r="D32" s="8" t="s">
        <v>92</v>
      </c>
      <c r="E32" s="4" t="s">
        <v>42</v>
      </c>
      <c r="F32" s="4" t="s">
        <v>48</v>
      </c>
      <c r="G32" s="4" t="s">
        <v>42</v>
      </c>
      <c r="H32" s="4" t="s">
        <v>42</v>
      </c>
      <c r="I32" s="4" t="s">
        <v>48</v>
      </c>
      <c r="J32" s="4" t="s">
        <v>42</v>
      </c>
      <c r="K32" s="4" t="s">
        <v>48</v>
      </c>
      <c r="L32" s="4" t="s">
        <v>44</v>
      </c>
      <c r="M32" s="4" t="s">
        <v>44</v>
      </c>
      <c r="N32" s="4" t="s">
        <v>43</v>
      </c>
      <c r="O32" s="4" t="s">
        <v>41</v>
      </c>
      <c r="P32" s="4" t="s">
        <v>42</v>
      </c>
      <c r="Q32" s="4" t="s">
        <v>44</v>
      </c>
      <c r="R32" s="4" t="s">
        <v>44</v>
      </c>
      <c r="S32" s="4" t="s">
        <v>48</v>
      </c>
      <c r="T32" s="4" t="s">
        <v>44</v>
      </c>
      <c r="U32" s="4" t="s">
        <v>44</v>
      </c>
      <c r="V32" s="4" t="s">
        <v>44</v>
      </c>
      <c r="W32" s="4" t="s">
        <v>48</v>
      </c>
      <c r="X32" s="4" t="s">
        <v>48</v>
      </c>
      <c r="Y32" s="4">
        <f t="shared" ca="1" si="3"/>
        <v>8</v>
      </c>
      <c r="Z32" s="4">
        <f t="shared" ca="1" si="4"/>
        <v>6</v>
      </c>
      <c r="AA32" s="4">
        <f t="shared" ca="1" si="5"/>
        <v>6</v>
      </c>
      <c r="AB32" s="5">
        <f t="shared" ca="1" si="6"/>
        <v>6</v>
      </c>
    </row>
    <row r="33" spans="1:28" s="3" customFormat="1" ht="14.45" customHeight="1" x14ac:dyDescent="0.25">
      <c r="A33" s="4">
        <v>25</v>
      </c>
      <c r="B33" s="4" t="s">
        <v>14</v>
      </c>
      <c r="C33" s="4">
        <v>831</v>
      </c>
      <c r="D33" s="8" t="s">
        <v>93</v>
      </c>
      <c r="E33" s="4" t="s">
        <v>48</v>
      </c>
      <c r="F33" s="4" t="s">
        <v>48</v>
      </c>
      <c r="G33" s="4" t="s">
        <v>48</v>
      </c>
      <c r="H33" s="4" t="s">
        <v>48</v>
      </c>
      <c r="I33" s="4" t="s">
        <v>48</v>
      </c>
      <c r="J33" s="4" t="s">
        <v>48</v>
      </c>
      <c r="K33" s="4" t="s">
        <v>48</v>
      </c>
      <c r="L33" s="4" t="s">
        <v>48</v>
      </c>
      <c r="M33" s="4" t="s">
        <v>48</v>
      </c>
      <c r="N33" s="4" t="s">
        <v>48</v>
      </c>
      <c r="O33" s="4" t="s">
        <v>48</v>
      </c>
      <c r="P33" s="4" t="s">
        <v>48</v>
      </c>
      <c r="Q33" s="4" t="s">
        <v>48</v>
      </c>
      <c r="R33" s="4" t="s">
        <v>48</v>
      </c>
      <c r="S33" s="4" t="s">
        <v>48</v>
      </c>
      <c r="T33" s="4" t="s">
        <v>48</v>
      </c>
      <c r="U33" s="4" t="s">
        <v>48</v>
      </c>
      <c r="V33" s="4" t="s">
        <v>48</v>
      </c>
      <c r="W33" s="4" t="s">
        <v>48</v>
      </c>
      <c r="X33" s="4" t="s">
        <v>48</v>
      </c>
      <c r="Y33" s="4" t="str">
        <f t="shared" ca="1" si="3"/>
        <v/>
      </c>
      <c r="Z33" s="4" t="str">
        <f t="shared" ca="1" si="4"/>
        <v/>
      </c>
      <c r="AA33" s="4" t="str">
        <f t="shared" ca="1" si="5"/>
        <v/>
      </c>
      <c r="AB33" s="5" t="str">
        <f t="shared" ca="1" si="6"/>
        <v/>
      </c>
    </row>
    <row r="34" spans="1:28" s="3" customFormat="1" ht="14.45" customHeight="1" x14ac:dyDescent="0.25">
      <c r="A34" s="4">
        <v>26</v>
      </c>
      <c r="B34" s="4" t="s">
        <v>14</v>
      </c>
      <c r="C34" s="4">
        <v>833</v>
      </c>
      <c r="D34" s="8" t="s">
        <v>94</v>
      </c>
      <c r="E34" s="4" t="s">
        <v>42</v>
      </c>
      <c r="F34" s="4" t="s">
        <v>41</v>
      </c>
      <c r="G34" s="4" t="s">
        <v>42</v>
      </c>
      <c r="H34" s="4" t="s">
        <v>42</v>
      </c>
      <c r="I34" s="4" t="s">
        <v>43</v>
      </c>
      <c r="J34" s="4" t="s">
        <v>42</v>
      </c>
      <c r="K34" s="4" t="s">
        <v>44</v>
      </c>
      <c r="L34" s="4" t="s">
        <v>44</v>
      </c>
      <c r="M34" s="4" t="s">
        <v>44</v>
      </c>
      <c r="N34" s="4" t="s">
        <v>42</v>
      </c>
      <c r="O34" s="4" t="s">
        <v>41</v>
      </c>
      <c r="P34" s="4" t="s">
        <v>42</v>
      </c>
      <c r="Q34" s="4" t="s">
        <v>44</v>
      </c>
      <c r="R34" s="4" t="s">
        <v>44</v>
      </c>
      <c r="S34" s="4" t="s">
        <v>41</v>
      </c>
      <c r="T34" s="4" t="s">
        <v>42</v>
      </c>
      <c r="U34" s="4" t="s">
        <v>41</v>
      </c>
      <c r="V34" s="4" t="s">
        <v>48</v>
      </c>
      <c r="W34" s="4" t="s">
        <v>48</v>
      </c>
      <c r="X34" s="4" t="s">
        <v>48</v>
      </c>
      <c r="Y34" s="4">
        <f t="shared" ca="1" si="3"/>
        <v>11</v>
      </c>
      <c r="Z34" s="4">
        <f t="shared" ca="1" si="4"/>
        <v>6</v>
      </c>
      <c r="AA34" s="4">
        <f t="shared" ca="1" si="5"/>
        <v>3</v>
      </c>
      <c r="AB34" s="5">
        <f t="shared" ca="1" si="6"/>
        <v>9</v>
      </c>
    </row>
    <row r="35" spans="1:28" s="3" customFormat="1" ht="14.45" customHeight="1" x14ac:dyDescent="0.25">
      <c r="A35" s="4">
        <v>27</v>
      </c>
      <c r="B35" s="4" t="s">
        <v>14</v>
      </c>
      <c r="C35" s="4">
        <v>835</v>
      </c>
      <c r="D35" s="8" t="s">
        <v>95</v>
      </c>
      <c r="E35" s="4" t="s">
        <v>42</v>
      </c>
      <c r="F35" s="4" t="s">
        <v>43</v>
      </c>
      <c r="G35" s="4" t="s">
        <v>42</v>
      </c>
      <c r="H35" s="4" t="s">
        <v>41</v>
      </c>
      <c r="I35" s="4" t="s">
        <v>42</v>
      </c>
      <c r="J35" s="4" t="s">
        <v>42</v>
      </c>
      <c r="K35" s="4" t="s">
        <v>42</v>
      </c>
      <c r="L35" s="4" t="s">
        <v>44</v>
      </c>
      <c r="M35" s="4" t="s">
        <v>43</v>
      </c>
      <c r="N35" s="4" t="s">
        <v>43</v>
      </c>
      <c r="O35" s="4" t="s">
        <v>42</v>
      </c>
      <c r="P35" s="4" t="s">
        <v>44</v>
      </c>
      <c r="Q35" s="4" t="s">
        <v>44</v>
      </c>
      <c r="R35" s="4" t="s">
        <v>44</v>
      </c>
      <c r="S35" s="4" t="s">
        <v>43</v>
      </c>
      <c r="T35" s="4" t="s">
        <v>42</v>
      </c>
      <c r="U35" s="4" t="s">
        <v>41</v>
      </c>
      <c r="V35" s="4" t="s">
        <v>44</v>
      </c>
      <c r="W35" s="4" t="s">
        <v>41</v>
      </c>
      <c r="X35" s="4" t="s">
        <v>42</v>
      </c>
      <c r="Y35" s="4">
        <f t="shared" ca="1" si="3"/>
        <v>10</v>
      </c>
      <c r="Z35" s="4">
        <f t="shared" ca="1" si="4"/>
        <v>10</v>
      </c>
      <c r="AA35" s="4">
        <f t="shared" ca="1" si="5"/>
        <v>0</v>
      </c>
      <c r="AB35" s="5">
        <f t="shared" ca="1" si="6"/>
        <v>6.6666666666666661</v>
      </c>
    </row>
    <row r="36" spans="1:28" s="3" customFormat="1" ht="14.45" customHeight="1" x14ac:dyDescent="0.25">
      <c r="A36" s="4">
        <v>28</v>
      </c>
      <c r="B36" s="4" t="s">
        <v>14</v>
      </c>
      <c r="C36" s="4">
        <v>843</v>
      </c>
      <c r="D36" s="8" t="s">
        <v>96</v>
      </c>
      <c r="E36" s="4" t="s">
        <v>42</v>
      </c>
      <c r="F36" s="4" t="s">
        <v>41</v>
      </c>
      <c r="G36" s="4" t="s">
        <v>41</v>
      </c>
      <c r="H36" s="4" t="s">
        <v>44</v>
      </c>
      <c r="I36" s="4" t="s">
        <v>43</v>
      </c>
      <c r="J36" s="4" t="s">
        <v>42</v>
      </c>
      <c r="K36" s="4" t="s">
        <v>43</v>
      </c>
      <c r="L36" s="4" t="s">
        <v>42</v>
      </c>
      <c r="M36" s="4" t="s">
        <v>44</v>
      </c>
      <c r="N36" s="4" t="s">
        <v>43</v>
      </c>
      <c r="O36" s="4" t="s">
        <v>41</v>
      </c>
      <c r="P36" s="4" t="s">
        <v>44</v>
      </c>
      <c r="Q36" s="4" t="s">
        <v>44</v>
      </c>
      <c r="R36" s="4" t="s">
        <v>44</v>
      </c>
      <c r="S36" s="4" t="s">
        <v>43</v>
      </c>
      <c r="T36" s="4" t="s">
        <v>43</v>
      </c>
      <c r="U36" s="4" t="s">
        <v>41</v>
      </c>
      <c r="V36" s="4" t="s">
        <v>43</v>
      </c>
      <c r="W36" s="4" t="s">
        <v>42</v>
      </c>
      <c r="X36" s="4" t="s">
        <v>44</v>
      </c>
      <c r="Y36" s="4">
        <f t="shared" ca="1" si="3"/>
        <v>13</v>
      </c>
      <c r="Z36" s="4">
        <f t="shared" ca="1" si="4"/>
        <v>7</v>
      </c>
      <c r="AA36" s="4">
        <f t="shared" ca="1" si="5"/>
        <v>0</v>
      </c>
      <c r="AB36" s="5">
        <f t="shared" ca="1" si="6"/>
        <v>10.666666666666666</v>
      </c>
    </row>
    <row r="37" spans="1:28" s="3" customFormat="1" ht="14.45" customHeight="1" x14ac:dyDescent="0.25">
      <c r="A37" s="4">
        <v>29</v>
      </c>
      <c r="B37" s="4" t="s">
        <v>14</v>
      </c>
      <c r="C37" s="4">
        <v>845</v>
      </c>
      <c r="D37" s="8" t="s">
        <v>97</v>
      </c>
      <c r="E37" s="4" t="s">
        <v>42</v>
      </c>
      <c r="F37" s="4" t="s">
        <v>41</v>
      </c>
      <c r="G37" s="4" t="s">
        <v>48</v>
      </c>
      <c r="H37" s="4" t="s">
        <v>44</v>
      </c>
      <c r="I37" s="4" t="s">
        <v>43</v>
      </c>
      <c r="J37" s="4" t="s">
        <v>42</v>
      </c>
      <c r="K37" s="4" t="s">
        <v>43</v>
      </c>
      <c r="L37" s="4" t="s">
        <v>44</v>
      </c>
      <c r="M37" s="4" t="s">
        <v>44</v>
      </c>
      <c r="N37" s="4" t="s">
        <v>43</v>
      </c>
      <c r="O37" s="4" t="s">
        <v>41</v>
      </c>
      <c r="P37" s="4" t="s">
        <v>44</v>
      </c>
      <c r="Q37" s="4" t="s">
        <v>44</v>
      </c>
      <c r="R37" s="4" t="s">
        <v>44</v>
      </c>
      <c r="S37" s="4" t="s">
        <v>48</v>
      </c>
      <c r="T37" s="4" t="s">
        <v>42</v>
      </c>
      <c r="U37" s="4" t="s">
        <v>41</v>
      </c>
      <c r="V37" s="4" t="s">
        <v>41</v>
      </c>
      <c r="W37" s="4" t="s">
        <v>42</v>
      </c>
      <c r="X37" s="4" t="s">
        <v>48</v>
      </c>
      <c r="Y37" s="4">
        <f t="shared" ca="1" si="3"/>
        <v>14</v>
      </c>
      <c r="Z37" s="4">
        <f t="shared" ca="1" si="4"/>
        <v>3</v>
      </c>
      <c r="AA37" s="4">
        <f t="shared" ca="1" si="5"/>
        <v>3</v>
      </c>
      <c r="AB37" s="5">
        <f t="shared" ca="1" si="6"/>
        <v>13</v>
      </c>
    </row>
    <row r="38" spans="1:28" s="3" customFormat="1" ht="14.45" customHeight="1" x14ac:dyDescent="0.25">
      <c r="A38" s="4">
        <v>30</v>
      </c>
      <c r="B38" s="4" t="s">
        <v>14</v>
      </c>
      <c r="C38" s="4">
        <v>859</v>
      </c>
      <c r="D38" s="8" t="s">
        <v>98</v>
      </c>
      <c r="E38" s="4" t="s">
        <v>42</v>
      </c>
      <c r="F38" s="4" t="s">
        <v>41</v>
      </c>
      <c r="G38" s="4" t="s">
        <v>41</v>
      </c>
      <c r="H38" s="4" t="s">
        <v>42</v>
      </c>
      <c r="I38" s="4" t="s">
        <v>43</v>
      </c>
      <c r="J38" s="4" t="s">
        <v>42</v>
      </c>
      <c r="K38" s="4" t="s">
        <v>43</v>
      </c>
      <c r="L38" s="4" t="s">
        <v>48</v>
      </c>
      <c r="M38" s="4" t="s">
        <v>44</v>
      </c>
      <c r="N38" s="4" t="s">
        <v>43</v>
      </c>
      <c r="O38" s="4" t="s">
        <v>41</v>
      </c>
      <c r="P38" s="4" t="s">
        <v>44</v>
      </c>
      <c r="Q38" s="4" t="s">
        <v>44</v>
      </c>
      <c r="R38" s="4" t="s">
        <v>44</v>
      </c>
      <c r="S38" s="4" t="s">
        <v>41</v>
      </c>
      <c r="T38" s="4" t="s">
        <v>42</v>
      </c>
      <c r="U38" s="4" t="s">
        <v>43</v>
      </c>
      <c r="V38" s="4" t="s">
        <v>42</v>
      </c>
      <c r="W38" s="4" t="s">
        <v>44</v>
      </c>
      <c r="X38" s="4" t="s">
        <v>43</v>
      </c>
      <c r="Y38" s="4">
        <f t="shared" ca="1" si="3"/>
        <v>13</v>
      </c>
      <c r="Z38" s="4">
        <f t="shared" ca="1" si="4"/>
        <v>6</v>
      </c>
      <c r="AA38" s="4">
        <f t="shared" ca="1" si="5"/>
        <v>1</v>
      </c>
      <c r="AB38" s="5">
        <f t="shared" ca="1" si="6"/>
        <v>11</v>
      </c>
    </row>
    <row r="39" spans="1:28" s="3" customFormat="1" ht="14.45" customHeight="1" x14ac:dyDescent="0.25">
      <c r="A39" s="4">
        <v>31</v>
      </c>
      <c r="B39" s="4" t="s">
        <v>45</v>
      </c>
      <c r="C39" s="4">
        <v>815</v>
      </c>
      <c r="D39" s="8" t="s">
        <v>99</v>
      </c>
      <c r="E39" s="4" t="s">
        <v>42</v>
      </c>
      <c r="F39" s="4" t="s">
        <v>41</v>
      </c>
      <c r="G39" s="4" t="s">
        <v>42</v>
      </c>
      <c r="H39" s="4" t="s">
        <v>41</v>
      </c>
      <c r="I39" s="4" t="s">
        <v>43</v>
      </c>
      <c r="J39" s="4" t="s">
        <v>42</v>
      </c>
      <c r="K39" s="4" t="s">
        <v>43</v>
      </c>
      <c r="L39" s="4" t="s">
        <v>44</v>
      </c>
      <c r="M39" s="4" t="s">
        <v>42</v>
      </c>
      <c r="N39" s="4" t="s">
        <v>43</v>
      </c>
      <c r="O39" s="4" t="s">
        <v>41</v>
      </c>
      <c r="P39" s="4" t="s">
        <v>44</v>
      </c>
      <c r="Q39" s="4" t="s">
        <v>44</v>
      </c>
      <c r="R39" s="4" t="s">
        <v>44</v>
      </c>
      <c r="S39" s="4" t="s">
        <v>42</v>
      </c>
      <c r="T39" s="4" t="s">
        <v>44</v>
      </c>
      <c r="U39" s="4" t="s">
        <v>41</v>
      </c>
      <c r="V39" s="4" t="s">
        <v>44</v>
      </c>
      <c r="W39" s="4" t="s">
        <v>41</v>
      </c>
      <c r="X39" s="4" t="s">
        <v>42</v>
      </c>
      <c r="Y39" s="4">
        <f t="shared" ca="1" si="3"/>
        <v>11</v>
      </c>
      <c r="Z39" s="4">
        <f t="shared" ca="1" si="4"/>
        <v>9</v>
      </c>
      <c r="AA39" s="4">
        <f t="shared" ca="1" si="5"/>
        <v>0</v>
      </c>
      <c r="AB39" s="5">
        <f t="shared" ca="1" si="6"/>
        <v>8</v>
      </c>
    </row>
    <row r="40" spans="1:28" s="3" customFormat="1" ht="14.45" customHeight="1" x14ac:dyDescent="0.25">
      <c r="A40" s="4">
        <v>32</v>
      </c>
      <c r="B40" s="4" t="s">
        <v>45</v>
      </c>
      <c r="C40" s="4">
        <v>822</v>
      </c>
      <c r="D40" s="8" t="s">
        <v>100</v>
      </c>
      <c r="E40" s="4" t="s">
        <v>42</v>
      </c>
      <c r="F40" s="4" t="s">
        <v>42</v>
      </c>
      <c r="G40" s="4" t="s">
        <v>42</v>
      </c>
      <c r="H40" s="4" t="s">
        <v>44</v>
      </c>
      <c r="I40" s="4" t="s">
        <v>43</v>
      </c>
      <c r="J40" s="4" t="s">
        <v>42</v>
      </c>
      <c r="K40" s="4" t="s">
        <v>43</v>
      </c>
      <c r="L40" s="4" t="s">
        <v>44</v>
      </c>
      <c r="M40" s="4" t="s">
        <v>44</v>
      </c>
      <c r="N40" s="4" t="s">
        <v>42</v>
      </c>
      <c r="O40" s="4" t="s">
        <v>41</v>
      </c>
      <c r="P40" s="4" t="s">
        <v>44</v>
      </c>
      <c r="Q40" s="4" t="s">
        <v>44</v>
      </c>
      <c r="R40" s="4" t="s">
        <v>44</v>
      </c>
      <c r="S40" s="4" t="s">
        <v>43</v>
      </c>
      <c r="T40" s="4" t="s">
        <v>42</v>
      </c>
      <c r="U40" s="4" t="s">
        <v>41</v>
      </c>
      <c r="V40" s="4" t="s">
        <v>48</v>
      </c>
      <c r="W40" s="4" t="s">
        <v>42</v>
      </c>
      <c r="X40" s="4" t="s">
        <v>41</v>
      </c>
      <c r="Y40" s="4">
        <f t="shared" ca="1" si="3"/>
        <v>13</v>
      </c>
      <c r="Z40" s="4">
        <f t="shared" ca="1" si="4"/>
        <v>6</v>
      </c>
      <c r="AA40" s="4">
        <f t="shared" ca="1" si="5"/>
        <v>1</v>
      </c>
      <c r="AB40" s="5">
        <f t="shared" ca="1" si="6"/>
        <v>11</v>
      </c>
    </row>
    <row r="41" spans="1:28" s="3" customFormat="1" ht="14.45" customHeight="1" x14ac:dyDescent="0.25">
      <c r="A41" s="4">
        <v>33</v>
      </c>
      <c r="B41" s="4" t="s">
        <v>45</v>
      </c>
      <c r="C41" s="4">
        <v>839</v>
      </c>
      <c r="D41" s="8" t="s">
        <v>101</v>
      </c>
      <c r="E41" s="4" t="s">
        <v>42</v>
      </c>
      <c r="F41" s="4" t="s">
        <v>41</v>
      </c>
      <c r="G41" s="4" t="s">
        <v>42</v>
      </c>
      <c r="H41" s="4" t="s">
        <v>42</v>
      </c>
      <c r="I41" s="4" t="s">
        <v>48</v>
      </c>
      <c r="J41" s="4" t="s">
        <v>42</v>
      </c>
      <c r="K41" s="4" t="s">
        <v>44</v>
      </c>
      <c r="L41" s="4" t="s">
        <v>44</v>
      </c>
      <c r="M41" s="4" t="s">
        <v>48</v>
      </c>
      <c r="N41" s="4" t="s">
        <v>48</v>
      </c>
      <c r="O41" s="4" t="s">
        <v>41</v>
      </c>
      <c r="P41" s="4" t="s">
        <v>44</v>
      </c>
      <c r="Q41" s="4" t="s">
        <v>44</v>
      </c>
      <c r="R41" s="4" t="s">
        <v>44</v>
      </c>
      <c r="S41" s="4" t="s">
        <v>43</v>
      </c>
      <c r="T41" s="4" t="s">
        <v>42</v>
      </c>
      <c r="U41" s="4" t="s">
        <v>48</v>
      </c>
      <c r="V41" s="4" t="s">
        <v>44</v>
      </c>
      <c r="W41" s="4" t="s">
        <v>42</v>
      </c>
      <c r="X41" s="4" t="s">
        <v>48</v>
      </c>
      <c r="Y41" s="4">
        <f t="shared" ca="1" si="3"/>
        <v>10</v>
      </c>
      <c r="Z41" s="4">
        <f t="shared" ca="1" si="4"/>
        <v>5</v>
      </c>
      <c r="AA41" s="4">
        <f t="shared" ca="1" si="5"/>
        <v>5</v>
      </c>
      <c r="AB41" s="5">
        <f t="shared" ca="1" si="6"/>
        <v>8.3333333333333339</v>
      </c>
    </row>
    <row r="42" spans="1:28" s="3" customFormat="1" ht="14.45" customHeight="1" x14ac:dyDescent="0.25">
      <c r="A42" s="4">
        <v>34</v>
      </c>
      <c r="B42" s="4" t="s">
        <v>45</v>
      </c>
      <c r="C42" s="4">
        <v>842</v>
      </c>
      <c r="D42" s="8" t="s">
        <v>102</v>
      </c>
      <c r="E42" s="4" t="s">
        <v>42</v>
      </c>
      <c r="F42" s="4" t="s">
        <v>41</v>
      </c>
      <c r="G42" s="4" t="s">
        <v>48</v>
      </c>
      <c r="H42" s="4" t="s">
        <v>41</v>
      </c>
      <c r="I42" s="4" t="s">
        <v>41</v>
      </c>
      <c r="J42" s="4" t="s">
        <v>42</v>
      </c>
      <c r="K42" s="4" t="s">
        <v>48</v>
      </c>
      <c r="L42" s="4" t="s">
        <v>44</v>
      </c>
      <c r="M42" s="4" t="s">
        <v>44</v>
      </c>
      <c r="N42" s="4" t="s">
        <v>44</v>
      </c>
      <c r="O42" s="4" t="s">
        <v>41</v>
      </c>
      <c r="P42" s="4" t="s">
        <v>43</v>
      </c>
      <c r="Q42" s="4" t="s">
        <v>44</v>
      </c>
      <c r="R42" s="4" t="s">
        <v>48</v>
      </c>
      <c r="S42" s="4" t="s">
        <v>43</v>
      </c>
      <c r="T42" s="4" t="s">
        <v>42</v>
      </c>
      <c r="U42" s="4" t="s">
        <v>42</v>
      </c>
      <c r="V42" s="4" t="s">
        <v>48</v>
      </c>
      <c r="W42" s="4" t="s">
        <v>44</v>
      </c>
      <c r="X42" s="4" t="s">
        <v>41</v>
      </c>
      <c r="Y42" s="4">
        <f t="shared" ca="1" si="3"/>
        <v>9</v>
      </c>
      <c r="Z42" s="4">
        <f t="shared" ca="1" si="4"/>
        <v>7</v>
      </c>
      <c r="AA42" s="4">
        <f t="shared" ca="1" si="5"/>
        <v>4</v>
      </c>
      <c r="AB42" s="5">
        <f t="shared" ca="1" si="6"/>
        <v>6.6666666666666661</v>
      </c>
    </row>
    <row r="43" spans="1:28" s="3" customFormat="1" ht="14.45" customHeight="1" x14ac:dyDescent="0.25">
      <c r="A43" s="4">
        <v>35</v>
      </c>
      <c r="B43" s="4" t="s">
        <v>45</v>
      </c>
      <c r="C43" s="4">
        <v>848</v>
      </c>
      <c r="D43" s="8" t="s">
        <v>103</v>
      </c>
      <c r="E43" s="4" t="s">
        <v>42</v>
      </c>
      <c r="F43" s="4" t="s">
        <v>48</v>
      </c>
      <c r="G43" s="4" t="s">
        <v>42</v>
      </c>
      <c r="H43" s="4" t="s">
        <v>42</v>
      </c>
      <c r="I43" s="4" t="s">
        <v>41</v>
      </c>
      <c r="J43" s="4" t="s">
        <v>44</v>
      </c>
      <c r="K43" s="4" t="s">
        <v>41</v>
      </c>
      <c r="L43" s="4" t="s">
        <v>48</v>
      </c>
      <c r="M43" s="4" t="s">
        <v>48</v>
      </c>
      <c r="N43" s="4" t="s">
        <v>43</v>
      </c>
      <c r="O43" s="4" t="s">
        <v>41</v>
      </c>
      <c r="P43" s="4" t="s">
        <v>42</v>
      </c>
      <c r="Q43" s="4" t="s">
        <v>43</v>
      </c>
      <c r="R43" s="4" t="s">
        <v>48</v>
      </c>
      <c r="S43" s="4" t="s">
        <v>41</v>
      </c>
      <c r="T43" s="4" t="s">
        <v>42</v>
      </c>
      <c r="U43" s="4" t="s">
        <v>41</v>
      </c>
      <c r="V43" s="4" t="s">
        <v>44</v>
      </c>
      <c r="W43" s="4" t="s">
        <v>48</v>
      </c>
      <c r="X43" s="4" t="s">
        <v>48</v>
      </c>
      <c r="Y43" s="4">
        <f t="shared" ca="1" si="3"/>
        <v>7</v>
      </c>
      <c r="Z43" s="4">
        <f t="shared" ca="1" si="4"/>
        <v>7</v>
      </c>
      <c r="AA43" s="4">
        <f t="shared" ca="1" si="5"/>
        <v>6</v>
      </c>
      <c r="AB43" s="5">
        <f t="shared" ca="1" si="6"/>
        <v>4.6666666666666661</v>
      </c>
    </row>
    <row r="44" spans="1:28" s="3" customFormat="1" ht="14.45" customHeight="1" x14ac:dyDescent="0.25">
      <c r="A44" s="4">
        <v>36</v>
      </c>
      <c r="B44" s="4" t="s">
        <v>45</v>
      </c>
      <c r="C44" s="4">
        <v>856</v>
      </c>
      <c r="D44" s="8" t="s">
        <v>104</v>
      </c>
      <c r="E44" s="4" t="s">
        <v>42</v>
      </c>
      <c r="F44" s="4" t="s">
        <v>41</v>
      </c>
      <c r="G44" s="4" t="s">
        <v>43</v>
      </c>
      <c r="H44" s="4" t="s">
        <v>44</v>
      </c>
      <c r="I44" s="4" t="s">
        <v>44</v>
      </c>
      <c r="J44" s="4" t="s">
        <v>48</v>
      </c>
      <c r="K44" s="4" t="s">
        <v>48</v>
      </c>
      <c r="L44" s="4" t="s">
        <v>43</v>
      </c>
      <c r="M44" s="4" t="s">
        <v>42</v>
      </c>
      <c r="N44" s="4" t="s">
        <v>43</v>
      </c>
      <c r="O44" s="4" t="s">
        <v>41</v>
      </c>
      <c r="P44" s="4" t="s">
        <v>42</v>
      </c>
      <c r="Q44" s="4" t="s">
        <v>48</v>
      </c>
      <c r="R44" s="4" t="s">
        <v>44</v>
      </c>
      <c r="S44" s="4" t="s">
        <v>48</v>
      </c>
      <c r="T44" s="4" t="s">
        <v>43</v>
      </c>
      <c r="U44" s="4" t="s">
        <v>48</v>
      </c>
      <c r="V44" s="4" t="s">
        <v>42</v>
      </c>
      <c r="W44" s="4" t="s">
        <v>44</v>
      </c>
      <c r="X44" s="4" t="s">
        <v>43</v>
      </c>
      <c r="Y44" s="4">
        <f t="shared" ca="1" si="3"/>
        <v>9</v>
      </c>
      <c r="Z44" s="4">
        <f t="shared" ca="1" si="4"/>
        <v>6</v>
      </c>
      <c r="AA44" s="4">
        <f t="shared" ca="1" si="5"/>
        <v>5</v>
      </c>
      <c r="AB44" s="5">
        <f t="shared" ca="1" si="6"/>
        <v>7</v>
      </c>
    </row>
    <row r="45" spans="1:28" s="3" customFormat="1" ht="14.45" customHeight="1" x14ac:dyDescent="0.25">
      <c r="A45" s="4">
        <v>37</v>
      </c>
      <c r="B45" s="4" t="s">
        <v>45</v>
      </c>
      <c r="C45" s="4">
        <v>858</v>
      </c>
      <c r="D45" s="8" t="s">
        <v>105</v>
      </c>
      <c r="E45" s="4" t="s">
        <v>42</v>
      </c>
      <c r="F45" s="4" t="s">
        <v>44</v>
      </c>
      <c r="G45" s="4" t="s">
        <v>43</v>
      </c>
      <c r="H45" s="4" t="s">
        <v>44</v>
      </c>
      <c r="I45" s="4" t="s">
        <v>43</v>
      </c>
      <c r="J45" s="4" t="s">
        <v>41</v>
      </c>
      <c r="K45" s="4" t="s">
        <v>43</v>
      </c>
      <c r="L45" s="4" t="s">
        <v>44</v>
      </c>
      <c r="M45" s="4" t="s">
        <v>48</v>
      </c>
      <c r="N45" s="4" t="s">
        <v>44</v>
      </c>
      <c r="O45" s="4" t="s">
        <v>41</v>
      </c>
      <c r="P45" s="4" t="s">
        <v>42</v>
      </c>
      <c r="Q45" s="4" t="s">
        <v>44</v>
      </c>
      <c r="R45" s="4" t="s">
        <v>44</v>
      </c>
      <c r="S45" s="4" t="s">
        <v>43</v>
      </c>
      <c r="T45" s="4" t="s">
        <v>42</v>
      </c>
      <c r="U45" s="4" t="s">
        <v>41</v>
      </c>
      <c r="V45" s="4" t="s">
        <v>48</v>
      </c>
      <c r="W45" s="4" t="s">
        <v>44</v>
      </c>
      <c r="X45" s="4" t="s">
        <v>48</v>
      </c>
      <c r="Y45" s="4">
        <f t="shared" ca="1" si="3"/>
        <v>10</v>
      </c>
      <c r="Z45" s="4">
        <f t="shared" ca="1" si="4"/>
        <v>7</v>
      </c>
      <c r="AA45" s="4">
        <f t="shared" ca="1" si="5"/>
        <v>3</v>
      </c>
      <c r="AB45" s="5">
        <f t="shared" ca="1" si="6"/>
        <v>7.6666666666666661</v>
      </c>
    </row>
    <row r="46" spans="1:28" s="3" customFormat="1" ht="14.45" customHeight="1" x14ac:dyDescent="0.25">
      <c r="A46" s="4">
        <v>38</v>
      </c>
      <c r="B46" s="4" t="s">
        <v>45</v>
      </c>
      <c r="C46" s="4">
        <v>867</v>
      </c>
      <c r="D46" s="8" t="s">
        <v>106</v>
      </c>
      <c r="E46" s="4" t="s">
        <v>42</v>
      </c>
      <c r="F46" s="4" t="s">
        <v>41</v>
      </c>
      <c r="G46" s="4" t="s">
        <v>48</v>
      </c>
      <c r="H46" s="4" t="s">
        <v>44</v>
      </c>
      <c r="I46" s="4" t="s">
        <v>42</v>
      </c>
      <c r="J46" s="4" t="s">
        <v>44</v>
      </c>
      <c r="K46" s="4" t="s">
        <v>44</v>
      </c>
      <c r="L46" s="4" t="s">
        <v>44</v>
      </c>
      <c r="M46" s="4" t="s">
        <v>42</v>
      </c>
      <c r="N46" s="4" t="s">
        <v>43</v>
      </c>
      <c r="O46" s="4" t="s">
        <v>41</v>
      </c>
      <c r="P46" s="4" t="s">
        <v>43</v>
      </c>
      <c r="Q46" s="4" t="s">
        <v>44</v>
      </c>
      <c r="R46" s="4" t="s">
        <v>41</v>
      </c>
      <c r="S46" s="4" t="s">
        <v>48</v>
      </c>
      <c r="T46" s="4" t="s">
        <v>44</v>
      </c>
      <c r="U46" s="4" t="s">
        <v>43</v>
      </c>
      <c r="V46" s="4" t="s">
        <v>41</v>
      </c>
      <c r="W46" s="4" t="s">
        <v>43</v>
      </c>
      <c r="X46" s="4" t="s">
        <v>48</v>
      </c>
      <c r="Y46" s="4">
        <f t="shared" ca="1" si="3"/>
        <v>7</v>
      </c>
      <c r="Z46" s="4">
        <f t="shared" ca="1" si="4"/>
        <v>10</v>
      </c>
      <c r="AA46" s="4">
        <f t="shared" ca="1" si="5"/>
        <v>3</v>
      </c>
      <c r="AB46" s="5">
        <f t="shared" ca="1" si="6"/>
        <v>3.6666666666666665</v>
      </c>
    </row>
    <row r="47" spans="1:28" s="3" customFormat="1" ht="14.45" customHeight="1" x14ac:dyDescent="0.25">
      <c r="A47" s="4">
        <v>39</v>
      </c>
      <c r="B47" s="4" t="s">
        <v>45</v>
      </c>
      <c r="C47" s="4">
        <v>871</v>
      </c>
      <c r="D47" s="8" t="s">
        <v>107</v>
      </c>
      <c r="E47" s="4" t="s">
        <v>42</v>
      </c>
      <c r="F47" s="4" t="s">
        <v>43</v>
      </c>
      <c r="G47" s="4" t="s">
        <v>41</v>
      </c>
      <c r="H47" s="4" t="s">
        <v>48</v>
      </c>
      <c r="I47" s="4" t="s">
        <v>48</v>
      </c>
      <c r="J47" s="4" t="s">
        <v>42</v>
      </c>
      <c r="K47" s="4" t="s">
        <v>48</v>
      </c>
      <c r="L47" s="4" t="s">
        <v>44</v>
      </c>
      <c r="M47" s="4" t="s">
        <v>48</v>
      </c>
      <c r="N47" s="4" t="s">
        <v>44</v>
      </c>
      <c r="O47" s="4" t="s">
        <v>41</v>
      </c>
      <c r="P47" s="4" t="s">
        <v>44</v>
      </c>
      <c r="Q47" s="4" t="s">
        <v>48</v>
      </c>
      <c r="R47" s="4" t="s">
        <v>44</v>
      </c>
      <c r="S47" s="4" t="s">
        <v>43</v>
      </c>
      <c r="T47" s="4" t="s">
        <v>42</v>
      </c>
      <c r="U47" s="4" t="s">
        <v>41</v>
      </c>
      <c r="V47" s="4" t="s">
        <v>41</v>
      </c>
      <c r="W47" s="4" t="s">
        <v>44</v>
      </c>
      <c r="X47" s="4" t="s">
        <v>43</v>
      </c>
      <c r="Y47" s="4">
        <f t="shared" ca="1" si="3"/>
        <v>11</v>
      </c>
      <c r="Z47" s="4">
        <f t="shared" ca="1" si="4"/>
        <v>4</v>
      </c>
      <c r="AA47" s="4">
        <f t="shared" ca="1" si="5"/>
        <v>5</v>
      </c>
      <c r="AB47" s="5">
        <f t="shared" ca="1" si="6"/>
        <v>9.6666666666666661</v>
      </c>
    </row>
    <row r="48" spans="1:28" s="3" customFormat="1" ht="14.45" customHeight="1" x14ac:dyDescent="0.25">
      <c r="A48" s="4">
        <v>40</v>
      </c>
      <c r="B48" s="4" t="s">
        <v>46</v>
      </c>
      <c r="C48" s="4">
        <v>401</v>
      </c>
      <c r="D48" s="8" t="s">
        <v>108</v>
      </c>
      <c r="E48" s="4" t="s">
        <v>42</v>
      </c>
      <c r="F48" s="4" t="s">
        <v>41</v>
      </c>
      <c r="G48" s="4" t="s">
        <v>42</v>
      </c>
      <c r="H48" s="4" t="s">
        <v>42</v>
      </c>
      <c r="I48" s="4" t="s">
        <v>43</v>
      </c>
      <c r="J48" s="4" t="s">
        <v>42</v>
      </c>
      <c r="K48" s="4" t="s">
        <v>44</v>
      </c>
      <c r="L48" s="4" t="s">
        <v>41</v>
      </c>
      <c r="M48" s="4" t="s">
        <v>44</v>
      </c>
      <c r="N48" s="4" t="s">
        <v>43</v>
      </c>
      <c r="O48" s="4" t="s">
        <v>41</v>
      </c>
      <c r="P48" s="4" t="s">
        <v>44</v>
      </c>
      <c r="Q48" s="4" t="s">
        <v>44</v>
      </c>
      <c r="R48" s="4" t="s">
        <v>44</v>
      </c>
      <c r="S48" s="4" t="s">
        <v>44</v>
      </c>
      <c r="T48" s="4" t="s">
        <v>42</v>
      </c>
      <c r="U48" s="4" t="s">
        <v>41</v>
      </c>
      <c r="V48" s="4" t="s">
        <v>48</v>
      </c>
      <c r="W48" s="4" t="s">
        <v>42</v>
      </c>
      <c r="X48" s="4" t="s">
        <v>41</v>
      </c>
      <c r="Y48" s="4">
        <f t="shared" ca="1" si="3"/>
        <v>13</v>
      </c>
      <c r="Z48" s="4">
        <f t="shared" ca="1" si="4"/>
        <v>6</v>
      </c>
      <c r="AA48" s="4">
        <f t="shared" ca="1" si="5"/>
        <v>1</v>
      </c>
      <c r="AB48" s="5">
        <f t="shared" ca="1" si="6"/>
        <v>11</v>
      </c>
    </row>
    <row r="49" spans="1:28" s="3" customFormat="1" ht="14.45" customHeight="1" x14ac:dyDescent="0.25">
      <c r="A49" s="4">
        <v>41</v>
      </c>
      <c r="B49" s="4" t="s">
        <v>46</v>
      </c>
      <c r="C49" s="4">
        <v>410</v>
      </c>
      <c r="D49" s="8" t="s">
        <v>109</v>
      </c>
      <c r="E49" s="4" t="s">
        <v>42</v>
      </c>
      <c r="F49" s="4" t="s">
        <v>43</v>
      </c>
      <c r="G49" s="4" t="s">
        <v>42</v>
      </c>
      <c r="H49" s="4" t="s">
        <v>43</v>
      </c>
      <c r="I49" s="4" t="s">
        <v>48</v>
      </c>
      <c r="J49" s="4" t="s">
        <v>42</v>
      </c>
      <c r="K49" s="4" t="s">
        <v>43</v>
      </c>
      <c r="L49" s="4" t="s">
        <v>42</v>
      </c>
      <c r="M49" s="4" t="s">
        <v>44</v>
      </c>
      <c r="N49" s="4" t="s">
        <v>43</v>
      </c>
      <c r="O49" s="4" t="s">
        <v>41</v>
      </c>
      <c r="P49" s="4" t="s">
        <v>42</v>
      </c>
      <c r="Q49" s="4" t="s">
        <v>44</v>
      </c>
      <c r="R49" s="4" t="s">
        <v>44</v>
      </c>
      <c r="S49" s="4" t="s">
        <v>43</v>
      </c>
      <c r="T49" s="4" t="s">
        <v>44</v>
      </c>
      <c r="U49" s="4" t="s">
        <v>41</v>
      </c>
      <c r="V49" s="4" t="s">
        <v>48</v>
      </c>
      <c r="W49" s="4" t="s">
        <v>44</v>
      </c>
      <c r="X49" s="4" t="s">
        <v>43</v>
      </c>
      <c r="Y49" s="4">
        <f t="shared" ca="1" si="3"/>
        <v>12</v>
      </c>
      <c r="Z49" s="4">
        <f t="shared" ca="1" si="4"/>
        <v>6</v>
      </c>
      <c r="AA49" s="4">
        <f t="shared" ca="1" si="5"/>
        <v>2</v>
      </c>
      <c r="AB49" s="5">
        <f t="shared" ca="1" si="6"/>
        <v>10</v>
      </c>
    </row>
    <row r="50" spans="1:28" s="3" customFormat="1" ht="14.45" customHeight="1" x14ac:dyDescent="0.25">
      <c r="A50" s="4">
        <v>42</v>
      </c>
      <c r="B50" s="4" t="s">
        <v>46</v>
      </c>
      <c r="C50" s="4">
        <v>807</v>
      </c>
      <c r="D50" s="8" t="s">
        <v>110</v>
      </c>
      <c r="E50" s="4" t="s">
        <v>42</v>
      </c>
      <c r="F50" s="4" t="s">
        <v>41</v>
      </c>
      <c r="G50" s="4" t="s">
        <v>42</v>
      </c>
      <c r="H50" s="4" t="s">
        <v>44</v>
      </c>
      <c r="I50" s="4" t="s">
        <v>43</v>
      </c>
      <c r="J50" s="4" t="s">
        <v>42</v>
      </c>
      <c r="K50" s="4" t="s">
        <v>43</v>
      </c>
      <c r="L50" s="4" t="s">
        <v>44</v>
      </c>
      <c r="M50" s="4" t="s">
        <v>44</v>
      </c>
      <c r="N50" s="4" t="s">
        <v>43</v>
      </c>
      <c r="O50" s="4" t="s">
        <v>41</v>
      </c>
      <c r="P50" s="4" t="s">
        <v>48</v>
      </c>
      <c r="Q50" s="4" t="s">
        <v>44</v>
      </c>
      <c r="R50" s="4" t="s">
        <v>44</v>
      </c>
      <c r="S50" s="4" t="s">
        <v>48</v>
      </c>
      <c r="T50" s="4" t="s">
        <v>42</v>
      </c>
      <c r="U50" s="4" t="s">
        <v>43</v>
      </c>
      <c r="V50" s="4" t="s">
        <v>48</v>
      </c>
      <c r="W50" s="4" t="s">
        <v>48</v>
      </c>
      <c r="X50" s="4" t="s">
        <v>48</v>
      </c>
      <c r="Y50" s="4">
        <f t="shared" ca="1" si="3"/>
        <v>12</v>
      </c>
      <c r="Z50" s="4">
        <f t="shared" ca="1" si="4"/>
        <v>3</v>
      </c>
      <c r="AA50" s="4">
        <f t="shared" ca="1" si="5"/>
        <v>5</v>
      </c>
      <c r="AB50" s="5">
        <f t="shared" ca="1" si="6"/>
        <v>11</v>
      </c>
    </row>
    <row r="51" spans="1:28" s="3" customFormat="1" ht="14.45" customHeight="1" x14ac:dyDescent="0.25">
      <c r="A51" s="4">
        <v>43</v>
      </c>
      <c r="B51" s="4" t="s">
        <v>46</v>
      </c>
      <c r="C51" s="4">
        <v>814</v>
      </c>
      <c r="D51" s="8" t="s">
        <v>111</v>
      </c>
      <c r="E51" s="4" t="s">
        <v>42</v>
      </c>
      <c r="F51" s="4" t="s">
        <v>41</v>
      </c>
      <c r="G51" s="4" t="s">
        <v>42</v>
      </c>
      <c r="H51" s="4" t="s">
        <v>44</v>
      </c>
      <c r="I51" s="4" t="s">
        <v>43</v>
      </c>
      <c r="J51" s="4" t="s">
        <v>42</v>
      </c>
      <c r="K51" s="4" t="s">
        <v>43</v>
      </c>
      <c r="L51" s="4" t="s">
        <v>44</v>
      </c>
      <c r="M51" s="4" t="s">
        <v>44</v>
      </c>
      <c r="N51" s="4" t="s">
        <v>43</v>
      </c>
      <c r="O51" s="4" t="s">
        <v>41</v>
      </c>
      <c r="P51" s="4" t="s">
        <v>44</v>
      </c>
      <c r="Q51" s="4" t="s">
        <v>44</v>
      </c>
      <c r="R51" s="4" t="s">
        <v>44</v>
      </c>
      <c r="S51" s="4" t="s">
        <v>43</v>
      </c>
      <c r="T51" s="4" t="s">
        <v>42</v>
      </c>
      <c r="U51" s="4" t="s">
        <v>41</v>
      </c>
      <c r="V51" s="4" t="s">
        <v>43</v>
      </c>
      <c r="W51" s="4" t="s">
        <v>43</v>
      </c>
      <c r="X51" s="4" t="s">
        <v>41</v>
      </c>
      <c r="Y51" s="4">
        <f t="shared" ca="1" si="3"/>
        <v>15</v>
      </c>
      <c r="Z51" s="4">
        <f t="shared" ca="1" si="4"/>
        <v>5</v>
      </c>
      <c r="AA51" s="4">
        <f t="shared" ca="1" si="5"/>
        <v>0</v>
      </c>
      <c r="AB51" s="5">
        <f t="shared" ca="1" si="6"/>
        <v>13.333333333333334</v>
      </c>
    </row>
    <row r="52" spans="1:28" s="3" customFormat="1" ht="14.45" customHeight="1" x14ac:dyDescent="0.25">
      <c r="A52" s="4">
        <v>44</v>
      </c>
      <c r="B52" s="4" t="s">
        <v>46</v>
      </c>
      <c r="C52" s="4">
        <v>837</v>
      </c>
      <c r="D52" s="8" t="s">
        <v>112</v>
      </c>
      <c r="E52" s="4" t="s">
        <v>42</v>
      </c>
      <c r="F52" s="4" t="s">
        <v>43</v>
      </c>
      <c r="G52" s="4" t="s">
        <v>41</v>
      </c>
      <c r="H52" s="4" t="s">
        <v>44</v>
      </c>
      <c r="I52" s="4" t="s">
        <v>43</v>
      </c>
      <c r="J52" s="4" t="s">
        <v>42</v>
      </c>
      <c r="K52" s="4" t="s">
        <v>43</v>
      </c>
      <c r="L52" s="4" t="s">
        <v>44</v>
      </c>
      <c r="M52" s="4" t="s">
        <v>42</v>
      </c>
      <c r="N52" s="4" t="s">
        <v>43</v>
      </c>
      <c r="O52" s="4" t="s">
        <v>41</v>
      </c>
      <c r="P52" s="4" t="s">
        <v>44</v>
      </c>
      <c r="Q52" s="4" t="s">
        <v>44</v>
      </c>
      <c r="R52" s="4" t="s">
        <v>44</v>
      </c>
      <c r="S52" s="4" t="s">
        <v>43</v>
      </c>
      <c r="T52" s="4" t="s">
        <v>42</v>
      </c>
      <c r="U52" s="4" t="s">
        <v>41</v>
      </c>
      <c r="V52" s="4" t="s">
        <v>44</v>
      </c>
      <c r="W52" s="4" t="s">
        <v>44</v>
      </c>
      <c r="X52" s="4" t="s">
        <v>48</v>
      </c>
      <c r="Y52" s="4">
        <f t="shared" ca="1" si="3"/>
        <v>13</v>
      </c>
      <c r="Z52" s="4">
        <f t="shared" ca="1" si="4"/>
        <v>6</v>
      </c>
      <c r="AA52" s="4">
        <f t="shared" ca="1" si="5"/>
        <v>1</v>
      </c>
      <c r="AB52" s="5">
        <f t="shared" ca="1" si="6"/>
        <v>11</v>
      </c>
    </row>
    <row r="53" spans="1:28" s="3" customFormat="1" ht="14.45" customHeight="1" x14ac:dyDescent="0.25">
      <c r="A53" s="4">
        <v>45</v>
      </c>
      <c r="B53" s="4" t="s">
        <v>46</v>
      </c>
      <c r="C53" s="4">
        <v>841</v>
      </c>
      <c r="D53" s="8" t="s">
        <v>113</v>
      </c>
      <c r="E53" s="4" t="s">
        <v>42</v>
      </c>
      <c r="F53" s="4" t="s">
        <v>41</v>
      </c>
      <c r="G53" s="4" t="s">
        <v>41</v>
      </c>
      <c r="H53" s="4" t="s">
        <v>43</v>
      </c>
      <c r="I53" s="4" t="s">
        <v>42</v>
      </c>
      <c r="J53" s="4" t="s">
        <v>42</v>
      </c>
      <c r="K53" s="4" t="s">
        <v>43</v>
      </c>
      <c r="L53" s="4" t="s">
        <v>44</v>
      </c>
      <c r="M53" s="4" t="s">
        <v>41</v>
      </c>
      <c r="N53" s="4" t="s">
        <v>43</v>
      </c>
      <c r="O53" s="4" t="s">
        <v>41</v>
      </c>
      <c r="P53" s="4" t="s">
        <v>44</v>
      </c>
      <c r="Q53" s="4" t="s">
        <v>44</v>
      </c>
      <c r="R53" s="4" t="s">
        <v>44</v>
      </c>
      <c r="S53" s="4" t="s">
        <v>43</v>
      </c>
      <c r="T53" s="4" t="s">
        <v>43</v>
      </c>
      <c r="U53" s="4" t="s">
        <v>42</v>
      </c>
      <c r="V53" s="4" t="s">
        <v>42</v>
      </c>
      <c r="W53" s="4" t="s">
        <v>41</v>
      </c>
      <c r="X53" s="4" t="s">
        <v>44</v>
      </c>
      <c r="Y53" s="4">
        <f t="shared" ca="1" si="3"/>
        <v>9</v>
      </c>
      <c r="Z53" s="4">
        <f t="shared" ca="1" si="4"/>
        <v>11</v>
      </c>
      <c r="AA53" s="4">
        <f t="shared" ca="1" si="5"/>
        <v>0</v>
      </c>
      <c r="AB53" s="5">
        <f t="shared" ca="1" si="6"/>
        <v>5.3333333333333339</v>
      </c>
    </row>
    <row r="54" spans="1:28" s="3" customFormat="1" ht="14.45" customHeight="1" x14ac:dyDescent="0.25">
      <c r="A54" s="4">
        <v>46</v>
      </c>
      <c r="B54" s="4" t="s">
        <v>46</v>
      </c>
      <c r="C54" s="4">
        <v>847</v>
      </c>
      <c r="D54" s="8" t="s">
        <v>114</v>
      </c>
      <c r="E54" s="4" t="s">
        <v>42</v>
      </c>
      <c r="F54" s="4" t="s">
        <v>41</v>
      </c>
      <c r="G54" s="4" t="s">
        <v>43</v>
      </c>
      <c r="H54" s="4" t="s">
        <v>44</v>
      </c>
      <c r="I54" s="4" t="s">
        <v>44</v>
      </c>
      <c r="J54" s="4" t="s">
        <v>44</v>
      </c>
      <c r="K54" s="4" t="s">
        <v>41</v>
      </c>
      <c r="L54" s="4" t="s">
        <v>42</v>
      </c>
      <c r="M54" s="4" t="s">
        <v>43</v>
      </c>
      <c r="N54" s="4" t="s">
        <v>44</v>
      </c>
      <c r="O54" s="4" t="s">
        <v>41</v>
      </c>
      <c r="P54" s="4" t="s">
        <v>42</v>
      </c>
      <c r="Q54" s="4" t="s">
        <v>42</v>
      </c>
      <c r="R54" s="4" t="s">
        <v>44</v>
      </c>
      <c r="S54" s="4" t="s">
        <v>41</v>
      </c>
      <c r="T54" s="4" t="s">
        <v>42</v>
      </c>
      <c r="U54" s="4" t="s">
        <v>44</v>
      </c>
      <c r="V54" s="4" t="s">
        <v>41</v>
      </c>
      <c r="W54" s="4" t="s">
        <v>43</v>
      </c>
      <c r="X54" s="4" t="s">
        <v>44</v>
      </c>
      <c r="Y54" s="4">
        <f t="shared" ca="1" si="3"/>
        <v>8</v>
      </c>
      <c r="Z54" s="4">
        <f t="shared" ca="1" si="4"/>
        <v>12</v>
      </c>
      <c r="AA54" s="4">
        <f t="shared" ca="1" si="5"/>
        <v>0</v>
      </c>
      <c r="AB54" s="5">
        <f t="shared" ca="1" si="6"/>
        <v>4</v>
      </c>
    </row>
    <row r="55" spans="1:28" s="3" customFormat="1" ht="14.45" customHeight="1" x14ac:dyDescent="0.25">
      <c r="A55" s="4">
        <v>47</v>
      </c>
      <c r="B55" s="4" t="s">
        <v>46</v>
      </c>
      <c r="C55" s="4">
        <v>857</v>
      </c>
      <c r="D55" s="8" t="s">
        <v>115</v>
      </c>
      <c r="E55" s="4" t="s">
        <v>42</v>
      </c>
      <c r="F55" s="4" t="s">
        <v>41</v>
      </c>
      <c r="G55" s="4" t="s">
        <v>41</v>
      </c>
      <c r="H55" s="4" t="s">
        <v>44</v>
      </c>
      <c r="I55" s="4" t="s">
        <v>43</v>
      </c>
      <c r="J55" s="4" t="s">
        <v>42</v>
      </c>
      <c r="K55" s="4" t="s">
        <v>43</v>
      </c>
      <c r="L55" s="4" t="s">
        <v>44</v>
      </c>
      <c r="M55" s="4" t="s">
        <v>48</v>
      </c>
      <c r="N55" s="4" t="s">
        <v>43</v>
      </c>
      <c r="O55" s="4" t="s">
        <v>44</v>
      </c>
      <c r="P55" s="4" t="s">
        <v>42</v>
      </c>
      <c r="Q55" s="4" t="s">
        <v>44</v>
      </c>
      <c r="R55" s="4" t="s">
        <v>44</v>
      </c>
      <c r="S55" s="4" t="s">
        <v>48</v>
      </c>
      <c r="T55" s="4" t="s">
        <v>42</v>
      </c>
      <c r="U55" s="4" t="s">
        <v>41</v>
      </c>
      <c r="V55" s="4" t="s">
        <v>48</v>
      </c>
      <c r="W55" s="4" t="s">
        <v>44</v>
      </c>
      <c r="X55" s="4" t="s">
        <v>48</v>
      </c>
      <c r="Y55" s="4">
        <f t="shared" ca="1" si="3"/>
        <v>11</v>
      </c>
      <c r="Z55" s="4">
        <f t="shared" ca="1" si="4"/>
        <v>5</v>
      </c>
      <c r="AA55" s="4">
        <f t="shared" ca="1" si="5"/>
        <v>4</v>
      </c>
      <c r="AB55" s="5">
        <f t="shared" ca="1" si="6"/>
        <v>9.3333333333333339</v>
      </c>
    </row>
    <row r="56" spans="1:28" s="3" customFormat="1" ht="14.45" customHeight="1" x14ac:dyDescent="0.25">
      <c r="A56" s="4">
        <v>48</v>
      </c>
      <c r="B56" s="4" t="s">
        <v>46</v>
      </c>
      <c r="C56" s="4">
        <v>860</v>
      </c>
      <c r="D56" s="8" t="s">
        <v>116</v>
      </c>
      <c r="E56" s="4" t="s">
        <v>44</v>
      </c>
      <c r="F56" s="4" t="s">
        <v>41</v>
      </c>
      <c r="G56" s="4" t="s">
        <v>48</v>
      </c>
      <c r="H56" s="4" t="s">
        <v>44</v>
      </c>
      <c r="I56" s="4" t="s">
        <v>41</v>
      </c>
      <c r="J56" s="4" t="s">
        <v>42</v>
      </c>
      <c r="K56" s="4" t="s">
        <v>44</v>
      </c>
      <c r="L56" s="4" t="s">
        <v>42</v>
      </c>
      <c r="M56" s="4" t="s">
        <v>44</v>
      </c>
      <c r="N56" s="4" t="s">
        <v>43</v>
      </c>
      <c r="O56" s="4" t="s">
        <v>41</v>
      </c>
      <c r="P56" s="4" t="s">
        <v>42</v>
      </c>
      <c r="Q56" s="4" t="s">
        <v>44</v>
      </c>
      <c r="R56" s="4" t="s">
        <v>44</v>
      </c>
      <c r="S56" s="4" t="s">
        <v>43</v>
      </c>
      <c r="T56" s="4" t="s">
        <v>42</v>
      </c>
      <c r="U56" s="4" t="s">
        <v>41</v>
      </c>
      <c r="V56" s="4" t="s">
        <v>48</v>
      </c>
      <c r="W56" s="4" t="s">
        <v>43</v>
      </c>
      <c r="X56" s="4" t="s">
        <v>48</v>
      </c>
      <c r="Y56" s="4">
        <f t="shared" ca="1" si="3"/>
        <v>11</v>
      </c>
      <c r="Z56" s="4">
        <f t="shared" ca="1" si="4"/>
        <v>6</v>
      </c>
      <c r="AA56" s="4">
        <f t="shared" ca="1" si="5"/>
        <v>3</v>
      </c>
      <c r="AB56" s="5">
        <f t="shared" ca="1" si="6"/>
        <v>9</v>
      </c>
    </row>
    <row r="57" spans="1:28" s="3" customFormat="1" ht="14.45" customHeight="1" x14ac:dyDescent="0.25">
      <c r="A57" s="4">
        <v>49</v>
      </c>
      <c r="B57" s="4" t="s">
        <v>46</v>
      </c>
      <c r="C57" s="4">
        <v>866</v>
      </c>
      <c r="D57" s="8" t="s">
        <v>117</v>
      </c>
      <c r="E57" s="4" t="s">
        <v>42</v>
      </c>
      <c r="F57" s="4" t="s">
        <v>43</v>
      </c>
      <c r="G57" s="4" t="s">
        <v>41</v>
      </c>
      <c r="H57" s="4" t="s">
        <v>44</v>
      </c>
      <c r="I57" s="4" t="s">
        <v>43</v>
      </c>
      <c r="J57" s="4" t="s">
        <v>42</v>
      </c>
      <c r="K57" s="4" t="s">
        <v>43</v>
      </c>
      <c r="L57" s="4" t="s">
        <v>44</v>
      </c>
      <c r="M57" s="4" t="s">
        <v>42</v>
      </c>
      <c r="N57" s="4" t="s">
        <v>43</v>
      </c>
      <c r="O57" s="4" t="s">
        <v>41</v>
      </c>
      <c r="P57" s="4" t="s">
        <v>44</v>
      </c>
      <c r="Q57" s="4" t="s">
        <v>44</v>
      </c>
      <c r="R57" s="4" t="s">
        <v>44</v>
      </c>
      <c r="S57" s="4" t="s">
        <v>43</v>
      </c>
      <c r="T57" s="4" t="s">
        <v>42</v>
      </c>
      <c r="U57" s="4" t="s">
        <v>41</v>
      </c>
      <c r="V57" s="4" t="s">
        <v>42</v>
      </c>
      <c r="W57" s="4" t="s">
        <v>44</v>
      </c>
      <c r="X57" s="4" t="s">
        <v>48</v>
      </c>
      <c r="Y57" s="4">
        <f t="shared" ca="1" si="3"/>
        <v>13</v>
      </c>
      <c r="Z57" s="4">
        <f t="shared" ca="1" si="4"/>
        <v>6</v>
      </c>
      <c r="AA57" s="4">
        <f t="shared" ca="1" si="5"/>
        <v>1</v>
      </c>
      <c r="AB57" s="5">
        <f t="shared" ca="1" si="6"/>
        <v>11</v>
      </c>
    </row>
    <row r="58" spans="1:28" s="3" customFormat="1" ht="14.45" customHeight="1" x14ac:dyDescent="0.25">
      <c r="A58" s="4">
        <v>50</v>
      </c>
      <c r="B58" s="4" t="s">
        <v>46</v>
      </c>
      <c r="C58" s="4">
        <v>875</v>
      </c>
      <c r="D58" s="8" t="s">
        <v>118</v>
      </c>
      <c r="E58" s="4" t="s">
        <v>42</v>
      </c>
      <c r="F58" s="4" t="s">
        <v>41</v>
      </c>
      <c r="G58" s="4" t="s">
        <v>44</v>
      </c>
      <c r="H58" s="4" t="s">
        <v>42</v>
      </c>
      <c r="I58" s="4" t="s">
        <v>48</v>
      </c>
      <c r="J58" s="4" t="s">
        <v>42</v>
      </c>
      <c r="K58" s="4" t="s">
        <v>48</v>
      </c>
      <c r="L58" s="4" t="s">
        <v>42</v>
      </c>
      <c r="M58" s="4" t="s">
        <v>48</v>
      </c>
      <c r="N58" s="4" t="s">
        <v>43</v>
      </c>
      <c r="O58" s="4" t="s">
        <v>41</v>
      </c>
      <c r="P58" s="4" t="s">
        <v>44</v>
      </c>
      <c r="Q58" s="4" t="s">
        <v>48</v>
      </c>
      <c r="R58" s="4" t="s">
        <v>43</v>
      </c>
      <c r="S58" s="4" t="s">
        <v>48</v>
      </c>
      <c r="T58" s="4" t="s">
        <v>42</v>
      </c>
      <c r="U58" s="4" t="s">
        <v>48</v>
      </c>
      <c r="V58" s="4" t="s">
        <v>44</v>
      </c>
      <c r="W58" s="4" t="s">
        <v>48</v>
      </c>
      <c r="X58" s="4" t="s">
        <v>43</v>
      </c>
      <c r="Y58" s="4">
        <f t="shared" ca="1" si="3"/>
        <v>8</v>
      </c>
      <c r="Z58" s="4">
        <f t="shared" ca="1" si="4"/>
        <v>5</v>
      </c>
      <c r="AA58" s="4">
        <f t="shared" ca="1" si="5"/>
        <v>7</v>
      </c>
      <c r="AB58" s="5">
        <f t="shared" ca="1" si="6"/>
        <v>6.333333333333333</v>
      </c>
    </row>
    <row r="59" spans="1:28" s="3" customFormat="1" ht="14.45" customHeight="1" x14ac:dyDescent="0.25">
      <c r="A59" s="4">
        <v>51</v>
      </c>
      <c r="B59" s="4" t="s">
        <v>46</v>
      </c>
      <c r="C59" s="4">
        <v>880</v>
      </c>
      <c r="D59" s="8" t="s">
        <v>119</v>
      </c>
      <c r="E59" s="4" t="s">
        <v>41</v>
      </c>
      <c r="F59" s="4" t="s">
        <v>42</v>
      </c>
      <c r="G59" s="4" t="s">
        <v>48</v>
      </c>
      <c r="H59" s="4" t="s">
        <v>42</v>
      </c>
      <c r="I59" s="4" t="s">
        <v>44</v>
      </c>
      <c r="J59" s="4" t="s">
        <v>48</v>
      </c>
      <c r="K59" s="4" t="s">
        <v>48</v>
      </c>
      <c r="L59" s="4" t="s">
        <v>43</v>
      </c>
      <c r="M59" s="4" t="s">
        <v>48</v>
      </c>
      <c r="N59" s="4" t="s">
        <v>41</v>
      </c>
      <c r="O59" s="4" t="s">
        <v>44</v>
      </c>
      <c r="P59" s="4" t="s">
        <v>48</v>
      </c>
      <c r="Q59" s="4" t="s">
        <v>43</v>
      </c>
      <c r="R59" s="4" t="s">
        <v>44</v>
      </c>
      <c r="S59" s="4" t="s">
        <v>42</v>
      </c>
      <c r="T59" s="4" t="s">
        <v>48</v>
      </c>
      <c r="U59" s="4" t="s">
        <v>48</v>
      </c>
      <c r="V59" s="4" t="s">
        <v>41</v>
      </c>
      <c r="W59" s="4" t="s">
        <v>43</v>
      </c>
      <c r="X59" s="4" t="s">
        <v>48</v>
      </c>
      <c r="Y59" s="4">
        <f t="shared" ca="1" si="3"/>
        <v>3</v>
      </c>
      <c r="Z59" s="4">
        <f t="shared" ca="1" si="4"/>
        <v>9</v>
      </c>
      <c r="AA59" s="4">
        <f t="shared" ca="1" si="5"/>
        <v>8</v>
      </c>
      <c r="AB59" s="5">
        <f t="shared" ca="1" si="6"/>
        <v>0</v>
      </c>
    </row>
    <row r="60" spans="1:28" s="3" customFormat="1" ht="14.45" customHeight="1" x14ac:dyDescent="0.25">
      <c r="A60" s="4">
        <v>52</v>
      </c>
      <c r="B60" s="4" t="s">
        <v>47</v>
      </c>
      <c r="C60" s="4">
        <v>851</v>
      </c>
      <c r="D60" s="8" t="s">
        <v>120</v>
      </c>
      <c r="E60" s="4" t="s">
        <v>42</v>
      </c>
      <c r="F60" s="4" t="s">
        <v>48</v>
      </c>
      <c r="G60" s="4" t="s">
        <v>48</v>
      </c>
      <c r="H60" s="4" t="s">
        <v>44</v>
      </c>
      <c r="I60" s="4" t="s">
        <v>43</v>
      </c>
      <c r="J60" s="4" t="s">
        <v>42</v>
      </c>
      <c r="K60" s="4" t="s">
        <v>48</v>
      </c>
      <c r="L60" s="4" t="s">
        <v>48</v>
      </c>
      <c r="M60" s="4" t="s">
        <v>44</v>
      </c>
      <c r="N60" s="4" t="s">
        <v>43</v>
      </c>
      <c r="O60" s="4" t="s">
        <v>41</v>
      </c>
      <c r="P60" s="4" t="s">
        <v>48</v>
      </c>
      <c r="Q60" s="4" t="s">
        <v>44</v>
      </c>
      <c r="R60" s="4" t="s">
        <v>44</v>
      </c>
      <c r="S60" s="4" t="s">
        <v>43</v>
      </c>
      <c r="T60" s="4" t="s">
        <v>48</v>
      </c>
      <c r="U60" s="4" t="s">
        <v>41</v>
      </c>
      <c r="V60" s="4" t="s">
        <v>48</v>
      </c>
      <c r="W60" s="4" t="s">
        <v>48</v>
      </c>
      <c r="X60" s="4" t="s">
        <v>48</v>
      </c>
      <c r="Y60" s="4">
        <f t="shared" ca="1" si="3"/>
        <v>11</v>
      </c>
      <c r="Z60" s="4">
        <f t="shared" ca="1" si="4"/>
        <v>0</v>
      </c>
      <c r="AA60" s="4">
        <f t="shared" ca="1" si="5"/>
        <v>9</v>
      </c>
      <c r="AB60" s="5">
        <f t="shared" ca="1" si="6"/>
        <v>11</v>
      </c>
    </row>
    <row r="61" spans="1:28" s="3" customFormat="1" ht="14.45" customHeight="1" x14ac:dyDescent="0.25">
      <c r="A61" s="4">
        <v>53</v>
      </c>
      <c r="B61" s="4" t="s">
        <v>47</v>
      </c>
      <c r="C61" s="4">
        <v>853</v>
      </c>
      <c r="D61" s="8" t="s">
        <v>121</v>
      </c>
      <c r="E61" s="4" t="s">
        <v>42</v>
      </c>
      <c r="F61" s="4" t="s">
        <v>41</v>
      </c>
      <c r="G61" s="4" t="s">
        <v>48</v>
      </c>
      <c r="H61" s="4" t="s">
        <v>42</v>
      </c>
      <c r="I61" s="4" t="s">
        <v>41</v>
      </c>
      <c r="J61" s="4" t="s">
        <v>42</v>
      </c>
      <c r="K61" s="4" t="s">
        <v>44</v>
      </c>
      <c r="L61" s="4" t="s">
        <v>44</v>
      </c>
      <c r="M61" s="4" t="s">
        <v>48</v>
      </c>
      <c r="N61" s="4" t="s">
        <v>48</v>
      </c>
      <c r="O61" s="4" t="s">
        <v>48</v>
      </c>
      <c r="P61" s="4" t="s">
        <v>48</v>
      </c>
      <c r="Q61" s="4" t="s">
        <v>44</v>
      </c>
      <c r="R61" s="4" t="s">
        <v>44</v>
      </c>
      <c r="S61" s="4" t="s">
        <v>48</v>
      </c>
      <c r="T61" s="4" t="s">
        <v>44</v>
      </c>
      <c r="U61" s="4" t="s">
        <v>41</v>
      </c>
      <c r="V61" s="4" t="s">
        <v>41</v>
      </c>
      <c r="W61" s="4" t="s">
        <v>48</v>
      </c>
      <c r="X61" s="4" t="s">
        <v>48</v>
      </c>
      <c r="Y61" s="4">
        <f t="shared" ca="1" si="3"/>
        <v>7</v>
      </c>
      <c r="Z61" s="4">
        <f t="shared" ca="1" si="4"/>
        <v>5</v>
      </c>
      <c r="AA61" s="4">
        <f t="shared" ca="1" si="5"/>
        <v>8</v>
      </c>
      <c r="AB61" s="5">
        <f t="shared" ca="1" si="6"/>
        <v>5.333333333333333</v>
      </c>
    </row>
    <row r="62" spans="1:28" s="3" customFormat="1" ht="14.45" customHeight="1" x14ac:dyDescent="0.25">
      <c r="A62" s="4">
        <v>54</v>
      </c>
      <c r="B62" s="4" t="s">
        <v>47</v>
      </c>
      <c r="C62" s="4">
        <v>854</v>
      </c>
      <c r="D62" s="8" t="s">
        <v>122</v>
      </c>
      <c r="E62" s="4" t="s">
        <v>42</v>
      </c>
      <c r="F62" s="4" t="s">
        <v>42</v>
      </c>
      <c r="G62" s="4" t="s">
        <v>42</v>
      </c>
      <c r="H62" s="4" t="s">
        <v>42</v>
      </c>
      <c r="I62" s="4" t="s">
        <v>41</v>
      </c>
      <c r="J62" s="4" t="s">
        <v>44</v>
      </c>
      <c r="K62" s="4" t="s">
        <v>41</v>
      </c>
      <c r="L62" s="4" t="s">
        <v>42</v>
      </c>
      <c r="M62" s="4" t="s">
        <v>44</v>
      </c>
      <c r="N62" s="4" t="s">
        <v>43</v>
      </c>
      <c r="O62" s="4" t="s">
        <v>42</v>
      </c>
      <c r="P62" s="4" t="s">
        <v>41</v>
      </c>
      <c r="Q62" s="4" t="s">
        <v>44</v>
      </c>
      <c r="R62" s="4" t="s">
        <v>44</v>
      </c>
      <c r="S62" s="4" t="s">
        <v>41</v>
      </c>
      <c r="T62" s="4" t="s">
        <v>43</v>
      </c>
      <c r="U62" s="4" t="s">
        <v>42</v>
      </c>
      <c r="V62" s="4" t="s">
        <v>42</v>
      </c>
      <c r="W62" s="4" t="s">
        <v>41</v>
      </c>
      <c r="X62" s="4" t="s">
        <v>44</v>
      </c>
      <c r="Y62" s="4">
        <f t="shared" ca="1" si="3"/>
        <v>7</v>
      </c>
      <c r="Z62" s="4">
        <f t="shared" ca="1" si="4"/>
        <v>13</v>
      </c>
      <c r="AA62" s="4">
        <f t="shared" ca="1" si="5"/>
        <v>0</v>
      </c>
      <c r="AB62" s="5">
        <f t="shared" ca="1" si="6"/>
        <v>2.666666666666667</v>
      </c>
    </row>
    <row r="63" spans="1:28" s="3" customFormat="1" ht="14.45" customHeight="1" x14ac:dyDescent="0.25">
      <c r="A63" s="4">
        <v>55</v>
      </c>
      <c r="B63" s="4" t="s">
        <v>47</v>
      </c>
      <c r="C63" s="4">
        <v>862</v>
      </c>
      <c r="D63" s="8" t="s">
        <v>123</v>
      </c>
      <c r="E63" s="4" t="s">
        <v>42</v>
      </c>
      <c r="F63" s="4" t="s">
        <v>41</v>
      </c>
      <c r="G63" s="4" t="s">
        <v>41</v>
      </c>
      <c r="H63" s="4" t="s">
        <v>41</v>
      </c>
      <c r="I63" s="4" t="s">
        <v>42</v>
      </c>
      <c r="J63" s="4" t="s">
        <v>42</v>
      </c>
      <c r="K63" s="4" t="s">
        <v>43</v>
      </c>
      <c r="L63" s="4" t="s">
        <v>42</v>
      </c>
      <c r="M63" s="4" t="s">
        <v>44</v>
      </c>
      <c r="N63" s="4" t="s">
        <v>43</v>
      </c>
      <c r="O63" s="4" t="s">
        <v>41</v>
      </c>
      <c r="P63" s="4" t="s">
        <v>43</v>
      </c>
      <c r="Q63" s="4" t="s">
        <v>44</v>
      </c>
      <c r="R63" s="4" t="s">
        <v>44</v>
      </c>
      <c r="S63" s="4" t="s">
        <v>44</v>
      </c>
      <c r="T63" s="4" t="s">
        <v>42</v>
      </c>
      <c r="U63" s="4" t="s">
        <v>41</v>
      </c>
      <c r="V63" s="4" t="s">
        <v>42</v>
      </c>
      <c r="W63" s="4" t="s">
        <v>43</v>
      </c>
      <c r="X63" s="4" t="s">
        <v>44</v>
      </c>
      <c r="Y63" s="4">
        <f t="shared" ca="1" si="3"/>
        <v>10</v>
      </c>
      <c r="Z63" s="4">
        <f t="shared" ca="1" si="4"/>
        <v>10</v>
      </c>
      <c r="AA63" s="4">
        <f t="shared" ca="1" si="5"/>
        <v>0</v>
      </c>
      <c r="AB63" s="5">
        <f t="shared" ca="1" si="6"/>
        <v>6.6666666666666661</v>
      </c>
    </row>
    <row r="64" spans="1:28" s="3" customFormat="1" ht="14.45" customHeight="1" x14ac:dyDescent="0.25">
      <c r="A64" s="4">
        <v>56</v>
      </c>
      <c r="B64" s="4" t="s">
        <v>47</v>
      </c>
      <c r="C64" s="4">
        <v>865</v>
      </c>
      <c r="D64" s="8" t="s">
        <v>124</v>
      </c>
      <c r="E64" s="4" t="s">
        <v>42</v>
      </c>
      <c r="F64" s="4" t="s">
        <v>41</v>
      </c>
      <c r="G64" s="4" t="s">
        <v>42</v>
      </c>
      <c r="H64" s="4" t="s">
        <v>48</v>
      </c>
      <c r="I64" s="4" t="s">
        <v>48</v>
      </c>
      <c r="J64" s="4" t="s">
        <v>42</v>
      </c>
      <c r="K64" s="4" t="s">
        <v>48</v>
      </c>
      <c r="L64" s="4" t="s">
        <v>48</v>
      </c>
      <c r="M64" s="4" t="s">
        <v>48</v>
      </c>
      <c r="N64" s="4" t="s">
        <v>48</v>
      </c>
      <c r="O64" s="4" t="s">
        <v>41</v>
      </c>
      <c r="P64" s="4" t="s">
        <v>42</v>
      </c>
      <c r="Q64" s="4" t="s">
        <v>42</v>
      </c>
      <c r="R64" s="4" t="s">
        <v>48</v>
      </c>
      <c r="S64" s="4" t="s">
        <v>43</v>
      </c>
      <c r="T64" s="4" t="s">
        <v>42</v>
      </c>
      <c r="U64" s="4" t="s">
        <v>48</v>
      </c>
      <c r="V64" s="4" t="s">
        <v>48</v>
      </c>
      <c r="W64" s="4" t="s">
        <v>48</v>
      </c>
      <c r="X64" s="4" t="s">
        <v>48</v>
      </c>
      <c r="Y64" s="4">
        <f t="shared" ca="1" si="3"/>
        <v>7</v>
      </c>
      <c r="Z64" s="4">
        <f t="shared" ca="1" si="4"/>
        <v>2</v>
      </c>
      <c r="AA64" s="4">
        <f t="shared" ca="1" si="5"/>
        <v>11</v>
      </c>
      <c r="AB64" s="5">
        <f t="shared" ca="1" si="6"/>
        <v>6.333333333333333</v>
      </c>
    </row>
    <row r="65" spans="1:28" s="3" customFormat="1" ht="14.45" customHeight="1" x14ac:dyDescent="0.25">
      <c r="A65" s="4">
        <v>57</v>
      </c>
      <c r="B65" s="4" t="s">
        <v>47</v>
      </c>
      <c r="C65" s="4">
        <v>868</v>
      </c>
      <c r="D65" s="8" t="s">
        <v>125</v>
      </c>
      <c r="E65" s="4" t="s">
        <v>48</v>
      </c>
      <c r="F65" s="4" t="s">
        <v>48</v>
      </c>
      <c r="G65" s="4" t="s">
        <v>48</v>
      </c>
      <c r="H65" s="4" t="s">
        <v>48</v>
      </c>
      <c r="I65" s="4" t="s">
        <v>48</v>
      </c>
      <c r="J65" s="4" t="s">
        <v>48</v>
      </c>
      <c r="K65" s="4" t="s">
        <v>48</v>
      </c>
      <c r="L65" s="4" t="s">
        <v>48</v>
      </c>
      <c r="M65" s="4" t="s">
        <v>48</v>
      </c>
      <c r="N65" s="4" t="s">
        <v>48</v>
      </c>
      <c r="O65" s="4" t="s">
        <v>48</v>
      </c>
      <c r="P65" s="4" t="s">
        <v>48</v>
      </c>
      <c r="Q65" s="4" t="s">
        <v>48</v>
      </c>
      <c r="R65" s="4" t="s">
        <v>48</v>
      </c>
      <c r="S65" s="4" t="s">
        <v>48</v>
      </c>
      <c r="T65" s="4" t="s">
        <v>48</v>
      </c>
      <c r="U65" s="4" t="s">
        <v>48</v>
      </c>
      <c r="V65" s="4" t="s">
        <v>48</v>
      </c>
      <c r="W65" s="4" t="s">
        <v>48</v>
      </c>
      <c r="X65" s="4" t="s">
        <v>48</v>
      </c>
      <c r="Y65" s="4" t="str">
        <f t="shared" ca="1" si="3"/>
        <v/>
      </c>
      <c r="Z65" s="4" t="str">
        <f t="shared" ca="1" si="4"/>
        <v/>
      </c>
      <c r="AA65" s="4" t="str">
        <f t="shared" ca="1" si="5"/>
        <v/>
      </c>
      <c r="AB65" s="5" t="str">
        <f t="shared" ca="1" si="6"/>
        <v/>
      </c>
    </row>
    <row r="66" spans="1:28" s="3" customFormat="1" ht="14.45" customHeight="1" x14ac:dyDescent="0.25">
      <c r="A66" s="4">
        <v>58</v>
      </c>
      <c r="B66" s="4" t="s">
        <v>47</v>
      </c>
      <c r="C66" s="4">
        <v>873</v>
      </c>
      <c r="D66" s="8" t="s">
        <v>126</v>
      </c>
      <c r="E66" s="4" t="s">
        <v>42</v>
      </c>
      <c r="F66" s="4" t="s">
        <v>41</v>
      </c>
      <c r="G66" s="4" t="s">
        <v>41</v>
      </c>
      <c r="H66" s="4" t="s">
        <v>48</v>
      </c>
      <c r="I66" s="4" t="s">
        <v>48</v>
      </c>
      <c r="J66" s="4" t="s">
        <v>41</v>
      </c>
      <c r="K66" s="4" t="s">
        <v>48</v>
      </c>
      <c r="L66" s="4" t="s">
        <v>43</v>
      </c>
      <c r="M66" s="4" t="s">
        <v>48</v>
      </c>
      <c r="N66" s="4" t="s">
        <v>41</v>
      </c>
      <c r="O66" s="4" t="s">
        <v>44</v>
      </c>
      <c r="P66" s="4" t="s">
        <v>48</v>
      </c>
      <c r="Q66" s="4" t="s">
        <v>43</v>
      </c>
      <c r="R66" s="4" t="s">
        <v>44</v>
      </c>
      <c r="S66" s="4" t="s">
        <v>48</v>
      </c>
      <c r="T66" s="4" t="s">
        <v>48</v>
      </c>
      <c r="U66" s="4" t="s">
        <v>41</v>
      </c>
      <c r="V66" s="4" t="s">
        <v>48</v>
      </c>
      <c r="W66" s="4" t="s">
        <v>48</v>
      </c>
      <c r="X66" s="4" t="s">
        <v>48</v>
      </c>
      <c r="Y66" s="4">
        <f t="shared" ca="1" si="3"/>
        <v>5</v>
      </c>
      <c r="Z66" s="4">
        <f t="shared" ca="1" si="4"/>
        <v>5</v>
      </c>
      <c r="AA66" s="4">
        <f t="shared" ca="1" si="5"/>
        <v>10</v>
      </c>
      <c r="AB66" s="5">
        <f t="shared" ca="1" si="6"/>
        <v>3.333333333333333</v>
      </c>
    </row>
    <row r="67" spans="1:28" s="3" customFormat="1" ht="14.45" customHeight="1" x14ac:dyDescent="0.25">
      <c r="A67" s="4">
        <v>59</v>
      </c>
      <c r="B67" s="4" t="s">
        <v>47</v>
      </c>
      <c r="C67" s="4">
        <v>876</v>
      </c>
      <c r="D67" s="8" t="s">
        <v>127</v>
      </c>
      <c r="E67" s="4" t="s">
        <v>42</v>
      </c>
      <c r="F67" s="4" t="s">
        <v>41</v>
      </c>
      <c r="G67" s="4" t="s">
        <v>48</v>
      </c>
      <c r="H67" s="4" t="s">
        <v>48</v>
      </c>
      <c r="I67" s="4" t="s">
        <v>48</v>
      </c>
      <c r="J67" s="4" t="s">
        <v>44</v>
      </c>
      <c r="K67" s="4" t="s">
        <v>48</v>
      </c>
      <c r="L67" s="4" t="s">
        <v>44</v>
      </c>
      <c r="M67" s="4" t="s">
        <v>42</v>
      </c>
      <c r="N67" s="4" t="s">
        <v>43</v>
      </c>
      <c r="O67" s="4" t="s">
        <v>43</v>
      </c>
      <c r="P67" s="4" t="s">
        <v>48</v>
      </c>
      <c r="Q67" s="4" t="s">
        <v>48</v>
      </c>
      <c r="R67" s="4" t="s">
        <v>44</v>
      </c>
      <c r="S67" s="4" t="s">
        <v>48</v>
      </c>
      <c r="T67" s="4" t="s">
        <v>43</v>
      </c>
      <c r="U67" s="4" t="s">
        <v>48</v>
      </c>
      <c r="V67" s="4" t="s">
        <v>48</v>
      </c>
      <c r="W67" s="4" t="s">
        <v>41</v>
      </c>
      <c r="X67" s="4" t="s">
        <v>43</v>
      </c>
      <c r="Y67" s="4">
        <f t="shared" ca="1" si="3"/>
        <v>5</v>
      </c>
      <c r="Z67" s="4">
        <f t="shared" ca="1" si="4"/>
        <v>6</v>
      </c>
      <c r="AA67" s="4">
        <f t="shared" ca="1" si="5"/>
        <v>9</v>
      </c>
      <c r="AB67" s="5">
        <f t="shared" ca="1" si="6"/>
        <v>3</v>
      </c>
    </row>
    <row r="68" spans="1:28" s="3" customFormat="1" ht="14.45" customHeight="1" x14ac:dyDescent="0.25">
      <c r="A68" s="4">
        <v>60</v>
      </c>
      <c r="B68" s="4" t="s">
        <v>47</v>
      </c>
      <c r="C68" s="4">
        <v>878</v>
      </c>
      <c r="D68" s="8" t="s">
        <v>128</v>
      </c>
      <c r="E68" s="4" t="s">
        <v>44</v>
      </c>
      <c r="F68" s="4" t="s">
        <v>43</v>
      </c>
      <c r="G68" s="4" t="s">
        <v>41</v>
      </c>
      <c r="H68" s="4" t="s">
        <v>48</v>
      </c>
      <c r="I68" s="4" t="s">
        <v>48</v>
      </c>
      <c r="J68" s="4" t="s">
        <v>42</v>
      </c>
      <c r="K68" s="4" t="s">
        <v>48</v>
      </c>
      <c r="L68" s="4" t="s">
        <v>41</v>
      </c>
      <c r="M68" s="4" t="s">
        <v>44</v>
      </c>
      <c r="N68" s="4" t="s">
        <v>43</v>
      </c>
      <c r="O68" s="4" t="s">
        <v>41</v>
      </c>
      <c r="P68" s="4" t="s">
        <v>48</v>
      </c>
      <c r="Q68" s="4" t="s">
        <v>41</v>
      </c>
      <c r="R68" s="4" t="s">
        <v>41</v>
      </c>
      <c r="S68" s="4" t="s">
        <v>48</v>
      </c>
      <c r="T68" s="4" t="s">
        <v>42</v>
      </c>
      <c r="U68" s="4" t="s">
        <v>48</v>
      </c>
      <c r="V68" s="4" t="s">
        <v>48</v>
      </c>
      <c r="W68" s="4" t="s">
        <v>48</v>
      </c>
      <c r="X68" s="4" t="s">
        <v>48</v>
      </c>
      <c r="Y68" s="4">
        <f t="shared" ca="1" si="3"/>
        <v>5</v>
      </c>
      <c r="Z68" s="4">
        <f t="shared" ca="1" si="4"/>
        <v>6</v>
      </c>
      <c r="AA68" s="4">
        <f t="shared" ca="1" si="5"/>
        <v>9</v>
      </c>
      <c r="AB68" s="5">
        <f t="shared" ca="1" si="6"/>
        <v>3</v>
      </c>
    </row>
  </sheetData>
  <mergeCells count="12">
    <mergeCell ref="A1:AB1"/>
    <mergeCell ref="A2:D2"/>
    <mergeCell ref="Y2:Y8"/>
    <mergeCell ref="Z2:Z8"/>
    <mergeCell ref="AA2:AA8"/>
    <mergeCell ref="AB2:AB8"/>
    <mergeCell ref="A3:D3"/>
    <mergeCell ref="A4:D4"/>
    <mergeCell ref="A5:D5"/>
    <mergeCell ref="A6:D6"/>
    <mergeCell ref="A7:D7"/>
    <mergeCell ref="A8:D8"/>
  </mergeCells>
  <conditionalFormatting sqref="E9:X68">
    <cfRule type="expression" dxfId="18" priority="4">
      <formula>E$4=E9</formula>
    </cfRule>
    <cfRule type="expression" dxfId="17" priority="5">
      <formula>AND(E9&lt;&gt;E$4,E$4&lt;&gt;"")</formula>
    </cfRule>
  </conditionalFormatting>
  <conditionalFormatting sqref="A9:X68">
    <cfRule type="expression" dxfId="16" priority="3">
      <formula>MOD(ROW(),2)=0</formula>
    </cfRule>
  </conditionalFormatting>
  <conditionalFormatting sqref="E5:X5">
    <cfRule type="aboveAverage" dxfId="15" priority="14" aboveAverage="0"/>
    <cfRule type="aboveAverage" dxfId="14" priority="15"/>
  </conditionalFormatting>
  <conditionalFormatting sqref="E6:X6">
    <cfRule type="aboveAverage" dxfId="13" priority="16" aboveAverage="0"/>
    <cfRule type="aboveAverage" dxfId="12" priority="17"/>
  </conditionalFormatting>
  <conditionalFormatting sqref="E7:X7">
    <cfRule type="aboveAverage" dxfId="11" priority="18" aboveAverage="0"/>
    <cfRule type="aboveAverage" dxfId="10" priority="19"/>
  </conditionalFormatting>
  <conditionalFormatting sqref="E8:X8">
    <cfRule type="aboveAverage" dxfId="9" priority="20" aboveAverage="0"/>
    <cfRule type="aboveAverage" dxfId="8" priority="21"/>
  </conditionalFormatting>
  <conditionalFormatting sqref="Y9:Y68">
    <cfRule type="aboveAverage" dxfId="7" priority="226" aboveAverage="0"/>
    <cfRule type="aboveAverage" dxfId="6" priority="227"/>
  </conditionalFormatting>
  <conditionalFormatting sqref="Z9:Z68">
    <cfRule type="aboveAverage" dxfId="5" priority="228" aboveAverage="0"/>
    <cfRule type="aboveAverage" dxfId="4" priority="229"/>
  </conditionalFormatting>
  <conditionalFormatting sqref="AA9:AA68">
    <cfRule type="aboveAverage" dxfId="3" priority="230" aboveAverage="0"/>
    <cfRule type="aboveAverage" dxfId="2" priority="231"/>
  </conditionalFormatting>
  <conditionalFormatting sqref="AB9:AB68">
    <cfRule type="aboveAverage" dxfId="1" priority="232" aboveAverage="0"/>
    <cfRule type="aboveAverage" dxfId="0" priority="233"/>
  </conditionalFormatting>
  <dataValidations count="1">
    <dataValidation type="list" allowBlank="1" showInputMessage="1" showErrorMessage="1" sqref="E9:X68" xr:uid="{00000000-0002-0000-0500-000000000000}">
      <formula1>"A,B,C,D"</formula1>
    </dataValidation>
  </dataValidations>
  <pageMargins left="0.19685039370078741" right="0.19685039370078741" top="0.19685039370078741" bottom="0.19685039370078741" header="0" footer="0"/>
  <pageSetup paperSize="9" scale="84" orientation="portrait" horizontalDpi="1200" verticalDpi="12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ayfa4"/>
  <dimension ref="A1:C26"/>
  <sheetViews>
    <sheetView workbookViewId="0">
      <selection activeCell="C2" sqref="C2"/>
    </sheetView>
  </sheetViews>
  <sheetFormatPr defaultRowHeight="15" x14ac:dyDescent="0.25"/>
  <cols>
    <col min="1" max="1" width="28" style="41" bestFit="1" customWidth="1"/>
    <col min="2" max="2" width="3.85546875" style="34" bestFit="1" customWidth="1"/>
    <col min="3" max="3" width="91" style="34" bestFit="1" customWidth="1"/>
    <col min="4" max="16384" width="9.140625" style="34"/>
  </cols>
  <sheetData>
    <row r="1" spans="1:3" s="35" customFormat="1" ht="20.100000000000001" customHeight="1" x14ac:dyDescent="0.25">
      <c r="A1" s="38"/>
    </row>
    <row r="2" spans="1:3" s="35" customFormat="1" ht="20.100000000000001" customHeight="1" x14ac:dyDescent="0.25">
      <c r="A2" s="95" t="s">
        <v>55</v>
      </c>
      <c r="B2" s="96"/>
      <c r="C2" s="36" t="s">
        <v>68</v>
      </c>
    </row>
    <row r="3" spans="1:3" s="35" customFormat="1" ht="20.100000000000001" customHeight="1" x14ac:dyDescent="0.25">
      <c r="A3" s="95" t="s">
        <v>17</v>
      </c>
      <c r="B3" s="96"/>
      <c r="C3" s="36" t="s">
        <v>15</v>
      </c>
    </row>
    <row r="4" spans="1:3" s="35" customFormat="1" ht="20.100000000000001" customHeight="1" x14ac:dyDescent="0.25">
      <c r="A4" s="95" t="s">
        <v>16</v>
      </c>
      <c r="B4" s="96"/>
      <c r="C4" s="36">
        <v>1</v>
      </c>
    </row>
    <row r="5" spans="1:3" s="35" customFormat="1" ht="20.100000000000001" customHeight="1" x14ac:dyDescent="0.25">
      <c r="A5" s="95" t="s">
        <v>56</v>
      </c>
      <c r="B5" s="96"/>
      <c r="C5" s="36" t="s">
        <v>57</v>
      </c>
    </row>
    <row r="6" spans="1:3" s="35" customFormat="1" ht="20.100000000000001" customHeight="1" x14ac:dyDescent="0.25">
      <c r="A6" s="39" t="s">
        <v>18</v>
      </c>
      <c r="B6" s="44" t="s">
        <v>42</v>
      </c>
      <c r="C6" s="36" t="s">
        <v>49</v>
      </c>
    </row>
    <row r="7" spans="1:3" s="35" customFormat="1" ht="20.100000000000001" customHeight="1" x14ac:dyDescent="0.25">
      <c r="A7" s="39" t="s">
        <v>19</v>
      </c>
      <c r="B7" s="44" t="s">
        <v>41</v>
      </c>
      <c r="C7" s="36" t="s">
        <v>58</v>
      </c>
    </row>
    <row r="8" spans="1:3" s="35" customFormat="1" ht="20.100000000000001" customHeight="1" x14ac:dyDescent="0.25">
      <c r="A8" s="39" t="s">
        <v>20</v>
      </c>
      <c r="B8" s="44" t="s">
        <v>42</v>
      </c>
      <c r="C8" s="36" t="s">
        <v>49</v>
      </c>
    </row>
    <row r="9" spans="1:3" s="35" customFormat="1" ht="20.100000000000001" customHeight="1" x14ac:dyDescent="0.25">
      <c r="A9" s="39" t="s">
        <v>21</v>
      </c>
      <c r="B9" s="44" t="s">
        <v>44</v>
      </c>
      <c r="C9" s="36" t="s">
        <v>54</v>
      </c>
    </row>
    <row r="10" spans="1:3" s="35" customFormat="1" ht="20.100000000000001" customHeight="1" x14ac:dyDescent="0.25">
      <c r="A10" s="39" t="s">
        <v>22</v>
      </c>
      <c r="B10" s="44" t="s">
        <v>43</v>
      </c>
      <c r="C10" s="36" t="s">
        <v>50</v>
      </c>
    </row>
    <row r="11" spans="1:3" s="35" customFormat="1" ht="20.100000000000001" customHeight="1" x14ac:dyDescent="0.25">
      <c r="A11" s="39" t="s">
        <v>23</v>
      </c>
      <c r="B11" s="44" t="s">
        <v>42</v>
      </c>
      <c r="C11" s="36" t="s">
        <v>59</v>
      </c>
    </row>
    <row r="12" spans="1:3" s="35" customFormat="1" ht="20.100000000000001" customHeight="1" x14ac:dyDescent="0.25">
      <c r="A12" s="39" t="s">
        <v>24</v>
      </c>
      <c r="B12" s="44" t="s">
        <v>41</v>
      </c>
      <c r="C12" s="36" t="s">
        <v>60</v>
      </c>
    </row>
    <row r="13" spans="1:3" s="35" customFormat="1" ht="20.100000000000001" customHeight="1" x14ac:dyDescent="0.25">
      <c r="A13" s="39" t="s">
        <v>25</v>
      </c>
      <c r="B13" s="44" t="s">
        <v>43</v>
      </c>
      <c r="C13" s="36" t="s">
        <v>54</v>
      </c>
    </row>
    <row r="14" spans="1:3" s="35" customFormat="1" ht="20.100000000000001" customHeight="1" x14ac:dyDescent="0.25">
      <c r="A14" s="39" t="s">
        <v>26</v>
      </c>
      <c r="B14" s="44" t="s">
        <v>44</v>
      </c>
      <c r="C14" s="36" t="s">
        <v>61</v>
      </c>
    </row>
    <row r="15" spans="1:3" s="35" customFormat="1" ht="20.100000000000001" customHeight="1" x14ac:dyDescent="0.25">
      <c r="A15" s="39" t="s">
        <v>27</v>
      </c>
      <c r="B15" s="44" t="s">
        <v>43</v>
      </c>
      <c r="C15" s="36" t="s">
        <v>62</v>
      </c>
    </row>
    <row r="16" spans="1:3" s="35" customFormat="1" ht="20.100000000000001" customHeight="1" x14ac:dyDescent="0.25">
      <c r="A16" s="39" t="s">
        <v>28</v>
      </c>
      <c r="B16" s="44" t="s">
        <v>41</v>
      </c>
      <c r="C16" s="36" t="s">
        <v>63</v>
      </c>
    </row>
    <row r="17" spans="1:3" s="35" customFormat="1" ht="20.100000000000001" customHeight="1" x14ac:dyDescent="0.25">
      <c r="A17" s="39" t="s">
        <v>29</v>
      </c>
      <c r="B17" s="44" t="s">
        <v>44</v>
      </c>
      <c r="C17" s="36" t="s">
        <v>50</v>
      </c>
    </row>
    <row r="18" spans="1:3" x14ac:dyDescent="0.25">
      <c r="A18" s="39" t="s">
        <v>30</v>
      </c>
      <c r="B18" s="44" t="s">
        <v>44</v>
      </c>
      <c r="C18" s="36" t="s">
        <v>53</v>
      </c>
    </row>
    <row r="19" spans="1:3" x14ac:dyDescent="0.25">
      <c r="A19" s="39" t="s">
        <v>31</v>
      </c>
      <c r="B19" s="44" t="s">
        <v>44</v>
      </c>
      <c r="C19" s="36" t="s">
        <v>64</v>
      </c>
    </row>
    <row r="20" spans="1:3" x14ac:dyDescent="0.25">
      <c r="A20" s="39" t="s">
        <v>32</v>
      </c>
      <c r="B20" s="44" t="s">
        <v>43</v>
      </c>
      <c r="C20" s="36" t="s">
        <v>65</v>
      </c>
    </row>
    <row r="21" spans="1:3" x14ac:dyDescent="0.25">
      <c r="A21" s="39" t="s">
        <v>33</v>
      </c>
      <c r="B21" s="44" t="s">
        <v>42</v>
      </c>
      <c r="C21" s="36" t="s">
        <v>51</v>
      </c>
    </row>
    <row r="22" spans="1:3" x14ac:dyDescent="0.25">
      <c r="A22" s="39" t="s">
        <v>34</v>
      </c>
      <c r="B22" s="44" t="s">
        <v>41</v>
      </c>
      <c r="C22" s="36" t="s">
        <v>51</v>
      </c>
    </row>
    <row r="23" spans="1:3" x14ac:dyDescent="0.25">
      <c r="A23" s="39" t="s">
        <v>35</v>
      </c>
      <c r="B23" s="44" t="s">
        <v>41</v>
      </c>
      <c r="C23" s="36" t="s">
        <v>52</v>
      </c>
    </row>
    <row r="24" spans="1:3" x14ac:dyDescent="0.25">
      <c r="A24" s="39" t="s">
        <v>36</v>
      </c>
      <c r="B24" s="44" t="s">
        <v>44</v>
      </c>
      <c r="C24" s="36" t="s">
        <v>52</v>
      </c>
    </row>
    <row r="25" spans="1:3" x14ac:dyDescent="0.25">
      <c r="A25" s="39" t="s">
        <v>37</v>
      </c>
      <c r="B25" s="44" t="s">
        <v>43</v>
      </c>
      <c r="C25" s="36" t="s">
        <v>52</v>
      </c>
    </row>
    <row r="26" spans="1:3" x14ac:dyDescent="0.25">
      <c r="A26" s="40"/>
      <c r="B26" s="37"/>
    </row>
  </sheetData>
  <mergeCells count="4">
    <mergeCell ref="A4:B4"/>
    <mergeCell ref="A2:B2"/>
    <mergeCell ref="A5:B5"/>
    <mergeCell ref="A3:B3"/>
  </mergeCells>
  <dataValidations count="3">
    <dataValidation type="list" allowBlank="1" showInputMessage="1" showErrorMessage="1" sqref="B6:B26" xr:uid="{00000000-0002-0000-0100-000001000000}">
      <formula1>"A,B,C,D"</formula1>
    </dataValidation>
    <dataValidation type="list" allowBlank="1" showInputMessage="1" showErrorMessage="1" sqref="C3" xr:uid="{0CCBAF39-7D7E-4E0D-A4C2-AAE221297CB3}">
      <formula1>"Türkçe,İnkılap Tarihi,Din Kültürü,İngilizce,Matematik,Fen Bilimleri"</formula1>
    </dataValidation>
    <dataValidation type="list" allowBlank="1" showInputMessage="1" showErrorMessage="1" sqref="C5" xr:uid="{EA588ADF-6521-4226-9330-1C9CB1CB9308}">
      <formula1>"Deneme,Test"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883782-0938-4115-8AAC-EAB2FA0C0B43}">
  <sheetPr codeName="Sayfa9">
    <tabColor rgb="FF92D050"/>
  </sheetPr>
  <dimension ref="A1:F12"/>
  <sheetViews>
    <sheetView workbookViewId="0">
      <selection activeCell="K11" sqref="K11"/>
    </sheetView>
  </sheetViews>
  <sheetFormatPr defaultRowHeight="21.95" customHeight="1" x14ac:dyDescent="0.25"/>
  <cols>
    <col min="1" max="2" width="9.140625" style="20"/>
    <col min="3" max="3" width="9.140625" style="59"/>
    <col min="4" max="16384" width="9.140625" style="20"/>
  </cols>
  <sheetData>
    <row r="1" spans="1:6" ht="21.95" customHeight="1" x14ac:dyDescent="0.25">
      <c r="C1" s="20" t="s">
        <v>42</v>
      </c>
      <c r="D1" s="20" t="s">
        <v>66</v>
      </c>
      <c r="E1" s="20" t="s">
        <v>44</v>
      </c>
      <c r="F1" s="20" t="s">
        <v>67</v>
      </c>
    </row>
    <row r="2" spans="1:6" ht="21.95" customHeight="1" x14ac:dyDescent="0.25">
      <c r="A2" s="20">
        <v>1</v>
      </c>
      <c r="B2" s="20" t="s">
        <v>13</v>
      </c>
      <c r="C2" s="60">
        <f ca="1">ROUND(AVERAGEIF(Tüm!$B$9:$B$68,$B2,Tüm!Y$9:Y$68),2)</f>
        <v>13.36</v>
      </c>
      <c r="D2" s="60">
        <f ca="1">ROUND(AVERAGEIF(Tüm!$B$9:$B$68,$B2,Tüm!Z$9:Z$68),2)</f>
        <v>5.36</v>
      </c>
      <c r="E2" s="60">
        <f ca="1">ROUND(AVERAGEIF(Tüm!$B$9:$B$68,$B2,Tüm!AA$9:AA$68),2)</f>
        <v>1.27</v>
      </c>
      <c r="F2" s="60">
        <f ca="1">ROUND(AVERAGEIF(Tüm!$B$9:$B$68,$B2,Tüm!AB$9:AB$68),2)</f>
        <v>11.58</v>
      </c>
    </row>
    <row r="3" spans="1:6" ht="21.95" customHeight="1" x14ac:dyDescent="0.25">
      <c r="A3" s="20">
        <v>2</v>
      </c>
      <c r="B3" s="20" t="s">
        <v>14</v>
      </c>
      <c r="C3" s="60">
        <f ca="1">ROUND(AVERAGEIF(Tüm!$B$9:$B$68,$B3,Tüm!Y$9:Y$68),2)</f>
        <v>13.13</v>
      </c>
      <c r="D3" s="60">
        <f ca="1">ROUND(AVERAGEIF(Tüm!$B$9:$B$68,$B3,Tüm!Z$9:Z$68),2)</f>
        <v>5</v>
      </c>
      <c r="E3" s="60">
        <f ca="1">ROUND(AVERAGEIF(Tüm!$B$9:$B$68,$B3,Tüm!AA$9:AA$68),2)</f>
        <v>1.88</v>
      </c>
      <c r="F3" s="60">
        <f ca="1">ROUND(AVERAGEIF(Tüm!$B$9:$B$68,$B3,Tüm!AB$9:AB$68),2)</f>
        <v>11.46</v>
      </c>
    </row>
    <row r="4" spans="1:6" ht="21.95" customHeight="1" x14ac:dyDescent="0.25">
      <c r="A4" s="20">
        <v>3</v>
      </c>
      <c r="B4" s="20" t="s">
        <v>45</v>
      </c>
      <c r="C4" s="60">
        <f ca="1">ROUND(AVERAGEIF(Tüm!$B$9:$B$68,$B4,Tüm!Y$9:Y$68),2)</f>
        <v>9.67</v>
      </c>
      <c r="D4" s="60">
        <f ca="1">ROUND(AVERAGEIF(Tüm!$B$9:$B$68,$B4,Tüm!Z$9:Z$68),2)</f>
        <v>6.78</v>
      </c>
      <c r="E4" s="60">
        <f ca="1">ROUND(AVERAGEIF(Tüm!$B$9:$B$68,$B4,Tüm!AA$9:AA$68),2)</f>
        <v>3.56</v>
      </c>
      <c r="F4" s="60">
        <f ca="1">ROUND(AVERAGEIF(Tüm!$B$9:$B$68,$B4,Tüm!AB$9:AB$68),2)</f>
        <v>7.41</v>
      </c>
    </row>
    <row r="5" spans="1:6" ht="21.95" customHeight="1" x14ac:dyDescent="0.25">
      <c r="A5" s="20">
        <v>4</v>
      </c>
      <c r="B5" s="20" t="s">
        <v>46</v>
      </c>
      <c r="C5" s="60">
        <f ca="1">ROUND(AVERAGEIF(Tüm!$B$9:$B$68,$B5,Tüm!Y$9:Y$68),2)</f>
        <v>10.67</v>
      </c>
      <c r="D5" s="60">
        <f ca="1">ROUND(AVERAGEIF(Tüm!$B$9:$B$68,$B5,Tüm!Z$9:Z$68),2)</f>
        <v>6.67</v>
      </c>
      <c r="E5" s="60">
        <f ca="1">ROUND(AVERAGEIF(Tüm!$B$9:$B$68,$B5,Tüm!AA$9:AA$68),2)</f>
        <v>2.67</v>
      </c>
      <c r="F5" s="60">
        <f ca="1">ROUND(AVERAGEIF(Tüm!$B$9:$B$68,$B5,Tüm!AB$9:AB$68),2)</f>
        <v>8.44</v>
      </c>
    </row>
    <row r="6" spans="1:6" ht="21.95" customHeight="1" x14ac:dyDescent="0.25">
      <c r="A6" s="20">
        <v>5</v>
      </c>
      <c r="B6" s="20" t="s">
        <v>47</v>
      </c>
      <c r="C6" s="60">
        <f ca="1">ROUND(AVERAGEIF(Tüm!$B$9:$B$68,$B6,Tüm!Y$9:Y$68),2)</f>
        <v>7.13</v>
      </c>
      <c r="D6" s="60">
        <f ca="1">ROUND(AVERAGEIF(Tüm!$B$9:$B$68,$B6,Tüm!Z$9:Z$68),2)</f>
        <v>5.88</v>
      </c>
      <c r="E6" s="60">
        <f ca="1">ROUND(AVERAGEIF(Tüm!$B$9:$B$68,$B6,Tüm!AA$9:AA$68),2)</f>
        <v>7</v>
      </c>
      <c r="F6" s="60">
        <f ca="1">ROUND(AVERAGEIF(Tüm!$B$9:$B$68,$B6,Tüm!AB$9:AB$68),2)</f>
        <v>5.17</v>
      </c>
    </row>
    <row r="7" spans="1:6" ht="21.95" customHeight="1" x14ac:dyDescent="0.25">
      <c r="C7" s="60">
        <f ca="1">ROUND(AVERAGE(Tüm!Y$9:Y$68),2)</f>
        <v>11.23</v>
      </c>
      <c r="D7" s="60">
        <f ca="1">ROUND(AVERAGE(Tüm!Z$9:Z$68),2)</f>
        <v>5.84</v>
      </c>
      <c r="E7" s="60">
        <f ca="1">ROUND(AVERAGE(Tüm!AA$9:AA$68),2)</f>
        <v>2.93</v>
      </c>
      <c r="F7" s="60">
        <f ca="1">ROUND(AVERAGE(Tüm!AB$9:AB$68),2)</f>
        <v>9.2899999999999991</v>
      </c>
    </row>
    <row r="9" spans="1:6" ht="21.95" customHeight="1" x14ac:dyDescent="0.25">
      <c r="C9" s="60"/>
    </row>
    <row r="12" spans="1:6" ht="21.95" customHeight="1" x14ac:dyDescent="0.25">
      <c r="C12" s="6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9</vt:i4>
      </vt:variant>
      <vt:variant>
        <vt:lpstr>Adlandırılmış Aralıklar</vt:lpstr>
      </vt:variant>
      <vt:variant>
        <vt:i4>9</vt:i4>
      </vt:variant>
    </vt:vector>
  </HeadingPairs>
  <TitlesOfParts>
    <vt:vector size="18" baseType="lpstr">
      <vt:lpstr>8A</vt:lpstr>
      <vt:lpstr>8B</vt:lpstr>
      <vt:lpstr>8C</vt:lpstr>
      <vt:lpstr>8D</vt:lpstr>
      <vt:lpstr>8E</vt:lpstr>
      <vt:lpstr>Tüm</vt:lpstr>
      <vt:lpstr>Liste</vt:lpstr>
      <vt:lpstr>Veri</vt:lpstr>
      <vt:lpstr>Ortalama</vt:lpstr>
      <vt:lpstr>'8A'!Yazdırma_Alanı</vt:lpstr>
      <vt:lpstr>'8B'!Yazdırma_Alanı</vt:lpstr>
      <vt:lpstr>'8C'!Yazdırma_Alanı</vt:lpstr>
      <vt:lpstr>'8D'!Yazdırma_Alanı</vt:lpstr>
      <vt:lpstr>'8E'!Yazdırma_Alanı</vt:lpstr>
      <vt:lpstr>Liste!Yazdırma_Alanı</vt:lpstr>
      <vt:lpstr>Tüm!Yazdırma_Alanı</vt:lpstr>
      <vt:lpstr>Liste!Yazdırma_Başlıkları</vt:lpstr>
      <vt:lpstr>Tüm!Yazdırma_Başlıkları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2021-04-04T20:12:31Z</dcterms:modified>
</cp:coreProperties>
</file>