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xfu001292\Desktop\"/>
    </mc:Choice>
  </mc:AlternateContent>
  <xr:revisionPtr revIDLastSave="0" documentId="8_{3CBDB6F0-EB4F-4F70-B937-AFC5068BEC97}" xr6:coauthVersionLast="47" xr6:coauthVersionMax="47" xr10:uidLastSave="{00000000-0000-0000-0000-000000000000}"/>
  <bookViews>
    <workbookView xWindow="-108" yWindow="-108" windowWidth="23256" windowHeight="12576" xr2:uid="{9F047FA6-CE69-42EC-9BA5-FBB49CCB2FA3}"/>
  </bookViews>
  <sheets>
    <sheet name="CDUFY" sheetId="1" r:id="rId1"/>
  </sheets>
  <externalReferences>
    <externalReference r:id="rId2"/>
  </externalReferences>
  <definedNames>
    <definedName name="_ANA1">#REF!</definedName>
    <definedName name="_pdg2">[0]!_pdg2</definedName>
    <definedName name="_PDG3">[0]!_PDG3</definedName>
    <definedName name="_PDG4">[0]!_PDG4</definedName>
    <definedName name="A">[0]!A</definedName>
    <definedName name="Analyse_Financière_Synthèse_Liste">#REF!</definedName>
    <definedName name="ANNEE">#REF!</definedName>
    <definedName name="CARTES">[0]!CARTES</definedName>
    <definedName name="dd">[0]!dd</definedName>
    <definedName name="dfgdf">[0]!dfgdf</definedName>
    <definedName name="dot_002">[1]CHIFFRAGE!#REF!</definedName>
    <definedName name="e">[0]!e</definedName>
    <definedName name="ID" localSheetId="0" hidden="1">"e43fdb78-0e4a-4371-81eb-997b6051749a"</definedName>
    <definedName name="ii">[0]!ii</definedName>
    <definedName name="Impression">[0]!Impression</definedName>
    <definedName name="Légende">[0]!Légende</definedName>
    <definedName name="liste">#REF!</definedName>
    <definedName name="MOIS">#REF!</definedName>
    <definedName name="rep_002">[1]CHIFFRAGE!#REF!</definedName>
    <definedName name="RUBRIQUE_SIF">#REF!</definedName>
    <definedName name="SECT_ACT">#REF!</definedName>
    <definedName name="sommaire">[0]!sommaire</definedName>
    <definedName name="uu">[0]!uu</definedName>
    <definedName name="y">[0]!y</definedName>
    <definedName name="z_imp_transfert_en_figé">#REF!</definedName>
    <definedName name="_xlnm.Print_Area" localSheetId="0">CDUFY!$B$1:$H$5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1" l="1"/>
  <c r="H8" i="1"/>
  <c r="H6" i="1"/>
  <c r="I6" i="1"/>
  <c r="G7" i="1"/>
  <c r="G6" i="1" l="1"/>
</calcChain>
</file>

<file path=xl/sharedStrings.xml><?xml version="1.0" encoding="utf-8"?>
<sst xmlns="http://schemas.openxmlformats.org/spreadsheetml/2006/main" count="17" uniqueCount="13">
  <si>
    <t>Montant PSO</t>
  </si>
  <si>
    <t>CA</t>
  </si>
  <si>
    <t>PDC en CA FP RENO BAFC ET RA</t>
  </si>
  <si>
    <t>QUANTITE</t>
  </si>
  <si>
    <t xml:space="preserve">Prise de commande FP RENO en Quantité BAFC et RA </t>
  </si>
  <si>
    <t>% d 'atteinte du critere</t>
  </si>
  <si>
    <t>Résultats mensuels</t>
  </si>
  <si>
    <t>Objectifs mensuels</t>
  </si>
  <si>
    <t>%Pso mensuelle accessible</t>
  </si>
  <si>
    <t xml:space="preserve">Janvier </t>
  </si>
  <si>
    <t>Résultat attendu</t>
  </si>
  <si>
    <t>CAS 1</t>
  </si>
  <si>
    <t>CAS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</si>
</sst>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0.0"/>
  </numFmts>
  <fonts count="5" x14ac:knownFonts="1">
    <font>
      <sz val="10"/>
      <name val="Arial"/>
      <family val="2"/>
    </font>
    <font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i/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0" borderId="0" xfId="0" applyFont="1" applyAlignment="1" applyProtection="1">
      <alignment vertical="center" wrapText="1"/>
      <protection locked="0"/>
    </xf>
    <xf numFmtId="0" fontId="2" fillId="2" borderId="0" xfId="0" applyFont="1" applyFill="1" applyAlignment="1" applyProtection="1">
      <alignment vertical="center" wrapText="1"/>
      <protection locked="0"/>
    </xf>
    <xf numFmtId="164" fontId="2" fillId="0" borderId="1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2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4" borderId="9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43" fontId="2" fillId="0" borderId="0" xfId="1" applyFont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left"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2" fontId="2" fillId="3" borderId="13" xfId="0" applyNumberFormat="1" applyFont="1" applyFill="1" applyBorder="1" applyAlignment="1">
      <alignment horizontal="center" vertical="center" wrapText="1"/>
    </xf>
    <xf numFmtId="2" fontId="2" fillId="3" borderId="8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3" fillId="0" borderId="16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2" fillId="6" borderId="4" xfId="0" applyFont="1" applyFill="1" applyBorder="1" applyAlignment="1" applyProtection="1">
      <alignment horizontal="center" vertical="center" wrapText="1"/>
      <protection locked="0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17929</xdr:colOff>
      <xdr:row>4</xdr:row>
      <xdr:rowOff>466166</xdr:rowOff>
    </xdr:from>
    <xdr:to>
      <xdr:col>13</xdr:col>
      <xdr:colOff>62753</xdr:colOff>
      <xdr:row>5</xdr:row>
      <xdr:rowOff>708213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12D190E-41DA-A518-D81C-7D7109C1FE0F}"/>
            </a:ext>
          </a:extLst>
        </xdr:cNvPr>
        <xdr:cNvSpPr txBox="1"/>
      </xdr:nvSpPr>
      <xdr:spPr>
        <a:xfrm>
          <a:off x="7915835" y="1954307"/>
          <a:ext cx="3200400" cy="95025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AVANT</a:t>
          </a:r>
        </a:p>
        <a:p>
          <a:r>
            <a:rPr lang="fr-FR" sz="1100"/>
            <a:t>=&gt;</a:t>
          </a:r>
          <a:r>
            <a:rPr lang="fr-FR" sz="1100" baseline="0"/>
            <a:t> </a:t>
          </a:r>
          <a:r>
            <a:rPr lang="fr-FR" sz="1100"/>
            <a:t>si F6 ou F7 &lt; 90% alors 0</a:t>
          </a:r>
        </a:p>
        <a:p>
          <a:r>
            <a:rPr lang="fr-FR" sz="1100"/>
            <a:t>=&gt; si F6 compris entre 90% et 100% alors 100%*C6</a:t>
          </a:r>
        </a:p>
        <a:p>
          <a:r>
            <a:rPr lang="fr-FR" sz="1100"/>
            <a:t>=&gt; si F6 compris entre 100% et 120% alors F6*C6</a:t>
          </a:r>
        </a:p>
        <a:p>
          <a:r>
            <a:rPr lang="fr-FR" sz="1100"/>
            <a:t>=&gt; si F6 supérieur à 120% alors 120%*C6</a:t>
          </a:r>
        </a:p>
      </xdr:txBody>
    </xdr:sp>
    <xdr:clientData/>
  </xdr:twoCellAnchor>
  <xdr:twoCellAnchor>
    <xdr:from>
      <xdr:col>9</xdr:col>
      <xdr:colOff>17929</xdr:colOff>
      <xdr:row>6</xdr:row>
      <xdr:rowOff>152399</xdr:rowOff>
    </xdr:from>
    <xdr:to>
      <xdr:col>13</xdr:col>
      <xdr:colOff>62753</xdr:colOff>
      <xdr:row>14</xdr:row>
      <xdr:rowOff>69811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C7005CC-75CC-4780-8F31-9747C64D3212}"/>
            </a:ext>
          </a:extLst>
        </xdr:cNvPr>
        <xdr:cNvSpPr txBox="1"/>
      </xdr:nvSpPr>
      <xdr:spPr>
        <a:xfrm>
          <a:off x="7915835" y="3074893"/>
          <a:ext cx="3200400" cy="1800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APRES</a:t>
          </a:r>
        </a:p>
        <a:p>
          <a:r>
            <a:rPr lang="fr-FR" sz="1100"/>
            <a:t>=&gt; si F6 ou F7 &lt; 90% alors 0</a:t>
          </a:r>
        </a:p>
        <a:p>
          <a:r>
            <a:rPr lang="fr-FR" sz="1100"/>
            <a:t>=&gt; si F6 ou F7 compris entre 90% et 100% alors 100%*C6</a:t>
          </a:r>
        </a:p>
        <a:p>
          <a:r>
            <a:rPr lang="fr-FR" sz="1100"/>
            <a:t>=&gt; si F6 compris entre 100% et 120% alors F6*C6 OU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F7 compris entre 100% et 120% alors F7*C6  (si les deux sont compris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entre 100% et 120%, prendre le % le plus élevé *C6)</a:t>
          </a:r>
          <a:endParaRPr lang="fr-FR" sz="1100"/>
        </a:p>
        <a:p>
          <a:r>
            <a:rPr lang="fr-FR" sz="1100"/>
            <a:t>=&gt; si F6 ou F7 supérieur à 120% alors 120%*C6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PORTING/2010/RM%2002%202010/Commercial/Devis_Chiffrag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IFFRAGE"/>
      <sheetName val="BD Devis émis 2010"/>
      <sheetName val="Calcul"/>
      <sheetName val="Budget 10"/>
      <sheetName val="2009"/>
      <sheetName val="Tab Devis Réalisés 09"/>
      <sheetName val="Feuil2"/>
      <sheetName val="Budget 12"/>
      <sheetName val="Feuil1"/>
      <sheetName val="Feuil3"/>
      <sheetName val="2011"/>
      <sheetName val="Suivi Etude BEB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30C7B-2484-4655-A617-46349BC05734}">
  <sheetPr>
    <pageSetUpPr fitToPage="1"/>
  </sheetPr>
  <dimension ref="A1:M11"/>
  <sheetViews>
    <sheetView showGridLines="0" tabSelected="1" topLeftCell="A3" zoomScale="85" zoomScaleNormal="85" workbookViewId="0">
      <selection activeCell="I15" sqref="I15"/>
    </sheetView>
  </sheetViews>
  <sheetFormatPr baseColWidth="10" defaultColWidth="11.44140625" defaultRowHeight="12.6" x14ac:dyDescent="0.25"/>
  <cols>
    <col min="1" max="1" width="11.44140625" style="1"/>
    <col min="2" max="2" width="23.5546875" style="1" customWidth="1"/>
    <col min="3" max="3" width="13.33203125" style="1" customWidth="1"/>
    <col min="4" max="4" width="11.6640625" style="3" customWidth="1"/>
    <col min="5" max="5" width="12.109375" style="2" customWidth="1"/>
    <col min="6" max="6" width="12.33203125" style="2" customWidth="1"/>
    <col min="7" max="7" width="16.109375" style="2" customWidth="1"/>
    <col min="8" max="8" width="14.6640625" style="2" customWidth="1"/>
    <col min="9" max="12" width="11.44140625" style="1" customWidth="1"/>
    <col min="13" max="16384" width="11.44140625" style="1"/>
  </cols>
  <sheetData>
    <row r="1" spans="1:13" s="5" customFormat="1" ht="29.25" customHeight="1" x14ac:dyDescent="0.25">
      <c r="B1" s="20"/>
      <c r="D1" s="18"/>
      <c r="E1" s="21"/>
      <c r="F1" s="21"/>
      <c r="G1" s="21"/>
      <c r="H1" s="21"/>
    </row>
    <row r="2" spans="1:13" s="5" customFormat="1" ht="38.25" customHeight="1" x14ac:dyDescent="0.25">
      <c r="B2" s="20"/>
      <c r="D2" s="18"/>
      <c r="E2" s="21"/>
      <c r="F2" s="21"/>
      <c r="G2" s="21"/>
      <c r="H2" s="22"/>
    </row>
    <row r="3" spans="1:13" s="5" customFormat="1" ht="20.25" customHeight="1" thickBot="1" x14ac:dyDescent="0.3">
      <c r="B3" s="20"/>
      <c r="C3" s="19"/>
      <c r="D3" s="18"/>
      <c r="E3" s="25"/>
      <c r="F3" s="25"/>
      <c r="G3" s="25"/>
      <c r="H3" s="25"/>
    </row>
    <row r="4" spans="1:13" s="5" customFormat="1" ht="30" customHeight="1" thickBot="1" x14ac:dyDescent="0.3">
      <c r="B4" s="20"/>
      <c r="C4" s="19"/>
      <c r="D4" s="32" t="s">
        <v>9</v>
      </c>
      <c r="E4" s="33"/>
      <c r="F4" s="33"/>
      <c r="G4" s="33"/>
      <c r="H4" s="34"/>
    </row>
    <row r="5" spans="1:13" s="5" customFormat="1" ht="56.25" customHeight="1" thickBot="1" x14ac:dyDescent="0.3">
      <c r="D5" s="15" t="s">
        <v>8</v>
      </c>
      <c r="E5" s="14" t="s">
        <v>7</v>
      </c>
      <c r="F5" s="13" t="s">
        <v>6</v>
      </c>
      <c r="G5" s="17" t="s">
        <v>5</v>
      </c>
      <c r="H5" s="16" t="s">
        <v>0</v>
      </c>
      <c r="I5" s="24" t="s">
        <v>10</v>
      </c>
    </row>
    <row r="6" spans="1:13" s="5" customFormat="1" ht="57" customHeight="1" thickBot="1" x14ac:dyDescent="0.3">
      <c r="A6" s="30" t="s">
        <v>11</v>
      </c>
      <c r="B6" s="11" t="s">
        <v>4</v>
      </c>
      <c r="C6" s="10" t="s">
        <v>3</v>
      </c>
      <c r="D6" s="28">
        <v>155</v>
      </c>
      <c r="E6" s="9">
        <v>681.81818181818187</v>
      </c>
      <c r="F6" s="12">
        <v>671</v>
      </c>
      <c r="G6" s="7">
        <f>IF(E6&lt;0,(1+(1-(F6/E6))),F6/E6)</f>
        <v>0.9841333333333333</v>
      </c>
      <c r="H6" s="26">
        <f>IF(OR(G6&lt;90%,G7&lt;=90%),0,
IF(OR(G6&gt;120%,G7&gt;120%),120%*D6,
IF(OR(AND(G6&gt;=90%,G6&lt;=100%),AND(G7&gt;=90%,G7&lt;=100%)),100%*D6,
IF(AND(G6&gt;100%,G6&lt;=120%,G7&gt;100%,G7&lt;=120%),MAX(G6:G7)*D6,
IF(AND(G6&gt;100%,G6&lt;=120%),G6*D6,
IF(AND(G7&gt;100%,G7&lt;=120%),G7*D6,
G6*D6))))))</f>
        <v>186</v>
      </c>
      <c r="I6" s="31">
        <f>120%*D6</f>
        <v>186</v>
      </c>
      <c r="J6" s="23"/>
      <c r="K6" s="6"/>
      <c r="L6" s="6"/>
      <c r="M6" s="6"/>
    </row>
    <row r="7" spans="1:13" s="5" customFormat="1" ht="57" customHeight="1" thickBot="1" x14ac:dyDescent="0.3">
      <c r="A7" s="30"/>
      <c r="B7" s="11" t="s">
        <v>2</v>
      </c>
      <c r="C7" s="10" t="s">
        <v>1</v>
      </c>
      <c r="D7" s="29"/>
      <c r="E7" s="9">
        <v>590.90909090909088</v>
      </c>
      <c r="F7" s="8">
        <v>757</v>
      </c>
      <c r="G7" s="7">
        <f>IF(E7&lt;0,(1+(1-(F7/E7))),F7/E7)</f>
        <v>1.2810769230769232</v>
      </c>
      <c r="H7" s="27"/>
      <c r="I7" s="31"/>
      <c r="J7" s="23"/>
      <c r="K7" s="6"/>
      <c r="L7" s="6"/>
      <c r="M7" s="6"/>
    </row>
    <row r="8" spans="1:13" ht="38.4" thickBot="1" x14ac:dyDescent="0.3">
      <c r="A8" s="30" t="s">
        <v>12</v>
      </c>
      <c r="B8" s="11" t="s">
        <v>4</v>
      </c>
      <c r="C8" s="10" t="s">
        <v>3</v>
      </c>
      <c r="D8" s="28">
        <v>155</v>
      </c>
      <c r="E8" s="9">
        <v>681.81818181818187</v>
      </c>
      <c r="F8" s="12">
        <v>671</v>
      </c>
      <c r="G8" s="7">
        <v>0.91</v>
      </c>
      <c r="H8" s="26">
        <f>IF(OR(G8&lt;90%,G9&lt;=90%),0,
IF(OR(G8&gt;120%,G9&gt;120%),120%*D8,
IF(OR(AND(G8&gt;=90%,G8&lt;=100%),AND(G9&gt;=90%,G9&lt;=100%)),100%*D8,
IF(AND(G8&gt;100%,G8&lt;=120%,G9&gt;100%,G9&lt;=120%),MAX(G8:G9)*D8,
IF(AND(G8&gt;100%,G8&lt;=120%),G8*D8,
IF(AND(G9&gt;100%,G9&lt;=120%),G9*D8,
G8*D8))))))</f>
        <v>155</v>
      </c>
      <c r="I8" s="35">
        <f>+G9*D8</f>
        <v>178.25</v>
      </c>
      <c r="J8" s="23"/>
      <c r="K8" s="4"/>
      <c r="L8" s="4"/>
      <c r="M8" s="4"/>
    </row>
    <row r="9" spans="1:13" ht="25.8" thickBot="1" x14ac:dyDescent="0.3">
      <c r="A9" s="30"/>
      <c r="B9" s="11" t="s">
        <v>2</v>
      </c>
      <c r="C9" s="10" t="s">
        <v>1</v>
      </c>
      <c r="D9" s="29"/>
      <c r="E9" s="9">
        <v>590.90909090909088</v>
      </c>
      <c r="F9" s="8">
        <v>757</v>
      </c>
      <c r="G9" s="7">
        <v>1.1499999999999999</v>
      </c>
      <c r="H9" s="27"/>
      <c r="I9" s="35"/>
      <c r="J9" s="23"/>
    </row>
    <row r="10" spans="1:13" ht="13.2" thickBot="1" x14ac:dyDescent="0.3">
      <c r="A10" s="30"/>
      <c r="B10" s="11"/>
      <c r="C10" s="10"/>
      <c r="D10" s="28"/>
      <c r="E10" s="9"/>
      <c r="F10" s="12"/>
      <c r="G10" s="7"/>
      <c r="H10" s="26"/>
      <c r="I10" s="31"/>
    </row>
    <row r="11" spans="1:13" x14ac:dyDescent="0.25">
      <c r="A11" s="30"/>
      <c r="B11" s="11"/>
      <c r="C11" s="10"/>
      <c r="D11" s="29"/>
      <c r="E11" s="9"/>
      <c r="F11" s="8"/>
      <c r="G11" s="7"/>
      <c r="H11" s="27"/>
      <c r="I11" s="31"/>
    </row>
  </sheetData>
  <mergeCells count="14">
    <mergeCell ref="I10:I11"/>
    <mergeCell ref="D4:H4"/>
    <mergeCell ref="I6:I7"/>
    <mergeCell ref="A6:A7"/>
    <mergeCell ref="A8:A9"/>
    <mergeCell ref="D8:D9"/>
    <mergeCell ref="I8:I9"/>
    <mergeCell ref="E3:H3"/>
    <mergeCell ref="H8:H9"/>
    <mergeCell ref="D6:D7"/>
    <mergeCell ref="H6:H7"/>
    <mergeCell ref="A10:A11"/>
    <mergeCell ref="D10:D11"/>
    <mergeCell ref="H10:H11"/>
  </mergeCells>
  <pageMargins left="0.28999999999999998" right="0.34" top="0.6" bottom="0.984251969" header="0.19" footer="0.4921259845"/>
  <pageSetup paperSize="9" scale="1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CDUFY</vt:lpstr>
      <vt:lpstr>CDUFY!Zone_d_impression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Gaelle VOISIN</dc:creator>
  <cp:lastModifiedBy>Gaelle VOISIN</cp:lastModifiedBy>
  <dcterms:created xsi:type="dcterms:W3CDTF">2023-03-23T08:33:37Z</dcterms:created>
  <dcterms:modified xsi:type="dcterms:W3CDTF">2023-03-23T09:37:57Z</dcterms:modified>
</cp:coreProperties>
</file>