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definedNames>
    <definedName name="FERIE">Feuil1!$AJ$7:$AJ$17</definedName>
  </definedNames>
  <calcPr calcId="125725"/>
</workbook>
</file>

<file path=xl/calcChain.xml><?xml version="1.0" encoding="utf-8"?>
<calcChain xmlns="http://schemas.openxmlformats.org/spreadsheetml/2006/main">
  <c r="H9" i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AF80"/>
  <c r="X80"/>
  <c r="P80"/>
  <c r="X111"/>
  <c r="P111"/>
  <c r="AF111"/>
  <c r="Z78"/>
  <c r="AB80" s="1"/>
  <c r="AB81" s="1"/>
  <c r="R78"/>
  <c r="T80" s="1"/>
  <c r="S80" s="1"/>
  <c r="R80" s="1"/>
  <c r="J78"/>
  <c r="L80" s="1"/>
  <c r="L81" s="1"/>
  <c r="B78"/>
  <c r="D80" s="1"/>
  <c r="C80" s="1"/>
  <c r="B80" s="1"/>
  <c r="Z42"/>
  <c r="AB44" s="1"/>
  <c r="AB45" s="1"/>
  <c r="R42"/>
  <c r="T44" s="1"/>
  <c r="S44" s="1"/>
  <c r="R44" s="1"/>
  <c r="J42"/>
  <c r="L44" s="1"/>
  <c r="L45" s="1"/>
  <c r="B42"/>
  <c r="D44" s="1"/>
  <c r="C44" s="1"/>
  <c r="B44" s="1"/>
  <c r="B6"/>
  <c r="J6"/>
  <c r="L8" s="1"/>
  <c r="R6"/>
  <c r="Z6"/>
  <c r="AB8" s="1"/>
  <c r="AA8" s="1"/>
  <c r="Z8" s="1"/>
  <c r="AJ17"/>
  <c r="AJ16"/>
  <c r="AJ15"/>
  <c r="AJ14"/>
  <c r="AJ13"/>
  <c r="AJ10"/>
  <c r="AJ9"/>
  <c r="AJ7"/>
  <c r="AK3"/>
  <c r="AJ11" s="1"/>
  <c r="AK2"/>
  <c r="T8"/>
  <c r="H8"/>
  <c r="D8"/>
  <c r="AJ8" l="1"/>
  <c r="AJ12"/>
  <c r="H24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L82"/>
  <c r="K81"/>
  <c r="J81" s="1"/>
  <c r="AB82"/>
  <c r="AA81"/>
  <c r="Z81" s="1"/>
  <c r="D81"/>
  <c r="T81"/>
  <c r="K80"/>
  <c r="J80" s="1"/>
  <c r="AA80"/>
  <c r="Z80" s="1"/>
  <c r="L46"/>
  <c r="K45"/>
  <c r="J45" s="1"/>
  <c r="AB46"/>
  <c r="AA45"/>
  <c r="Z45" s="1"/>
  <c r="D45"/>
  <c r="T45"/>
  <c r="K44"/>
  <c r="J44" s="1"/>
  <c r="AA44"/>
  <c r="Z44" s="1"/>
  <c r="T9"/>
  <c r="S8"/>
  <c r="R8" s="1"/>
  <c r="L9"/>
  <c r="K8"/>
  <c r="J8" s="1"/>
  <c r="AB9"/>
  <c r="C8"/>
  <c r="D9"/>
  <c r="H39" l="1"/>
  <c r="N8" s="1"/>
  <c r="P8" s="1"/>
  <c r="P39" s="1"/>
  <c r="V8" s="1"/>
  <c r="X8" s="1"/>
  <c r="X39" s="1"/>
  <c r="AD8" s="1"/>
  <c r="AF8" s="1"/>
  <c r="AF39" s="1"/>
  <c r="F44" s="1"/>
  <c r="H44" s="1"/>
  <c r="H75" s="1"/>
  <c r="N44" s="1"/>
  <c r="P44" s="1"/>
  <c r="P75" s="1"/>
  <c r="V44" s="1"/>
  <c r="X44" s="1"/>
  <c r="X75" s="1"/>
  <c r="AD44" s="1"/>
  <c r="AF44" s="1"/>
  <c r="AF75" s="1"/>
  <c r="F80" s="1"/>
  <c r="H80" s="1"/>
  <c r="H111" s="1"/>
  <c r="S81"/>
  <c r="R81" s="1"/>
  <c r="T82"/>
  <c r="C81"/>
  <c r="B81" s="1"/>
  <c r="D82"/>
  <c r="AB83"/>
  <c r="AA82"/>
  <c r="Z82" s="1"/>
  <c r="L83"/>
  <c r="K82"/>
  <c r="J82" s="1"/>
  <c r="S45"/>
  <c r="R45" s="1"/>
  <c r="T46"/>
  <c r="C45"/>
  <c r="B45" s="1"/>
  <c r="D46"/>
  <c r="AB47"/>
  <c r="AA46"/>
  <c r="Z46" s="1"/>
  <c r="L47"/>
  <c r="K46"/>
  <c r="J46" s="1"/>
  <c r="AA9"/>
  <c r="Z9" s="1"/>
  <c r="AB10"/>
  <c r="L10"/>
  <c r="K9"/>
  <c r="J9" s="1"/>
  <c r="T10"/>
  <c r="S9"/>
  <c r="R9" s="1"/>
  <c r="B8"/>
  <c r="C9"/>
  <c r="D10"/>
  <c r="S82" l="1"/>
  <c r="R82" s="1"/>
  <c r="T83"/>
  <c r="L84"/>
  <c r="K83"/>
  <c r="J83" s="1"/>
  <c r="AB84"/>
  <c r="AA83"/>
  <c r="Z83" s="1"/>
  <c r="C82"/>
  <c r="B82" s="1"/>
  <c r="D83"/>
  <c r="C46"/>
  <c r="B46" s="1"/>
  <c r="D47"/>
  <c r="S46"/>
  <c r="R46" s="1"/>
  <c r="T47"/>
  <c r="L48"/>
  <c r="K47"/>
  <c r="J47" s="1"/>
  <c r="AB48"/>
  <c r="AA47"/>
  <c r="Z47" s="1"/>
  <c r="AB11"/>
  <c r="AA10"/>
  <c r="Z10" s="1"/>
  <c r="S10"/>
  <c r="R10" s="1"/>
  <c r="T11"/>
  <c r="L11"/>
  <c r="K10"/>
  <c r="J10" s="1"/>
  <c r="B9"/>
  <c r="D11"/>
  <c r="C10"/>
  <c r="C83" l="1"/>
  <c r="B83" s="1"/>
  <c r="D84"/>
  <c r="S83"/>
  <c r="R83" s="1"/>
  <c r="T84"/>
  <c r="AB85"/>
  <c r="AA84"/>
  <c r="Z84" s="1"/>
  <c r="L85"/>
  <c r="K84"/>
  <c r="J84" s="1"/>
  <c r="S47"/>
  <c r="R47" s="1"/>
  <c r="T48"/>
  <c r="C47"/>
  <c r="B47" s="1"/>
  <c r="D48"/>
  <c r="AB49"/>
  <c r="AA48"/>
  <c r="Z48" s="1"/>
  <c r="L49"/>
  <c r="K48"/>
  <c r="J48" s="1"/>
  <c r="T12"/>
  <c r="S11"/>
  <c r="R11" s="1"/>
  <c r="L12"/>
  <c r="K11"/>
  <c r="J11" s="1"/>
  <c r="AB12"/>
  <c r="AA11"/>
  <c r="Z11" s="1"/>
  <c r="B10"/>
  <c r="D12"/>
  <c r="C11"/>
  <c r="S84" l="1"/>
  <c r="R84" s="1"/>
  <c r="T85"/>
  <c r="C84"/>
  <c r="B84" s="1"/>
  <c r="D85"/>
  <c r="L86"/>
  <c r="K85"/>
  <c r="J85" s="1"/>
  <c r="AB86"/>
  <c r="AA85"/>
  <c r="Z85" s="1"/>
  <c r="C48"/>
  <c r="B48" s="1"/>
  <c r="D49"/>
  <c r="S48"/>
  <c r="R48" s="1"/>
  <c r="T49"/>
  <c r="L50"/>
  <c r="K49"/>
  <c r="J49" s="1"/>
  <c r="AB50"/>
  <c r="AA49"/>
  <c r="Z49" s="1"/>
  <c r="AB13"/>
  <c r="AA12"/>
  <c r="Z12" s="1"/>
  <c r="L13"/>
  <c r="K12"/>
  <c r="J12" s="1"/>
  <c r="T13"/>
  <c r="S12"/>
  <c r="R12" s="1"/>
  <c r="B11"/>
  <c r="D13"/>
  <c r="C12"/>
  <c r="C85" l="1"/>
  <c r="B85" s="1"/>
  <c r="D86"/>
  <c r="S85"/>
  <c r="R85" s="1"/>
  <c r="T86"/>
  <c r="AB87"/>
  <c r="AA86"/>
  <c r="Z86" s="1"/>
  <c r="L87"/>
  <c r="K86"/>
  <c r="J86" s="1"/>
  <c r="S49"/>
  <c r="R49" s="1"/>
  <c r="T50"/>
  <c r="C49"/>
  <c r="B49" s="1"/>
  <c r="D50"/>
  <c r="AB51"/>
  <c r="AA50"/>
  <c r="Z50" s="1"/>
  <c r="L51"/>
  <c r="K50"/>
  <c r="J50" s="1"/>
  <c r="T14"/>
  <c r="S13"/>
  <c r="R13" s="1"/>
  <c r="L14"/>
  <c r="K13"/>
  <c r="J13" s="1"/>
  <c r="AB14"/>
  <c r="AA13"/>
  <c r="Z13" s="1"/>
  <c r="B12"/>
  <c r="D14"/>
  <c r="C13"/>
  <c r="S86" l="1"/>
  <c r="R86" s="1"/>
  <c r="T87"/>
  <c r="C86"/>
  <c r="B86" s="1"/>
  <c r="D87"/>
  <c r="L88"/>
  <c r="K87"/>
  <c r="J87" s="1"/>
  <c r="AB88"/>
  <c r="AA87"/>
  <c r="Z87" s="1"/>
  <c r="C50"/>
  <c r="B50" s="1"/>
  <c r="D51"/>
  <c r="S50"/>
  <c r="R50" s="1"/>
  <c r="T51"/>
  <c r="L52"/>
  <c r="K51"/>
  <c r="J51" s="1"/>
  <c r="AB52"/>
  <c r="AA51"/>
  <c r="Z51" s="1"/>
  <c r="AB15"/>
  <c r="AA14"/>
  <c r="Z14" s="1"/>
  <c r="L15"/>
  <c r="K14"/>
  <c r="J14" s="1"/>
  <c r="T15"/>
  <c r="S14"/>
  <c r="R14" s="1"/>
  <c r="B13"/>
  <c r="D15"/>
  <c r="C14"/>
  <c r="C87" l="1"/>
  <c r="B87" s="1"/>
  <c r="D88"/>
  <c r="S87"/>
  <c r="R87" s="1"/>
  <c r="T88"/>
  <c r="AB89"/>
  <c r="AA88"/>
  <c r="Z88" s="1"/>
  <c r="L89"/>
  <c r="K88"/>
  <c r="J88" s="1"/>
  <c r="S51"/>
  <c r="R51" s="1"/>
  <c r="T52"/>
  <c r="C51"/>
  <c r="B51" s="1"/>
  <c r="D52"/>
  <c r="AB53"/>
  <c r="AA52"/>
  <c r="Z52" s="1"/>
  <c r="L53"/>
  <c r="K52"/>
  <c r="J52" s="1"/>
  <c r="T16"/>
  <c r="S15"/>
  <c r="R15" s="1"/>
  <c r="L16"/>
  <c r="K15"/>
  <c r="J15" s="1"/>
  <c r="AB16"/>
  <c r="AA15"/>
  <c r="Z15" s="1"/>
  <c r="B14"/>
  <c r="D16"/>
  <c r="C15"/>
  <c r="S88" l="1"/>
  <c r="R88" s="1"/>
  <c r="T89"/>
  <c r="C88"/>
  <c r="B88" s="1"/>
  <c r="D89"/>
  <c r="L90"/>
  <c r="K89"/>
  <c r="J89" s="1"/>
  <c r="AB90"/>
  <c r="AA89"/>
  <c r="Z89" s="1"/>
  <c r="C52"/>
  <c r="B52" s="1"/>
  <c r="D53"/>
  <c r="S52"/>
  <c r="R52" s="1"/>
  <c r="T53"/>
  <c r="L54"/>
  <c r="K53"/>
  <c r="J53" s="1"/>
  <c r="AB54"/>
  <c r="AA53"/>
  <c r="Z53" s="1"/>
  <c r="AB17"/>
  <c r="AA16"/>
  <c r="Z16" s="1"/>
  <c r="L17"/>
  <c r="K16"/>
  <c r="J16" s="1"/>
  <c r="T17"/>
  <c r="S16"/>
  <c r="R16" s="1"/>
  <c r="B15"/>
  <c r="D17"/>
  <c r="C16"/>
  <c r="C89" l="1"/>
  <c r="B89" s="1"/>
  <c r="D90"/>
  <c r="S89"/>
  <c r="R89" s="1"/>
  <c r="T90"/>
  <c r="AB91"/>
  <c r="AA90"/>
  <c r="Z90" s="1"/>
  <c r="L91"/>
  <c r="K90"/>
  <c r="J90" s="1"/>
  <c r="AB55"/>
  <c r="AA54"/>
  <c r="Z54" s="1"/>
  <c r="L55"/>
  <c r="K54"/>
  <c r="J54" s="1"/>
  <c r="S53"/>
  <c r="R53" s="1"/>
  <c r="T54"/>
  <c r="C53"/>
  <c r="B53" s="1"/>
  <c r="D54"/>
  <c r="T18"/>
  <c r="S17"/>
  <c r="R17" s="1"/>
  <c r="L18"/>
  <c r="K17"/>
  <c r="J17" s="1"/>
  <c r="AB18"/>
  <c r="AA17"/>
  <c r="Z17" s="1"/>
  <c r="B16"/>
  <c r="D18"/>
  <c r="C17"/>
  <c r="S90" l="1"/>
  <c r="R90" s="1"/>
  <c r="T91"/>
  <c r="C90"/>
  <c r="B90" s="1"/>
  <c r="D91"/>
  <c r="L92"/>
  <c r="K91"/>
  <c r="J91" s="1"/>
  <c r="AB92"/>
  <c r="AA91"/>
  <c r="Z91" s="1"/>
  <c r="C54"/>
  <c r="B54" s="1"/>
  <c r="D55"/>
  <c r="L56"/>
  <c r="K55"/>
  <c r="J55" s="1"/>
  <c r="AB56"/>
  <c r="AA55"/>
  <c r="Z55" s="1"/>
  <c r="S54"/>
  <c r="R54" s="1"/>
  <c r="T55"/>
  <c r="AB19"/>
  <c r="AA18"/>
  <c r="Z18" s="1"/>
  <c r="L19"/>
  <c r="K18"/>
  <c r="J18" s="1"/>
  <c r="T19"/>
  <c r="S18"/>
  <c r="R18" s="1"/>
  <c r="B17"/>
  <c r="D19"/>
  <c r="C18"/>
  <c r="C91" l="1"/>
  <c r="B91" s="1"/>
  <c r="D92"/>
  <c r="S91"/>
  <c r="R91" s="1"/>
  <c r="T92"/>
  <c r="AB93"/>
  <c r="AA92"/>
  <c r="Z92" s="1"/>
  <c r="L93"/>
  <c r="K92"/>
  <c r="J92" s="1"/>
  <c r="S55"/>
  <c r="R55" s="1"/>
  <c r="T56"/>
  <c r="C55"/>
  <c r="B55" s="1"/>
  <c r="D56"/>
  <c r="AB57"/>
  <c r="AA56"/>
  <c r="Z56" s="1"/>
  <c r="L57"/>
  <c r="K56"/>
  <c r="J56" s="1"/>
  <c r="T20"/>
  <c r="S19"/>
  <c r="R19" s="1"/>
  <c r="L20"/>
  <c r="K19"/>
  <c r="J19" s="1"/>
  <c r="AB20"/>
  <c r="AA19"/>
  <c r="Z19" s="1"/>
  <c r="B18"/>
  <c r="D20"/>
  <c r="C19"/>
  <c r="S92" l="1"/>
  <c r="R92" s="1"/>
  <c r="T93"/>
  <c r="C92"/>
  <c r="B92" s="1"/>
  <c r="D93"/>
  <c r="L94"/>
  <c r="K93"/>
  <c r="J93" s="1"/>
  <c r="AB94"/>
  <c r="AA93"/>
  <c r="Z93" s="1"/>
  <c r="C56"/>
  <c r="B56" s="1"/>
  <c r="D57"/>
  <c r="S56"/>
  <c r="R56" s="1"/>
  <c r="T57"/>
  <c r="L58"/>
  <c r="K57"/>
  <c r="J57" s="1"/>
  <c r="AB58"/>
  <c r="AA57"/>
  <c r="Z57" s="1"/>
  <c r="AB21"/>
  <c r="AA20"/>
  <c r="Z20" s="1"/>
  <c r="L21"/>
  <c r="K20"/>
  <c r="J20" s="1"/>
  <c r="T21"/>
  <c r="S20"/>
  <c r="R20" s="1"/>
  <c r="B19"/>
  <c r="D21"/>
  <c r="C20"/>
  <c r="C93" l="1"/>
  <c r="B93" s="1"/>
  <c r="D94"/>
  <c r="S93"/>
  <c r="R93" s="1"/>
  <c r="T94"/>
  <c r="AB95"/>
  <c r="AA94"/>
  <c r="Z94" s="1"/>
  <c r="L95"/>
  <c r="K94"/>
  <c r="J94" s="1"/>
  <c r="S57"/>
  <c r="R57" s="1"/>
  <c r="T58"/>
  <c r="C57"/>
  <c r="B57" s="1"/>
  <c r="D58"/>
  <c r="AB59"/>
  <c r="AA58"/>
  <c r="Z58" s="1"/>
  <c r="L59"/>
  <c r="K58"/>
  <c r="J58" s="1"/>
  <c r="T22"/>
  <c r="S21"/>
  <c r="R21" s="1"/>
  <c r="L22"/>
  <c r="K21"/>
  <c r="J21" s="1"/>
  <c r="AB22"/>
  <c r="AA21"/>
  <c r="Z21" s="1"/>
  <c r="B20"/>
  <c r="D22"/>
  <c r="C21"/>
  <c r="L96" l="1"/>
  <c r="K95"/>
  <c r="J95" s="1"/>
  <c r="AB96"/>
  <c r="AA95"/>
  <c r="Z95" s="1"/>
  <c r="S94"/>
  <c r="R94" s="1"/>
  <c r="T95"/>
  <c r="C94"/>
  <c r="B94" s="1"/>
  <c r="D95"/>
  <c r="C58"/>
  <c r="B58" s="1"/>
  <c r="D59"/>
  <c r="S58"/>
  <c r="R58" s="1"/>
  <c r="T59"/>
  <c r="L60"/>
  <c r="K59"/>
  <c r="J59" s="1"/>
  <c r="AB60"/>
  <c r="AA59"/>
  <c r="Z59" s="1"/>
  <c r="AB23"/>
  <c r="AA22"/>
  <c r="Z22" s="1"/>
  <c r="L23"/>
  <c r="K22"/>
  <c r="J22" s="1"/>
  <c r="T23"/>
  <c r="S22"/>
  <c r="R22" s="1"/>
  <c r="B21"/>
  <c r="D23"/>
  <c r="C22"/>
  <c r="AB97" l="1"/>
  <c r="AA96"/>
  <c r="Z96" s="1"/>
  <c r="L97"/>
  <c r="K96"/>
  <c r="J96" s="1"/>
  <c r="C95"/>
  <c r="B95" s="1"/>
  <c r="D96"/>
  <c r="S95"/>
  <c r="R95" s="1"/>
  <c r="T96"/>
  <c r="S59"/>
  <c r="R59" s="1"/>
  <c r="T60"/>
  <c r="C59"/>
  <c r="B59" s="1"/>
  <c r="D60"/>
  <c r="AB61"/>
  <c r="AA60"/>
  <c r="Z60" s="1"/>
  <c r="L61"/>
  <c r="K60"/>
  <c r="J60" s="1"/>
  <c r="T24"/>
  <c r="S23"/>
  <c r="R23" s="1"/>
  <c r="L24"/>
  <c r="K23"/>
  <c r="J23" s="1"/>
  <c r="AB24"/>
  <c r="AA23"/>
  <c r="Z23" s="1"/>
  <c r="B22"/>
  <c r="D24"/>
  <c r="C23"/>
  <c r="L98" l="1"/>
  <c r="K97"/>
  <c r="J97" s="1"/>
  <c r="AB98"/>
  <c r="AA97"/>
  <c r="Z97" s="1"/>
  <c r="S96"/>
  <c r="R96" s="1"/>
  <c r="T97"/>
  <c r="C96"/>
  <c r="B96" s="1"/>
  <c r="D97"/>
  <c r="C60"/>
  <c r="B60" s="1"/>
  <c r="D61"/>
  <c r="S60"/>
  <c r="R60" s="1"/>
  <c r="T61"/>
  <c r="L62"/>
  <c r="K61"/>
  <c r="J61" s="1"/>
  <c r="AB62"/>
  <c r="AA61"/>
  <c r="Z61" s="1"/>
  <c r="AB25"/>
  <c r="AA24"/>
  <c r="Z24" s="1"/>
  <c r="L25"/>
  <c r="K24"/>
  <c r="J24" s="1"/>
  <c r="T25"/>
  <c r="S24"/>
  <c r="R24" s="1"/>
  <c r="B23"/>
  <c r="D25"/>
  <c r="C24"/>
  <c r="AB99" l="1"/>
  <c r="AA98"/>
  <c r="Z98" s="1"/>
  <c r="L99"/>
  <c r="K98"/>
  <c r="J98" s="1"/>
  <c r="C97"/>
  <c r="B97" s="1"/>
  <c r="D98"/>
  <c r="S97"/>
  <c r="R97" s="1"/>
  <c r="T98"/>
  <c r="S61"/>
  <c r="R61" s="1"/>
  <c r="T62"/>
  <c r="C61"/>
  <c r="B61" s="1"/>
  <c r="D62"/>
  <c r="AB63"/>
  <c r="AA62"/>
  <c r="Z62" s="1"/>
  <c r="L63"/>
  <c r="K62"/>
  <c r="J62" s="1"/>
  <c r="T26"/>
  <c r="S25"/>
  <c r="R25" s="1"/>
  <c r="L26"/>
  <c r="K25"/>
  <c r="J25" s="1"/>
  <c r="AB26"/>
  <c r="AA25"/>
  <c r="Z25" s="1"/>
  <c r="B24"/>
  <c r="D26"/>
  <c r="C25"/>
  <c r="L100" l="1"/>
  <c r="K99"/>
  <c r="J99" s="1"/>
  <c r="AB100"/>
  <c r="AA99"/>
  <c r="Z99" s="1"/>
  <c r="S98"/>
  <c r="R98" s="1"/>
  <c r="T99"/>
  <c r="C98"/>
  <c r="B98" s="1"/>
  <c r="D99"/>
  <c r="C62"/>
  <c r="B62" s="1"/>
  <c r="D63"/>
  <c r="S62"/>
  <c r="R62" s="1"/>
  <c r="T63"/>
  <c r="L64"/>
  <c r="K63"/>
  <c r="J63" s="1"/>
  <c r="AB64"/>
  <c r="AA63"/>
  <c r="Z63" s="1"/>
  <c r="AB27"/>
  <c r="AA26"/>
  <c r="Z26" s="1"/>
  <c r="L27"/>
  <c r="K26"/>
  <c r="J26" s="1"/>
  <c r="T27"/>
  <c r="S26"/>
  <c r="R26" s="1"/>
  <c r="B25"/>
  <c r="D27"/>
  <c r="C26"/>
  <c r="C99" l="1"/>
  <c r="B99" s="1"/>
  <c r="D100"/>
  <c r="S99"/>
  <c r="R99" s="1"/>
  <c r="T100"/>
  <c r="AB101"/>
  <c r="AA100"/>
  <c r="Z100" s="1"/>
  <c r="L101"/>
  <c r="K100"/>
  <c r="J100" s="1"/>
  <c r="S63"/>
  <c r="R63" s="1"/>
  <c r="T64"/>
  <c r="C63"/>
  <c r="B63" s="1"/>
  <c r="D64"/>
  <c r="AB65"/>
  <c r="AA64"/>
  <c r="Z64" s="1"/>
  <c r="L65"/>
  <c r="K64"/>
  <c r="J64" s="1"/>
  <c r="T28"/>
  <c r="S27"/>
  <c r="R27" s="1"/>
  <c r="L28"/>
  <c r="K27"/>
  <c r="J27" s="1"/>
  <c r="AB28"/>
  <c r="AA27"/>
  <c r="Z27" s="1"/>
  <c r="B26"/>
  <c r="D28"/>
  <c r="C27"/>
  <c r="S100" l="1"/>
  <c r="R100" s="1"/>
  <c r="T101"/>
  <c r="C100"/>
  <c r="B100" s="1"/>
  <c r="D101"/>
  <c r="L102"/>
  <c r="K101"/>
  <c r="J101" s="1"/>
  <c r="AB102"/>
  <c r="AA101"/>
  <c r="Z101" s="1"/>
  <c r="L66"/>
  <c r="K65"/>
  <c r="J65" s="1"/>
  <c r="AB66"/>
  <c r="AA65"/>
  <c r="Z65" s="1"/>
  <c r="C64"/>
  <c r="B64" s="1"/>
  <c r="D65"/>
  <c r="S64"/>
  <c r="R64" s="1"/>
  <c r="T65"/>
  <c r="AB29"/>
  <c r="AA28"/>
  <c r="Z28" s="1"/>
  <c r="L29"/>
  <c r="K28"/>
  <c r="J28" s="1"/>
  <c r="T29"/>
  <c r="S28"/>
  <c r="R28" s="1"/>
  <c r="B27"/>
  <c r="D29"/>
  <c r="C28"/>
  <c r="C101" l="1"/>
  <c r="B101" s="1"/>
  <c r="D102"/>
  <c r="S101"/>
  <c r="R101" s="1"/>
  <c r="T102"/>
  <c r="AB103"/>
  <c r="AA102"/>
  <c r="Z102" s="1"/>
  <c r="L103"/>
  <c r="K102"/>
  <c r="J102" s="1"/>
  <c r="AB67"/>
  <c r="AA66"/>
  <c r="Z66" s="1"/>
  <c r="L67"/>
  <c r="K66"/>
  <c r="J66" s="1"/>
  <c r="S65"/>
  <c r="R65" s="1"/>
  <c r="T66"/>
  <c r="C65"/>
  <c r="B65" s="1"/>
  <c r="D66"/>
  <c r="T30"/>
  <c r="S29"/>
  <c r="R29" s="1"/>
  <c r="L30"/>
  <c r="K29"/>
  <c r="J29" s="1"/>
  <c r="AB30"/>
  <c r="AA29"/>
  <c r="Z29" s="1"/>
  <c r="B28"/>
  <c r="D30"/>
  <c r="C29"/>
  <c r="S102" l="1"/>
  <c r="R102" s="1"/>
  <c r="T103"/>
  <c r="C102"/>
  <c r="B102" s="1"/>
  <c r="D103"/>
  <c r="L104"/>
  <c r="K103"/>
  <c r="J103" s="1"/>
  <c r="AB104"/>
  <c r="AA103"/>
  <c r="Z103" s="1"/>
  <c r="C66"/>
  <c r="B66" s="1"/>
  <c r="D67"/>
  <c r="S66"/>
  <c r="R66" s="1"/>
  <c r="T67"/>
  <c r="L68"/>
  <c r="K67"/>
  <c r="J67" s="1"/>
  <c r="AB68"/>
  <c r="AA67"/>
  <c r="Z67" s="1"/>
  <c r="AB31"/>
  <c r="AA30"/>
  <c r="Z30" s="1"/>
  <c r="L31"/>
  <c r="K30"/>
  <c r="J30" s="1"/>
  <c r="T31"/>
  <c r="S30"/>
  <c r="R30" s="1"/>
  <c r="B29"/>
  <c r="D31"/>
  <c r="C30"/>
  <c r="C103" l="1"/>
  <c r="B103" s="1"/>
  <c r="D104"/>
  <c r="S103"/>
  <c r="R103" s="1"/>
  <c r="T104"/>
  <c r="AB105"/>
  <c r="AA104"/>
  <c r="Z104" s="1"/>
  <c r="L105"/>
  <c r="K104"/>
  <c r="J104" s="1"/>
  <c r="S67"/>
  <c r="R67" s="1"/>
  <c r="T68"/>
  <c r="C67"/>
  <c r="B67" s="1"/>
  <c r="D68"/>
  <c r="AB69"/>
  <c r="AA68"/>
  <c r="Z68" s="1"/>
  <c r="L69"/>
  <c r="K68"/>
  <c r="J68" s="1"/>
  <c r="T32"/>
  <c r="S31"/>
  <c r="R31" s="1"/>
  <c r="L32"/>
  <c r="K31"/>
  <c r="J31" s="1"/>
  <c r="AB32"/>
  <c r="AA31"/>
  <c r="Z31" s="1"/>
  <c r="B30"/>
  <c r="D32"/>
  <c r="C31"/>
  <c r="S104" l="1"/>
  <c r="R104" s="1"/>
  <c r="T105"/>
  <c r="C104"/>
  <c r="B104" s="1"/>
  <c r="D105"/>
  <c r="L106"/>
  <c r="K105"/>
  <c r="J105" s="1"/>
  <c r="AB106"/>
  <c r="AA105"/>
  <c r="Z105" s="1"/>
  <c r="C68"/>
  <c r="B68" s="1"/>
  <c r="D69"/>
  <c r="S68"/>
  <c r="R68" s="1"/>
  <c r="T69"/>
  <c r="L70"/>
  <c r="K69"/>
  <c r="J69" s="1"/>
  <c r="AB70"/>
  <c r="AA69"/>
  <c r="Z69" s="1"/>
  <c r="AB33"/>
  <c r="AA32"/>
  <c r="Z32" s="1"/>
  <c r="L33"/>
  <c r="K32"/>
  <c r="J32" s="1"/>
  <c r="T33"/>
  <c r="S32"/>
  <c r="R32" s="1"/>
  <c r="B31"/>
  <c r="D33"/>
  <c r="C32"/>
  <c r="C105" l="1"/>
  <c r="B105" s="1"/>
  <c r="D106"/>
  <c r="S105"/>
  <c r="R105" s="1"/>
  <c r="T106"/>
  <c r="AB107"/>
  <c r="AA106"/>
  <c r="Z106" s="1"/>
  <c r="L107"/>
  <c r="K106"/>
  <c r="J106" s="1"/>
  <c r="S69"/>
  <c r="R69" s="1"/>
  <c r="T70"/>
  <c r="C69"/>
  <c r="B69" s="1"/>
  <c r="D70"/>
  <c r="AB71"/>
  <c r="AA70"/>
  <c r="Z70" s="1"/>
  <c r="L71"/>
  <c r="K70"/>
  <c r="J70" s="1"/>
  <c r="T34"/>
  <c r="S33"/>
  <c r="R33" s="1"/>
  <c r="L34"/>
  <c r="K33"/>
  <c r="J33" s="1"/>
  <c r="AB34"/>
  <c r="AA33"/>
  <c r="Z33" s="1"/>
  <c r="B32"/>
  <c r="D34"/>
  <c r="C33"/>
  <c r="C106" l="1"/>
  <c r="B106" s="1"/>
  <c r="D107"/>
  <c r="L108"/>
  <c r="K107"/>
  <c r="J107" s="1"/>
  <c r="AB108"/>
  <c r="AA107"/>
  <c r="Z107" s="1"/>
  <c r="S106"/>
  <c r="R106" s="1"/>
  <c r="T107"/>
  <c r="C70"/>
  <c r="B70" s="1"/>
  <c r="D71"/>
  <c r="S70"/>
  <c r="R70" s="1"/>
  <c r="T71"/>
  <c r="L72"/>
  <c r="K71"/>
  <c r="J71" s="1"/>
  <c r="AB72"/>
  <c r="AA71"/>
  <c r="Z71" s="1"/>
  <c r="AB35"/>
  <c r="AA34"/>
  <c r="Z34" s="1"/>
  <c r="L35"/>
  <c r="K34"/>
  <c r="J34" s="1"/>
  <c r="T35"/>
  <c r="S34"/>
  <c r="R34" s="1"/>
  <c r="B33"/>
  <c r="D35"/>
  <c r="C34"/>
  <c r="K72" l="1"/>
  <c r="J72" s="1"/>
  <c r="L73"/>
  <c r="K73" s="1"/>
  <c r="J73" s="1"/>
  <c r="S107"/>
  <c r="R107" s="1"/>
  <c r="T108"/>
  <c r="C107"/>
  <c r="B107" s="1"/>
  <c r="D108"/>
  <c r="AB109"/>
  <c r="AA108"/>
  <c r="Z108" s="1"/>
  <c r="L109"/>
  <c r="K108"/>
  <c r="J108" s="1"/>
  <c r="AB73"/>
  <c r="AA72"/>
  <c r="Z72" s="1"/>
  <c r="S71"/>
  <c r="R71" s="1"/>
  <c r="T72"/>
  <c r="C71"/>
  <c r="B71" s="1"/>
  <c r="D72"/>
  <c r="T36"/>
  <c r="S35"/>
  <c r="R35" s="1"/>
  <c r="L36"/>
  <c r="K36" s="1"/>
  <c r="J36" s="1"/>
  <c r="K35"/>
  <c r="J35" s="1"/>
  <c r="AB36"/>
  <c r="AA35"/>
  <c r="Z35" s="1"/>
  <c r="B34"/>
  <c r="D36"/>
  <c r="C35"/>
  <c r="K109" l="1"/>
  <c r="J109" s="1"/>
  <c r="L110"/>
  <c r="K110" s="1"/>
  <c r="J110" s="1"/>
  <c r="C108"/>
  <c r="B108" s="1"/>
  <c r="D109"/>
  <c r="S108"/>
  <c r="R108" s="1"/>
  <c r="T109"/>
  <c r="AB110"/>
  <c r="AA110" s="1"/>
  <c r="Z110" s="1"/>
  <c r="AA109"/>
  <c r="Z109" s="1"/>
  <c r="AA73"/>
  <c r="Z73" s="1"/>
  <c r="AB74"/>
  <c r="AA74" s="1"/>
  <c r="Z74" s="1"/>
  <c r="C72"/>
  <c r="B72" s="1"/>
  <c r="D73"/>
  <c r="T73"/>
  <c r="S72"/>
  <c r="R72" s="1"/>
  <c r="AB37"/>
  <c r="AA37" s="1"/>
  <c r="Z37" s="1"/>
  <c r="AA36"/>
  <c r="Z36" s="1"/>
  <c r="T37"/>
  <c r="S36"/>
  <c r="R36" s="1"/>
  <c r="B35"/>
  <c r="D37"/>
  <c r="C36"/>
  <c r="S109" l="1"/>
  <c r="R109" s="1"/>
  <c r="C109"/>
  <c r="B109" s="1"/>
  <c r="T74"/>
  <c r="S74" s="1"/>
  <c r="R74" s="1"/>
  <c r="S73"/>
  <c r="R73" s="1"/>
  <c r="D74"/>
  <c r="C74" s="1"/>
  <c r="B74" s="1"/>
  <c r="C73"/>
  <c r="B73" s="1"/>
  <c r="T38"/>
  <c r="S38" s="1"/>
  <c r="R38" s="1"/>
  <c r="S37"/>
  <c r="R37" s="1"/>
  <c r="B36"/>
  <c r="D38"/>
  <c r="C37"/>
  <c r="C38" l="1"/>
  <c r="B37"/>
  <c r="B38" l="1"/>
</calcChain>
</file>

<file path=xl/sharedStrings.xml><?xml version="1.0" encoding="utf-8"?>
<sst xmlns="http://schemas.openxmlformats.org/spreadsheetml/2006/main" count="111" uniqueCount="22">
  <si>
    <t>Report</t>
  </si>
  <si>
    <t>Solde en fin de mois</t>
  </si>
  <si>
    <t>Date</t>
  </si>
  <si>
    <t>Libellé</t>
  </si>
  <si>
    <t>Montant</t>
  </si>
  <si>
    <t>Sens</t>
  </si>
  <si>
    <t>Solde</t>
  </si>
  <si>
    <t>Semaine</t>
  </si>
  <si>
    <t>Désignation</t>
  </si>
  <si>
    <t>Jour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</si>
  <si>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</si>
  <si>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</si>
  <si>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</si>
  <si>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</si>
  <si>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</si>
  <si>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</si>
  <si>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Assomption</t>
  </si>
  <si>
    <t>Toussaint</t>
  </si>
  <si>
    <t>Armistice 1918</t>
  </si>
  <si>
    <t>Noël</t>
  </si>
  <si>
    <t>C</t>
  </si>
  <si>
    <t>D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</si>
</sst>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mmmm"/>
    <numFmt numFmtId="165" formatCode="d"/>
    <numFmt numFmtId="167" formatCode="[$-F800]dddd\,\ mmmm\ dd\,\ yyyy"/>
  </numFmts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8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rgb="FF5A96DC"/>
        <bgColor indexed="64"/>
      </patternFill>
    </fill>
    <fill>
      <patternFill patternType="solid">
        <fgColor rgb="FF32B4C8"/>
        <bgColor indexed="64"/>
      </patternFill>
    </fill>
    <fill>
      <patternFill patternType="solid">
        <fgColor rgb="FF32B496"/>
        <bgColor indexed="64"/>
      </patternFill>
    </fill>
    <fill>
      <patternFill patternType="solid">
        <fgColor rgb="FF64B450"/>
        <bgColor indexed="64"/>
      </patternFill>
    </fill>
    <fill>
      <patternFill patternType="solid">
        <fgColor rgb="FFC8DC14"/>
        <bgColor indexed="64"/>
      </patternFill>
    </fill>
    <fill>
      <patternFill patternType="solid">
        <fgColor rgb="FFDCC814"/>
        <bgColor indexed="64"/>
      </patternFill>
    </fill>
    <fill>
      <patternFill patternType="solid">
        <fgColor rgb="FFFA9614"/>
        <bgColor indexed="64"/>
      </patternFill>
    </fill>
    <fill>
      <patternFill patternType="solid">
        <fgColor rgb="FFF05028"/>
        <bgColor indexed="64"/>
      </patternFill>
    </fill>
    <fill>
      <patternFill patternType="solid">
        <fgColor rgb="FFDC3C64"/>
        <bgColor indexed="64"/>
      </patternFill>
    </fill>
    <fill>
      <patternFill patternType="solid">
        <fgColor rgb="FFC864B4"/>
        <bgColor indexed="64"/>
      </patternFill>
    </fill>
    <fill>
      <patternFill patternType="solid">
        <fgColor rgb="FFB43C8C"/>
        <bgColor indexed="64"/>
      </patternFill>
    </fill>
    <fill>
      <patternFill patternType="solid">
        <fgColor rgb="FF7878B4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8">
    <xf numFmtId="0" fontId="0" fillId="0" borderId="0" xfId="0"/>
    <xf numFmtId="167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7" fontId="3" fillId="2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5" fillId="11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4" fontId="2" fillId="2" borderId="1" xfId="0" applyNumberFormat="1" applyFont="1" applyFill="1" applyBorder="1" applyAlignment="1">
      <alignment horizontal="center" vertical="center"/>
    </xf>
    <xf numFmtId="44" fontId="3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64" fontId="5" fillId="12" borderId="1" xfId="0" applyNumberFormat="1" applyFont="1" applyFill="1" applyBorder="1" applyAlignment="1">
      <alignment horizontal="center" vertical="center"/>
    </xf>
    <xf numFmtId="164" fontId="5" fillId="13" borderId="1" xfId="0" applyNumberFormat="1" applyFont="1" applyFill="1" applyBorder="1" applyAlignment="1">
      <alignment horizontal="center" vertical="center"/>
    </xf>
    <xf numFmtId="164" fontId="5" fillId="14" borderId="1" xfId="0" applyNumberFormat="1" applyFont="1" applyFill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/>
    </xf>
    <xf numFmtId="164" fontId="5" fillId="9" borderId="1" xfId="0" applyNumberFormat="1" applyFont="1" applyFill="1" applyBorder="1" applyAlignment="1">
      <alignment horizontal="center" vertical="center"/>
    </xf>
    <xf numFmtId="164" fontId="5" fillId="10" borderId="1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164" fontId="5" fillId="6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28">
    <dxf>
      <font>
        <b/>
        <i/>
        <color theme="1"/>
      </font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theme="5" tint="0.59996337778862885"/>
        </patternFill>
      </fill>
    </dxf>
    <dxf>
      <font>
        <b/>
        <i/>
        <color theme="1"/>
      </font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theme="5" tint="0.59996337778862885"/>
        </patternFill>
      </fill>
    </dxf>
    <dxf>
      <font>
        <b/>
        <i/>
        <color theme="1"/>
      </font>
      <fill>
        <patternFill>
          <bgColor theme="0" tint="-0.14996795556505021"/>
        </patternFill>
      </fill>
    </dxf>
    <dxf>
      <font>
        <b/>
        <i/>
        <color theme="1"/>
      </font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theme="5" tint="0.59996337778862885"/>
        </patternFill>
      </fill>
    </dxf>
    <dxf>
      <font>
        <b/>
        <i/>
        <color theme="1"/>
      </font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theme="5" tint="0.59996337778862885"/>
        </patternFill>
      </fill>
    </dxf>
    <dxf>
      <font>
        <b/>
        <i/>
        <color theme="1"/>
      </font>
      <fill>
        <patternFill>
          <bgColor theme="0" tint="-0.14996795556505021"/>
        </patternFill>
      </fill>
    </dxf>
    <dxf>
      <font>
        <b/>
        <i/>
        <color theme="1"/>
      </font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theme="5" tint="0.59996337778862885"/>
        </patternFill>
      </fill>
    </dxf>
    <dxf>
      <font>
        <b/>
        <i/>
        <color theme="1"/>
      </font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theme="5" tint="0.59996337778862885"/>
        </patternFill>
      </fill>
    </dxf>
    <dxf>
      <font>
        <b/>
        <i/>
        <color theme="1"/>
      </font>
      <fill>
        <patternFill>
          <bgColor theme="0" tint="-0.14996795556505021"/>
        </patternFill>
      </fill>
    </dxf>
    <dxf>
      <font>
        <b/>
        <i/>
        <color theme="1"/>
      </font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theme="5" tint="0.59996337778862885"/>
        </patternFill>
      </fill>
    </dxf>
    <dxf>
      <font>
        <b/>
        <i/>
        <color rgb="FFFF0000"/>
      </font>
      <fill>
        <patternFill>
          <bgColor theme="5" tint="0.59996337778862885"/>
        </patternFill>
      </fill>
    </dxf>
    <dxf>
      <font>
        <b/>
        <i/>
        <color theme="1"/>
      </font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theme="5" tint="0.59996337778862885"/>
        </patternFill>
      </fill>
    </dxf>
    <dxf>
      <font>
        <b/>
        <i/>
        <color theme="1"/>
      </font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  <colors>
    <mruColors>
      <color rgb="FF7878B4"/>
      <color rgb="FFB43C8C"/>
      <color rgb="FFC864B4"/>
      <color rgb="FFDC3C64"/>
      <color rgb="FFF05028"/>
      <color rgb="FFFA9614"/>
      <color rgb="FFDCC814"/>
      <color rgb="FFC8DC14"/>
      <color rgb="FF64B450"/>
      <color rgb="FF32B49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J6:AK17" totalsRowShown="0" headerRowDxfId="27" dataDxfId="24">
  <autoFilter ref="AJ6:AK17"/>
  <tableColumns count="2">
    <tableColumn id="1" name="Date" dataDxfId="26"/>
    <tableColumn id="2" name="Désignation" dataDxfId="25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K111"/>
  <sheetViews>
    <sheetView tabSelected="1" workbookViewId="0">
      <selection activeCell="H9" sqref="H9"/>
    </sheetView>
  </sheetViews>
  <sheetFormatPr baseColWidth="10" defaultRowHeight="21.95" customHeight="1"/>
  <cols>
    <col min="1" max="1" width="4.7109375" style="3" customWidth="1"/>
    <col min="2" max="2" width="7.7109375" style="3" bestFit="1" customWidth="1"/>
    <col min="3" max="3" width="11.28515625" style="3" bestFit="1" customWidth="1"/>
    <col min="4" max="4" width="4.140625" style="3" bestFit="1" customWidth="1"/>
    <col min="5" max="5" width="7.7109375" style="3" bestFit="1" customWidth="1"/>
    <col min="6" max="6" width="11.28515625" style="3" bestFit="1" customWidth="1"/>
    <col min="7" max="7" width="4.5703125" style="3" bestFit="1" customWidth="1"/>
    <col min="8" max="8" width="11.28515625" style="3" bestFit="1" customWidth="1"/>
    <col min="9" max="9" width="4.7109375" style="3" customWidth="1"/>
    <col min="10" max="10" width="7.7109375" style="3" bestFit="1" customWidth="1"/>
    <col min="11" max="11" width="11.28515625" style="3" bestFit="1" customWidth="1"/>
    <col min="12" max="12" width="4.140625" style="3" bestFit="1" customWidth="1"/>
    <col min="13" max="13" width="7.7109375" style="3" bestFit="1" customWidth="1"/>
    <col min="14" max="14" width="11.28515625" style="3" bestFit="1" customWidth="1"/>
    <col min="15" max="15" width="4.5703125" style="3" bestFit="1" customWidth="1"/>
    <col min="16" max="16" width="11.28515625" style="3" bestFit="1" customWidth="1"/>
    <col min="17" max="17" width="4.7109375" style="3" customWidth="1"/>
    <col min="18" max="18" width="7.7109375" style="3" bestFit="1" customWidth="1"/>
    <col min="19" max="19" width="11.28515625" style="3" bestFit="1" customWidth="1"/>
    <col min="20" max="20" width="4.140625" style="3" bestFit="1" customWidth="1"/>
    <col min="21" max="21" width="7.7109375" style="3" bestFit="1" customWidth="1"/>
    <col min="22" max="22" width="11.28515625" style="3" bestFit="1" customWidth="1"/>
    <col min="23" max="23" width="4.5703125" style="3" bestFit="1" customWidth="1"/>
    <col min="24" max="24" width="11.28515625" style="3" bestFit="1" customWidth="1"/>
    <col min="25" max="25" width="4.7109375" style="3" customWidth="1"/>
    <col min="26" max="26" width="7.7109375" style="3" bestFit="1" customWidth="1"/>
    <col min="27" max="27" width="11.28515625" style="3" bestFit="1" customWidth="1"/>
    <col min="28" max="28" width="4.140625" style="3" bestFit="1" customWidth="1"/>
    <col min="29" max="29" width="7.7109375" style="3" bestFit="1" customWidth="1"/>
    <col min="30" max="30" width="11.28515625" style="3" bestFit="1" customWidth="1"/>
    <col min="31" max="31" width="4.5703125" style="3" bestFit="1" customWidth="1"/>
    <col min="32" max="32" width="11.28515625" style="3" bestFit="1" customWidth="1"/>
    <col min="33" max="35" width="4.7109375" style="3" customWidth="1"/>
    <col min="36" max="36" width="28.140625" style="3" bestFit="1" customWidth="1"/>
    <col min="37" max="37" width="25.85546875" style="3" bestFit="1" customWidth="1"/>
    <col min="38" max="16384" width="11.42578125" style="3"/>
  </cols>
  <sheetData>
    <row r="2" spans="2:37" ht="21.95" customHeight="1">
      <c r="B2" s="4">
        <v>2022</v>
      </c>
      <c r="C2" s="4"/>
      <c r="D2" s="27"/>
      <c r="E2" s="27"/>
      <c r="AK2" s="3" t="str">
        <f>IF($B$2="","","Dimanche de Pâques "&amp;$B$2)</f>
        <v>Dimanche de Pâques 2022</v>
      </c>
    </row>
    <row r="3" spans="2:37" ht="21.95" customHeight="1">
      <c r="B3" s="4"/>
      <c r="C3" s="4"/>
      <c r="D3" s="27"/>
      <c r="E3" s="27"/>
      <c r="AK3" s="5">
        <f>IF($B$2="","",ROUND(DATE($B$2,4,MOD(234-11*MOD($B$2,19),30))/7,0)*7-6)</f>
        <v>44668</v>
      </c>
    </row>
    <row r="4" spans="2:37" ht="21.95" customHeight="1">
      <c r="B4" s="4"/>
      <c r="C4" s="4"/>
      <c r="D4" s="27"/>
      <c r="E4" s="27"/>
    </row>
    <row r="6" spans="2:37" ht="38.1" customHeight="1">
      <c r="B6" s="23">
        <f>DATE($B$2,1,1)</f>
        <v>44562</v>
      </c>
      <c r="C6" s="23"/>
      <c r="D6" s="23"/>
      <c r="E6" s="23"/>
      <c r="F6" s="23"/>
      <c r="G6" s="23"/>
      <c r="H6" s="23"/>
      <c r="J6" s="24">
        <f>DATE($B$2,2,1)</f>
        <v>44593</v>
      </c>
      <c r="K6" s="24"/>
      <c r="L6" s="24"/>
      <c r="M6" s="24"/>
      <c r="N6" s="24"/>
      <c r="O6" s="24"/>
      <c r="P6" s="24"/>
      <c r="R6" s="25">
        <f>DATE($B$2,3,1)</f>
        <v>44621</v>
      </c>
      <c r="S6" s="25"/>
      <c r="T6" s="25"/>
      <c r="U6" s="25"/>
      <c r="V6" s="25"/>
      <c r="W6" s="25"/>
      <c r="X6" s="25"/>
      <c r="Z6" s="26">
        <f>DATE($B$2,4,1)</f>
        <v>44652</v>
      </c>
      <c r="AA6" s="26"/>
      <c r="AB6" s="26"/>
      <c r="AC6" s="26"/>
      <c r="AD6" s="26"/>
      <c r="AE6" s="26"/>
      <c r="AF6" s="26"/>
      <c r="AJ6" s="6" t="s">
        <v>2</v>
      </c>
      <c r="AK6" s="6" t="s">
        <v>8</v>
      </c>
    </row>
    <row r="7" spans="2:37" ht="21.95" customHeight="1">
      <c r="B7" s="8" t="s">
        <v>7</v>
      </c>
      <c r="C7" s="9" t="s">
        <v>2</v>
      </c>
      <c r="D7" s="9"/>
      <c r="E7" s="8" t="s">
        <v>3</v>
      </c>
      <c r="F7" s="8" t="s">
        <v>4</v>
      </c>
      <c r="G7" s="8" t="s">
        <v>5</v>
      </c>
      <c r="H7" s="8" t="s">
        <v>6</v>
      </c>
      <c r="J7" s="8" t="s">
        <v>7</v>
      </c>
      <c r="K7" s="9" t="s">
        <v>2</v>
      </c>
      <c r="L7" s="9"/>
      <c r="M7" s="8" t="s">
        <v>3</v>
      </c>
      <c r="N7" s="8" t="s">
        <v>4</v>
      </c>
      <c r="O7" s="8" t="s">
        <v>5</v>
      </c>
      <c r="P7" s="8" t="s">
        <v>6</v>
      </c>
      <c r="R7" s="8" t="s">
        <v>7</v>
      </c>
      <c r="S7" s="9" t="s">
        <v>2</v>
      </c>
      <c r="T7" s="9"/>
      <c r="U7" s="8" t="s">
        <v>3</v>
      </c>
      <c r="V7" s="8" t="s">
        <v>4</v>
      </c>
      <c r="W7" s="8" t="s">
        <v>5</v>
      </c>
      <c r="X7" s="8" t="s">
        <v>6</v>
      </c>
      <c r="Z7" s="8" t="s">
        <v>7</v>
      </c>
      <c r="AA7" s="9" t="s">
        <v>2</v>
      </c>
      <c r="AB7" s="9"/>
      <c r="AC7" s="8" t="s">
        <v>3</v>
      </c>
      <c r="AD7" s="8" t="s">
        <v>4</v>
      </c>
      <c r="AE7" s="8" t="s">
        <v>5</v>
      </c>
      <c r="AF7" s="8" t="s">
        <v>6</v>
      </c>
      <c r="AJ7" s="1">
        <f>DATE($B$2,1,1)</f>
        <v>44562</v>
      </c>
      <c r="AK7" s="2" t="s">
        <v>9</v>
      </c>
    </row>
    <row r="8" spans="2:37" ht="21.95" customHeight="1">
      <c r="B8" s="10" t="str">
        <f>IF($C8="Lundi","S "&amp;INT(MOD(INT(($D8-2)/7)+0.6,52+5/28))+1,"")</f>
        <v/>
      </c>
      <c r="C8" s="10" t="str">
        <f>IF($D8="","",CHOOSE(WEEKDAY($D8),"Dimanche","Lundi","Mardi","Mercredi","Jeudi","Vendredi","Samedi"))</f>
        <v>Samedi</v>
      </c>
      <c r="D8" s="11">
        <f>DATE(YEAR($B$6),MONTH($B$6),1)</f>
        <v>44562</v>
      </c>
      <c r="E8" s="12" t="s">
        <v>0</v>
      </c>
      <c r="F8" s="13">
        <v>280</v>
      </c>
      <c r="G8" s="12"/>
      <c r="H8" s="13">
        <f>IF($F$8="","",$F$8)</f>
        <v>280</v>
      </c>
      <c r="J8" s="10" t="str">
        <f>IF($K8="Lundi","S "&amp;INT(MOD(INT(($L8-2)/7)+0.6,52+5/28))+1,"")</f>
        <v/>
      </c>
      <c r="K8" s="10" t="str">
        <f>IF($L8="","",CHOOSE(WEEKDAY($L8),"Dimanche","Lundi","Mardi","Mercredi","Jeudi","Vendredi","Samedi"))</f>
        <v>Mardi</v>
      </c>
      <c r="L8" s="11">
        <f>DATE(YEAR($J$6),MONTH($J$6),1)</f>
        <v>44593</v>
      </c>
      <c r="M8" s="12" t="s">
        <v>0</v>
      </c>
      <c r="N8" s="13">
        <f>IF($H$39="","",$H$39)</f>
        <v>300</v>
      </c>
      <c r="O8" s="12"/>
      <c r="P8" s="13">
        <f>IF($N$8="","",$N$8)</f>
        <v>300</v>
      </c>
      <c r="R8" s="10" t="str">
        <f>IF($S8="Lundi","S "&amp;INT(MOD(INT(($T8-2)/7)+0.6,52+5/28))+1,"")</f>
        <v/>
      </c>
      <c r="S8" s="10" t="str">
        <f>IF($T8="","",CHOOSE(WEEKDAY($T8),"Dimanche","Lundi","Mardi","Mercredi","Jeudi","Vendredi","Samedi"))</f>
        <v>Mardi</v>
      </c>
      <c r="T8" s="11">
        <f>DATE(YEAR($R$6),MONTH($R$6),1)</f>
        <v>44621</v>
      </c>
      <c r="U8" s="12" t="s">
        <v>0</v>
      </c>
      <c r="V8" s="13">
        <f>IF($P$39="","",$P$39)</f>
        <v>300</v>
      </c>
      <c r="W8" s="12"/>
      <c r="X8" s="13">
        <f>IF($V$8="","",$V$8)</f>
        <v>300</v>
      </c>
      <c r="Z8" s="10" t="str">
        <f>IF($AA8="Lundi","S "&amp;INT(MOD(INT(($AB8-2)/7)+0.6,52+5/28))+1,"")</f>
        <v/>
      </c>
      <c r="AA8" s="10" t="str">
        <f>IF($AB8="","",CHOOSE(WEEKDAY($AB8),"Dimanche","Lundi","Mardi","Mercredi","Jeudi","Vendredi","Samedi"))</f>
        <v>Vendredi</v>
      </c>
      <c r="AB8" s="11">
        <f>DATE(YEAR($Z$6),MONTH($Z$6),1)</f>
        <v>44652</v>
      </c>
      <c r="AC8" s="12" t="s">
        <v>0</v>
      </c>
      <c r="AD8" s="13">
        <f>IF($X$39="","",$X39)</f>
        <v>300</v>
      </c>
      <c r="AE8" s="12"/>
      <c r="AF8" s="13">
        <f>IF($AD$8="","",$AD$8)</f>
        <v>300</v>
      </c>
      <c r="AJ8" s="1">
        <f>$AK$3+1</f>
        <v>44669</v>
      </c>
      <c r="AK8" s="2" t="s">
        <v>10</v>
      </c>
    </row>
    <row r="9" spans="2:37" ht="21.95" customHeight="1">
      <c r="B9" s="10" t="str">
        <f t="shared" ref="B9:B38" si="0">IF($C9="Lundi","S "&amp;INT(MOD(INT(($D9-2)/7)+0.6,52+5/28))+1,"")</f>
        <v/>
      </c>
      <c r="C9" s="10" t="str">
        <f t="shared" ref="C9:C38" si="1">IF($D9="","",CHOOSE(WEEKDAY($D9),"Dimanche","Lundi","Mardi","Mercredi","Jeudi","Vendredi","Samedi"))</f>
        <v>Dimanche</v>
      </c>
      <c r="D9" s="11">
        <f>IF($D8="","",IF(MONTH($D8+1)=MONTH($D8),$D8+1,""))</f>
        <v>44563</v>
      </c>
      <c r="E9" s="10"/>
      <c r="F9" s="14">
        <v>20</v>
      </c>
      <c r="G9" s="10" t="s">
        <v>20</v>
      </c>
      <c r="H9" s="14">
        <f>IF($H8="","",IF($F9="","",IF($G9="","",$H8+$F9*IF($G9="C",1,-1))))</f>
        <v>300</v>
      </c>
      <c r="J9" s="10" t="str">
        <f t="shared" ref="J9:J38" si="2">IF($K9="Lundi","S "&amp;INT(MOD(INT(($L9-2)/7)+0.6,52+5/28))+1,"")</f>
        <v/>
      </c>
      <c r="K9" s="10" t="str">
        <f t="shared" ref="K9:K38" si="3">IF($L9="","",CHOOSE(WEEKDAY($L9),"Dimanche","Lundi","Mardi","Mercredi","Jeudi","Vendredi","Samedi"))</f>
        <v>Mercredi</v>
      </c>
      <c r="L9" s="11">
        <f>IF($L8="","",IF(MONTH($L8+1)=MONTH($L8),$L8+1,""))</f>
        <v>44594</v>
      </c>
      <c r="M9" s="10"/>
      <c r="N9" s="14"/>
      <c r="O9" s="10"/>
      <c r="P9" s="14"/>
      <c r="R9" s="10" t="str">
        <f t="shared" ref="R9:R38" si="4">IF($S9="Lundi","S "&amp;INT(MOD(INT(($T9-2)/7)+0.6,52+5/28))+1,"")</f>
        <v/>
      </c>
      <c r="S9" s="10" t="str">
        <f t="shared" ref="S9:S38" si="5">IF($T9="","",CHOOSE(WEEKDAY($T9),"Dimanche","Lundi","Mardi","Mercredi","Jeudi","Vendredi","Samedi"))</f>
        <v>Mercredi</v>
      </c>
      <c r="T9" s="11">
        <f>IF($T8="","",IF(MONTH($T8+1)=MONTH($T8),$T8+1,""))</f>
        <v>44622</v>
      </c>
      <c r="U9" s="10"/>
      <c r="V9" s="14"/>
      <c r="W9" s="10"/>
      <c r="X9" s="14"/>
      <c r="Z9" s="10" t="str">
        <f t="shared" ref="Z9:Z37" si="6">IF($AA9="Lundi","S "&amp;INT(MOD(INT(($AB9-2)/7)+0.6,52+5/28))+1,"")</f>
        <v/>
      </c>
      <c r="AA9" s="10" t="str">
        <f t="shared" ref="AA9:AA37" si="7">IF($AB9="","",CHOOSE(WEEKDAY($AB9),"Dimanche","Lundi","Mardi","Mercredi","Jeudi","Vendredi","Samedi"))</f>
        <v>Samedi</v>
      </c>
      <c r="AB9" s="11">
        <f>IF($AB8="","",IF(MONTH($AB8+1)=MONTH($AB8),$AB8+1,""))</f>
        <v>44653</v>
      </c>
      <c r="AC9" s="10"/>
      <c r="AD9" s="14"/>
      <c r="AE9" s="10"/>
      <c r="AF9" s="14"/>
      <c r="AJ9" s="1">
        <f>DATE($B$2,5,1)</f>
        <v>44682</v>
      </c>
      <c r="AK9" s="2" t="s">
        <v>11</v>
      </c>
    </row>
    <row r="10" spans="2:37" ht="21.95" customHeight="1">
      <c r="B10" s="10" t="str">
        <f t="shared" si="0"/>
        <v>S 1</v>
      </c>
      <c r="C10" s="10" t="str">
        <f t="shared" si="1"/>
        <v>Lundi</v>
      </c>
      <c r="D10" s="11">
        <f t="shared" ref="D10:D38" si="8">IF($D9="","",IF(MONTH($D9+1)=MONTH($D9),$D9+1,""))</f>
        <v>44564</v>
      </c>
      <c r="E10" s="10"/>
      <c r="F10" s="14"/>
      <c r="G10" s="10"/>
      <c r="H10" s="14" t="str">
        <f t="shared" ref="H10:H38" si="9">IF($H9="","",IF($F10="","",IF($G10="","",$H9+$F10*IF($G10="C",1,-1))))</f>
        <v/>
      </c>
      <c r="J10" s="10" t="str">
        <f t="shared" si="2"/>
        <v/>
      </c>
      <c r="K10" s="10" t="str">
        <f t="shared" si="3"/>
        <v>Jeudi</v>
      </c>
      <c r="L10" s="11">
        <f t="shared" ref="L10:L38" si="10">IF($L9="","",IF(MONTH($L9+1)=MONTH($L9),$L9+1,""))</f>
        <v>44595</v>
      </c>
      <c r="M10" s="10"/>
      <c r="N10" s="14"/>
      <c r="O10" s="10"/>
      <c r="P10" s="14"/>
      <c r="R10" s="10" t="str">
        <f t="shared" si="4"/>
        <v/>
      </c>
      <c r="S10" s="10" t="str">
        <f t="shared" si="5"/>
        <v>Jeudi</v>
      </c>
      <c r="T10" s="11">
        <f t="shared" ref="T10:T38" si="11">IF($T9="","",IF(MONTH($T9+1)=MONTH($T9),$T9+1,""))</f>
        <v>44623</v>
      </c>
      <c r="U10" s="10"/>
      <c r="V10" s="14"/>
      <c r="W10" s="10"/>
      <c r="X10" s="14"/>
      <c r="Z10" s="10" t="str">
        <f t="shared" si="6"/>
        <v/>
      </c>
      <c r="AA10" s="10" t="str">
        <f t="shared" si="7"/>
        <v>Dimanche</v>
      </c>
      <c r="AB10" s="11">
        <f t="shared" ref="AB10:AB38" si="12">IF($AB9="","",IF(MONTH($AB9+1)=MONTH($AB9),$AB9+1,""))</f>
        <v>44654</v>
      </c>
      <c r="AC10" s="10"/>
      <c r="AD10" s="14"/>
      <c r="AE10" s="10"/>
      <c r="AF10" s="14"/>
      <c r="AJ10" s="1">
        <f>DATE($B$2,5,8)</f>
        <v>44689</v>
      </c>
      <c r="AK10" s="2" t="s">
        <v>12</v>
      </c>
    </row>
    <row r="11" spans="2:37" ht="21.95" customHeight="1">
      <c r="B11" s="10" t="str">
        <f t="shared" si="0"/>
        <v/>
      </c>
      <c r="C11" s="10" t="str">
        <f t="shared" si="1"/>
        <v>Mardi</v>
      </c>
      <c r="D11" s="11">
        <f t="shared" si="8"/>
        <v>44565</v>
      </c>
      <c r="E11" s="10"/>
      <c r="F11" s="14">
        <v>20</v>
      </c>
      <c r="G11" s="10" t="s">
        <v>21</v>
      </c>
      <c r="H11" s="14" t="str">
        <f t="shared" si="9"/>
        <v/>
      </c>
      <c r="J11" s="10" t="str">
        <f t="shared" si="2"/>
        <v/>
      </c>
      <c r="K11" s="10" t="str">
        <f t="shared" si="3"/>
        <v>Vendredi</v>
      </c>
      <c r="L11" s="11">
        <f t="shared" si="10"/>
        <v>44596</v>
      </c>
      <c r="M11" s="10"/>
      <c r="N11" s="14"/>
      <c r="O11" s="10"/>
      <c r="P11" s="14"/>
      <c r="R11" s="10" t="str">
        <f t="shared" si="4"/>
        <v/>
      </c>
      <c r="S11" s="10" t="str">
        <f t="shared" si="5"/>
        <v>Vendredi</v>
      </c>
      <c r="T11" s="11">
        <f t="shared" si="11"/>
        <v>44624</v>
      </c>
      <c r="U11" s="10"/>
      <c r="V11" s="14"/>
      <c r="W11" s="10"/>
      <c r="X11" s="14"/>
      <c r="Z11" s="10" t="str">
        <f t="shared" si="6"/>
        <v>S 14</v>
      </c>
      <c r="AA11" s="10" t="str">
        <f t="shared" si="7"/>
        <v>Lundi</v>
      </c>
      <c r="AB11" s="11">
        <f t="shared" si="12"/>
        <v>44655</v>
      </c>
      <c r="AC11" s="10"/>
      <c r="AD11" s="14"/>
      <c r="AE11" s="10"/>
      <c r="AF11" s="14"/>
      <c r="AJ11" s="1">
        <f>$AK$3+39</f>
        <v>44707</v>
      </c>
      <c r="AK11" s="2" t="s">
        <v>13</v>
      </c>
    </row>
    <row r="12" spans="2:37" ht="21.95" customHeight="1">
      <c r="B12" s="10" t="str">
        <f t="shared" si="0"/>
        <v/>
      </c>
      <c r="C12" s="10" t="str">
        <f t="shared" si="1"/>
        <v>Mercredi</v>
      </c>
      <c r="D12" s="11">
        <f t="shared" si="8"/>
        <v>44566</v>
      </c>
      <c r="E12" s="10"/>
      <c r="F12" s="14"/>
      <c r="G12" s="10"/>
      <c r="H12" s="14" t="str">
        <f t="shared" si="9"/>
        <v/>
      </c>
      <c r="J12" s="10" t="str">
        <f t="shared" si="2"/>
        <v/>
      </c>
      <c r="K12" s="10" t="str">
        <f t="shared" si="3"/>
        <v>Samedi</v>
      </c>
      <c r="L12" s="11">
        <f t="shared" si="10"/>
        <v>44597</v>
      </c>
      <c r="M12" s="10"/>
      <c r="N12" s="14"/>
      <c r="O12" s="10"/>
      <c r="P12" s="14"/>
      <c r="R12" s="10" t="str">
        <f t="shared" si="4"/>
        <v/>
      </c>
      <c r="S12" s="10" t="str">
        <f t="shared" si="5"/>
        <v>Samedi</v>
      </c>
      <c r="T12" s="11">
        <f t="shared" si="11"/>
        <v>44625</v>
      </c>
      <c r="U12" s="10"/>
      <c r="V12" s="14"/>
      <c r="W12" s="10"/>
      <c r="X12" s="14"/>
      <c r="Z12" s="10" t="str">
        <f t="shared" si="6"/>
        <v/>
      </c>
      <c r="AA12" s="10" t="str">
        <f t="shared" si="7"/>
        <v>Mardi</v>
      </c>
      <c r="AB12" s="11">
        <f t="shared" si="12"/>
        <v>44656</v>
      </c>
      <c r="AC12" s="10"/>
      <c r="AD12" s="14"/>
      <c r="AE12" s="10"/>
      <c r="AF12" s="14"/>
      <c r="AJ12" s="1">
        <f>$AK$3+50</f>
        <v>44718</v>
      </c>
      <c r="AK12" s="2" t="s">
        <v>14</v>
      </c>
    </row>
    <row r="13" spans="2:37" ht="21.95" customHeight="1">
      <c r="B13" s="10" t="str">
        <f t="shared" si="0"/>
        <v/>
      </c>
      <c r="C13" s="10" t="str">
        <f t="shared" si="1"/>
        <v>Jeudi</v>
      </c>
      <c r="D13" s="11">
        <f t="shared" si="8"/>
        <v>44567</v>
      </c>
      <c r="E13" s="10"/>
      <c r="F13" s="14"/>
      <c r="G13" s="10"/>
      <c r="H13" s="14" t="str">
        <f t="shared" si="9"/>
        <v/>
      </c>
      <c r="J13" s="10" t="str">
        <f t="shared" si="2"/>
        <v/>
      </c>
      <c r="K13" s="10" t="str">
        <f t="shared" si="3"/>
        <v>Dimanche</v>
      </c>
      <c r="L13" s="11">
        <f t="shared" si="10"/>
        <v>44598</v>
      </c>
      <c r="M13" s="10"/>
      <c r="N13" s="14"/>
      <c r="O13" s="10"/>
      <c r="P13" s="14"/>
      <c r="R13" s="10" t="str">
        <f t="shared" si="4"/>
        <v/>
      </c>
      <c r="S13" s="10" t="str">
        <f t="shared" si="5"/>
        <v>Dimanche</v>
      </c>
      <c r="T13" s="11">
        <f t="shared" si="11"/>
        <v>44626</v>
      </c>
      <c r="U13" s="10"/>
      <c r="V13" s="14"/>
      <c r="W13" s="10"/>
      <c r="X13" s="14"/>
      <c r="Z13" s="10" t="str">
        <f t="shared" si="6"/>
        <v/>
      </c>
      <c r="AA13" s="10" t="str">
        <f t="shared" si="7"/>
        <v>Mercredi</v>
      </c>
      <c r="AB13" s="11">
        <f t="shared" si="12"/>
        <v>44657</v>
      </c>
      <c r="AC13" s="10"/>
      <c r="AD13" s="14"/>
      <c r="AE13" s="10"/>
      <c r="AF13" s="14"/>
      <c r="AJ13" s="1">
        <f>DATE($B$2,7,14)</f>
        <v>44756</v>
      </c>
      <c r="AK13" s="2" t="s">
        <v>15</v>
      </c>
    </row>
    <row r="14" spans="2:37" ht="21.95" customHeight="1">
      <c r="B14" s="10" t="str">
        <f t="shared" si="0"/>
        <v/>
      </c>
      <c r="C14" s="10" t="str">
        <f t="shared" si="1"/>
        <v>Vendredi</v>
      </c>
      <c r="D14" s="11">
        <f t="shared" si="8"/>
        <v>44568</v>
      </c>
      <c r="E14" s="10"/>
      <c r="F14" s="14"/>
      <c r="G14" s="10"/>
      <c r="H14" s="14" t="str">
        <f t="shared" si="9"/>
        <v/>
      </c>
      <c r="J14" s="10" t="str">
        <f t="shared" si="2"/>
        <v>S 6</v>
      </c>
      <c r="K14" s="10" t="str">
        <f t="shared" si="3"/>
        <v>Lundi</v>
      </c>
      <c r="L14" s="11">
        <f t="shared" si="10"/>
        <v>44599</v>
      </c>
      <c r="M14" s="10"/>
      <c r="N14" s="14"/>
      <c r="O14" s="10"/>
      <c r="P14" s="14"/>
      <c r="R14" s="10" t="str">
        <f t="shared" si="4"/>
        <v>S 10</v>
      </c>
      <c r="S14" s="10" t="str">
        <f t="shared" si="5"/>
        <v>Lundi</v>
      </c>
      <c r="T14" s="11">
        <f t="shared" si="11"/>
        <v>44627</v>
      </c>
      <c r="U14" s="10"/>
      <c r="V14" s="14"/>
      <c r="W14" s="10"/>
      <c r="X14" s="14"/>
      <c r="Z14" s="10" t="str">
        <f t="shared" si="6"/>
        <v/>
      </c>
      <c r="AA14" s="10" t="str">
        <f t="shared" si="7"/>
        <v>Jeudi</v>
      </c>
      <c r="AB14" s="11">
        <f t="shared" si="12"/>
        <v>44658</v>
      </c>
      <c r="AC14" s="10"/>
      <c r="AD14" s="14"/>
      <c r="AE14" s="10"/>
      <c r="AF14" s="14"/>
      <c r="AJ14" s="1">
        <f>DATE($B$2,8,15)</f>
        <v>44788</v>
      </c>
      <c r="AK14" s="2" t="s">
        <v>16</v>
      </c>
    </row>
    <row r="15" spans="2:37" ht="21.95" customHeight="1">
      <c r="B15" s="10" t="str">
        <f t="shared" si="0"/>
        <v/>
      </c>
      <c r="C15" s="10" t="str">
        <f t="shared" si="1"/>
        <v>Samedi</v>
      </c>
      <c r="D15" s="11">
        <f t="shared" si="8"/>
        <v>44569</v>
      </c>
      <c r="E15" s="10"/>
      <c r="F15" s="14"/>
      <c r="G15" s="10"/>
      <c r="H15" s="14" t="str">
        <f t="shared" si="9"/>
        <v/>
      </c>
      <c r="J15" s="10" t="str">
        <f t="shared" si="2"/>
        <v/>
      </c>
      <c r="K15" s="10" t="str">
        <f t="shared" si="3"/>
        <v>Mardi</v>
      </c>
      <c r="L15" s="11">
        <f t="shared" si="10"/>
        <v>44600</v>
      </c>
      <c r="M15" s="10"/>
      <c r="N15" s="14"/>
      <c r="O15" s="10"/>
      <c r="P15" s="14"/>
      <c r="R15" s="10" t="str">
        <f t="shared" si="4"/>
        <v/>
      </c>
      <c r="S15" s="10" t="str">
        <f t="shared" si="5"/>
        <v>Mardi</v>
      </c>
      <c r="T15" s="11">
        <f t="shared" si="11"/>
        <v>44628</v>
      </c>
      <c r="U15" s="10"/>
      <c r="V15" s="14"/>
      <c r="W15" s="10"/>
      <c r="X15" s="14"/>
      <c r="Z15" s="10" t="str">
        <f t="shared" si="6"/>
        <v/>
      </c>
      <c r="AA15" s="10" t="str">
        <f t="shared" si="7"/>
        <v>Vendredi</v>
      </c>
      <c r="AB15" s="11">
        <f t="shared" si="12"/>
        <v>44659</v>
      </c>
      <c r="AC15" s="10"/>
      <c r="AD15" s="14"/>
      <c r="AE15" s="10"/>
      <c r="AF15" s="14"/>
      <c r="AJ15" s="1">
        <f>DATE($B$2,11,1)</f>
        <v>44866</v>
      </c>
      <c r="AK15" s="2" t="s">
        <v>17</v>
      </c>
    </row>
    <row r="16" spans="2:37" ht="21.95" customHeight="1">
      <c r="B16" s="10" t="str">
        <f t="shared" si="0"/>
        <v/>
      </c>
      <c r="C16" s="10" t="str">
        <f t="shared" si="1"/>
        <v>Dimanche</v>
      </c>
      <c r="D16" s="11">
        <f t="shared" si="8"/>
        <v>44570</v>
      </c>
      <c r="E16" s="10"/>
      <c r="F16" s="14"/>
      <c r="G16" s="10"/>
      <c r="H16" s="14" t="str">
        <f t="shared" si="9"/>
        <v/>
      </c>
      <c r="J16" s="10" t="str">
        <f t="shared" si="2"/>
        <v/>
      </c>
      <c r="K16" s="10" t="str">
        <f t="shared" si="3"/>
        <v>Mercredi</v>
      </c>
      <c r="L16" s="11">
        <f t="shared" si="10"/>
        <v>44601</v>
      </c>
      <c r="M16" s="10"/>
      <c r="N16" s="14"/>
      <c r="O16" s="10"/>
      <c r="P16" s="14"/>
      <c r="R16" s="10" t="str">
        <f t="shared" si="4"/>
        <v/>
      </c>
      <c r="S16" s="10" t="str">
        <f t="shared" si="5"/>
        <v>Mercredi</v>
      </c>
      <c r="T16" s="11">
        <f t="shared" si="11"/>
        <v>44629</v>
      </c>
      <c r="U16" s="10"/>
      <c r="V16" s="14"/>
      <c r="W16" s="10"/>
      <c r="X16" s="14"/>
      <c r="Z16" s="10" t="str">
        <f t="shared" si="6"/>
        <v/>
      </c>
      <c r="AA16" s="10" t="str">
        <f t="shared" si="7"/>
        <v>Samedi</v>
      </c>
      <c r="AB16" s="11">
        <f t="shared" si="12"/>
        <v>44660</v>
      </c>
      <c r="AC16" s="10"/>
      <c r="AD16" s="14"/>
      <c r="AE16" s="10"/>
      <c r="AF16" s="14"/>
      <c r="AJ16" s="1">
        <f>DATE($B$2,11,11)</f>
        <v>44876</v>
      </c>
      <c r="AK16" s="2" t="s">
        <v>18</v>
      </c>
    </row>
    <row r="17" spans="2:37" ht="21.95" customHeight="1">
      <c r="B17" s="10" t="str">
        <f t="shared" si="0"/>
        <v>S 2</v>
      </c>
      <c r="C17" s="10" t="str">
        <f t="shared" si="1"/>
        <v>Lundi</v>
      </c>
      <c r="D17" s="11">
        <f t="shared" si="8"/>
        <v>44571</v>
      </c>
      <c r="E17" s="10"/>
      <c r="F17" s="14"/>
      <c r="G17" s="10"/>
      <c r="H17" s="14" t="str">
        <f t="shared" si="9"/>
        <v/>
      </c>
      <c r="J17" s="10" t="str">
        <f t="shared" si="2"/>
        <v/>
      </c>
      <c r="K17" s="10" t="str">
        <f t="shared" si="3"/>
        <v>Jeudi</v>
      </c>
      <c r="L17" s="11">
        <f t="shared" si="10"/>
        <v>44602</v>
      </c>
      <c r="M17" s="10"/>
      <c r="N17" s="14"/>
      <c r="O17" s="10"/>
      <c r="P17" s="14"/>
      <c r="R17" s="10" t="str">
        <f t="shared" si="4"/>
        <v/>
      </c>
      <c r="S17" s="10" t="str">
        <f t="shared" si="5"/>
        <v>Jeudi</v>
      </c>
      <c r="T17" s="11">
        <f t="shared" si="11"/>
        <v>44630</v>
      </c>
      <c r="U17" s="10"/>
      <c r="V17" s="14"/>
      <c r="W17" s="10"/>
      <c r="X17" s="14"/>
      <c r="Z17" s="10" t="str">
        <f t="shared" si="6"/>
        <v/>
      </c>
      <c r="AA17" s="10" t="str">
        <f t="shared" si="7"/>
        <v>Dimanche</v>
      </c>
      <c r="AB17" s="11">
        <f t="shared" si="12"/>
        <v>44661</v>
      </c>
      <c r="AC17" s="10"/>
      <c r="AD17" s="14"/>
      <c r="AE17" s="10"/>
      <c r="AF17" s="14"/>
      <c r="AJ17" s="1">
        <f>DATE($B$2,12,25)</f>
        <v>44920</v>
      </c>
      <c r="AK17" s="2" t="s">
        <v>19</v>
      </c>
    </row>
    <row r="18" spans="2:37" ht="21.95" customHeight="1">
      <c r="B18" s="10" t="str">
        <f t="shared" si="0"/>
        <v/>
      </c>
      <c r="C18" s="10" t="str">
        <f t="shared" si="1"/>
        <v>Mardi</v>
      </c>
      <c r="D18" s="11">
        <f t="shared" si="8"/>
        <v>44572</v>
      </c>
      <c r="E18" s="10"/>
      <c r="F18" s="14"/>
      <c r="G18" s="10"/>
      <c r="H18" s="14" t="str">
        <f t="shared" si="9"/>
        <v/>
      </c>
      <c r="J18" s="10" t="str">
        <f t="shared" si="2"/>
        <v/>
      </c>
      <c r="K18" s="10" t="str">
        <f t="shared" si="3"/>
        <v>Vendredi</v>
      </c>
      <c r="L18" s="11">
        <f t="shared" si="10"/>
        <v>44603</v>
      </c>
      <c r="M18" s="10"/>
      <c r="N18" s="14"/>
      <c r="O18" s="10"/>
      <c r="P18" s="14"/>
      <c r="R18" s="10" t="str">
        <f t="shared" si="4"/>
        <v/>
      </c>
      <c r="S18" s="10" t="str">
        <f t="shared" si="5"/>
        <v>Vendredi</v>
      </c>
      <c r="T18" s="11">
        <f t="shared" si="11"/>
        <v>44631</v>
      </c>
      <c r="U18" s="10"/>
      <c r="V18" s="14"/>
      <c r="W18" s="10"/>
      <c r="X18" s="14"/>
      <c r="Z18" s="10" t="str">
        <f t="shared" si="6"/>
        <v>S 15</v>
      </c>
      <c r="AA18" s="10" t="str">
        <f t="shared" si="7"/>
        <v>Lundi</v>
      </c>
      <c r="AB18" s="11">
        <f t="shared" si="12"/>
        <v>44662</v>
      </c>
      <c r="AC18" s="10"/>
      <c r="AD18" s="14"/>
      <c r="AE18" s="10"/>
      <c r="AF18" s="14"/>
    </row>
    <row r="19" spans="2:37" ht="21.95" customHeight="1">
      <c r="B19" s="10" t="str">
        <f t="shared" si="0"/>
        <v/>
      </c>
      <c r="C19" s="10" t="str">
        <f t="shared" si="1"/>
        <v>Mercredi</v>
      </c>
      <c r="D19" s="11">
        <f t="shared" si="8"/>
        <v>44573</v>
      </c>
      <c r="E19" s="10"/>
      <c r="F19" s="14"/>
      <c r="G19" s="10"/>
      <c r="H19" s="14" t="str">
        <f t="shared" si="9"/>
        <v/>
      </c>
      <c r="J19" s="10" t="str">
        <f t="shared" si="2"/>
        <v/>
      </c>
      <c r="K19" s="10" t="str">
        <f t="shared" si="3"/>
        <v>Samedi</v>
      </c>
      <c r="L19" s="11">
        <f t="shared" si="10"/>
        <v>44604</v>
      </c>
      <c r="M19" s="10"/>
      <c r="N19" s="14"/>
      <c r="O19" s="10"/>
      <c r="P19" s="14"/>
      <c r="R19" s="10" t="str">
        <f t="shared" si="4"/>
        <v/>
      </c>
      <c r="S19" s="10" t="str">
        <f t="shared" si="5"/>
        <v>Samedi</v>
      </c>
      <c r="T19" s="11">
        <f t="shared" si="11"/>
        <v>44632</v>
      </c>
      <c r="U19" s="10"/>
      <c r="V19" s="14"/>
      <c r="W19" s="10"/>
      <c r="X19" s="14"/>
      <c r="Z19" s="10" t="str">
        <f t="shared" si="6"/>
        <v/>
      </c>
      <c r="AA19" s="10" t="str">
        <f t="shared" si="7"/>
        <v>Mardi</v>
      </c>
      <c r="AB19" s="11">
        <f t="shared" si="12"/>
        <v>44663</v>
      </c>
      <c r="AC19" s="10"/>
      <c r="AD19" s="14"/>
      <c r="AE19" s="10"/>
      <c r="AF19" s="14"/>
    </row>
    <row r="20" spans="2:37" ht="21.95" customHeight="1">
      <c r="B20" s="10" t="str">
        <f t="shared" si="0"/>
        <v/>
      </c>
      <c r="C20" s="10" t="str">
        <f t="shared" si="1"/>
        <v>Jeudi</v>
      </c>
      <c r="D20" s="11">
        <f t="shared" si="8"/>
        <v>44574</v>
      </c>
      <c r="E20" s="10"/>
      <c r="F20" s="14"/>
      <c r="G20" s="10"/>
      <c r="H20" s="14" t="str">
        <f t="shared" si="9"/>
        <v/>
      </c>
      <c r="J20" s="10" t="str">
        <f t="shared" si="2"/>
        <v/>
      </c>
      <c r="K20" s="10" t="str">
        <f t="shared" si="3"/>
        <v>Dimanche</v>
      </c>
      <c r="L20" s="11">
        <f t="shared" si="10"/>
        <v>44605</v>
      </c>
      <c r="M20" s="10"/>
      <c r="N20" s="14"/>
      <c r="O20" s="10"/>
      <c r="P20" s="14"/>
      <c r="R20" s="10" t="str">
        <f t="shared" si="4"/>
        <v/>
      </c>
      <c r="S20" s="10" t="str">
        <f t="shared" si="5"/>
        <v>Dimanche</v>
      </c>
      <c r="T20" s="11">
        <f t="shared" si="11"/>
        <v>44633</v>
      </c>
      <c r="U20" s="10"/>
      <c r="V20" s="14"/>
      <c r="W20" s="10"/>
      <c r="X20" s="14"/>
      <c r="Z20" s="10" t="str">
        <f t="shared" si="6"/>
        <v/>
      </c>
      <c r="AA20" s="10" t="str">
        <f t="shared" si="7"/>
        <v>Mercredi</v>
      </c>
      <c r="AB20" s="11">
        <f t="shared" si="12"/>
        <v>44664</v>
      </c>
      <c r="AC20" s="10"/>
      <c r="AD20" s="14"/>
      <c r="AE20" s="10"/>
      <c r="AF20" s="14"/>
    </row>
    <row r="21" spans="2:37" ht="21.95" customHeight="1">
      <c r="B21" s="10" t="str">
        <f t="shared" si="0"/>
        <v/>
      </c>
      <c r="C21" s="10" t="str">
        <f t="shared" si="1"/>
        <v>Vendredi</v>
      </c>
      <c r="D21" s="11">
        <f t="shared" si="8"/>
        <v>44575</v>
      </c>
      <c r="E21" s="10"/>
      <c r="F21" s="14"/>
      <c r="G21" s="10"/>
      <c r="H21" s="14" t="str">
        <f t="shared" si="9"/>
        <v/>
      </c>
      <c r="J21" s="10" t="str">
        <f t="shared" si="2"/>
        <v>S 7</v>
      </c>
      <c r="K21" s="10" t="str">
        <f t="shared" si="3"/>
        <v>Lundi</v>
      </c>
      <c r="L21" s="11">
        <f t="shared" si="10"/>
        <v>44606</v>
      </c>
      <c r="M21" s="10"/>
      <c r="N21" s="14"/>
      <c r="O21" s="10"/>
      <c r="P21" s="14"/>
      <c r="R21" s="10" t="str">
        <f t="shared" si="4"/>
        <v>S 11</v>
      </c>
      <c r="S21" s="10" t="str">
        <f t="shared" si="5"/>
        <v>Lundi</v>
      </c>
      <c r="T21" s="11">
        <f t="shared" si="11"/>
        <v>44634</v>
      </c>
      <c r="U21" s="10"/>
      <c r="V21" s="14"/>
      <c r="W21" s="10"/>
      <c r="X21" s="14"/>
      <c r="Z21" s="10" t="str">
        <f t="shared" si="6"/>
        <v/>
      </c>
      <c r="AA21" s="10" t="str">
        <f t="shared" si="7"/>
        <v>Jeudi</v>
      </c>
      <c r="AB21" s="11">
        <f t="shared" si="12"/>
        <v>44665</v>
      </c>
      <c r="AC21" s="10"/>
      <c r="AD21" s="14"/>
      <c r="AE21" s="10"/>
      <c r="AF21" s="14"/>
    </row>
    <row r="22" spans="2:37" ht="21.95" customHeight="1">
      <c r="B22" s="10" t="str">
        <f t="shared" si="0"/>
        <v/>
      </c>
      <c r="C22" s="10" t="str">
        <f t="shared" si="1"/>
        <v>Samedi</v>
      </c>
      <c r="D22" s="11">
        <f t="shared" si="8"/>
        <v>44576</v>
      </c>
      <c r="E22" s="10"/>
      <c r="F22" s="14"/>
      <c r="G22" s="10"/>
      <c r="H22" s="14" t="str">
        <f t="shared" si="9"/>
        <v/>
      </c>
      <c r="J22" s="10" t="str">
        <f t="shared" si="2"/>
        <v/>
      </c>
      <c r="K22" s="10" t="str">
        <f t="shared" si="3"/>
        <v>Mardi</v>
      </c>
      <c r="L22" s="11">
        <f t="shared" si="10"/>
        <v>44607</v>
      </c>
      <c r="M22" s="10"/>
      <c r="N22" s="14"/>
      <c r="O22" s="10"/>
      <c r="P22" s="14"/>
      <c r="R22" s="10" t="str">
        <f t="shared" si="4"/>
        <v/>
      </c>
      <c r="S22" s="10" t="str">
        <f t="shared" si="5"/>
        <v>Mardi</v>
      </c>
      <c r="T22" s="11">
        <f t="shared" si="11"/>
        <v>44635</v>
      </c>
      <c r="U22" s="10"/>
      <c r="V22" s="14"/>
      <c r="W22" s="10"/>
      <c r="X22" s="14"/>
      <c r="Z22" s="10" t="str">
        <f t="shared" si="6"/>
        <v/>
      </c>
      <c r="AA22" s="10" t="str">
        <f t="shared" si="7"/>
        <v>Vendredi</v>
      </c>
      <c r="AB22" s="11">
        <f t="shared" si="12"/>
        <v>44666</v>
      </c>
      <c r="AC22" s="10"/>
      <c r="AD22" s="14"/>
      <c r="AE22" s="10"/>
      <c r="AF22" s="14"/>
    </row>
    <row r="23" spans="2:37" ht="21.95" customHeight="1">
      <c r="B23" s="10" t="str">
        <f t="shared" si="0"/>
        <v/>
      </c>
      <c r="C23" s="10" t="str">
        <f t="shared" si="1"/>
        <v>Dimanche</v>
      </c>
      <c r="D23" s="11">
        <f t="shared" si="8"/>
        <v>44577</v>
      </c>
      <c r="E23" s="10"/>
      <c r="F23" s="14"/>
      <c r="G23" s="10"/>
      <c r="H23" s="14" t="str">
        <f t="shared" si="9"/>
        <v/>
      </c>
      <c r="J23" s="10" t="str">
        <f t="shared" si="2"/>
        <v/>
      </c>
      <c r="K23" s="10" t="str">
        <f t="shared" si="3"/>
        <v>Mercredi</v>
      </c>
      <c r="L23" s="11">
        <f t="shared" si="10"/>
        <v>44608</v>
      </c>
      <c r="M23" s="10"/>
      <c r="N23" s="14"/>
      <c r="O23" s="10"/>
      <c r="P23" s="14"/>
      <c r="R23" s="10" t="str">
        <f t="shared" si="4"/>
        <v/>
      </c>
      <c r="S23" s="10" t="str">
        <f t="shared" si="5"/>
        <v>Mercredi</v>
      </c>
      <c r="T23" s="11">
        <f t="shared" si="11"/>
        <v>44636</v>
      </c>
      <c r="U23" s="10"/>
      <c r="V23" s="14"/>
      <c r="W23" s="10"/>
      <c r="X23" s="14"/>
      <c r="Z23" s="10" t="str">
        <f t="shared" si="6"/>
        <v/>
      </c>
      <c r="AA23" s="10" t="str">
        <f t="shared" si="7"/>
        <v>Samedi</v>
      </c>
      <c r="AB23" s="11">
        <f t="shared" si="12"/>
        <v>44667</v>
      </c>
      <c r="AC23" s="10"/>
      <c r="AD23" s="14"/>
      <c r="AE23" s="10"/>
      <c r="AF23" s="14"/>
    </row>
    <row r="24" spans="2:37" ht="21.95" customHeight="1">
      <c r="B24" s="10" t="str">
        <f t="shared" si="0"/>
        <v>S 3</v>
      </c>
      <c r="C24" s="10" t="str">
        <f t="shared" si="1"/>
        <v>Lundi</v>
      </c>
      <c r="D24" s="11">
        <f t="shared" si="8"/>
        <v>44578</v>
      </c>
      <c r="E24" s="10"/>
      <c r="F24" s="14"/>
      <c r="G24" s="10"/>
      <c r="H24" s="14" t="str">
        <f t="shared" si="9"/>
        <v/>
      </c>
      <c r="J24" s="10" t="str">
        <f t="shared" si="2"/>
        <v/>
      </c>
      <c r="K24" s="10" t="str">
        <f t="shared" si="3"/>
        <v>Jeudi</v>
      </c>
      <c r="L24" s="11">
        <f t="shared" si="10"/>
        <v>44609</v>
      </c>
      <c r="M24" s="10"/>
      <c r="N24" s="14"/>
      <c r="O24" s="10"/>
      <c r="P24" s="14"/>
      <c r="R24" s="10" t="str">
        <f t="shared" si="4"/>
        <v/>
      </c>
      <c r="S24" s="10" t="str">
        <f t="shared" si="5"/>
        <v>Jeudi</v>
      </c>
      <c r="T24" s="11">
        <f t="shared" si="11"/>
        <v>44637</v>
      </c>
      <c r="U24" s="10"/>
      <c r="V24" s="14"/>
      <c r="W24" s="10"/>
      <c r="X24" s="14"/>
      <c r="Z24" s="10" t="str">
        <f t="shared" si="6"/>
        <v/>
      </c>
      <c r="AA24" s="10" t="str">
        <f t="shared" si="7"/>
        <v>Dimanche</v>
      </c>
      <c r="AB24" s="11">
        <f t="shared" si="12"/>
        <v>44668</v>
      </c>
      <c r="AC24" s="10"/>
      <c r="AD24" s="14"/>
      <c r="AE24" s="10"/>
      <c r="AF24" s="14"/>
    </row>
    <row r="25" spans="2:37" ht="21.95" customHeight="1">
      <c r="B25" s="10" t="str">
        <f t="shared" si="0"/>
        <v/>
      </c>
      <c r="C25" s="10" t="str">
        <f t="shared" si="1"/>
        <v>Mardi</v>
      </c>
      <c r="D25" s="11">
        <f t="shared" si="8"/>
        <v>44579</v>
      </c>
      <c r="E25" s="10"/>
      <c r="F25" s="14"/>
      <c r="G25" s="10"/>
      <c r="H25" s="14" t="str">
        <f t="shared" si="9"/>
        <v/>
      </c>
      <c r="J25" s="10" t="str">
        <f t="shared" si="2"/>
        <v/>
      </c>
      <c r="K25" s="10" t="str">
        <f t="shared" si="3"/>
        <v>Vendredi</v>
      </c>
      <c r="L25" s="11">
        <f t="shared" si="10"/>
        <v>44610</v>
      </c>
      <c r="M25" s="10"/>
      <c r="N25" s="14"/>
      <c r="O25" s="10"/>
      <c r="P25" s="14"/>
      <c r="R25" s="10" t="str">
        <f t="shared" si="4"/>
        <v/>
      </c>
      <c r="S25" s="10" t="str">
        <f t="shared" si="5"/>
        <v>Vendredi</v>
      </c>
      <c r="T25" s="11">
        <f t="shared" si="11"/>
        <v>44638</v>
      </c>
      <c r="U25" s="10"/>
      <c r="V25" s="14"/>
      <c r="W25" s="10"/>
      <c r="X25" s="14"/>
      <c r="Z25" s="10" t="str">
        <f t="shared" si="6"/>
        <v>S 16</v>
      </c>
      <c r="AA25" s="10" t="str">
        <f t="shared" si="7"/>
        <v>Lundi</v>
      </c>
      <c r="AB25" s="11">
        <f t="shared" si="12"/>
        <v>44669</v>
      </c>
      <c r="AC25" s="10"/>
      <c r="AD25" s="14"/>
      <c r="AE25" s="10"/>
      <c r="AF25" s="14"/>
    </row>
    <row r="26" spans="2:37" ht="21.95" customHeight="1">
      <c r="B26" s="10" t="str">
        <f t="shared" si="0"/>
        <v/>
      </c>
      <c r="C26" s="10" t="str">
        <f t="shared" si="1"/>
        <v>Mercredi</v>
      </c>
      <c r="D26" s="11">
        <f t="shared" si="8"/>
        <v>44580</v>
      </c>
      <c r="E26" s="10"/>
      <c r="F26" s="14"/>
      <c r="G26" s="10"/>
      <c r="H26" s="14" t="str">
        <f t="shared" si="9"/>
        <v/>
      </c>
      <c r="J26" s="10" t="str">
        <f t="shared" si="2"/>
        <v/>
      </c>
      <c r="K26" s="10" t="str">
        <f t="shared" si="3"/>
        <v>Samedi</v>
      </c>
      <c r="L26" s="11">
        <f t="shared" si="10"/>
        <v>44611</v>
      </c>
      <c r="M26" s="10"/>
      <c r="N26" s="14"/>
      <c r="O26" s="10"/>
      <c r="P26" s="14"/>
      <c r="R26" s="10" t="str">
        <f t="shared" si="4"/>
        <v/>
      </c>
      <c r="S26" s="10" t="str">
        <f t="shared" si="5"/>
        <v>Samedi</v>
      </c>
      <c r="T26" s="11">
        <f t="shared" si="11"/>
        <v>44639</v>
      </c>
      <c r="U26" s="10"/>
      <c r="V26" s="14"/>
      <c r="W26" s="10"/>
      <c r="X26" s="14"/>
      <c r="Z26" s="10" t="str">
        <f t="shared" si="6"/>
        <v/>
      </c>
      <c r="AA26" s="10" t="str">
        <f t="shared" si="7"/>
        <v>Mardi</v>
      </c>
      <c r="AB26" s="11">
        <f t="shared" si="12"/>
        <v>44670</v>
      </c>
      <c r="AC26" s="10"/>
      <c r="AD26" s="14"/>
      <c r="AE26" s="10"/>
      <c r="AF26" s="14"/>
    </row>
    <row r="27" spans="2:37" ht="21.95" customHeight="1">
      <c r="B27" s="10" t="str">
        <f t="shared" si="0"/>
        <v/>
      </c>
      <c r="C27" s="10" t="str">
        <f t="shared" si="1"/>
        <v>Jeudi</v>
      </c>
      <c r="D27" s="11">
        <f t="shared" si="8"/>
        <v>44581</v>
      </c>
      <c r="E27" s="10"/>
      <c r="F27" s="14"/>
      <c r="G27" s="10"/>
      <c r="H27" s="14" t="str">
        <f t="shared" si="9"/>
        <v/>
      </c>
      <c r="J27" s="10" t="str">
        <f t="shared" si="2"/>
        <v/>
      </c>
      <c r="K27" s="10" t="str">
        <f t="shared" si="3"/>
        <v>Dimanche</v>
      </c>
      <c r="L27" s="11">
        <f t="shared" si="10"/>
        <v>44612</v>
      </c>
      <c r="M27" s="10"/>
      <c r="N27" s="14"/>
      <c r="O27" s="10"/>
      <c r="P27" s="14"/>
      <c r="R27" s="10" t="str">
        <f t="shared" si="4"/>
        <v/>
      </c>
      <c r="S27" s="10" t="str">
        <f t="shared" si="5"/>
        <v>Dimanche</v>
      </c>
      <c r="T27" s="11">
        <f t="shared" si="11"/>
        <v>44640</v>
      </c>
      <c r="U27" s="10"/>
      <c r="V27" s="14"/>
      <c r="W27" s="10"/>
      <c r="X27" s="14"/>
      <c r="Z27" s="10" t="str">
        <f t="shared" si="6"/>
        <v/>
      </c>
      <c r="AA27" s="10" t="str">
        <f t="shared" si="7"/>
        <v>Mercredi</v>
      </c>
      <c r="AB27" s="11">
        <f t="shared" si="12"/>
        <v>44671</v>
      </c>
      <c r="AC27" s="10"/>
      <c r="AD27" s="14"/>
      <c r="AE27" s="10"/>
      <c r="AF27" s="14"/>
    </row>
    <row r="28" spans="2:37" ht="21.95" customHeight="1">
      <c r="B28" s="10" t="str">
        <f t="shared" si="0"/>
        <v/>
      </c>
      <c r="C28" s="10" t="str">
        <f t="shared" si="1"/>
        <v>Vendredi</v>
      </c>
      <c r="D28" s="11">
        <f t="shared" si="8"/>
        <v>44582</v>
      </c>
      <c r="E28" s="10"/>
      <c r="F28" s="14"/>
      <c r="G28" s="10"/>
      <c r="H28" s="14" t="str">
        <f t="shared" si="9"/>
        <v/>
      </c>
      <c r="J28" s="10" t="str">
        <f t="shared" si="2"/>
        <v>S 8</v>
      </c>
      <c r="K28" s="10" t="str">
        <f t="shared" si="3"/>
        <v>Lundi</v>
      </c>
      <c r="L28" s="11">
        <f t="shared" si="10"/>
        <v>44613</v>
      </c>
      <c r="M28" s="10"/>
      <c r="N28" s="14"/>
      <c r="O28" s="10"/>
      <c r="P28" s="14"/>
      <c r="R28" s="10" t="str">
        <f t="shared" si="4"/>
        <v>S 12</v>
      </c>
      <c r="S28" s="10" t="str">
        <f t="shared" si="5"/>
        <v>Lundi</v>
      </c>
      <c r="T28" s="11">
        <f t="shared" si="11"/>
        <v>44641</v>
      </c>
      <c r="U28" s="10"/>
      <c r="V28" s="14"/>
      <c r="W28" s="10"/>
      <c r="X28" s="14"/>
      <c r="Z28" s="10" t="str">
        <f t="shared" si="6"/>
        <v/>
      </c>
      <c r="AA28" s="10" t="str">
        <f t="shared" si="7"/>
        <v>Jeudi</v>
      </c>
      <c r="AB28" s="11">
        <f t="shared" si="12"/>
        <v>44672</v>
      </c>
      <c r="AC28" s="10"/>
      <c r="AD28" s="14"/>
      <c r="AE28" s="10"/>
      <c r="AF28" s="14"/>
    </row>
    <row r="29" spans="2:37" ht="21.95" customHeight="1">
      <c r="B29" s="10" t="str">
        <f t="shared" si="0"/>
        <v/>
      </c>
      <c r="C29" s="10" t="str">
        <f t="shared" si="1"/>
        <v>Samedi</v>
      </c>
      <c r="D29" s="11">
        <f t="shared" si="8"/>
        <v>44583</v>
      </c>
      <c r="E29" s="10"/>
      <c r="F29" s="14"/>
      <c r="G29" s="10"/>
      <c r="H29" s="14" t="str">
        <f t="shared" si="9"/>
        <v/>
      </c>
      <c r="J29" s="10" t="str">
        <f t="shared" si="2"/>
        <v/>
      </c>
      <c r="K29" s="10" t="str">
        <f t="shared" si="3"/>
        <v>Mardi</v>
      </c>
      <c r="L29" s="11">
        <f t="shared" si="10"/>
        <v>44614</v>
      </c>
      <c r="M29" s="10"/>
      <c r="N29" s="14"/>
      <c r="O29" s="10"/>
      <c r="P29" s="14"/>
      <c r="R29" s="10" t="str">
        <f t="shared" si="4"/>
        <v/>
      </c>
      <c r="S29" s="10" t="str">
        <f t="shared" si="5"/>
        <v>Mardi</v>
      </c>
      <c r="T29" s="11">
        <f t="shared" si="11"/>
        <v>44642</v>
      </c>
      <c r="U29" s="10"/>
      <c r="V29" s="14"/>
      <c r="W29" s="10"/>
      <c r="X29" s="14"/>
      <c r="Z29" s="10" t="str">
        <f t="shared" si="6"/>
        <v/>
      </c>
      <c r="AA29" s="10" t="str">
        <f t="shared" si="7"/>
        <v>Vendredi</v>
      </c>
      <c r="AB29" s="11">
        <f t="shared" si="12"/>
        <v>44673</v>
      </c>
      <c r="AC29" s="10"/>
      <c r="AD29" s="14"/>
      <c r="AE29" s="10"/>
      <c r="AF29" s="14"/>
    </row>
    <row r="30" spans="2:37" ht="21.95" customHeight="1">
      <c r="B30" s="10" t="str">
        <f t="shared" si="0"/>
        <v/>
      </c>
      <c r="C30" s="10" t="str">
        <f t="shared" si="1"/>
        <v>Dimanche</v>
      </c>
      <c r="D30" s="11">
        <f t="shared" si="8"/>
        <v>44584</v>
      </c>
      <c r="E30" s="10"/>
      <c r="F30" s="14"/>
      <c r="G30" s="10"/>
      <c r="H30" s="14" t="str">
        <f t="shared" si="9"/>
        <v/>
      </c>
      <c r="J30" s="10" t="str">
        <f t="shared" si="2"/>
        <v/>
      </c>
      <c r="K30" s="10" t="str">
        <f t="shared" si="3"/>
        <v>Mercredi</v>
      </c>
      <c r="L30" s="11">
        <f t="shared" si="10"/>
        <v>44615</v>
      </c>
      <c r="M30" s="10"/>
      <c r="N30" s="14"/>
      <c r="O30" s="10"/>
      <c r="P30" s="14"/>
      <c r="R30" s="10" t="str">
        <f t="shared" si="4"/>
        <v/>
      </c>
      <c r="S30" s="10" t="str">
        <f t="shared" si="5"/>
        <v>Mercredi</v>
      </c>
      <c r="T30" s="11">
        <f t="shared" si="11"/>
        <v>44643</v>
      </c>
      <c r="U30" s="10"/>
      <c r="V30" s="14"/>
      <c r="W30" s="10"/>
      <c r="X30" s="14"/>
      <c r="Z30" s="10" t="str">
        <f t="shared" si="6"/>
        <v/>
      </c>
      <c r="AA30" s="10" t="str">
        <f t="shared" si="7"/>
        <v>Samedi</v>
      </c>
      <c r="AB30" s="11">
        <f t="shared" si="12"/>
        <v>44674</v>
      </c>
      <c r="AC30" s="10"/>
      <c r="AD30" s="14"/>
      <c r="AE30" s="10"/>
      <c r="AF30" s="14"/>
    </row>
    <row r="31" spans="2:37" ht="21.95" customHeight="1">
      <c r="B31" s="10" t="str">
        <f t="shared" si="0"/>
        <v>S 4</v>
      </c>
      <c r="C31" s="10" t="str">
        <f t="shared" si="1"/>
        <v>Lundi</v>
      </c>
      <c r="D31" s="11">
        <f t="shared" si="8"/>
        <v>44585</v>
      </c>
      <c r="E31" s="10"/>
      <c r="F31" s="14"/>
      <c r="G31" s="10"/>
      <c r="H31" s="14" t="str">
        <f t="shared" si="9"/>
        <v/>
      </c>
      <c r="J31" s="10" t="str">
        <f t="shared" si="2"/>
        <v/>
      </c>
      <c r="K31" s="10" t="str">
        <f t="shared" si="3"/>
        <v>Jeudi</v>
      </c>
      <c r="L31" s="11">
        <f t="shared" si="10"/>
        <v>44616</v>
      </c>
      <c r="M31" s="10"/>
      <c r="N31" s="14"/>
      <c r="O31" s="10"/>
      <c r="P31" s="14"/>
      <c r="R31" s="10" t="str">
        <f t="shared" si="4"/>
        <v/>
      </c>
      <c r="S31" s="10" t="str">
        <f t="shared" si="5"/>
        <v>Jeudi</v>
      </c>
      <c r="T31" s="11">
        <f t="shared" si="11"/>
        <v>44644</v>
      </c>
      <c r="U31" s="10"/>
      <c r="V31" s="14"/>
      <c r="W31" s="10"/>
      <c r="X31" s="14"/>
      <c r="Z31" s="10" t="str">
        <f t="shared" si="6"/>
        <v/>
      </c>
      <c r="AA31" s="10" t="str">
        <f t="shared" si="7"/>
        <v>Dimanche</v>
      </c>
      <c r="AB31" s="11">
        <f t="shared" si="12"/>
        <v>44675</v>
      </c>
      <c r="AC31" s="10"/>
      <c r="AD31" s="14"/>
      <c r="AE31" s="10"/>
      <c r="AF31" s="14"/>
    </row>
    <row r="32" spans="2:37" ht="21.95" customHeight="1">
      <c r="B32" s="10" t="str">
        <f t="shared" si="0"/>
        <v/>
      </c>
      <c r="C32" s="10" t="str">
        <f t="shared" si="1"/>
        <v>Mardi</v>
      </c>
      <c r="D32" s="11">
        <f t="shared" si="8"/>
        <v>44586</v>
      </c>
      <c r="E32" s="10"/>
      <c r="F32" s="14"/>
      <c r="G32" s="10"/>
      <c r="H32" s="14" t="str">
        <f t="shared" si="9"/>
        <v/>
      </c>
      <c r="J32" s="10" t="str">
        <f t="shared" si="2"/>
        <v/>
      </c>
      <c r="K32" s="10" t="str">
        <f t="shared" si="3"/>
        <v>Vendredi</v>
      </c>
      <c r="L32" s="11">
        <f t="shared" si="10"/>
        <v>44617</v>
      </c>
      <c r="M32" s="10"/>
      <c r="N32" s="14"/>
      <c r="O32" s="10"/>
      <c r="P32" s="14"/>
      <c r="R32" s="10" t="str">
        <f t="shared" si="4"/>
        <v/>
      </c>
      <c r="S32" s="10" t="str">
        <f t="shared" si="5"/>
        <v>Vendredi</v>
      </c>
      <c r="T32" s="11">
        <f t="shared" si="11"/>
        <v>44645</v>
      </c>
      <c r="U32" s="10"/>
      <c r="V32" s="14"/>
      <c r="W32" s="10"/>
      <c r="X32" s="14"/>
      <c r="Z32" s="10" t="str">
        <f t="shared" si="6"/>
        <v>S 17</v>
      </c>
      <c r="AA32" s="10" t="str">
        <f t="shared" si="7"/>
        <v>Lundi</v>
      </c>
      <c r="AB32" s="11">
        <f t="shared" si="12"/>
        <v>44676</v>
      </c>
      <c r="AC32" s="10"/>
      <c r="AD32" s="14"/>
      <c r="AE32" s="10"/>
      <c r="AF32" s="14"/>
    </row>
    <row r="33" spans="2:32" ht="21.95" customHeight="1">
      <c r="B33" s="10" t="str">
        <f t="shared" si="0"/>
        <v/>
      </c>
      <c r="C33" s="10" t="str">
        <f t="shared" si="1"/>
        <v>Mercredi</v>
      </c>
      <c r="D33" s="11">
        <f t="shared" si="8"/>
        <v>44587</v>
      </c>
      <c r="E33" s="10"/>
      <c r="F33" s="14"/>
      <c r="G33" s="10"/>
      <c r="H33" s="14" t="str">
        <f t="shared" si="9"/>
        <v/>
      </c>
      <c r="J33" s="10" t="str">
        <f t="shared" si="2"/>
        <v/>
      </c>
      <c r="K33" s="10" t="str">
        <f t="shared" si="3"/>
        <v>Samedi</v>
      </c>
      <c r="L33" s="11">
        <f t="shared" si="10"/>
        <v>44618</v>
      </c>
      <c r="M33" s="10"/>
      <c r="N33" s="14"/>
      <c r="O33" s="10"/>
      <c r="P33" s="14"/>
      <c r="R33" s="10" t="str">
        <f t="shared" si="4"/>
        <v/>
      </c>
      <c r="S33" s="10" t="str">
        <f t="shared" si="5"/>
        <v>Samedi</v>
      </c>
      <c r="T33" s="11">
        <f t="shared" si="11"/>
        <v>44646</v>
      </c>
      <c r="U33" s="10"/>
      <c r="V33" s="14"/>
      <c r="W33" s="10"/>
      <c r="X33" s="14"/>
      <c r="Z33" s="10" t="str">
        <f t="shared" si="6"/>
        <v/>
      </c>
      <c r="AA33" s="10" t="str">
        <f t="shared" si="7"/>
        <v>Mardi</v>
      </c>
      <c r="AB33" s="11">
        <f t="shared" si="12"/>
        <v>44677</v>
      </c>
      <c r="AC33" s="10"/>
      <c r="AD33" s="14"/>
      <c r="AE33" s="10"/>
      <c r="AF33" s="14"/>
    </row>
    <row r="34" spans="2:32" ht="21.95" customHeight="1">
      <c r="B34" s="10" t="str">
        <f t="shared" si="0"/>
        <v/>
      </c>
      <c r="C34" s="10" t="str">
        <f t="shared" si="1"/>
        <v>Jeudi</v>
      </c>
      <c r="D34" s="11">
        <f t="shared" si="8"/>
        <v>44588</v>
      </c>
      <c r="E34" s="10"/>
      <c r="F34" s="14"/>
      <c r="G34" s="10"/>
      <c r="H34" s="14" t="str">
        <f t="shared" si="9"/>
        <v/>
      </c>
      <c r="J34" s="10" t="str">
        <f t="shared" si="2"/>
        <v/>
      </c>
      <c r="K34" s="10" t="str">
        <f t="shared" si="3"/>
        <v>Dimanche</v>
      </c>
      <c r="L34" s="11">
        <f t="shared" si="10"/>
        <v>44619</v>
      </c>
      <c r="M34" s="10"/>
      <c r="N34" s="14"/>
      <c r="O34" s="10"/>
      <c r="P34" s="14"/>
      <c r="R34" s="10" t="str">
        <f t="shared" si="4"/>
        <v/>
      </c>
      <c r="S34" s="10" t="str">
        <f t="shared" si="5"/>
        <v>Dimanche</v>
      </c>
      <c r="T34" s="11">
        <f t="shared" si="11"/>
        <v>44647</v>
      </c>
      <c r="U34" s="10"/>
      <c r="V34" s="14"/>
      <c r="W34" s="10"/>
      <c r="X34" s="14"/>
      <c r="Z34" s="10" t="str">
        <f t="shared" si="6"/>
        <v/>
      </c>
      <c r="AA34" s="10" t="str">
        <f t="shared" si="7"/>
        <v>Mercredi</v>
      </c>
      <c r="AB34" s="11">
        <f t="shared" si="12"/>
        <v>44678</v>
      </c>
      <c r="AC34" s="10"/>
      <c r="AD34" s="14"/>
      <c r="AE34" s="10"/>
      <c r="AF34" s="14"/>
    </row>
    <row r="35" spans="2:32" ht="21.95" customHeight="1">
      <c r="B35" s="10" t="str">
        <f t="shared" si="0"/>
        <v/>
      </c>
      <c r="C35" s="10" t="str">
        <f t="shared" si="1"/>
        <v>Vendredi</v>
      </c>
      <c r="D35" s="11">
        <f t="shared" si="8"/>
        <v>44589</v>
      </c>
      <c r="E35" s="10"/>
      <c r="F35" s="14"/>
      <c r="G35" s="10"/>
      <c r="H35" s="14" t="str">
        <f t="shared" si="9"/>
        <v/>
      </c>
      <c r="J35" s="10" t="str">
        <f t="shared" si="2"/>
        <v>S 9</v>
      </c>
      <c r="K35" s="10" t="str">
        <f t="shared" si="3"/>
        <v>Lundi</v>
      </c>
      <c r="L35" s="11">
        <f t="shared" si="10"/>
        <v>44620</v>
      </c>
      <c r="M35" s="10"/>
      <c r="N35" s="14"/>
      <c r="O35" s="10"/>
      <c r="P35" s="14"/>
      <c r="R35" s="10" t="str">
        <f t="shared" si="4"/>
        <v>S 13</v>
      </c>
      <c r="S35" s="10" t="str">
        <f t="shared" si="5"/>
        <v>Lundi</v>
      </c>
      <c r="T35" s="11">
        <f t="shared" si="11"/>
        <v>44648</v>
      </c>
      <c r="U35" s="10"/>
      <c r="V35" s="14"/>
      <c r="W35" s="10"/>
      <c r="X35" s="14"/>
      <c r="Z35" s="10" t="str">
        <f t="shared" si="6"/>
        <v/>
      </c>
      <c r="AA35" s="10" t="str">
        <f t="shared" si="7"/>
        <v>Jeudi</v>
      </c>
      <c r="AB35" s="11">
        <f t="shared" si="12"/>
        <v>44679</v>
      </c>
      <c r="AC35" s="10"/>
      <c r="AD35" s="14"/>
      <c r="AE35" s="10"/>
      <c r="AF35" s="14"/>
    </row>
    <row r="36" spans="2:32" ht="21.95" customHeight="1">
      <c r="B36" s="10" t="str">
        <f t="shared" si="0"/>
        <v/>
      </c>
      <c r="C36" s="10" t="str">
        <f t="shared" si="1"/>
        <v>Samedi</v>
      </c>
      <c r="D36" s="11">
        <f t="shared" si="8"/>
        <v>44590</v>
      </c>
      <c r="E36" s="10"/>
      <c r="F36" s="14"/>
      <c r="G36" s="10"/>
      <c r="H36" s="14" t="str">
        <f t="shared" si="9"/>
        <v/>
      </c>
      <c r="J36" s="10" t="str">
        <f t="shared" si="2"/>
        <v/>
      </c>
      <c r="K36" s="10" t="str">
        <f t="shared" si="3"/>
        <v/>
      </c>
      <c r="L36" s="11" t="str">
        <f t="shared" si="10"/>
        <v/>
      </c>
      <c r="M36" s="10"/>
      <c r="N36" s="14"/>
      <c r="O36" s="10"/>
      <c r="P36" s="14"/>
      <c r="R36" s="10" t="str">
        <f t="shared" si="4"/>
        <v/>
      </c>
      <c r="S36" s="10" t="str">
        <f t="shared" si="5"/>
        <v>Mardi</v>
      </c>
      <c r="T36" s="11">
        <f t="shared" si="11"/>
        <v>44649</v>
      </c>
      <c r="U36" s="10"/>
      <c r="V36" s="14"/>
      <c r="W36" s="10"/>
      <c r="X36" s="14"/>
      <c r="Z36" s="10" t="str">
        <f t="shared" si="6"/>
        <v/>
      </c>
      <c r="AA36" s="10" t="str">
        <f t="shared" si="7"/>
        <v>Vendredi</v>
      </c>
      <c r="AB36" s="11">
        <f t="shared" si="12"/>
        <v>44680</v>
      </c>
      <c r="AC36" s="10"/>
      <c r="AD36" s="14"/>
      <c r="AE36" s="10"/>
      <c r="AF36" s="14"/>
    </row>
    <row r="37" spans="2:32" ht="21.95" customHeight="1">
      <c r="B37" s="10" t="str">
        <f t="shared" si="0"/>
        <v/>
      </c>
      <c r="C37" s="10" t="str">
        <f t="shared" si="1"/>
        <v>Dimanche</v>
      </c>
      <c r="D37" s="11">
        <f t="shared" si="8"/>
        <v>44591</v>
      </c>
      <c r="E37" s="10"/>
      <c r="F37" s="14"/>
      <c r="G37" s="10"/>
      <c r="H37" s="14" t="str">
        <f t="shared" si="9"/>
        <v/>
      </c>
      <c r="J37" s="10"/>
      <c r="K37" s="10"/>
      <c r="L37" s="11"/>
      <c r="M37" s="10"/>
      <c r="N37" s="14"/>
      <c r="O37" s="10"/>
      <c r="P37" s="14"/>
      <c r="R37" s="10" t="str">
        <f t="shared" si="4"/>
        <v/>
      </c>
      <c r="S37" s="10" t="str">
        <f t="shared" si="5"/>
        <v>Mercredi</v>
      </c>
      <c r="T37" s="11">
        <f t="shared" si="11"/>
        <v>44650</v>
      </c>
      <c r="U37" s="10"/>
      <c r="V37" s="14"/>
      <c r="W37" s="10"/>
      <c r="X37" s="14"/>
      <c r="Z37" s="10" t="str">
        <f t="shared" si="6"/>
        <v/>
      </c>
      <c r="AA37" s="10" t="str">
        <f t="shared" si="7"/>
        <v>Samedi</v>
      </c>
      <c r="AB37" s="11">
        <f t="shared" si="12"/>
        <v>44681</v>
      </c>
      <c r="AC37" s="10"/>
      <c r="AD37" s="14"/>
      <c r="AE37" s="10"/>
      <c r="AF37" s="14"/>
    </row>
    <row r="38" spans="2:32" ht="21.95" customHeight="1">
      <c r="B38" s="10" t="str">
        <f t="shared" si="0"/>
        <v>S 5</v>
      </c>
      <c r="C38" s="10" t="str">
        <f t="shared" si="1"/>
        <v>Lundi</v>
      </c>
      <c r="D38" s="11">
        <f t="shared" si="8"/>
        <v>44592</v>
      </c>
      <c r="E38" s="10"/>
      <c r="F38" s="14"/>
      <c r="G38" s="10"/>
      <c r="H38" s="14" t="str">
        <f t="shared" si="9"/>
        <v/>
      </c>
      <c r="J38" s="10"/>
      <c r="K38" s="10"/>
      <c r="L38" s="11"/>
      <c r="M38" s="10"/>
      <c r="N38" s="14"/>
      <c r="O38" s="10"/>
      <c r="P38" s="14"/>
      <c r="R38" s="10" t="str">
        <f t="shared" si="4"/>
        <v/>
      </c>
      <c r="S38" s="10" t="str">
        <f t="shared" si="5"/>
        <v>Jeudi</v>
      </c>
      <c r="T38" s="11">
        <f t="shared" si="11"/>
        <v>44651</v>
      </c>
      <c r="U38" s="10"/>
      <c r="V38" s="14"/>
      <c r="W38" s="10"/>
      <c r="X38" s="14"/>
      <c r="Z38" s="10"/>
      <c r="AA38" s="10"/>
      <c r="AB38" s="11"/>
      <c r="AC38" s="10"/>
      <c r="AD38" s="14"/>
      <c r="AE38" s="10"/>
      <c r="AF38" s="14"/>
    </row>
    <row r="39" spans="2:32" ht="21.95" customHeight="1">
      <c r="B39" s="15" t="s">
        <v>1</v>
      </c>
      <c r="C39" s="15"/>
      <c r="D39" s="15"/>
      <c r="E39" s="15"/>
      <c r="F39" s="15"/>
      <c r="G39" s="15"/>
      <c r="H39" s="13">
        <f>LOOKUP(9^9,$H$8:$H$38)</f>
        <v>300</v>
      </c>
      <c r="J39" s="15" t="s">
        <v>1</v>
      </c>
      <c r="K39" s="15"/>
      <c r="L39" s="15"/>
      <c r="M39" s="15"/>
      <c r="N39" s="15"/>
      <c r="O39" s="15"/>
      <c r="P39" s="13">
        <f>LOOKUP(9^9,$P$8:$P$38)</f>
        <v>300</v>
      </c>
      <c r="R39" s="15" t="s">
        <v>1</v>
      </c>
      <c r="S39" s="15"/>
      <c r="T39" s="15"/>
      <c r="U39" s="15"/>
      <c r="V39" s="15"/>
      <c r="W39" s="15"/>
      <c r="X39" s="13">
        <f>LOOKUP(9^9,$X$8:$X$38)</f>
        <v>300</v>
      </c>
      <c r="Z39" s="15" t="s">
        <v>1</v>
      </c>
      <c r="AA39" s="15"/>
      <c r="AB39" s="15"/>
      <c r="AC39" s="15"/>
      <c r="AD39" s="15"/>
      <c r="AE39" s="15"/>
      <c r="AF39" s="13">
        <f>LOOKUP(9^9,$AF$8:$AF$38)</f>
        <v>300</v>
      </c>
    </row>
    <row r="42" spans="2:32" ht="38.1" customHeight="1">
      <c r="B42" s="19">
        <f>DATE($B$2,5,1)</f>
        <v>44682</v>
      </c>
      <c r="C42" s="19"/>
      <c r="D42" s="19"/>
      <c r="E42" s="19"/>
      <c r="F42" s="19"/>
      <c r="G42" s="19"/>
      <c r="H42" s="19"/>
      <c r="J42" s="20">
        <f>DATE($B$2,6,1)</f>
        <v>44713</v>
      </c>
      <c r="K42" s="20"/>
      <c r="L42" s="20"/>
      <c r="M42" s="20"/>
      <c r="N42" s="20"/>
      <c r="O42" s="20"/>
      <c r="P42" s="20"/>
      <c r="R42" s="21">
        <f>DATE($B$2,7,1)</f>
        <v>44743</v>
      </c>
      <c r="S42" s="21"/>
      <c r="T42" s="21"/>
      <c r="U42" s="21"/>
      <c r="V42" s="21"/>
      <c r="W42" s="21"/>
      <c r="X42" s="21"/>
      <c r="Z42" s="22">
        <f>DATE($B$2,8,1)</f>
        <v>44774</v>
      </c>
      <c r="AA42" s="22"/>
      <c r="AB42" s="22"/>
      <c r="AC42" s="22"/>
      <c r="AD42" s="22"/>
      <c r="AE42" s="22"/>
      <c r="AF42" s="22"/>
    </row>
    <row r="43" spans="2:32" ht="21.95" customHeight="1">
      <c r="B43" s="8" t="s">
        <v>7</v>
      </c>
      <c r="C43" s="9" t="s">
        <v>2</v>
      </c>
      <c r="D43" s="9"/>
      <c r="E43" s="8" t="s">
        <v>3</v>
      </c>
      <c r="F43" s="8" t="s">
        <v>4</v>
      </c>
      <c r="G43" s="8" t="s">
        <v>5</v>
      </c>
      <c r="H43" s="8" t="s">
        <v>6</v>
      </c>
      <c r="J43" s="8" t="s">
        <v>7</v>
      </c>
      <c r="K43" s="9" t="s">
        <v>2</v>
      </c>
      <c r="L43" s="9"/>
      <c r="M43" s="8" t="s">
        <v>3</v>
      </c>
      <c r="N43" s="8" t="s">
        <v>4</v>
      </c>
      <c r="O43" s="8" t="s">
        <v>5</v>
      </c>
      <c r="P43" s="8" t="s">
        <v>6</v>
      </c>
      <c r="R43" s="8" t="s">
        <v>7</v>
      </c>
      <c r="S43" s="9" t="s">
        <v>2</v>
      </c>
      <c r="T43" s="9"/>
      <c r="U43" s="8" t="s">
        <v>3</v>
      </c>
      <c r="V43" s="8" t="s">
        <v>4</v>
      </c>
      <c r="W43" s="8" t="s">
        <v>5</v>
      </c>
      <c r="X43" s="8" t="s">
        <v>6</v>
      </c>
      <c r="Z43" s="8" t="s">
        <v>7</v>
      </c>
      <c r="AA43" s="9" t="s">
        <v>2</v>
      </c>
      <c r="AB43" s="9"/>
      <c r="AC43" s="8" t="s">
        <v>3</v>
      </c>
      <c r="AD43" s="8" t="s">
        <v>4</v>
      </c>
      <c r="AE43" s="8" t="s">
        <v>5</v>
      </c>
      <c r="AF43" s="8" t="s">
        <v>6</v>
      </c>
    </row>
    <row r="44" spans="2:32" ht="21.95" customHeight="1">
      <c r="B44" s="10" t="str">
        <f>IF($C44="Lundi","S "&amp;INT(MOD(INT(($D44-2)/7)+0.6,52+5/28))+1,"")</f>
        <v/>
      </c>
      <c r="C44" s="10" t="str">
        <f>IF($D44="","",CHOOSE(WEEKDAY($D44),"Dimanche","Lundi","Mardi","Mercredi","Jeudi","Vendredi","Samedi"))</f>
        <v>Dimanche</v>
      </c>
      <c r="D44" s="11">
        <f>DATE(YEAR($B$42),MONTH($B$42),1)</f>
        <v>44682</v>
      </c>
      <c r="E44" s="12" t="s">
        <v>0</v>
      </c>
      <c r="F44" s="13">
        <f>IF($AF$39="","",$AF$39)</f>
        <v>300</v>
      </c>
      <c r="G44" s="12"/>
      <c r="H44" s="13">
        <f>IF($F$44="","",$F$44)</f>
        <v>300</v>
      </c>
      <c r="J44" s="10" t="str">
        <f>IF($K44="Lundi","S "&amp;INT(MOD(INT(($L44-2)/7)+0.6,52+5/28))+1,"")</f>
        <v/>
      </c>
      <c r="K44" s="10" t="str">
        <f>IF($L44="","",CHOOSE(WEEKDAY($L44),"Dimanche","Lundi","Mardi","Mercredi","Jeudi","Vendredi","Samedi"))</f>
        <v>Mercredi</v>
      </c>
      <c r="L44" s="11">
        <f>DATE(YEAR($J$42),MONTH($J$42),1)</f>
        <v>44713</v>
      </c>
      <c r="M44" s="12" t="s">
        <v>0</v>
      </c>
      <c r="N44" s="13">
        <f>IF($H$75="","",$H$75)</f>
        <v>300</v>
      </c>
      <c r="O44" s="12"/>
      <c r="P44" s="13">
        <f>IF($N$44="","",$N$44)</f>
        <v>300</v>
      </c>
      <c r="R44" s="10" t="str">
        <f>IF($S44="Lundi","S "&amp;INT(MOD(INT(($T44-2)/7)+0.6,52+5/28))+1,"")</f>
        <v/>
      </c>
      <c r="S44" s="10" t="str">
        <f>IF($T44="","",CHOOSE(WEEKDAY($T44),"Dimanche","Lundi","Mardi","Mercredi","Jeudi","Vendredi","Samedi"))</f>
        <v>Vendredi</v>
      </c>
      <c r="T44" s="11">
        <f>DATE(YEAR($R$42),MONTH($R$42),1)</f>
        <v>44743</v>
      </c>
      <c r="U44" s="12" t="s">
        <v>0</v>
      </c>
      <c r="V44" s="13">
        <f>IF($P$75="","",$P$75)</f>
        <v>300</v>
      </c>
      <c r="W44" s="12"/>
      <c r="X44" s="13">
        <f>IF($V$44="","",$V$44)</f>
        <v>300</v>
      </c>
      <c r="Z44" s="10" t="str">
        <f>IF($AA44="Lundi","S "&amp;INT(MOD(INT(($AB44-2)/7)+0.6,52+5/28))+1,"")</f>
        <v>S 31</v>
      </c>
      <c r="AA44" s="10" t="str">
        <f>IF($AB44="","",CHOOSE(WEEKDAY($AB44),"Dimanche","Lundi","Mardi","Mercredi","Jeudi","Vendredi","Samedi"))</f>
        <v>Lundi</v>
      </c>
      <c r="AB44" s="11">
        <f>DATE(YEAR($Z$42),MONTH($Z$42),1)</f>
        <v>44774</v>
      </c>
      <c r="AC44" s="12" t="s">
        <v>0</v>
      </c>
      <c r="AD44" s="13">
        <f>IF($X$75="","",$X$75)</f>
        <v>300</v>
      </c>
      <c r="AE44" s="12"/>
      <c r="AF44" s="13">
        <f>IF($AD$44="","",$AD$44)</f>
        <v>300</v>
      </c>
    </row>
    <row r="45" spans="2:32" ht="21.95" customHeight="1">
      <c r="B45" s="10" t="str">
        <f t="shared" ref="B45:B74" si="13">IF($C45="Lundi","S "&amp;INT(MOD(INT(($D45-2)/7)+0.6,52+5/28))+1,"")</f>
        <v>S 18</v>
      </c>
      <c r="C45" s="10" t="str">
        <f t="shared" ref="C45:C74" si="14">IF($D45="","",CHOOSE(WEEKDAY($D45),"Dimanche","Lundi","Mardi","Mercredi","Jeudi","Vendredi","Samedi"))</f>
        <v>Lundi</v>
      </c>
      <c r="D45" s="11">
        <f>IF($D44="","",IF(MONTH($D44+1)=MONTH($D44),$D44+1,""))</f>
        <v>44683</v>
      </c>
      <c r="E45" s="10"/>
      <c r="F45" s="14"/>
      <c r="G45" s="10"/>
      <c r="H45" s="14"/>
      <c r="J45" s="10" t="str">
        <f t="shared" ref="J45:J74" si="15">IF($K45="Lundi","S "&amp;INT(MOD(INT(($L45-2)/7)+0.6,52+5/28))+1,"")</f>
        <v/>
      </c>
      <c r="K45" s="10" t="str">
        <f t="shared" ref="K45:K74" si="16">IF($L45="","",CHOOSE(WEEKDAY($L45),"Dimanche","Lundi","Mardi","Mercredi","Jeudi","Vendredi","Samedi"))</f>
        <v>Jeudi</v>
      </c>
      <c r="L45" s="11">
        <f>IF($L44="","",IF(MONTH($L44+1)=MONTH($L44),$L44+1,""))</f>
        <v>44714</v>
      </c>
      <c r="M45" s="10"/>
      <c r="N45" s="14"/>
      <c r="O45" s="10"/>
      <c r="P45" s="14"/>
      <c r="R45" s="10" t="str">
        <f t="shared" ref="R45:R74" si="17">IF($S45="Lundi","S "&amp;INT(MOD(INT(($T45-2)/7)+0.6,52+5/28))+1,"")</f>
        <v/>
      </c>
      <c r="S45" s="10" t="str">
        <f t="shared" ref="S45:S74" si="18">IF($T45="","",CHOOSE(WEEKDAY($T45),"Dimanche","Lundi","Mardi","Mercredi","Jeudi","Vendredi","Samedi"))</f>
        <v>Samedi</v>
      </c>
      <c r="T45" s="11">
        <f>IF($T44="","",IF(MONTH($T44+1)=MONTH($T44),$T44+1,""))</f>
        <v>44744</v>
      </c>
      <c r="U45" s="10"/>
      <c r="V45" s="14"/>
      <c r="W45" s="10"/>
      <c r="X45" s="14"/>
      <c r="Z45" s="10" t="str">
        <f t="shared" ref="Z45:Z74" si="19">IF($AA45="Lundi","S "&amp;INT(MOD(INT(($AB45-2)/7)+0.6,52+5/28))+1,"")</f>
        <v/>
      </c>
      <c r="AA45" s="10" t="str">
        <f t="shared" ref="AA45:AA74" si="20">IF($AB45="","",CHOOSE(WEEKDAY($AB45),"Dimanche","Lundi","Mardi","Mercredi","Jeudi","Vendredi","Samedi"))</f>
        <v>Mardi</v>
      </c>
      <c r="AB45" s="11">
        <f>IF($AB44="","",IF(MONTH($AB44+1)=MONTH($AB44),$AB44+1,""))</f>
        <v>44775</v>
      </c>
      <c r="AC45" s="10"/>
      <c r="AD45" s="14"/>
      <c r="AE45" s="10"/>
      <c r="AF45" s="14"/>
    </row>
    <row r="46" spans="2:32" ht="21.95" customHeight="1">
      <c r="B46" s="10" t="str">
        <f t="shared" si="13"/>
        <v/>
      </c>
      <c r="C46" s="10" t="str">
        <f t="shared" si="14"/>
        <v>Mardi</v>
      </c>
      <c r="D46" s="11">
        <f t="shared" ref="D46:D74" si="21">IF($D45="","",IF(MONTH($D45+1)=MONTH($D45),$D45+1,""))</f>
        <v>44684</v>
      </c>
      <c r="E46" s="10"/>
      <c r="F46" s="14"/>
      <c r="G46" s="10"/>
      <c r="H46" s="14"/>
      <c r="J46" s="10" t="str">
        <f t="shared" si="15"/>
        <v/>
      </c>
      <c r="K46" s="10" t="str">
        <f t="shared" si="16"/>
        <v>Vendredi</v>
      </c>
      <c r="L46" s="11">
        <f t="shared" ref="L46:L74" si="22">IF($L45="","",IF(MONTH($L45+1)=MONTH($L45),$L45+1,""))</f>
        <v>44715</v>
      </c>
      <c r="M46" s="10"/>
      <c r="N46" s="14"/>
      <c r="O46" s="10"/>
      <c r="P46" s="14"/>
      <c r="R46" s="10" t="str">
        <f t="shared" si="17"/>
        <v/>
      </c>
      <c r="S46" s="10" t="str">
        <f t="shared" si="18"/>
        <v>Dimanche</v>
      </c>
      <c r="T46" s="11">
        <f t="shared" ref="T46:T74" si="23">IF($T45="","",IF(MONTH($T45+1)=MONTH($T45),$T45+1,""))</f>
        <v>44745</v>
      </c>
      <c r="U46" s="10"/>
      <c r="V46" s="14"/>
      <c r="W46" s="10"/>
      <c r="X46" s="14"/>
      <c r="Z46" s="10" t="str">
        <f t="shared" si="19"/>
        <v/>
      </c>
      <c r="AA46" s="10" t="str">
        <f t="shared" si="20"/>
        <v>Mercredi</v>
      </c>
      <c r="AB46" s="11">
        <f t="shared" ref="AB46:AB74" si="24">IF($AB45="","",IF(MONTH($AB45+1)=MONTH($AB45),$AB45+1,""))</f>
        <v>44776</v>
      </c>
      <c r="AC46" s="10"/>
      <c r="AD46" s="14"/>
      <c r="AE46" s="10"/>
      <c r="AF46" s="14"/>
    </row>
    <row r="47" spans="2:32" ht="21.95" customHeight="1">
      <c r="B47" s="10" t="str">
        <f t="shared" si="13"/>
        <v/>
      </c>
      <c r="C47" s="10" t="str">
        <f t="shared" si="14"/>
        <v>Mercredi</v>
      </c>
      <c r="D47" s="11">
        <f t="shared" si="21"/>
        <v>44685</v>
      </c>
      <c r="E47" s="10"/>
      <c r="F47" s="14"/>
      <c r="G47" s="10"/>
      <c r="H47" s="14"/>
      <c r="J47" s="10" t="str">
        <f t="shared" si="15"/>
        <v/>
      </c>
      <c r="K47" s="10" t="str">
        <f t="shared" si="16"/>
        <v>Samedi</v>
      </c>
      <c r="L47" s="11">
        <f t="shared" si="22"/>
        <v>44716</v>
      </c>
      <c r="M47" s="10"/>
      <c r="N47" s="14"/>
      <c r="O47" s="10"/>
      <c r="P47" s="14"/>
      <c r="R47" s="10" t="str">
        <f t="shared" si="17"/>
        <v>S 27</v>
      </c>
      <c r="S47" s="10" t="str">
        <f t="shared" si="18"/>
        <v>Lundi</v>
      </c>
      <c r="T47" s="11">
        <f t="shared" si="23"/>
        <v>44746</v>
      </c>
      <c r="U47" s="10"/>
      <c r="V47" s="14"/>
      <c r="W47" s="10"/>
      <c r="X47" s="14"/>
      <c r="Z47" s="10" t="str">
        <f t="shared" si="19"/>
        <v/>
      </c>
      <c r="AA47" s="10" t="str">
        <f t="shared" si="20"/>
        <v>Jeudi</v>
      </c>
      <c r="AB47" s="11">
        <f t="shared" si="24"/>
        <v>44777</v>
      </c>
      <c r="AC47" s="10"/>
      <c r="AD47" s="14"/>
      <c r="AE47" s="10"/>
      <c r="AF47" s="14"/>
    </row>
    <row r="48" spans="2:32" ht="21.95" customHeight="1">
      <c r="B48" s="10" t="str">
        <f t="shared" si="13"/>
        <v/>
      </c>
      <c r="C48" s="10" t="str">
        <f t="shared" si="14"/>
        <v>Jeudi</v>
      </c>
      <c r="D48" s="11">
        <f t="shared" si="21"/>
        <v>44686</v>
      </c>
      <c r="E48" s="10"/>
      <c r="F48" s="14"/>
      <c r="G48" s="10"/>
      <c r="H48" s="14"/>
      <c r="J48" s="10" t="str">
        <f t="shared" si="15"/>
        <v/>
      </c>
      <c r="K48" s="10" t="str">
        <f t="shared" si="16"/>
        <v>Dimanche</v>
      </c>
      <c r="L48" s="11">
        <f t="shared" si="22"/>
        <v>44717</v>
      </c>
      <c r="M48" s="10"/>
      <c r="N48" s="14"/>
      <c r="O48" s="10"/>
      <c r="P48" s="14"/>
      <c r="R48" s="10" t="str">
        <f t="shared" si="17"/>
        <v/>
      </c>
      <c r="S48" s="10" t="str">
        <f t="shared" si="18"/>
        <v>Mardi</v>
      </c>
      <c r="T48" s="11">
        <f t="shared" si="23"/>
        <v>44747</v>
      </c>
      <c r="U48" s="10"/>
      <c r="V48" s="14"/>
      <c r="W48" s="10"/>
      <c r="X48" s="14"/>
      <c r="Z48" s="10" t="str">
        <f t="shared" si="19"/>
        <v/>
      </c>
      <c r="AA48" s="10" t="str">
        <f t="shared" si="20"/>
        <v>Vendredi</v>
      </c>
      <c r="AB48" s="11">
        <f t="shared" si="24"/>
        <v>44778</v>
      </c>
      <c r="AC48" s="10"/>
      <c r="AD48" s="14"/>
      <c r="AE48" s="10"/>
      <c r="AF48" s="14"/>
    </row>
    <row r="49" spans="2:32" ht="21.95" customHeight="1">
      <c r="B49" s="10" t="str">
        <f t="shared" si="13"/>
        <v/>
      </c>
      <c r="C49" s="10" t="str">
        <f t="shared" si="14"/>
        <v>Vendredi</v>
      </c>
      <c r="D49" s="11">
        <f t="shared" si="21"/>
        <v>44687</v>
      </c>
      <c r="E49" s="10"/>
      <c r="F49" s="14"/>
      <c r="G49" s="10"/>
      <c r="H49" s="14"/>
      <c r="J49" s="10" t="str">
        <f t="shared" si="15"/>
        <v>S 23</v>
      </c>
      <c r="K49" s="10" t="str">
        <f t="shared" si="16"/>
        <v>Lundi</v>
      </c>
      <c r="L49" s="11">
        <f t="shared" si="22"/>
        <v>44718</v>
      </c>
      <c r="M49" s="10"/>
      <c r="N49" s="14"/>
      <c r="O49" s="10"/>
      <c r="P49" s="14"/>
      <c r="R49" s="10" t="str">
        <f t="shared" si="17"/>
        <v/>
      </c>
      <c r="S49" s="10" t="str">
        <f t="shared" si="18"/>
        <v>Mercredi</v>
      </c>
      <c r="T49" s="11">
        <f t="shared" si="23"/>
        <v>44748</v>
      </c>
      <c r="U49" s="10"/>
      <c r="V49" s="14"/>
      <c r="W49" s="10"/>
      <c r="X49" s="14"/>
      <c r="Z49" s="10" t="str">
        <f t="shared" si="19"/>
        <v/>
      </c>
      <c r="AA49" s="10" t="str">
        <f t="shared" si="20"/>
        <v>Samedi</v>
      </c>
      <c r="AB49" s="11">
        <f t="shared" si="24"/>
        <v>44779</v>
      </c>
      <c r="AC49" s="10"/>
      <c r="AD49" s="14"/>
      <c r="AE49" s="10"/>
      <c r="AF49" s="14"/>
    </row>
    <row r="50" spans="2:32" ht="21.95" customHeight="1">
      <c r="B50" s="10" t="str">
        <f t="shared" si="13"/>
        <v/>
      </c>
      <c r="C50" s="10" t="str">
        <f t="shared" si="14"/>
        <v>Samedi</v>
      </c>
      <c r="D50" s="11">
        <f t="shared" si="21"/>
        <v>44688</v>
      </c>
      <c r="E50" s="10"/>
      <c r="F50" s="14"/>
      <c r="G50" s="10"/>
      <c r="H50" s="14"/>
      <c r="J50" s="10" t="str">
        <f t="shared" si="15"/>
        <v/>
      </c>
      <c r="K50" s="10" t="str">
        <f t="shared" si="16"/>
        <v>Mardi</v>
      </c>
      <c r="L50" s="11">
        <f t="shared" si="22"/>
        <v>44719</v>
      </c>
      <c r="M50" s="10"/>
      <c r="N50" s="14"/>
      <c r="O50" s="10"/>
      <c r="P50" s="14"/>
      <c r="R50" s="10" t="str">
        <f t="shared" si="17"/>
        <v/>
      </c>
      <c r="S50" s="10" t="str">
        <f t="shared" si="18"/>
        <v>Jeudi</v>
      </c>
      <c r="T50" s="11">
        <f t="shared" si="23"/>
        <v>44749</v>
      </c>
      <c r="U50" s="10"/>
      <c r="V50" s="14"/>
      <c r="W50" s="10"/>
      <c r="X50" s="14"/>
      <c r="Z50" s="10" t="str">
        <f t="shared" si="19"/>
        <v/>
      </c>
      <c r="AA50" s="10" t="str">
        <f t="shared" si="20"/>
        <v>Dimanche</v>
      </c>
      <c r="AB50" s="11">
        <f t="shared" si="24"/>
        <v>44780</v>
      </c>
      <c r="AC50" s="10"/>
      <c r="AD50" s="14"/>
      <c r="AE50" s="10"/>
      <c r="AF50" s="14"/>
    </row>
    <row r="51" spans="2:32" ht="21.95" customHeight="1">
      <c r="B51" s="10" t="str">
        <f t="shared" si="13"/>
        <v/>
      </c>
      <c r="C51" s="10" t="str">
        <f t="shared" si="14"/>
        <v>Dimanche</v>
      </c>
      <c r="D51" s="11">
        <f t="shared" si="21"/>
        <v>44689</v>
      </c>
      <c r="E51" s="10"/>
      <c r="F51" s="14"/>
      <c r="G51" s="10"/>
      <c r="H51" s="14"/>
      <c r="J51" s="10" t="str">
        <f t="shared" si="15"/>
        <v/>
      </c>
      <c r="K51" s="10" t="str">
        <f t="shared" si="16"/>
        <v>Mercredi</v>
      </c>
      <c r="L51" s="11">
        <f t="shared" si="22"/>
        <v>44720</v>
      </c>
      <c r="M51" s="10"/>
      <c r="N51" s="14"/>
      <c r="O51" s="10"/>
      <c r="P51" s="14"/>
      <c r="R51" s="10" t="str">
        <f t="shared" si="17"/>
        <v/>
      </c>
      <c r="S51" s="10" t="str">
        <f t="shared" si="18"/>
        <v>Vendredi</v>
      </c>
      <c r="T51" s="11">
        <f t="shared" si="23"/>
        <v>44750</v>
      </c>
      <c r="U51" s="10"/>
      <c r="V51" s="14"/>
      <c r="W51" s="10"/>
      <c r="X51" s="14"/>
      <c r="Z51" s="10" t="str">
        <f t="shared" si="19"/>
        <v>S 32</v>
      </c>
      <c r="AA51" s="10" t="str">
        <f t="shared" si="20"/>
        <v>Lundi</v>
      </c>
      <c r="AB51" s="11">
        <f t="shared" si="24"/>
        <v>44781</v>
      </c>
      <c r="AC51" s="10"/>
      <c r="AD51" s="14"/>
      <c r="AE51" s="10"/>
      <c r="AF51" s="14"/>
    </row>
    <row r="52" spans="2:32" ht="21.95" customHeight="1">
      <c r="B52" s="10" t="str">
        <f t="shared" si="13"/>
        <v>S 19</v>
      </c>
      <c r="C52" s="10" t="str">
        <f t="shared" si="14"/>
        <v>Lundi</v>
      </c>
      <c r="D52" s="11">
        <f t="shared" si="21"/>
        <v>44690</v>
      </c>
      <c r="E52" s="10"/>
      <c r="F52" s="14"/>
      <c r="G52" s="10"/>
      <c r="H52" s="14"/>
      <c r="J52" s="10" t="str">
        <f t="shared" si="15"/>
        <v/>
      </c>
      <c r="K52" s="10" t="str">
        <f t="shared" si="16"/>
        <v>Jeudi</v>
      </c>
      <c r="L52" s="11">
        <f t="shared" si="22"/>
        <v>44721</v>
      </c>
      <c r="M52" s="10"/>
      <c r="N52" s="14"/>
      <c r="O52" s="10"/>
      <c r="P52" s="14"/>
      <c r="R52" s="10" t="str">
        <f t="shared" si="17"/>
        <v/>
      </c>
      <c r="S52" s="10" t="str">
        <f t="shared" si="18"/>
        <v>Samedi</v>
      </c>
      <c r="T52" s="11">
        <f t="shared" si="23"/>
        <v>44751</v>
      </c>
      <c r="U52" s="10"/>
      <c r="V52" s="14"/>
      <c r="W52" s="10"/>
      <c r="X52" s="14"/>
      <c r="Z52" s="10" t="str">
        <f t="shared" si="19"/>
        <v/>
      </c>
      <c r="AA52" s="10" t="str">
        <f t="shared" si="20"/>
        <v>Mardi</v>
      </c>
      <c r="AB52" s="11">
        <f t="shared" si="24"/>
        <v>44782</v>
      </c>
      <c r="AC52" s="10"/>
      <c r="AD52" s="14"/>
      <c r="AE52" s="10"/>
      <c r="AF52" s="14"/>
    </row>
    <row r="53" spans="2:32" ht="21.95" customHeight="1">
      <c r="B53" s="10" t="str">
        <f t="shared" si="13"/>
        <v/>
      </c>
      <c r="C53" s="10" t="str">
        <f t="shared" si="14"/>
        <v>Mardi</v>
      </c>
      <c r="D53" s="11">
        <f t="shared" si="21"/>
        <v>44691</v>
      </c>
      <c r="E53" s="10"/>
      <c r="F53" s="14"/>
      <c r="G53" s="10"/>
      <c r="H53" s="14"/>
      <c r="J53" s="10" t="str">
        <f t="shared" si="15"/>
        <v/>
      </c>
      <c r="K53" s="10" t="str">
        <f t="shared" si="16"/>
        <v>Vendredi</v>
      </c>
      <c r="L53" s="11">
        <f t="shared" si="22"/>
        <v>44722</v>
      </c>
      <c r="M53" s="10"/>
      <c r="N53" s="14"/>
      <c r="O53" s="10"/>
      <c r="P53" s="14"/>
      <c r="R53" s="10" t="str">
        <f t="shared" si="17"/>
        <v/>
      </c>
      <c r="S53" s="10" t="str">
        <f t="shared" si="18"/>
        <v>Dimanche</v>
      </c>
      <c r="T53" s="11">
        <f t="shared" si="23"/>
        <v>44752</v>
      </c>
      <c r="U53" s="10"/>
      <c r="V53" s="14"/>
      <c r="W53" s="10"/>
      <c r="X53" s="14"/>
      <c r="Z53" s="10" t="str">
        <f t="shared" si="19"/>
        <v/>
      </c>
      <c r="AA53" s="10" t="str">
        <f t="shared" si="20"/>
        <v>Mercredi</v>
      </c>
      <c r="AB53" s="11">
        <f t="shared" si="24"/>
        <v>44783</v>
      </c>
      <c r="AC53" s="10"/>
      <c r="AD53" s="14"/>
      <c r="AE53" s="10"/>
      <c r="AF53" s="14"/>
    </row>
    <row r="54" spans="2:32" ht="21.95" customHeight="1">
      <c r="B54" s="10" t="str">
        <f t="shared" si="13"/>
        <v/>
      </c>
      <c r="C54" s="10" t="str">
        <f t="shared" si="14"/>
        <v>Mercredi</v>
      </c>
      <c r="D54" s="11">
        <f t="shared" si="21"/>
        <v>44692</v>
      </c>
      <c r="E54" s="10"/>
      <c r="F54" s="14"/>
      <c r="G54" s="10"/>
      <c r="H54" s="14"/>
      <c r="J54" s="10" t="str">
        <f t="shared" si="15"/>
        <v/>
      </c>
      <c r="K54" s="10" t="str">
        <f t="shared" si="16"/>
        <v>Samedi</v>
      </c>
      <c r="L54" s="11">
        <f t="shared" si="22"/>
        <v>44723</v>
      </c>
      <c r="M54" s="10"/>
      <c r="N54" s="14"/>
      <c r="O54" s="10"/>
      <c r="P54" s="14"/>
      <c r="R54" s="10" t="str">
        <f t="shared" si="17"/>
        <v>S 28</v>
      </c>
      <c r="S54" s="10" t="str">
        <f t="shared" si="18"/>
        <v>Lundi</v>
      </c>
      <c r="T54" s="11">
        <f t="shared" si="23"/>
        <v>44753</v>
      </c>
      <c r="U54" s="10"/>
      <c r="V54" s="14"/>
      <c r="W54" s="10"/>
      <c r="X54" s="14"/>
      <c r="Z54" s="10" t="str">
        <f t="shared" si="19"/>
        <v/>
      </c>
      <c r="AA54" s="10" t="str">
        <f t="shared" si="20"/>
        <v>Jeudi</v>
      </c>
      <c r="AB54" s="11">
        <f t="shared" si="24"/>
        <v>44784</v>
      </c>
      <c r="AC54" s="10"/>
      <c r="AD54" s="14"/>
      <c r="AE54" s="10"/>
      <c r="AF54" s="14"/>
    </row>
    <row r="55" spans="2:32" ht="21.95" customHeight="1">
      <c r="B55" s="10" t="str">
        <f t="shared" si="13"/>
        <v/>
      </c>
      <c r="C55" s="10" t="str">
        <f t="shared" si="14"/>
        <v>Jeudi</v>
      </c>
      <c r="D55" s="11">
        <f t="shared" si="21"/>
        <v>44693</v>
      </c>
      <c r="E55" s="10"/>
      <c r="F55" s="14"/>
      <c r="G55" s="10"/>
      <c r="H55" s="14"/>
      <c r="J55" s="10" t="str">
        <f t="shared" si="15"/>
        <v/>
      </c>
      <c r="K55" s="10" t="str">
        <f t="shared" si="16"/>
        <v>Dimanche</v>
      </c>
      <c r="L55" s="11">
        <f t="shared" si="22"/>
        <v>44724</v>
      </c>
      <c r="M55" s="10"/>
      <c r="N55" s="14"/>
      <c r="O55" s="10"/>
      <c r="P55" s="14"/>
      <c r="R55" s="10" t="str">
        <f t="shared" si="17"/>
        <v/>
      </c>
      <c r="S55" s="10" t="str">
        <f t="shared" si="18"/>
        <v>Mardi</v>
      </c>
      <c r="T55" s="11">
        <f t="shared" si="23"/>
        <v>44754</v>
      </c>
      <c r="U55" s="10"/>
      <c r="V55" s="14"/>
      <c r="W55" s="10"/>
      <c r="X55" s="14"/>
      <c r="Z55" s="10" t="str">
        <f t="shared" si="19"/>
        <v/>
      </c>
      <c r="AA55" s="10" t="str">
        <f t="shared" si="20"/>
        <v>Vendredi</v>
      </c>
      <c r="AB55" s="11">
        <f t="shared" si="24"/>
        <v>44785</v>
      </c>
      <c r="AC55" s="10"/>
      <c r="AD55" s="14"/>
      <c r="AE55" s="10"/>
      <c r="AF55" s="14"/>
    </row>
    <row r="56" spans="2:32" ht="21.95" customHeight="1">
      <c r="B56" s="10" t="str">
        <f t="shared" si="13"/>
        <v/>
      </c>
      <c r="C56" s="10" t="str">
        <f t="shared" si="14"/>
        <v>Vendredi</v>
      </c>
      <c r="D56" s="11">
        <f t="shared" si="21"/>
        <v>44694</v>
      </c>
      <c r="E56" s="10"/>
      <c r="F56" s="14"/>
      <c r="G56" s="10"/>
      <c r="H56" s="14"/>
      <c r="J56" s="10" t="str">
        <f t="shared" si="15"/>
        <v>S 24</v>
      </c>
      <c r="K56" s="10" t="str">
        <f t="shared" si="16"/>
        <v>Lundi</v>
      </c>
      <c r="L56" s="11">
        <f t="shared" si="22"/>
        <v>44725</v>
      </c>
      <c r="M56" s="10"/>
      <c r="N56" s="14"/>
      <c r="O56" s="10"/>
      <c r="P56" s="14"/>
      <c r="R56" s="10" t="str">
        <f t="shared" si="17"/>
        <v/>
      </c>
      <c r="S56" s="10" t="str">
        <f t="shared" si="18"/>
        <v>Mercredi</v>
      </c>
      <c r="T56" s="11">
        <f t="shared" si="23"/>
        <v>44755</v>
      </c>
      <c r="U56" s="10"/>
      <c r="V56" s="14"/>
      <c r="W56" s="10"/>
      <c r="X56" s="14"/>
      <c r="Z56" s="10" t="str">
        <f t="shared" si="19"/>
        <v/>
      </c>
      <c r="AA56" s="10" t="str">
        <f t="shared" si="20"/>
        <v>Samedi</v>
      </c>
      <c r="AB56" s="11">
        <f t="shared" si="24"/>
        <v>44786</v>
      </c>
      <c r="AC56" s="10"/>
      <c r="AD56" s="14"/>
      <c r="AE56" s="10"/>
      <c r="AF56" s="14"/>
    </row>
    <row r="57" spans="2:32" ht="21.95" customHeight="1">
      <c r="B57" s="10" t="str">
        <f t="shared" si="13"/>
        <v/>
      </c>
      <c r="C57" s="10" t="str">
        <f t="shared" si="14"/>
        <v>Samedi</v>
      </c>
      <c r="D57" s="11">
        <f t="shared" si="21"/>
        <v>44695</v>
      </c>
      <c r="E57" s="10"/>
      <c r="F57" s="14"/>
      <c r="G57" s="10"/>
      <c r="H57" s="14"/>
      <c r="J57" s="10" t="str">
        <f t="shared" si="15"/>
        <v/>
      </c>
      <c r="K57" s="10" t="str">
        <f t="shared" si="16"/>
        <v>Mardi</v>
      </c>
      <c r="L57" s="11">
        <f t="shared" si="22"/>
        <v>44726</v>
      </c>
      <c r="M57" s="10"/>
      <c r="N57" s="14"/>
      <c r="O57" s="10"/>
      <c r="P57" s="14"/>
      <c r="R57" s="10" t="str">
        <f t="shared" si="17"/>
        <v/>
      </c>
      <c r="S57" s="10" t="str">
        <f t="shared" si="18"/>
        <v>Jeudi</v>
      </c>
      <c r="T57" s="11">
        <f t="shared" si="23"/>
        <v>44756</v>
      </c>
      <c r="U57" s="10"/>
      <c r="V57" s="14"/>
      <c r="W57" s="10"/>
      <c r="X57" s="14"/>
      <c r="Z57" s="10" t="str">
        <f t="shared" si="19"/>
        <v/>
      </c>
      <c r="AA57" s="10" t="str">
        <f t="shared" si="20"/>
        <v>Dimanche</v>
      </c>
      <c r="AB57" s="11">
        <f t="shared" si="24"/>
        <v>44787</v>
      </c>
      <c r="AC57" s="10"/>
      <c r="AD57" s="14"/>
      <c r="AE57" s="10"/>
      <c r="AF57" s="14"/>
    </row>
    <row r="58" spans="2:32" ht="21.95" customHeight="1">
      <c r="B58" s="10" t="str">
        <f t="shared" si="13"/>
        <v/>
      </c>
      <c r="C58" s="10" t="str">
        <f t="shared" si="14"/>
        <v>Dimanche</v>
      </c>
      <c r="D58" s="11">
        <f t="shared" si="21"/>
        <v>44696</v>
      </c>
      <c r="E58" s="10"/>
      <c r="F58" s="14"/>
      <c r="G58" s="10"/>
      <c r="H58" s="14"/>
      <c r="J58" s="10" t="str">
        <f t="shared" si="15"/>
        <v/>
      </c>
      <c r="K58" s="10" t="str">
        <f t="shared" si="16"/>
        <v>Mercredi</v>
      </c>
      <c r="L58" s="11">
        <f t="shared" si="22"/>
        <v>44727</v>
      </c>
      <c r="M58" s="10"/>
      <c r="N58" s="14"/>
      <c r="O58" s="10"/>
      <c r="P58" s="14"/>
      <c r="R58" s="10" t="str">
        <f t="shared" si="17"/>
        <v/>
      </c>
      <c r="S58" s="10" t="str">
        <f t="shared" si="18"/>
        <v>Vendredi</v>
      </c>
      <c r="T58" s="11">
        <f t="shared" si="23"/>
        <v>44757</v>
      </c>
      <c r="U58" s="10"/>
      <c r="V58" s="14"/>
      <c r="W58" s="10"/>
      <c r="X58" s="14"/>
      <c r="Z58" s="10" t="str">
        <f t="shared" si="19"/>
        <v>S 33</v>
      </c>
      <c r="AA58" s="10" t="str">
        <f t="shared" si="20"/>
        <v>Lundi</v>
      </c>
      <c r="AB58" s="11">
        <f t="shared" si="24"/>
        <v>44788</v>
      </c>
      <c r="AC58" s="10"/>
      <c r="AD58" s="14"/>
      <c r="AE58" s="10"/>
      <c r="AF58" s="14"/>
    </row>
    <row r="59" spans="2:32" ht="21.95" customHeight="1">
      <c r="B59" s="10" t="str">
        <f t="shared" si="13"/>
        <v>S 20</v>
      </c>
      <c r="C59" s="10" t="str">
        <f t="shared" si="14"/>
        <v>Lundi</v>
      </c>
      <c r="D59" s="11">
        <f t="shared" si="21"/>
        <v>44697</v>
      </c>
      <c r="E59" s="10"/>
      <c r="F59" s="14"/>
      <c r="G59" s="10"/>
      <c r="H59" s="14"/>
      <c r="J59" s="10" t="str">
        <f t="shared" si="15"/>
        <v/>
      </c>
      <c r="K59" s="10" t="str">
        <f t="shared" si="16"/>
        <v>Jeudi</v>
      </c>
      <c r="L59" s="11">
        <f t="shared" si="22"/>
        <v>44728</v>
      </c>
      <c r="M59" s="10"/>
      <c r="N59" s="14"/>
      <c r="O59" s="10"/>
      <c r="P59" s="14"/>
      <c r="R59" s="10" t="str">
        <f t="shared" si="17"/>
        <v/>
      </c>
      <c r="S59" s="10" t="str">
        <f t="shared" si="18"/>
        <v>Samedi</v>
      </c>
      <c r="T59" s="11">
        <f t="shared" si="23"/>
        <v>44758</v>
      </c>
      <c r="U59" s="10"/>
      <c r="V59" s="14"/>
      <c r="W59" s="10"/>
      <c r="X59" s="14"/>
      <c r="Z59" s="10" t="str">
        <f t="shared" si="19"/>
        <v/>
      </c>
      <c r="AA59" s="10" t="str">
        <f t="shared" si="20"/>
        <v>Mardi</v>
      </c>
      <c r="AB59" s="11">
        <f t="shared" si="24"/>
        <v>44789</v>
      </c>
      <c r="AC59" s="10"/>
      <c r="AD59" s="14"/>
      <c r="AE59" s="10"/>
      <c r="AF59" s="14"/>
    </row>
    <row r="60" spans="2:32" ht="21.95" customHeight="1">
      <c r="B60" s="10" t="str">
        <f t="shared" si="13"/>
        <v/>
      </c>
      <c r="C60" s="10" t="str">
        <f t="shared" si="14"/>
        <v>Mardi</v>
      </c>
      <c r="D60" s="11">
        <f t="shared" si="21"/>
        <v>44698</v>
      </c>
      <c r="E60" s="10"/>
      <c r="F60" s="14"/>
      <c r="G60" s="10"/>
      <c r="H60" s="14"/>
      <c r="J60" s="10" t="str">
        <f t="shared" si="15"/>
        <v/>
      </c>
      <c r="K60" s="10" t="str">
        <f t="shared" si="16"/>
        <v>Vendredi</v>
      </c>
      <c r="L60" s="11">
        <f t="shared" si="22"/>
        <v>44729</v>
      </c>
      <c r="M60" s="10"/>
      <c r="N60" s="14"/>
      <c r="O60" s="10"/>
      <c r="P60" s="14"/>
      <c r="R60" s="10" t="str">
        <f t="shared" si="17"/>
        <v/>
      </c>
      <c r="S60" s="10" t="str">
        <f t="shared" si="18"/>
        <v>Dimanche</v>
      </c>
      <c r="T60" s="11">
        <f t="shared" si="23"/>
        <v>44759</v>
      </c>
      <c r="U60" s="10"/>
      <c r="V60" s="14"/>
      <c r="W60" s="10"/>
      <c r="X60" s="14"/>
      <c r="Z60" s="10" t="str">
        <f t="shared" si="19"/>
        <v/>
      </c>
      <c r="AA60" s="10" t="str">
        <f t="shared" si="20"/>
        <v>Mercredi</v>
      </c>
      <c r="AB60" s="11">
        <f t="shared" si="24"/>
        <v>44790</v>
      </c>
      <c r="AC60" s="10"/>
      <c r="AD60" s="14"/>
      <c r="AE60" s="10"/>
      <c r="AF60" s="14"/>
    </row>
    <row r="61" spans="2:32" ht="21.95" customHeight="1">
      <c r="B61" s="10" t="str">
        <f t="shared" si="13"/>
        <v/>
      </c>
      <c r="C61" s="10" t="str">
        <f t="shared" si="14"/>
        <v>Mercredi</v>
      </c>
      <c r="D61" s="11">
        <f t="shared" si="21"/>
        <v>44699</v>
      </c>
      <c r="E61" s="10"/>
      <c r="F61" s="14"/>
      <c r="G61" s="10"/>
      <c r="H61" s="14"/>
      <c r="J61" s="10" t="str">
        <f t="shared" si="15"/>
        <v/>
      </c>
      <c r="K61" s="10" t="str">
        <f t="shared" si="16"/>
        <v>Samedi</v>
      </c>
      <c r="L61" s="11">
        <f t="shared" si="22"/>
        <v>44730</v>
      </c>
      <c r="M61" s="10"/>
      <c r="N61" s="14"/>
      <c r="O61" s="10"/>
      <c r="P61" s="14"/>
      <c r="R61" s="10" t="str">
        <f t="shared" si="17"/>
        <v>S 29</v>
      </c>
      <c r="S61" s="10" t="str">
        <f t="shared" si="18"/>
        <v>Lundi</v>
      </c>
      <c r="T61" s="11">
        <f t="shared" si="23"/>
        <v>44760</v>
      </c>
      <c r="U61" s="10"/>
      <c r="V61" s="14"/>
      <c r="W61" s="10"/>
      <c r="X61" s="14"/>
      <c r="Z61" s="10" t="str">
        <f t="shared" si="19"/>
        <v/>
      </c>
      <c r="AA61" s="10" t="str">
        <f t="shared" si="20"/>
        <v>Jeudi</v>
      </c>
      <c r="AB61" s="11">
        <f t="shared" si="24"/>
        <v>44791</v>
      </c>
      <c r="AC61" s="10"/>
      <c r="AD61" s="14"/>
      <c r="AE61" s="10"/>
      <c r="AF61" s="14"/>
    </row>
    <row r="62" spans="2:32" ht="21.95" customHeight="1">
      <c r="B62" s="10" t="str">
        <f t="shared" si="13"/>
        <v/>
      </c>
      <c r="C62" s="10" t="str">
        <f t="shared" si="14"/>
        <v>Jeudi</v>
      </c>
      <c r="D62" s="11">
        <f t="shared" si="21"/>
        <v>44700</v>
      </c>
      <c r="E62" s="10"/>
      <c r="F62" s="14"/>
      <c r="G62" s="10"/>
      <c r="H62" s="14"/>
      <c r="J62" s="10" t="str">
        <f t="shared" si="15"/>
        <v/>
      </c>
      <c r="K62" s="10" t="str">
        <f t="shared" si="16"/>
        <v>Dimanche</v>
      </c>
      <c r="L62" s="11">
        <f t="shared" si="22"/>
        <v>44731</v>
      </c>
      <c r="M62" s="10"/>
      <c r="N62" s="14"/>
      <c r="O62" s="10"/>
      <c r="P62" s="14"/>
      <c r="R62" s="10" t="str">
        <f t="shared" si="17"/>
        <v/>
      </c>
      <c r="S62" s="10" t="str">
        <f t="shared" si="18"/>
        <v>Mardi</v>
      </c>
      <c r="T62" s="11">
        <f t="shared" si="23"/>
        <v>44761</v>
      </c>
      <c r="U62" s="10"/>
      <c r="V62" s="14"/>
      <c r="W62" s="10"/>
      <c r="X62" s="14"/>
      <c r="Z62" s="10" t="str">
        <f t="shared" si="19"/>
        <v/>
      </c>
      <c r="AA62" s="10" t="str">
        <f t="shared" si="20"/>
        <v>Vendredi</v>
      </c>
      <c r="AB62" s="11">
        <f t="shared" si="24"/>
        <v>44792</v>
      </c>
      <c r="AC62" s="10"/>
      <c r="AD62" s="14"/>
      <c r="AE62" s="10"/>
      <c r="AF62" s="14"/>
    </row>
    <row r="63" spans="2:32" ht="21.95" customHeight="1">
      <c r="B63" s="10" t="str">
        <f t="shared" si="13"/>
        <v/>
      </c>
      <c r="C63" s="10" t="str">
        <f t="shared" si="14"/>
        <v>Vendredi</v>
      </c>
      <c r="D63" s="11">
        <f t="shared" si="21"/>
        <v>44701</v>
      </c>
      <c r="E63" s="10"/>
      <c r="F63" s="14"/>
      <c r="G63" s="10"/>
      <c r="H63" s="14"/>
      <c r="J63" s="10" t="str">
        <f t="shared" si="15"/>
        <v>S 25</v>
      </c>
      <c r="K63" s="10" t="str">
        <f t="shared" si="16"/>
        <v>Lundi</v>
      </c>
      <c r="L63" s="11">
        <f t="shared" si="22"/>
        <v>44732</v>
      </c>
      <c r="M63" s="10"/>
      <c r="N63" s="14"/>
      <c r="O63" s="10"/>
      <c r="P63" s="14"/>
      <c r="R63" s="10" t="str">
        <f t="shared" si="17"/>
        <v/>
      </c>
      <c r="S63" s="10" t="str">
        <f t="shared" si="18"/>
        <v>Mercredi</v>
      </c>
      <c r="T63" s="11">
        <f t="shared" si="23"/>
        <v>44762</v>
      </c>
      <c r="U63" s="10"/>
      <c r="V63" s="14"/>
      <c r="W63" s="10"/>
      <c r="X63" s="14"/>
      <c r="Z63" s="10" t="str">
        <f t="shared" si="19"/>
        <v/>
      </c>
      <c r="AA63" s="10" t="str">
        <f t="shared" si="20"/>
        <v>Samedi</v>
      </c>
      <c r="AB63" s="11">
        <f t="shared" si="24"/>
        <v>44793</v>
      </c>
      <c r="AC63" s="10"/>
      <c r="AD63" s="14"/>
      <c r="AE63" s="10"/>
      <c r="AF63" s="14"/>
    </row>
    <row r="64" spans="2:32" ht="21.95" customHeight="1">
      <c r="B64" s="10" t="str">
        <f t="shared" si="13"/>
        <v/>
      </c>
      <c r="C64" s="10" t="str">
        <f t="shared" si="14"/>
        <v>Samedi</v>
      </c>
      <c r="D64" s="11">
        <f t="shared" si="21"/>
        <v>44702</v>
      </c>
      <c r="E64" s="10"/>
      <c r="F64" s="14"/>
      <c r="G64" s="10"/>
      <c r="H64" s="14"/>
      <c r="J64" s="10" t="str">
        <f t="shared" si="15"/>
        <v/>
      </c>
      <c r="K64" s="10" t="str">
        <f t="shared" si="16"/>
        <v>Mardi</v>
      </c>
      <c r="L64" s="11">
        <f t="shared" si="22"/>
        <v>44733</v>
      </c>
      <c r="M64" s="10"/>
      <c r="N64" s="14"/>
      <c r="O64" s="10"/>
      <c r="P64" s="14"/>
      <c r="R64" s="10" t="str">
        <f t="shared" si="17"/>
        <v/>
      </c>
      <c r="S64" s="10" t="str">
        <f t="shared" si="18"/>
        <v>Jeudi</v>
      </c>
      <c r="T64" s="11">
        <f t="shared" si="23"/>
        <v>44763</v>
      </c>
      <c r="U64" s="10"/>
      <c r="V64" s="14"/>
      <c r="W64" s="10"/>
      <c r="X64" s="14"/>
      <c r="Z64" s="10" t="str">
        <f t="shared" si="19"/>
        <v/>
      </c>
      <c r="AA64" s="10" t="str">
        <f t="shared" si="20"/>
        <v>Dimanche</v>
      </c>
      <c r="AB64" s="11">
        <f t="shared" si="24"/>
        <v>44794</v>
      </c>
      <c r="AC64" s="10"/>
      <c r="AD64" s="14"/>
      <c r="AE64" s="10"/>
      <c r="AF64" s="14"/>
    </row>
    <row r="65" spans="2:32" ht="21.95" customHeight="1">
      <c r="B65" s="10" t="str">
        <f t="shared" si="13"/>
        <v/>
      </c>
      <c r="C65" s="10" t="str">
        <f t="shared" si="14"/>
        <v>Dimanche</v>
      </c>
      <c r="D65" s="11">
        <f t="shared" si="21"/>
        <v>44703</v>
      </c>
      <c r="E65" s="10"/>
      <c r="F65" s="14"/>
      <c r="G65" s="10"/>
      <c r="H65" s="14"/>
      <c r="J65" s="10" t="str">
        <f t="shared" si="15"/>
        <v/>
      </c>
      <c r="K65" s="10" t="str">
        <f t="shared" si="16"/>
        <v>Mercredi</v>
      </c>
      <c r="L65" s="11">
        <f t="shared" si="22"/>
        <v>44734</v>
      </c>
      <c r="M65" s="10"/>
      <c r="N65" s="14"/>
      <c r="O65" s="10"/>
      <c r="P65" s="14"/>
      <c r="R65" s="10" t="str">
        <f t="shared" si="17"/>
        <v/>
      </c>
      <c r="S65" s="10" t="str">
        <f t="shared" si="18"/>
        <v>Vendredi</v>
      </c>
      <c r="T65" s="11">
        <f t="shared" si="23"/>
        <v>44764</v>
      </c>
      <c r="U65" s="10"/>
      <c r="V65" s="14"/>
      <c r="W65" s="10"/>
      <c r="X65" s="14"/>
      <c r="Z65" s="10" t="str">
        <f t="shared" si="19"/>
        <v>S 34</v>
      </c>
      <c r="AA65" s="10" t="str">
        <f t="shared" si="20"/>
        <v>Lundi</v>
      </c>
      <c r="AB65" s="11">
        <f t="shared" si="24"/>
        <v>44795</v>
      </c>
      <c r="AC65" s="10"/>
      <c r="AD65" s="14"/>
      <c r="AE65" s="10"/>
      <c r="AF65" s="14"/>
    </row>
    <row r="66" spans="2:32" ht="21.95" customHeight="1">
      <c r="B66" s="10" t="str">
        <f t="shared" si="13"/>
        <v>S 21</v>
      </c>
      <c r="C66" s="10" t="str">
        <f t="shared" si="14"/>
        <v>Lundi</v>
      </c>
      <c r="D66" s="11">
        <f t="shared" si="21"/>
        <v>44704</v>
      </c>
      <c r="E66" s="10"/>
      <c r="F66" s="14"/>
      <c r="G66" s="10"/>
      <c r="H66" s="14"/>
      <c r="J66" s="10" t="str">
        <f t="shared" si="15"/>
        <v/>
      </c>
      <c r="K66" s="10" t="str">
        <f t="shared" si="16"/>
        <v>Jeudi</v>
      </c>
      <c r="L66" s="11">
        <f t="shared" si="22"/>
        <v>44735</v>
      </c>
      <c r="M66" s="10"/>
      <c r="N66" s="14"/>
      <c r="O66" s="10"/>
      <c r="P66" s="14"/>
      <c r="R66" s="10" t="str">
        <f t="shared" si="17"/>
        <v/>
      </c>
      <c r="S66" s="10" t="str">
        <f t="shared" si="18"/>
        <v>Samedi</v>
      </c>
      <c r="T66" s="11">
        <f t="shared" si="23"/>
        <v>44765</v>
      </c>
      <c r="U66" s="10"/>
      <c r="V66" s="14"/>
      <c r="W66" s="10"/>
      <c r="X66" s="14"/>
      <c r="Z66" s="10" t="str">
        <f t="shared" si="19"/>
        <v/>
      </c>
      <c r="AA66" s="10" t="str">
        <f t="shared" si="20"/>
        <v>Mardi</v>
      </c>
      <c r="AB66" s="11">
        <f t="shared" si="24"/>
        <v>44796</v>
      </c>
      <c r="AC66" s="10"/>
      <c r="AD66" s="14"/>
      <c r="AE66" s="10"/>
      <c r="AF66" s="14"/>
    </row>
    <row r="67" spans="2:32" ht="21.95" customHeight="1">
      <c r="B67" s="10" t="str">
        <f t="shared" si="13"/>
        <v/>
      </c>
      <c r="C67" s="10" t="str">
        <f t="shared" si="14"/>
        <v>Mardi</v>
      </c>
      <c r="D67" s="11">
        <f t="shared" si="21"/>
        <v>44705</v>
      </c>
      <c r="E67" s="10"/>
      <c r="F67" s="14"/>
      <c r="G67" s="10"/>
      <c r="H67" s="14"/>
      <c r="J67" s="10" t="str">
        <f t="shared" si="15"/>
        <v/>
      </c>
      <c r="K67" s="10" t="str">
        <f t="shared" si="16"/>
        <v>Vendredi</v>
      </c>
      <c r="L67" s="11">
        <f t="shared" si="22"/>
        <v>44736</v>
      </c>
      <c r="M67" s="10"/>
      <c r="N67" s="14"/>
      <c r="O67" s="10"/>
      <c r="P67" s="14"/>
      <c r="R67" s="10" t="str">
        <f t="shared" si="17"/>
        <v/>
      </c>
      <c r="S67" s="10" t="str">
        <f t="shared" si="18"/>
        <v>Dimanche</v>
      </c>
      <c r="T67" s="11">
        <f t="shared" si="23"/>
        <v>44766</v>
      </c>
      <c r="U67" s="10"/>
      <c r="V67" s="14"/>
      <c r="W67" s="10"/>
      <c r="X67" s="14"/>
      <c r="Z67" s="10" t="str">
        <f t="shared" si="19"/>
        <v/>
      </c>
      <c r="AA67" s="10" t="str">
        <f t="shared" si="20"/>
        <v>Mercredi</v>
      </c>
      <c r="AB67" s="11">
        <f t="shared" si="24"/>
        <v>44797</v>
      </c>
      <c r="AC67" s="10"/>
      <c r="AD67" s="14"/>
      <c r="AE67" s="10"/>
      <c r="AF67" s="14"/>
    </row>
    <row r="68" spans="2:32" ht="21.95" customHeight="1">
      <c r="B68" s="10" t="str">
        <f t="shared" si="13"/>
        <v/>
      </c>
      <c r="C68" s="10" t="str">
        <f t="shared" si="14"/>
        <v>Mercredi</v>
      </c>
      <c r="D68" s="11">
        <f t="shared" si="21"/>
        <v>44706</v>
      </c>
      <c r="E68" s="10"/>
      <c r="F68" s="14"/>
      <c r="G68" s="10"/>
      <c r="H68" s="14"/>
      <c r="J68" s="10" t="str">
        <f t="shared" si="15"/>
        <v/>
      </c>
      <c r="K68" s="10" t="str">
        <f t="shared" si="16"/>
        <v>Samedi</v>
      </c>
      <c r="L68" s="11">
        <f t="shared" si="22"/>
        <v>44737</v>
      </c>
      <c r="M68" s="10"/>
      <c r="N68" s="14"/>
      <c r="O68" s="10"/>
      <c r="P68" s="14"/>
      <c r="R68" s="10" t="str">
        <f t="shared" si="17"/>
        <v>S 30</v>
      </c>
      <c r="S68" s="10" t="str">
        <f t="shared" si="18"/>
        <v>Lundi</v>
      </c>
      <c r="T68" s="11">
        <f t="shared" si="23"/>
        <v>44767</v>
      </c>
      <c r="U68" s="10"/>
      <c r="V68" s="14"/>
      <c r="W68" s="10"/>
      <c r="X68" s="14"/>
      <c r="Z68" s="10" t="str">
        <f t="shared" si="19"/>
        <v/>
      </c>
      <c r="AA68" s="10" t="str">
        <f t="shared" si="20"/>
        <v>Jeudi</v>
      </c>
      <c r="AB68" s="11">
        <f t="shared" si="24"/>
        <v>44798</v>
      </c>
      <c r="AC68" s="10"/>
      <c r="AD68" s="14"/>
      <c r="AE68" s="10"/>
      <c r="AF68" s="14"/>
    </row>
    <row r="69" spans="2:32" ht="21.95" customHeight="1">
      <c r="B69" s="10" t="str">
        <f t="shared" si="13"/>
        <v/>
      </c>
      <c r="C69" s="10" t="str">
        <f t="shared" si="14"/>
        <v>Jeudi</v>
      </c>
      <c r="D69" s="11">
        <f t="shared" si="21"/>
        <v>44707</v>
      </c>
      <c r="E69" s="10"/>
      <c r="F69" s="14"/>
      <c r="G69" s="10"/>
      <c r="H69" s="14"/>
      <c r="J69" s="10" t="str">
        <f t="shared" si="15"/>
        <v/>
      </c>
      <c r="K69" s="10" t="str">
        <f t="shared" si="16"/>
        <v>Dimanche</v>
      </c>
      <c r="L69" s="11">
        <f t="shared" si="22"/>
        <v>44738</v>
      </c>
      <c r="M69" s="10"/>
      <c r="N69" s="14"/>
      <c r="O69" s="10"/>
      <c r="P69" s="14"/>
      <c r="R69" s="10" t="str">
        <f t="shared" si="17"/>
        <v/>
      </c>
      <c r="S69" s="10" t="str">
        <f t="shared" si="18"/>
        <v>Mardi</v>
      </c>
      <c r="T69" s="11">
        <f t="shared" si="23"/>
        <v>44768</v>
      </c>
      <c r="U69" s="10"/>
      <c r="V69" s="14"/>
      <c r="W69" s="10"/>
      <c r="X69" s="14"/>
      <c r="Z69" s="10" t="str">
        <f t="shared" si="19"/>
        <v/>
      </c>
      <c r="AA69" s="10" t="str">
        <f t="shared" si="20"/>
        <v>Vendredi</v>
      </c>
      <c r="AB69" s="11">
        <f t="shared" si="24"/>
        <v>44799</v>
      </c>
      <c r="AC69" s="10"/>
      <c r="AD69" s="14"/>
      <c r="AE69" s="10"/>
      <c r="AF69" s="14"/>
    </row>
    <row r="70" spans="2:32" ht="21.95" customHeight="1">
      <c r="B70" s="10" t="str">
        <f t="shared" si="13"/>
        <v/>
      </c>
      <c r="C70" s="10" t="str">
        <f t="shared" si="14"/>
        <v>Vendredi</v>
      </c>
      <c r="D70" s="11">
        <f t="shared" si="21"/>
        <v>44708</v>
      </c>
      <c r="E70" s="10"/>
      <c r="F70" s="14"/>
      <c r="G70" s="10"/>
      <c r="H70" s="14"/>
      <c r="J70" s="10" t="str">
        <f t="shared" si="15"/>
        <v>S 26</v>
      </c>
      <c r="K70" s="10" t="str">
        <f t="shared" si="16"/>
        <v>Lundi</v>
      </c>
      <c r="L70" s="11">
        <f t="shared" si="22"/>
        <v>44739</v>
      </c>
      <c r="M70" s="10"/>
      <c r="N70" s="14"/>
      <c r="O70" s="10"/>
      <c r="P70" s="14"/>
      <c r="R70" s="10" t="str">
        <f t="shared" si="17"/>
        <v/>
      </c>
      <c r="S70" s="10" t="str">
        <f t="shared" si="18"/>
        <v>Mercredi</v>
      </c>
      <c r="T70" s="11">
        <f t="shared" si="23"/>
        <v>44769</v>
      </c>
      <c r="U70" s="10"/>
      <c r="V70" s="14"/>
      <c r="W70" s="10"/>
      <c r="X70" s="14"/>
      <c r="Z70" s="10" t="str">
        <f t="shared" si="19"/>
        <v/>
      </c>
      <c r="AA70" s="10" t="str">
        <f t="shared" si="20"/>
        <v>Samedi</v>
      </c>
      <c r="AB70" s="11">
        <f t="shared" si="24"/>
        <v>44800</v>
      </c>
      <c r="AC70" s="10"/>
      <c r="AD70" s="14"/>
      <c r="AE70" s="10"/>
      <c r="AF70" s="14"/>
    </row>
    <row r="71" spans="2:32" ht="21.95" customHeight="1">
      <c r="B71" s="10" t="str">
        <f t="shared" si="13"/>
        <v/>
      </c>
      <c r="C71" s="10" t="str">
        <f t="shared" si="14"/>
        <v>Samedi</v>
      </c>
      <c r="D71" s="11">
        <f t="shared" si="21"/>
        <v>44709</v>
      </c>
      <c r="E71" s="10"/>
      <c r="F71" s="14"/>
      <c r="G71" s="10"/>
      <c r="H71" s="14"/>
      <c r="J71" s="10" t="str">
        <f t="shared" si="15"/>
        <v/>
      </c>
      <c r="K71" s="10" t="str">
        <f t="shared" si="16"/>
        <v>Mardi</v>
      </c>
      <c r="L71" s="11">
        <f t="shared" si="22"/>
        <v>44740</v>
      </c>
      <c r="M71" s="10"/>
      <c r="N71" s="14"/>
      <c r="O71" s="10"/>
      <c r="P71" s="14"/>
      <c r="R71" s="10" t="str">
        <f t="shared" si="17"/>
        <v/>
      </c>
      <c r="S71" s="10" t="str">
        <f t="shared" si="18"/>
        <v>Jeudi</v>
      </c>
      <c r="T71" s="11">
        <f t="shared" si="23"/>
        <v>44770</v>
      </c>
      <c r="U71" s="10"/>
      <c r="V71" s="14"/>
      <c r="W71" s="10"/>
      <c r="X71" s="14"/>
      <c r="Z71" s="10" t="str">
        <f t="shared" si="19"/>
        <v/>
      </c>
      <c r="AA71" s="10" t="str">
        <f t="shared" si="20"/>
        <v>Dimanche</v>
      </c>
      <c r="AB71" s="11">
        <f t="shared" si="24"/>
        <v>44801</v>
      </c>
      <c r="AC71" s="10"/>
      <c r="AD71" s="14"/>
      <c r="AE71" s="10"/>
      <c r="AF71" s="14"/>
    </row>
    <row r="72" spans="2:32" ht="21.95" customHeight="1">
      <c r="B72" s="10" t="str">
        <f t="shared" si="13"/>
        <v/>
      </c>
      <c r="C72" s="10" t="str">
        <f t="shared" si="14"/>
        <v>Dimanche</v>
      </c>
      <c r="D72" s="11">
        <f t="shared" si="21"/>
        <v>44710</v>
      </c>
      <c r="E72" s="10"/>
      <c r="F72" s="14"/>
      <c r="G72" s="10"/>
      <c r="H72" s="14"/>
      <c r="J72" s="10" t="str">
        <f t="shared" si="15"/>
        <v/>
      </c>
      <c r="K72" s="10" t="str">
        <f t="shared" si="16"/>
        <v>Mercredi</v>
      </c>
      <c r="L72" s="11">
        <f t="shared" si="22"/>
        <v>44741</v>
      </c>
      <c r="M72" s="10"/>
      <c r="N72" s="14"/>
      <c r="O72" s="10"/>
      <c r="P72" s="14"/>
      <c r="R72" s="10" t="str">
        <f t="shared" si="17"/>
        <v/>
      </c>
      <c r="S72" s="10" t="str">
        <f t="shared" si="18"/>
        <v>Vendredi</v>
      </c>
      <c r="T72" s="11">
        <f t="shared" si="23"/>
        <v>44771</v>
      </c>
      <c r="U72" s="10"/>
      <c r="V72" s="14"/>
      <c r="W72" s="10"/>
      <c r="X72" s="14"/>
      <c r="Z72" s="10" t="str">
        <f t="shared" si="19"/>
        <v>S 35</v>
      </c>
      <c r="AA72" s="10" t="str">
        <f t="shared" si="20"/>
        <v>Lundi</v>
      </c>
      <c r="AB72" s="11">
        <f t="shared" si="24"/>
        <v>44802</v>
      </c>
      <c r="AC72" s="10"/>
      <c r="AD72" s="14"/>
      <c r="AE72" s="10"/>
      <c r="AF72" s="14"/>
    </row>
    <row r="73" spans="2:32" ht="21.95" customHeight="1">
      <c r="B73" s="10" t="str">
        <f t="shared" si="13"/>
        <v>S 22</v>
      </c>
      <c r="C73" s="10" t="str">
        <f t="shared" si="14"/>
        <v>Lundi</v>
      </c>
      <c r="D73" s="11">
        <f t="shared" si="21"/>
        <v>44711</v>
      </c>
      <c r="E73" s="10"/>
      <c r="F73" s="14"/>
      <c r="G73" s="10"/>
      <c r="H73" s="14"/>
      <c r="J73" s="10" t="str">
        <f t="shared" si="15"/>
        <v/>
      </c>
      <c r="K73" s="10" t="str">
        <f t="shared" si="16"/>
        <v>Jeudi</v>
      </c>
      <c r="L73" s="11">
        <f t="shared" si="22"/>
        <v>44742</v>
      </c>
      <c r="M73" s="12"/>
      <c r="N73" s="13"/>
      <c r="O73" s="12"/>
      <c r="P73" s="13"/>
      <c r="R73" s="10" t="str">
        <f t="shared" si="17"/>
        <v/>
      </c>
      <c r="S73" s="10" t="str">
        <f t="shared" si="18"/>
        <v>Samedi</v>
      </c>
      <c r="T73" s="11">
        <f t="shared" si="23"/>
        <v>44772</v>
      </c>
      <c r="U73" s="10"/>
      <c r="V73" s="14"/>
      <c r="W73" s="10"/>
      <c r="X73" s="14"/>
      <c r="Z73" s="10" t="str">
        <f t="shared" si="19"/>
        <v/>
      </c>
      <c r="AA73" s="10" t="str">
        <f t="shared" si="20"/>
        <v>Mardi</v>
      </c>
      <c r="AB73" s="11">
        <f t="shared" si="24"/>
        <v>44803</v>
      </c>
      <c r="AC73" s="10"/>
      <c r="AD73" s="14"/>
      <c r="AE73" s="10"/>
      <c r="AF73" s="14"/>
    </row>
    <row r="74" spans="2:32" ht="21.95" customHeight="1">
      <c r="B74" s="10" t="str">
        <f t="shared" si="13"/>
        <v/>
      </c>
      <c r="C74" s="10" t="str">
        <f t="shared" si="14"/>
        <v>Mardi</v>
      </c>
      <c r="D74" s="11">
        <f t="shared" si="21"/>
        <v>44712</v>
      </c>
      <c r="E74" s="10"/>
      <c r="F74" s="14"/>
      <c r="G74" s="10"/>
      <c r="H74" s="14"/>
      <c r="J74" s="10"/>
      <c r="K74" s="10"/>
      <c r="L74" s="11"/>
      <c r="M74" s="10"/>
      <c r="N74" s="14"/>
      <c r="O74" s="10"/>
      <c r="P74" s="14"/>
      <c r="R74" s="10" t="str">
        <f t="shared" si="17"/>
        <v/>
      </c>
      <c r="S74" s="10" t="str">
        <f t="shared" si="18"/>
        <v>Dimanche</v>
      </c>
      <c r="T74" s="11">
        <f t="shared" si="23"/>
        <v>44773</v>
      </c>
      <c r="U74" s="10"/>
      <c r="V74" s="14"/>
      <c r="W74" s="10"/>
      <c r="X74" s="14"/>
      <c r="Z74" s="10" t="str">
        <f t="shared" si="19"/>
        <v/>
      </c>
      <c r="AA74" s="10" t="str">
        <f t="shared" si="20"/>
        <v>Mercredi</v>
      </c>
      <c r="AB74" s="11">
        <f t="shared" si="24"/>
        <v>44804</v>
      </c>
      <c r="AC74" s="12"/>
      <c r="AD74" s="13"/>
      <c r="AE74" s="12"/>
      <c r="AF74" s="13"/>
    </row>
    <row r="75" spans="2:32" ht="21.95" customHeight="1">
      <c r="B75" s="15" t="s">
        <v>1</v>
      </c>
      <c r="C75" s="15"/>
      <c r="D75" s="15"/>
      <c r="E75" s="15"/>
      <c r="F75" s="15"/>
      <c r="G75" s="15"/>
      <c r="H75" s="13">
        <f>LOOKUP(9^9,$H$44:$H$74)</f>
        <v>300</v>
      </c>
      <c r="J75" s="15" t="s">
        <v>1</v>
      </c>
      <c r="K75" s="15"/>
      <c r="L75" s="15"/>
      <c r="M75" s="15"/>
      <c r="N75" s="15"/>
      <c r="O75" s="15"/>
      <c r="P75" s="13">
        <f>LOOKUP(9^9,$P$44:$P$74)</f>
        <v>300</v>
      </c>
      <c r="R75" s="15" t="s">
        <v>1</v>
      </c>
      <c r="S75" s="15"/>
      <c r="T75" s="15"/>
      <c r="U75" s="15"/>
      <c r="V75" s="15"/>
      <c r="W75" s="15"/>
      <c r="X75" s="13">
        <f>LOOKUP(9^9,$X$44:$X$74)</f>
        <v>300</v>
      </c>
      <c r="Z75" s="15" t="s">
        <v>1</v>
      </c>
      <c r="AA75" s="15"/>
      <c r="AB75" s="15"/>
      <c r="AC75" s="15"/>
      <c r="AD75" s="15"/>
      <c r="AE75" s="15"/>
      <c r="AF75" s="13">
        <f>LOOKUP(9^9,$AF$44:$AF$74)</f>
        <v>300</v>
      </c>
    </row>
    <row r="78" spans="2:32" ht="38.1" customHeight="1">
      <c r="B78" s="7">
        <f>DATE($B$2,9,1)</f>
        <v>44805</v>
      </c>
      <c r="C78" s="7"/>
      <c r="D78" s="7"/>
      <c r="E78" s="7"/>
      <c r="F78" s="7"/>
      <c r="G78" s="7"/>
      <c r="H78" s="7"/>
      <c r="J78" s="16">
        <f>DATE($B$2,10,1)</f>
        <v>44835</v>
      </c>
      <c r="K78" s="16"/>
      <c r="L78" s="16"/>
      <c r="M78" s="16"/>
      <c r="N78" s="16"/>
      <c r="O78" s="16"/>
      <c r="P78" s="16"/>
      <c r="R78" s="17">
        <f>DATE($B$2,11,1)</f>
        <v>44866</v>
      </c>
      <c r="S78" s="17"/>
      <c r="T78" s="17"/>
      <c r="U78" s="17"/>
      <c r="V78" s="17"/>
      <c r="W78" s="17"/>
      <c r="X78" s="17"/>
      <c r="Z78" s="18">
        <f>DATE($B$2,12,1)</f>
        <v>44896</v>
      </c>
      <c r="AA78" s="18"/>
      <c r="AB78" s="18"/>
      <c r="AC78" s="18"/>
      <c r="AD78" s="18"/>
      <c r="AE78" s="18"/>
      <c r="AF78" s="18"/>
    </row>
    <row r="79" spans="2:32" ht="21.95" customHeight="1">
      <c r="B79" s="8" t="s">
        <v>7</v>
      </c>
      <c r="C79" s="9" t="s">
        <v>2</v>
      </c>
      <c r="D79" s="9"/>
      <c r="E79" s="8" t="s">
        <v>3</v>
      </c>
      <c r="F79" s="8" t="s">
        <v>4</v>
      </c>
      <c r="G79" s="8" t="s">
        <v>5</v>
      </c>
      <c r="H79" s="8" t="s">
        <v>6</v>
      </c>
      <c r="J79" s="8" t="s">
        <v>7</v>
      </c>
      <c r="K79" s="9" t="s">
        <v>2</v>
      </c>
      <c r="L79" s="9"/>
      <c r="M79" s="8" t="s">
        <v>3</v>
      </c>
      <c r="N79" s="8" t="s">
        <v>4</v>
      </c>
      <c r="O79" s="8" t="s">
        <v>5</v>
      </c>
      <c r="P79" s="8" t="s">
        <v>6</v>
      </c>
      <c r="R79" s="8" t="s">
        <v>7</v>
      </c>
      <c r="S79" s="9" t="s">
        <v>2</v>
      </c>
      <c r="T79" s="9"/>
      <c r="U79" s="8" t="s">
        <v>3</v>
      </c>
      <c r="V79" s="8" t="s">
        <v>4</v>
      </c>
      <c r="W79" s="8" t="s">
        <v>5</v>
      </c>
      <c r="X79" s="8" t="s">
        <v>6</v>
      </c>
      <c r="Z79" s="8" t="s">
        <v>7</v>
      </c>
      <c r="AA79" s="9" t="s">
        <v>2</v>
      </c>
      <c r="AB79" s="9"/>
      <c r="AC79" s="8" t="s">
        <v>3</v>
      </c>
      <c r="AD79" s="8" t="s">
        <v>4</v>
      </c>
      <c r="AE79" s="8" t="s">
        <v>5</v>
      </c>
      <c r="AF79" s="8" t="s">
        <v>6</v>
      </c>
    </row>
    <row r="80" spans="2:32" ht="21.95" customHeight="1">
      <c r="B80" s="10" t="str">
        <f>IF($C80="Lundi","S "&amp;INT(MOD(INT(($D80-2)/7)+0.6,52+5/28))+1,"")</f>
        <v/>
      </c>
      <c r="C80" s="10" t="str">
        <f>IF($D80="","",CHOOSE(WEEKDAY($D80),"Dimanche","Lundi","Mardi","Mercredi","Jeudi","Vendredi","Samedi"))</f>
        <v>Jeudi</v>
      </c>
      <c r="D80" s="11">
        <f>DATE(YEAR($B$78),MONTH($B$78),1)</f>
        <v>44805</v>
      </c>
      <c r="E80" s="12" t="s">
        <v>0</v>
      </c>
      <c r="F80" s="13">
        <f>IF($AF$75="","",$AF$75)</f>
        <v>300</v>
      </c>
      <c r="G80" s="12"/>
      <c r="H80" s="13">
        <f>IF($F$80="","",$F$80)</f>
        <v>300</v>
      </c>
      <c r="J80" s="10" t="str">
        <f>IF($K80="Lundi","S "&amp;INT(MOD(INT(($L80-2)/7)+0.6,52+5/28))+1,"")</f>
        <v/>
      </c>
      <c r="K80" s="10" t="str">
        <f>IF($L80="","",CHOOSE(WEEKDAY($L80),"Dimanche","Lundi","Mardi","Mercredi","Jeudi","Vendredi","Samedi"))</f>
        <v>Samedi</v>
      </c>
      <c r="L80" s="11">
        <f>DATE(YEAR($J$78),MONTH($J$78),1)</f>
        <v>44835</v>
      </c>
      <c r="M80" s="12" t="s">
        <v>0</v>
      </c>
      <c r="N80" s="13">
        <v>280</v>
      </c>
      <c r="O80" s="12"/>
      <c r="P80" s="13">
        <f>IF($N$80="","",$N$80)</f>
        <v>280</v>
      </c>
      <c r="R80" s="10" t="str">
        <f>IF($S80="Lundi","S "&amp;INT(MOD(INT(($T80-2)/7)+0.6,52+5/28))+1,"")</f>
        <v/>
      </c>
      <c r="S80" s="10" t="str">
        <f>IF($T80="","",CHOOSE(WEEKDAY($T80),"Dimanche","Lundi","Mardi","Mercredi","Jeudi","Vendredi","Samedi"))</f>
        <v>Mardi</v>
      </c>
      <c r="T80" s="11">
        <f>DATE(YEAR($R$78),MONTH($R$78),1)</f>
        <v>44866</v>
      </c>
      <c r="U80" s="12" t="s">
        <v>0</v>
      </c>
      <c r="V80" s="13">
        <v>280</v>
      </c>
      <c r="W80" s="12"/>
      <c r="X80" s="13">
        <f>IF($V$80="","",$V$80)</f>
        <v>280</v>
      </c>
      <c r="Z80" s="10" t="str">
        <f>IF($AA80="Lundi","S "&amp;INT(MOD(INT(($AB80-2)/7)+0.6,52+5/28))+1,"")</f>
        <v/>
      </c>
      <c r="AA80" s="10" t="str">
        <f>IF($AB80="","",CHOOSE(WEEKDAY($AB80),"Dimanche","Lundi","Mardi","Mercredi","Jeudi","Vendredi","Samedi"))</f>
        <v>Jeudi</v>
      </c>
      <c r="AB80" s="11">
        <f>DATE(YEAR($Z$78),MONTH($Z$78),1)</f>
        <v>44896</v>
      </c>
      <c r="AC80" s="12" t="s">
        <v>0</v>
      </c>
      <c r="AD80" s="13">
        <v>280</v>
      </c>
      <c r="AE80" s="12"/>
      <c r="AF80" s="13">
        <f>IF($AD$80="","",$AD$80)</f>
        <v>280</v>
      </c>
    </row>
    <row r="81" spans="2:32" ht="21.95" customHeight="1">
      <c r="B81" s="10" t="str">
        <f t="shared" ref="B81:B110" si="25">IF($C81="Lundi","S "&amp;INT(MOD(INT(($D81-2)/7)+0.6,52+5/28))+1,"")</f>
        <v/>
      </c>
      <c r="C81" s="10" t="str">
        <f t="shared" ref="C81:C110" si="26">IF($D81="","",CHOOSE(WEEKDAY($D81),"Dimanche","Lundi","Mardi","Mercredi","Jeudi","Vendredi","Samedi"))</f>
        <v>Vendredi</v>
      </c>
      <c r="D81" s="11">
        <f>IF($D80="","",IF(MONTH($D80+1)=MONTH($D80),$D80+1,""))</f>
        <v>44806</v>
      </c>
      <c r="E81" s="10"/>
      <c r="F81" s="14"/>
      <c r="G81" s="10"/>
      <c r="H81" s="14"/>
      <c r="J81" s="10" t="str">
        <f t="shared" ref="J81:J110" si="27">IF($K81="Lundi","S "&amp;INT(MOD(INT(($L81-2)/7)+0.6,52+5/28))+1,"")</f>
        <v/>
      </c>
      <c r="K81" s="10" t="str">
        <f t="shared" ref="K81:K110" si="28">IF($L81="","",CHOOSE(WEEKDAY($L81),"Dimanche","Lundi","Mardi","Mercredi","Jeudi","Vendredi","Samedi"))</f>
        <v>Dimanche</v>
      </c>
      <c r="L81" s="11">
        <f>IF($L80="","",IF(MONTH($L80+1)=MONTH($L80),$L80+1,""))</f>
        <v>44836</v>
      </c>
      <c r="M81" s="10"/>
      <c r="N81" s="14"/>
      <c r="O81" s="10"/>
      <c r="P81" s="14"/>
      <c r="R81" s="10" t="str">
        <f t="shared" ref="R81:R110" si="29">IF($S81="Lundi","S "&amp;INT(MOD(INT(($T81-2)/7)+0.6,52+5/28))+1,"")</f>
        <v/>
      </c>
      <c r="S81" s="10" t="str">
        <f t="shared" ref="S81:S110" si="30">IF($T81="","",CHOOSE(WEEKDAY($T81),"Dimanche","Lundi","Mardi","Mercredi","Jeudi","Vendredi","Samedi"))</f>
        <v>Mercredi</v>
      </c>
      <c r="T81" s="11">
        <f>IF($T80="","",IF(MONTH($T80+1)=MONTH($T80),$T80+1,""))</f>
        <v>44867</v>
      </c>
      <c r="U81" s="10"/>
      <c r="V81" s="14"/>
      <c r="W81" s="10"/>
      <c r="X81" s="14"/>
      <c r="Z81" s="10" t="str">
        <f t="shared" ref="Z81:Z110" si="31">IF($AA81="Lundi","S "&amp;INT(MOD(INT(($AB81-2)/7)+0.6,52+5/28))+1,"")</f>
        <v/>
      </c>
      <c r="AA81" s="10" t="str">
        <f t="shared" ref="AA81:AA110" si="32">IF($AB81="","",CHOOSE(WEEKDAY($AB81),"Dimanche","Lundi","Mardi","Mercredi","Jeudi","Vendredi","Samedi"))</f>
        <v>Vendredi</v>
      </c>
      <c r="AB81" s="11">
        <f>IF($AB80="","",IF(MONTH($AB80+1)=MONTH($AB80),$AB80+1,""))</f>
        <v>44897</v>
      </c>
      <c r="AC81" s="10"/>
      <c r="AD81" s="14"/>
      <c r="AE81" s="10"/>
      <c r="AF81" s="14"/>
    </row>
    <row r="82" spans="2:32" ht="21.95" customHeight="1">
      <c r="B82" s="10" t="str">
        <f t="shared" si="25"/>
        <v/>
      </c>
      <c r="C82" s="10" t="str">
        <f t="shared" si="26"/>
        <v>Samedi</v>
      </c>
      <c r="D82" s="11">
        <f t="shared" ref="D82:D110" si="33">IF($D81="","",IF(MONTH($D81+1)=MONTH($D81),$D81+1,""))</f>
        <v>44807</v>
      </c>
      <c r="E82" s="10"/>
      <c r="F82" s="14"/>
      <c r="G82" s="10"/>
      <c r="H82" s="14"/>
      <c r="J82" s="10" t="str">
        <f t="shared" si="27"/>
        <v>S 40</v>
      </c>
      <c r="K82" s="10" t="str">
        <f t="shared" si="28"/>
        <v>Lundi</v>
      </c>
      <c r="L82" s="11">
        <f t="shared" ref="L82:L110" si="34">IF($L81="","",IF(MONTH($L81+1)=MONTH($L81),$L81+1,""))</f>
        <v>44837</v>
      </c>
      <c r="M82" s="10"/>
      <c r="N82" s="14"/>
      <c r="O82" s="10"/>
      <c r="P82" s="14"/>
      <c r="R82" s="10" t="str">
        <f t="shared" si="29"/>
        <v/>
      </c>
      <c r="S82" s="10" t="str">
        <f t="shared" si="30"/>
        <v>Jeudi</v>
      </c>
      <c r="T82" s="11">
        <f t="shared" ref="T82:T110" si="35">IF($T81="","",IF(MONTH($T81+1)=MONTH($T81),$T81+1,""))</f>
        <v>44868</v>
      </c>
      <c r="U82" s="10"/>
      <c r="V82" s="14"/>
      <c r="W82" s="10"/>
      <c r="X82" s="14"/>
      <c r="Z82" s="10" t="str">
        <f t="shared" si="31"/>
        <v/>
      </c>
      <c r="AA82" s="10" t="str">
        <f t="shared" si="32"/>
        <v>Samedi</v>
      </c>
      <c r="AB82" s="11">
        <f t="shared" ref="AB82:AB110" si="36">IF($AB81="","",IF(MONTH($AB81+1)=MONTH($AB81),$AB81+1,""))</f>
        <v>44898</v>
      </c>
      <c r="AC82" s="10"/>
      <c r="AD82" s="14"/>
      <c r="AE82" s="10"/>
      <c r="AF82" s="14"/>
    </row>
    <row r="83" spans="2:32" ht="21.95" customHeight="1">
      <c r="B83" s="10" t="str">
        <f t="shared" si="25"/>
        <v/>
      </c>
      <c r="C83" s="10" t="str">
        <f t="shared" si="26"/>
        <v>Dimanche</v>
      </c>
      <c r="D83" s="11">
        <f t="shared" si="33"/>
        <v>44808</v>
      </c>
      <c r="E83" s="10"/>
      <c r="F83" s="14"/>
      <c r="G83" s="10"/>
      <c r="H83" s="14"/>
      <c r="J83" s="10" t="str">
        <f t="shared" si="27"/>
        <v/>
      </c>
      <c r="K83" s="10" t="str">
        <f t="shared" si="28"/>
        <v>Mardi</v>
      </c>
      <c r="L83" s="11">
        <f t="shared" si="34"/>
        <v>44838</v>
      </c>
      <c r="M83" s="10"/>
      <c r="N83" s="14"/>
      <c r="O83" s="10"/>
      <c r="P83" s="14"/>
      <c r="R83" s="10" t="str">
        <f t="shared" si="29"/>
        <v/>
      </c>
      <c r="S83" s="10" t="str">
        <f t="shared" si="30"/>
        <v>Vendredi</v>
      </c>
      <c r="T83" s="11">
        <f t="shared" si="35"/>
        <v>44869</v>
      </c>
      <c r="U83" s="10"/>
      <c r="V83" s="14"/>
      <c r="W83" s="10"/>
      <c r="X83" s="14"/>
      <c r="Z83" s="10" t="str">
        <f t="shared" si="31"/>
        <v/>
      </c>
      <c r="AA83" s="10" t="str">
        <f t="shared" si="32"/>
        <v>Dimanche</v>
      </c>
      <c r="AB83" s="11">
        <f t="shared" si="36"/>
        <v>44899</v>
      </c>
      <c r="AC83" s="10"/>
      <c r="AD83" s="14"/>
      <c r="AE83" s="10"/>
      <c r="AF83" s="14"/>
    </row>
    <row r="84" spans="2:32" ht="21.95" customHeight="1">
      <c r="B84" s="10" t="str">
        <f t="shared" si="25"/>
        <v>S 36</v>
      </c>
      <c r="C84" s="10" t="str">
        <f t="shared" si="26"/>
        <v>Lundi</v>
      </c>
      <c r="D84" s="11">
        <f t="shared" si="33"/>
        <v>44809</v>
      </c>
      <c r="E84" s="10"/>
      <c r="F84" s="14"/>
      <c r="G84" s="10"/>
      <c r="H84" s="14"/>
      <c r="J84" s="10" t="str">
        <f t="shared" si="27"/>
        <v/>
      </c>
      <c r="K84" s="10" t="str">
        <f t="shared" si="28"/>
        <v>Mercredi</v>
      </c>
      <c r="L84" s="11">
        <f t="shared" si="34"/>
        <v>44839</v>
      </c>
      <c r="M84" s="10"/>
      <c r="N84" s="14"/>
      <c r="O84" s="10"/>
      <c r="P84" s="14"/>
      <c r="R84" s="10" t="str">
        <f t="shared" si="29"/>
        <v/>
      </c>
      <c r="S84" s="10" t="str">
        <f t="shared" si="30"/>
        <v>Samedi</v>
      </c>
      <c r="T84" s="11">
        <f t="shared" si="35"/>
        <v>44870</v>
      </c>
      <c r="U84" s="10"/>
      <c r="V84" s="14"/>
      <c r="W84" s="10"/>
      <c r="X84" s="14"/>
      <c r="Z84" s="10" t="str">
        <f t="shared" si="31"/>
        <v>S 49</v>
      </c>
      <c r="AA84" s="10" t="str">
        <f t="shared" si="32"/>
        <v>Lundi</v>
      </c>
      <c r="AB84" s="11">
        <f t="shared" si="36"/>
        <v>44900</v>
      </c>
      <c r="AC84" s="10"/>
      <c r="AD84" s="14"/>
      <c r="AE84" s="10"/>
      <c r="AF84" s="14"/>
    </row>
    <row r="85" spans="2:32" ht="21.95" customHeight="1">
      <c r="B85" s="10" t="str">
        <f t="shared" si="25"/>
        <v/>
      </c>
      <c r="C85" s="10" t="str">
        <f t="shared" si="26"/>
        <v>Mardi</v>
      </c>
      <c r="D85" s="11">
        <f t="shared" si="33"/>
        <v>44810</v>
      </c>
      <c r="E85" s="10"/>
      <c r="F85" s="14"/>
      <c r="G85" s="10"/>
      <c r="H85" s="14"/>
      <c r="J85" s="10" t="str">
        <f t="shared" si="27"/>
        <v/>
      </c>
      <c r="K85" s="10" t="str">
        <f t="shared" si="28"/>
        <v>Jeudi</v>
      </c>
      <c r="L85" s="11">
        <f t="shared" si="34"/>
        <v>44840</v>
      </c>
      <c r="M85" s="10"/>
      <c r="N85" s="14"/>
      <c r="O85" s="10"/>
      <c r="P85" s="14"/>
      <c r="R85" s="10" t="str">
        <f t="shared" si="29"/>
        <v/>
      </c>
      <c r="S85" s="10" t="str">
        <f t="shared" si="30"/>
        <v>Dimanche</v>
      </c>
      <c r="T85" s="11">
        <f t="shared" si="35"/>
        <v>44871</v>
      </c>
      <c r="U85" s="10"/>
      <c r="V85" s="14"/>
      <c r="W85" s="10"/>
      <c r="X85" s="14"/>
      <c r="Z85" s="10" t="str">
        <f t="shared" si="31"/>
        <v/>
      </c>
      <c r="AA85" s="10" t="str">
        <f t="shared" si="32"/>
        <v>Mardi</v>
      </c>
      <c r="AB85" s="11">
        <f t="shared" si="36"/>
        <v>44901</v>
      </c>
      <c r="AC85" s="10"/>
      <c r="AD85" s="14"/>
      <c r="AE85" s="10"/>
      <c r="AF85" s="14"/>
    </row>
    <row r="86" spans="2:32" ht="21.95" customHeight="1">
      <c r="B86" s="10" t="str">
        <f t="shared" si="25"/>
        <v/>
      </c>
      <c r="C86" s="10" t="str">
        <f t="shared" si="26"/>
        <v>Mercredi</v>
      </c>
      <c r="D86" s="11">
        <f t="shared" si="33"/>
        <v>44811</v>
      </c>
      <c r="E86" s="10"/>
      <c r="F86" s="14"/>
      <c r="G86" s="10"/>
      <c r="H86" s="14"/>
      <c r="J86" s="10" t="str">
        <f t="shared" si="27"/>
        <v/>
      </c>
      <c r="K86" s="10" t="str">
        <f t="shared" si="28"/>
        <v>Vendredi</v>
      </c>
      <c r="L86" s="11">
        <f t="shared" si="34"/>
        <v>44841</v>
      </c>
      <c r="M86" s="10"/>
      <c r="N86" s="14"/>
      <c r="O86" s="10"/>
      <c r="P86" s="14"/>
      <c r="R86" s="10" t="str">
        <f t="shared" si="29"/>
        <v>S 45</v>
      </c>
      <c r="S86" s="10" t="str">
        <f t="shared" si="30"/>
        <v>Lundi</v>
      </c>
      <c r="T86" s="11">
        <f t="shared" si="35"/>
        <v>44872</v>
      </c>
      <c r="U86" s="10"/>
      <c r="V86" s="14"/>
      <c r="W86" s="10"/>
      <c r="X86" s="14"/>
      <c r="Z86" s="10" t="str">
        <f t="shared" si="31"/>
        <v/>
      </c>
      <c r="AA86" s="10" t="str">
        <f t="shared" si="32"/>
        <v>Mercredi</v>
      </c>
      <c r="AB86" s="11">
        <f t="shared" si="36"/>
        <v>44902</v>
      </c>
      <c r="AC86" s="10"/>
      <c r="AD86" s="14"/>
      <c r="AE86" s="10"/>
      <c r="AF86" s="14"/>
    </row>
    <row r="87" spans="2:32" ht="21.95" customHeight="1">
      <c r="B87" s="10" t="str">
        <f t="shared" si="25"/>
        <v/>
      </c>
      <c r="C87" s="10" t="str">
        <f t="shared" si="26"/>
        <v>Jeudi</v>
      </c>
      <c r="D87" s="11">
        <f t="shared" si="33"/>
        <v>44812</v>
      </c>
      <c r="E87" s="10"/>
      <c r="F87" s="14"/>
      <c r="G87" s="10"/>
      <c r="H87" s="14"/>
      <c r="J87" s="10" t="str">
        <f t="shared" si="27"/>
        <v/>
      </c>
      <c r="K87" s="10" t="str">
        <f t="shared" si="28"/>
        <v>Samedi</v>
      </c>
      <c r="L87" s="11">
        <f t="shared" si="34"/>
        <v>44842</v>
      </c>
      <c r="M87" s="10"/>
      <c r="N87" s="14"/>
      <c r="O87" s="10"/>
      <c r="P87" s="14"/>
      <c r="R87" s="10" t="str">
        <f t="shared" si="29"/>
        <v/>
      </c>
      <c r="S87" s="10" t="str">
        <f t="shared" si="30"/>
        <v>Mardi</v>
      </c>
      <c r="T87" s="11">
        <f t="shared" si="35"/>
        <v>44873</v>
      </c>
      <c r="U87" s="10"/>
      <c r="V87" s="14"/>
      <c r="W87" s="10"/>
      <c r="X87" s="14"/>
      <c r="Z87" s="10" t="str">
        <f t="shared" si="31"/>
        <v/>
      </c>
      <c r="AA87" s="10" t="str">
        <f t="shared" si="32"/>
        <v>Jeudi</v>
      </c>
      <c r="AB87" s="11">
        <f t="shared" si="36"/>
        <v>44903</v>
      </c>
      <c r="AC87" s="10"/>
      <c r="AD87" s="14"/>
      <c r="AE87" s="10"/>
      <c r="AF87" s="14"/>
    </row>
    <row r="88" spans="2:32" ht="21.95" customHeight="1">
      <c r="B88" s="10" t="str">
        <f t="shared" si="25"/>
        <v/>
      </c>
      <c r="C88" s="10" t="str">
        <f t="shared" si="26"/>
        <v>Vendredi</v>
      </c>
      <c r="D88" s="11">
        <f t="shared" si="33"/>
        <v>44813</v>
      </c>
      <c r="E88" s="10"/>
      <c r="F88" s="14"/>
      <c r="G88" s="10"/>
      <c r="H88" s="14"/>
      <c r="J88" s="10" t="str">
        <f t="shared" si="27"/>
        <v/>
      </c>
      <c r="K88" s="10" t="str">
        <f t="shared" si="28"/>
        <v>Dimanche</v>
      </c>
      <c r="L88" s="11">
        <f t="shared" si="34"/>
        <v>44843</v>
      </c>
      <c r="M88" s="10"/>
      <c r="N88" s="14"/>
      <c r="O88" s="10"/>
      <c r="P88" s="14"/>
      <c r="R88" s="10" t="str">
        <f t="shared" si="29"/>
        <v/>
      </c>
      <c r="S88" s="10" t="str">
        <f t="shared" si="30"/>
        <v>Mercredi</v>
      </c>
      <c r="T88" s="11">
        <f t="shared" si="35"/>
        <v>44874</v>
      </c>
      <c r="U88" s="10"/>
      <c r="V88" s="14"/>
      <c r="W88" s="10"/>
      <c r="X88" s="14"/>
      <c r="Z88" s="10" t="str">
        <f t="shared" si="31"/>
        <v/>
      </c>
      <c r="AA88" s="10" t="str">
        <f t="shared" si="32"/>
        <v>Vendredi</v>
      </c>
      <c r="AB88" s="11">
        <f t="shared" si="36"/>
        <v>44904</v>
      </c>
      <c r="AC88" s="10"/>
      <c r="AD88" s="14"/>
      <c r="AE88" s="10"/>
      <c r="AF88" s="14"/>
    </row>
    <row r="89" spans="2:32" ht="21.95" customHeight="1">
      <c r="B89" s="10" t="str">
        <f t="shared" si="25"/>
        <v/>
      </c>
      <c r="C89" s="10" t="str">
        <f t="shared" si="26"/>
        <v>Samedi</v>
      </c>
      <c r="D89" s="11">
        <f t="shared" si="33"/>
        <v>44814</v>
      </c>
      <c r="E89" s="10"/>
      <c r="F89" s="14"/>
      <c r="G89" s="10"/>
      <c r="H89" s="14"/>
      <c r="J89" s="10" t="str">
        <f t="shared" si="27"/>
        <v>S 41</v>
      </c>
      <c r="K89" s="10" t="str">
        <f t="shared" si="28"/>
        <v>Lundi</v>
      </c>
      <c r="L89" s="11">
        <f t="shared" si="34"/>
        <v>44844</v>
      </c>
      <c r="M89" s="10"/>
      <c r="N89" s="14"/>
      <c r="O89" s="10"/>
      <c r="P89" s="14"/>
      <c r="R89" s="10" t="str">
        <f t="shared" si="29"/>
        <v/>
      </c>
      <c r="S89" s="10" t="str">
        <f t="shared" si="30"/>
        <v>Jeudi</v>
      </c>
      <c r="T89" s="11">
        <f t="shared" si="35"/>
        <v>44875</v>
      </c>
      <c r="U89" s="10"/>
      <c r="V89" s="14"/>
      <c r="W89" s="10"/>
      <c r="X89" s="14"/>
      <c r="Z89" s="10" t="str">
        <f t="shared" si="31"/>
        <v/>
      </c>
      <c r="AA89" s="10" t="str">
        <f t="shared" si="32"/>
        <v>Samedi</v>
      </c>
      <c r="AB89" s="11">
        <f t="shared" si="36"/>
        <v>44905</v>
      </c>
      <c r="AC89" s="10"/>
      <c r="AD89" s="14"/>
      <c r="AE89" s="10"/>
      <c r="AF89" s="14"/>
    </row>
    <row r="90" spans="2:32" ht="21.95" customHeight="1">
      <c r="B90" s="10" t="str">
        <f t="shared" si="25"/>
        <v/>
      </c>
      <c r="C90" s="10" t="str">
        <f t="shared" si="26"/>
        <v>Dimanche</v>
      </c>
      <c r="D90" s="11">
        <f t="shared" si="33"/>
        <v>44815</v>
      </c>
      <c r="E90" s="10"/>
      <c r="F90" s="14"/>
      <c r="G90" s="10"/>
      <c r="H90" s="14"/>
      <c r="J90" s="10" t="str">
        <f t="shared" si="27"/>
        <v/>
      </c>
      <c r="K90" s="10" t="str">
        <f t="shared" si="28"/>
        <v>Mardi</v>
      </c>
      <c r="L90" s="11">
        <f t="shared" si="34"/>
        <v>44845</v>
      </c>
      <c r="M90" s="10"/>
      <c r="N90" s="14"/>
      <c r="O90" s="10"/>
      <c r="P90" s="14"/>
      <c r="R90" s="10" t="str">
        <f t="shared" si="29"/>
        <v/>
      </c>
      <c r="S90" s="10" t="str">
        <f t="shared" si="30"/>
        <v>Vendredi</v>
      </c>
      <c r="T90" s="11">
        <f t="shared" si="35"/>
        <v>44876</v>
      </c>
      <c r="U90" s="10"/>
      <c r="V90" s="14"/>
      <c r="W90" s="10"/>
      <c r="X90" s="14"/>
      <c r="Z90" s="10" t="str">
        <f t="shared" si="31"/>
        <v/>
      </c>
      <c r="AA90" s="10" t="str">
        <f t="shared" si="32"/>
        <v>Dimanche</v>
      </c>
      <c r="AB90" s="11">
        <f t="shared" si="36"/>
        <v>44906</v>
      </c>
      <c r="AC90" s="10"/>
      <c r="AD90" s="14"/>
      <c r="AE90" s="10"/>
      <c r="AF90" s="14"/>
    </row>
    <row r="91" spans="2:32" ht="21.95" customHeight="1">
      <c r="B91" s="10" t="str">
        <f t="shared" si="25"/>
        <v>S 37</v>
      </c>
      <c r="C91" s="10" t="str">
        <f t="shared" si="26"/>
        <v>Lundi</v>
      </c>
      <c r="D91" s="11">
        <f t="shared" si="33"/>
        <v>44816</v>
      </c>
      <c r="E91" s="10"/>
      <c r="F91" s="14"/>
      <c r="G91" s="10"/>
      <c r="H91" s="14"/>
      <c r="J91" s="10" t="str">
        <f t="shared" si="27"/>
        <v/>
      </c>
      <c r="K91" s="10" t="str">
        <f t="shared" si="28"/>
        <v>Mercredi</v>
      </c>
      <c r="L91" s="11">
        <f t="shared" si="34"/>
        <v>44846</v>
      </c>
      <c r="M91" s="10"/>
      <c r="N91" s="14"/>
      <c r="O91" s="10"/>
      <c r="P91" s="14"/>
      <c r="R91" s="10" t="str">
        <f t="shared" si="29"/>
        <v/>
      </c>
      <c r="S91" s="10" t="str">
        <f t="shared" si="30"/>
        <v>Samedi</v>
      </c>
      <c r="T91" s="11">
        <f t="shared" si="35"/>
        <v>44877</v>
      </c>
      <c r="U91" s="10"/>
      <c r="V91" s="14"/>
      <c r="W91" s="10"/>
      <c r="X91" s="14"/>
      <c r="Z91" s="10" t="str">
        <f t="shared" si="31"/>
        <v>S 50</v>
      </c>
      <c r="AA91" s="10" t="str">
        <f t="shared" si="32"/>
        <v>Lundi</v>
      </c>
      <c r="AB91" s="11">
        <f t="shared" si="36"/>
        <v>44907</v>
      </c>
      <c r="AC91" s="10"/>
      <c r="AD91" s="14"/>
      <c r="AE91" s="10"/>
      <c r="AF91" s="14"/>
    </row>
    <row r="92" spans="2:32" ht="21.95" customHeight="1">
      <c r="B92" s="10" t="str">
        <f t="shared" si="25"/>
        <v/>
      </c>
      <c r="C92" s="10" t="str">
        <f t="shared" si="26"/>
        <v>Mardi</v>
      </c>
      <c r="D92" s="11">
        <f t="shared" si="33"/>
        <v>44817</v>
      </c>
      <c r="E92" s="10"/>
      <c r="F92" s="14"/>
      <c r="G92" s="10"/>
      <c r="H92" s="14"/>
      <c r="J92" s="10" t="str">
        <f t="shared" si="27"/>
        <v/>
      </c>
      <c r="K92" s="10" t="str">
        <f t="shared" si="28"/>
        <v>Jeudi</v>
      </c>
      <c r="L92" s="11">
        <f t="shared" si="34"/>
        <v>44847</v>
      </c>
      <c r="M92" s="10"/>
      <c r="N92" s="14"/>
      <c r="O92" s="10"/>
      <c r="P92" s="14"/>
      <c r="R92" s="10" t="str">
        <f t="shared" si="29"/>
        <v/>
      </c>
      <c r="S92" s="10" t="str">
        <f t="shared" si="30"/>
        <v>Dimanche</v>
      </c>
      <c r="T92" s="11">
        <f t="shared" si="35"/>
        <v>44878</v>
      </c>
      <c r="U92" s="10"/>
      <c r="V92" s="14"/>
      <c r="W92" s="10"/>
      <c r="X92" s="14"/>
      <c r="Z92" s="10" t="str">
        <f t="shared" si="31"/>
        <v/>
      </c>
      <c r="AA92" s="10" t="str">
        <f t="shared" si="32"/>
        <v>Mardi</v>
      </c>
      <c r="AB92" s="11">
        <f t="shared" si="36"/>
        <v>44908</v>
      </c>
      <c r="AC92" s="10"/>
      <c r="AD92" s="14"/>
      <c r="AE92" s="10"/>
      <c r="AF92" s="14"/>
    </row>
    <row r="93" spans="2:32" ht="21.95" customHeight="1">
      <c r="B93" s="10" t="str">
        <f t="shared" si="25"/>
        <v/>
      </c>
      <c r="C93" s="10" t="str">
        <f t="shared" si="26"/>
        <v>Mercredi</v>
      </c>
      <c r="D93" s="11">
        <f t="shared" si="33"/>
        <v>44818</v>
      </c>
      <c r="E93" s="10"/>
      <c r="F93" s="14"/>
      <c r="G93" s="10"/>
      <c r="H93" s="14"/>
      <c r="J93" s="10" t="str">
        <f t="shared" si="27"/>
        <v/>
      </c>
      <c r="K93" s="10" t="str">
        <f t="shared" si="28"/>
        <v>Vendredi</v>
      </c>
      <c r="L93" s="11">
        <f t="shared" si="34"/>
        <v>44848</v>
      </c>
      <c r="M93" s="10"/>
      <c r="N93" s="14"/>
      <c r="O93" s="10"/>
      <c r="P93" s="14"/>
      <c r="R93" s="10" t="str">
        <f t="shared" si="29"/>
        <v>S 46</v>
      </c>
      <c r="S93" s="10" t="str">
        <f t="shared" si="30"/>
        <v>Lundi</v>
      </c>
      <c r="T93" s="11">
        <f t="shared" si="35"/>
        <v>44879</v>
      </c>
      <c r="U93" s="10"/>
      <c r="V93" s="14"/>
      <c r="W93" s="10"/>
      <c r="X93" s="14"/>
      <c r="Z93" s="10" t="str">
        <f t="shared" si="31"/>
        <v/>
      </c>
      <c r="AA93" s="10" t="str">
        <f t="shared" si="32"/>
        <v>Mercredi</v>
      </c>
      <c r="AB93" s="11">
        <f t="shared" si="36"/>
        <v>44909</v>
      </c>
      <c r="AC93" s="10"/>
      <c r="AD93" s="14"/>
      <c r="AE93" s="10"/>
      <c r="AF93" s="14"/>
    </row>
    <row r="94" spans="2:32" ht="21.95" customHeight="1">
      <c r="B94" s="10" t="str">
        <f t="shared" si="25"/>
        <v/>
      </c>
      <c r="C94" s="10" t="str">
        <f t="shared" si="26"/>
        <v>Jeudi</v>
      </c>
      <c r="D94" s="11">
        <f t="shared" si="33"/>
        <v>44819</v>
      </c>
      <c r="E94" s="10"/>
      <c r="F94" s="14"/>
      <c r="G94" s="10"/>
      <c r="H94" s="14"/>
      <c r="J94" s="10" t="str">
        <f t="shared" si="27"/>
        <v/>
      </c>
      <c r="K94" s="10" t="str">
        <f t="shared" si="28"/>
        <v>Samedi</v>
      </c>
      <c r="L94" s="11">
        <f t="shared" si="34"/>
        <v>44849</v>
      </c>
      <c r="M94" s="10"/>
      <c r="N94" s="14"/>
      <c r="O94" s="10"/>
      <c r="P94" s="14"/>
      <c r="R94" s="10" t="str">
        <f t="shared" si="29"/>
        <v/>
      </c>
      <c r="S94" s="10" t="str">
        <f t="shared" si="30"/>
        <v>Mardi</v>
      </c>
      <c r="T94" s="11">
        <f t="shared" si="35"/>
        <v>44880</v>
      </c>
      <c r="U94" s="10"/>
      <c r="V94" s="14"/>
      <c r="W94" s="10"/>
      <c r="X94" s="14"/>
      <c r="Z94" s="10" t="str">
        <f t="shared" si="31"/>
        <v/>
      </c>
      <c r="AA94" s="10" t="str">
        <f t="shared" si="32"/>
        <v>Jeudi</v>
      </c>
      <c r="AB94" s="11">
        <f t="shared" si="36"/>
        <v>44910</v>
      </c>
      <c r="AC94" s="10"/>
      <c r="AD94" s="14"/>
      <c r="AE94" s="10"/>
      <c r="AF94" s="14"/>
    </row>
    <row r="95" spans="2:32" ht="21.95" customHeight="1">
      <c r="B95" s="10" t="str">
        <f t="shared" si="25"/>
        <v/>
      </c>
      <c r="C95" s="10" t="str">
        <f t="shared" si="26"/>
        <v>Vendredi</v>
      </c>
      <c r="D95" s="11">
        <f t="shared" si="33"/>
        <v>44820</v>
      </c>
      <c r="E95" s="10"/>
      <c r="F95" s="14"/>
      <c r="G95" s="10"/>
      <c r="H95" s="14"/>
      <c r="J95" s="10" t="str">
        <f t="shared" si="27"/>
        <v/>
      </c>
      <c r="K95" s="10" t="str">
        <f t="shared" si="28"/>
        <v>Dimanche</v>
      </c>
      <c r="L95" s="11">
        <f t="shared" si="34"/>
        <v>44850</v>
      </c>
      <c r="M95" s="10"/>
      <c r="N95" s="14"/>
      <c r="O95" s="10"/>
      <c r="P95" s="14"/>
      <c r="R95" s="10" t="str">
        <f t="shared" si="29"/>
        <v/>
      </c>
      <c r="S95" s="10" t="str">
        <f t="shared" si="30"/>
        <v>Mercredi</v>
      </c>
      <c r="T95" s="11">
        <f t="shared" si="35"/>
        <v>44881</v>
      </c>
      <c r="U95" s="10"/>
      <c r="V95" s="14"/>
      <c r="W95" s="10"/>
      <c r="X95" s="14"/>
      <c r="Z95" s="10" t="str">
        <f t="shared" si="31"/>
        <v/>
      </c>
      <c r="AA95" s="10" t="str">
        <f t="shared" si="32"/>
        <v>Vendredi</v>
      </c>
      <c r="AB95" s="11">
        <f t="shared" si="36"/>
        <v>44911</v>
      </c>
      <c r="AC95" s="10"/>
      <c r="AD95" s="14"/>
      <c r="AE95" s="10"/>
      <c r="AF95" s="14"/>
    </row>
    <row r="96" spans="2:32" ht="21.95" customHeight="1">
      <c r="B96" s="10" t="str">
        <f t="shared" si="25"/>
        <v/>
      </c>
      <c r="C96" s="10" t="str">
        <f t="shared" si="26"/>
        <v>Samedi</v>
      </c>
      <c r="D96" s="11">
        <f t="shared" si="33"/>
        <v>44821</v>
      </c>
      <c r="E96" s="10"/>
      <c r="F96" s="14"/>
      <c r="G96" s="10"/>
      <c r="H96" s="14"/>
      <c r="J96" s="10" t="str">
        <f t="shared" si="27"/>
        <v>S 42</v>
      </c>
      <c r="K96" s="10" t="str">
        <f t="shared" si="28"/>
        <v>Lundi</v>
      </c>
      <c r="L96" s="11">
        <f t="shared" si="34"/>
        <v>44851</v>
      </c>
      <c r="M96" s="10"/>
      <c r="N96" s="14"/>
      <c r="O96" s="10"/>
      <c r="P96" s="14"/>
      <c r="R96" s="10" t="str">
        <f t="shared" si="29"/>
        <v/>
      </c>
      <c r="S96" s="10" t="str">
        <f t="shared" si="30"/>
        <v>Jeudi</v>
      </c>
      <c r="T96" s="11">
        <f t="shared" si="35"/>
        <v>44882</v>
      </c>
      <c r="U96" s="10"/>
      <c r="V96" s="14"/>
      <c r="W96" s="10"/>
      <c r="X96" s="14"/>
      <c r="Z96" s="10" t="str">
        <f t="shared" si="31"/>
        <v/>
      </c>
      <c r="AA96" s="10" t="str">
        <f t="shared" si="32"/>
        <v>Samedi</v>
      </c>
      <c r="AB96" s="11">
        <f t="shared" si="36"/>
        <v>44912</v>
      </c>
      <c r="AC96" s="10"/>
      <c r="AD96" s="14"/>
      <c r="AE96" s="10"/>
      <c r="AF96" s="14"/>
    </row>
    <row r="97" spans="2:32" ht="21.95" customHeight="1">
      <c r="B97" s="10" t="str">
        <f t="shared" si="25"/>
        <v/>
      </c>
      <c r="C97" s="10" t="str">
        <f t="shared" si="26"/>
        <v>Dimanche</v>
      </c>
      <c r="D97" s="11">
        <f t="shared" si="33"/>
        <v>44822</v>
      </c>
      <c r="E97" s="10"/>
      <c r="F97" s="14"/>
      <c r="G97" s="10"/>
      <c r="H97" s="14"/>
      <c r="J97" s="10" t="str">
        <f t="shared" si="27"/>
        <v/>
      </c>
      <c r="K97" s="10" t="str">
        <f t="shared" si="28"/>
        <v>Mardi</v>
      </c>
      <c r="L97" s="11">
        <f t="shared" si="34"/>
        <v>44852</v>
      </c>
      <c r="M97" s="10"/>
      <c r="N97" s="14"/>
      <c r="O97" s="10"/>
      <c r="P97" s="14"/>
      <c r="R97" s="10" t="str">
        <f t="shared" si="29"/>
        <v/>
      </c>
      <c r="S97" s="10" t="str">
        <f t="shared" si="30"/>
        <v>Vendredi</v>
      </c>
      <c r="T97" s="11">
        <f t="shared" si="35"/>
        <v>44883</v>
      </c>
      <c r="U97" s="10"/>
      <c r="V97" s="14"/>
      <c r="W97" s="10"/>
      <c r="X97" s="14"/>
      <c r="Z97" s="10" t="str">
        <f t="shared" si="31"/>
        <v/>
      </c>
      <c r="AA97" s="10" t="str">
        <f t="shared" si="32"/>
        <v>Dimanche</v>
      </c>
      <c r="AB97" s="11">
        <f t="shared" si="36"/>
        <v>44913</v>
      </c>
      <c r="AC97" s="10"/>
      <c r="AD97" s="14"/>
      <c r="AE97" s="10"/>
      <c r="AF97" s="14"/>
    </row>
    <row r="98" spans="2:32" ht="21.95" customHeight="1">
      <c r="B98" s="10" t="str">
        <f t="shared" si="25"/>
        <v>S 38</v>
      </c>
      <c r="C98" s="10" t="str">
        <f t="shared" si="26"/>
        <v>Lundi</v>
      </c>
      <c r="D98" s="11">
        <f t="shared" si="33"/>
        <v>44823</v>
      </c>
      <c r="E98" s="10"/>
      <c r="F98" s="14"/>
      <c r="G98" s="10"/>
      <c r="H98" s="14"/>
      <c r="J98" s="10" t="str">
        <f t="shared" si="27"/>
        <v/>
      </c>
      <c r="K98" s="10" t="str">
        <f t="shared" si="28"/>
        <v>Mercredi</v>
      </c>
      <c r="L98" s="11">
        <f t="shared" si="34"/>
        <v>44853</v>
      </c>
      <c r="M98" s="10"/>
      <c r="N98" s="14"/>
      <c r="O98" s="10"/>
      <c r="P98" s="14"/>
      <c r="R98" s="10" t="str">
        <f t="shared" si="29"/>
        <v/>
      </c>
      <c r="S98" s="10" t="str">
        <f t="shared" si="30"/>
        <v>Samedi</v>
      </c>
      <c r="T98" s="11">
        <f t="shared" si="35"/>
        <v>44884</v>
      </c>
      <c r="U98" s="10"/>
      <c r="V98" s="14"/>
      <c r="W98" s="10"/>
      <c r="X98" s="14"/>
      <c r="Z98" s="10" t="str">
        <f t="shared" si="31"/>
        <v>S 51</v>
      </c>
      <c r="AA98" s="10" t="str">
        <f t="shared" si="32"/>
        <v>Lundi</v>
      </c>
      <c r="AB98" s="11">
        <f t="shared" si="36"/>
        <v>44914</v>
      </c>
      <c r="AC98" s="10"/>
      <c r="AD98" s="14"/>
      <c r="AE98" s="10"/>
      <c r="AF98" s="14"/>
    </row>
    <row r="99" spans="2:32" ht="21.95" customHeight="1">
      <c r="B99" s="10" t="str">
        <f t="shared" si="25"/>
        <v/>
      </c>
      <c r="C99" s="10" t="str">
        <f t="shared" si="26"/>
        <v>Mardi</v>
      </c>
      <c r="D99" s="11">
        <f t="shared" si="33"/>
        <v>44824</v>
      </c>
      <c r="E99" s="10"/>
      <c r="F99" s="14"/>
      <c r="G99" s="10"/>
      <c r="H99" s="14"/>
      <c r="J99" s="10" t="str">
        <f t="shared" si="27"/>
        <v/>
      </c>
      <c r="K99" s="10" t="str">
        <f t="shared" si="28"/>
        <v>Jeudi</v>
      </c>
      <c r="L99" s="11">
        <f t="shared" si="34"/>
        <v>44854</v>
      </c>
      <c r="M99" s="10"/>
      <c r="N99" s="14"/>
      <c r="O99" s="10"/>
      <c r="P99" s="14"/>
      <c r="R99" s="10" t="str">
        <f t="shared" si="29"/>
        <v/>
      </c>
      <c r="S99" s="10" t="str">
        <f t="shared" si="30"/>
        <v>Dimanche</v>
      </c>
      <c r="T99" s="11">
        <f t="shared" si="35"/>
        <v>44885</v>
      </c>
      <c r="U99" s="10"/>
      <c r="V99" s="14"/>
      <c r="W99" s="10"/>
      <c r="X99" s="14"/>
      <c r="Z99" s="10" t="str">
        <f t="shared" si="31"/>
        <v/>
      </c>
      <c r="AA99" s="10" t="str">
        <f t="shared" si="32"/>
        <v>Mardi</v>
      </c>
      <c r="AB99" s="11">
        <f t="shared" si="36"/>
        <v>44915</v>
      </c>
      <c r="AC99" s="10"/>
      <c r="AD99" s="14"/>
      <c r="AE99" s="10"/>
      <c r="AF99" s="14"/>
    </row>
    <row r="100" spans="2:32" ht="21.95" customHeight="1">
      <c r="B100" s="10" t="str">
        <f t="shared" si="25"/>
        <v/>
      </c>
      <c r="C100" s="10" t="str">
        <f t="shared" si="26"/>
        <v>Mercredi</v>
      </c>
      <c r="D100" s="11">
        <f t="shared" si="33"/>
        <v>44825</v>
      </c>
      <c r="E100" s="10"/>
      <c r="F100" s="14"/>
      <c r="G100" s="10"/>
      <c r="H100" s="14"/>
      <c r="J100" s="10" t="str">
        <f t="shared" si="27"/>
        <v/>
      </c>
      <c r="K100" s="10" t="str">
        <f t="shared" si="28"/>
        <v>Vendredi</v>
      </c>
      <c r="L100" s="11">
        <f t="shared" si="34"/>
        <v>44855</v>
      </c>
      <c r="M100" s="10"/>
      <c r="N100" s="14"/>
      <c r="O100" s="10"/>
      <c r="P100" s="14"/>
      <c r="R100" s="10" t="str">
        <f t="shared" si="29"/>
        <v>S 47</v>
      </c>
      <c r="S100" s="10" t="str">
        <f t="shared" si="30"/>
        <v>Lundi</v>
      </c>
      <c r="T100" s="11">
        <f t="shared" si="35"/>
        <v>44886</v>
      </c>
      <c r="U100" s="10"/>
      <c r="V100" s="14"/>
      <c r="W100" s="10"/>
      <c r="X100" s="14"/>
      <c r="Z100" s="10" t="str">
        <f t="shared" si="31"/>
        <v/>
      </c>
      <c r="AA100" s="10" t="str">
        <f t="shared" si="32"/>
        <v>Mercredi</v>
      </c>
      <c r="AB100" s="11">
        <f t="shared" si="36"/>
        <v>44916</v>
      </c>
      <c r="AC100" s="10"/>
      <c r="AD100" s="14"/>
      <c r="AE100" s="10"/>
      <c r="AF100" s="14"/>
    </row>
    <row r="101" spans="2:32" ht="21.95" customHeight="1">
      <c r="B101" s="10" t="str">
        <f t="shared" si="25"/>
        <v/>
      </c>
      <c r="C101" s="10" t="str">
        <f t="shared" si="26"/>
        <v>Jeudi</v>
      </c>
      <c r="D101" s="11">
        <f t="shared" si="33"/>
        <v>44826</v>
      </c>
      <c r="E101" s="10"/>
      <c r="F101" s="14"/>
      <c r="G101" s="10"/>
      <c r="H101" s="14"/>
      <c r="J101" s="10" t="str">
        <f t="shared" si="27"/>
        <v/>
      </c>
      <c r="K101" s="10" t="str">
        <f t="shared" si="28"/>
        <v>Samedi</v>
      </c>
      <c r="L101" s="11">
        <f t="shared" si="34"/>
        <v>44856</v>
      </c>
      <c r="M101" s="10"/>
      <c r="N101" s="14"/>
      <c r="O101" s="10"/>
      <c r="P101" s="14"/>
      <c r="R101" s="10" t="str">
        <f t="shared" si="29"/>
        <v/>
      </c>
      <c r="S101" s="10" t="str">
        <f t="shared" si="30"/>
        <v>Mardi</v>
      </c>
      <c r="T101" s="11">
        <f t="shared" si="35"/>
        <v>44887</v>
      </c>
      <c r="U101" s="10"/>
      <c r="V101" s="14"/>
      <c r="W101" s="10"/>
      <c r="X101" s="14"/>
      <c r="Z101" s="10" t="str">
        <f t="shared" si="31"/>
        <v/>
      </c>
      <c r="AA101" s="10" t="str">
        <f t="shared" si="32"/>
        <v>Jeudi</v>
      </c>
      <c r="AB101" s="11">
        <f t="shared" si="36"/>
        <v>44917</v>
      </c>
      <c r="AC101" s="10"/>
      <c r="AD101" s="14"/>
      <c r="AE101" s="10"/>
      <c r="AF101" s="14"/>
    </row>
    <row r="102" spans="2:32" ht="21.95" customHeight="1">
      <c r="B102" s="10" t="str">
        <f t="shared" si="25"/>
        <v/>
      </c>
      <c r="C102" s="10" t="str">
        <f t="shared" si="26"/>
        <v>Vendredi</v>
      </c>
      <c r="D102" s="11">
        <f t="shared" si="33"/>
        <v>44827</v>
      </c>
      <c r="E102" s="10"/>
      <c r="F102" s="14"/>
      <c r="G102" s="10"/>
      <c r="H102" s="14"/>
      <c r="J102" s="10" t="str">
        <f t="shared" si="27"/>
        <v/>
      </c>
      <c r="K102" s="10" t="str">
        <f t="shared" si="28"/>
        <v>Dimanche</v>
      </c>
      <c r="L102" s="11">
        <f t="shared" si="34"/>
        <v>44857</v>
      </c>
      <c r="M102" s="10"/>
      <c r="N102" s="14"/>
      <c r="O102" s="10"/>
      <c r="P102" s="14"/>
      <c r="R102" s="10" t="str">
        <f t="shared" si="29"/>
        <v/>
      </c>
      <c r="S102" s="10" t="str">
        <f t="shared" si="30"/>
        <v>Mercredi</v>
      </c>
      <c r="T102" s="11">
        <f t="shared" si="35"/>
        <v>44888</v>
      </c>
      <c r="U102" s="10"/>
      <c r="V102" s="14"/>
      <c r="W102" s="10"/>
      <c r="X102" s="14"/>
      <c r="Z102" s="10" t="str">
        <f t="shared" si="31"/>
        <v/>
      </c>
      <c r="AA102" s="10" t="str">
        <f t="shared" si="32"/>
        <v>Vendredi</v>
      </c>
      <c r="AB102" s="11">
        <f t="shared" si="36"/>
        <v>44918</v>
      </c>
      <c r="AC102" s="10"/>
      <c r="AD102" s="14"/>
      <c r="AE102" s="10"/>
      <c r="AF102" s="14"/>
    </row>
    <row r="103" spans="2:32" ht="21.95" customHeight="1">
      <c r="B103" s="10" t="str">
        <f t="shared" si="25"/>
        <v/>
      </c>
      <c r="C103" s="10" t="str">
        <f t="shared" si="26"/>
        <v>Samedi</v>
      </c>
      <c r="D103" s="11">
        <f t="shared" si="33"/>
        <v>44828</v>
      </c>
      <c r="E103" s="10"/>
      <c r="F103" s="14"/>
      <c r="G103" s="10"/>
      <c r="H103" s="14"/>
      <c r="J103" s="10" t="str">
        <f t="shared" si="27"/>
        <v>S 43</v>
      </c>
      <c r="K103" s="10" t="str">
        <f t="shared" si="28"/>
        <v>Lundi</v>
      </c>
      <c r="L103" s="11">
        <f t="shared" si="34"/>
        <v>44858</v>
      </c>
      <c r="M103" s="10"/>
      <c r="N103" s="14"/>
      <c r="O103" s="10"/>
      <c r="P103" s="14"/>
      <c r="R103" s="10" t="str">
        <f t="shared" si="29"/>
        <v/>
      </c>
      <c r="S103" s="10" t="str">
        <f t="shared" si="30"/>
        <v>Jeudi</v>
      </c>
      <c r="T103" s="11">
        <f t="shared" si="35"/>
        <v>44889</v>
      </c>
      <c r="U103" s="10"/>
      <c r="V103" s="14"/>
      <c r="W103" s="10"/>
      <c r="X103" s="14"/>
      <c r="Z103" s="10" t="str">
        <f t="shared" si="31"/>
        <v/>
      </c>
      <c r="AA103" s="10" t="str">
        <f t="shared" si="32"/>
        <v>Samedi</v>
      </c>
      <c r="AB103" s="11">
        <f t="shared" si="36"/>
        <v>44919</v>
      </c>
      <c r="AC103" s="10"/>
      <c r="AD103" s="14"/>
      <c r="AE103" s="10"/>
      <c r="AF103" s="14"/>
    </row>
    <row r="104" spans="2:32" ht="21.95" customHeight="1">
      <c r="B104" s="10" t="str">
        <f t="shared" si="25"/>
        <v/>
      </c>
      <c r="C104" s="10" t="str">
        <f t="shared" si="26"/>
        <v>Dimanche</v>
      </c>
      <c r="D104" s="11">
        <f t="shared" si="33"/>
        <v>44829</v>
      </c>
      <c r="E104" s="10"/>
      <c r="F104" s="14"/>
      <c r="G104" s="10"/>
      <c r="H104" s="14"/>
      <c r="J104" s="10" t="str">
        <f t="shared" si="27"/>
        <v/>
      </c>
      <c r="K104" s="10" t="str">
        <f t="shared" si="28"/>
        <v>Mardi</v>
      </c>
      <c r="L104" s="11">
        <f t="shared" si="34"/>
        <v>44859</v>
      </c>
      <c r="M104" s="10"/>
      <c r="N104" s="14"/>
      <c r="O104" s="10"/>
      <c r="P104" s="14"/>
      <c r="R104" s="10" t="str">
        <f t="shared" si="29"/>
        <v/>
      </c>
      <c r="S104" s="10" t="str">
        <f t="shared" si="30"/>
        <v>Vendredi</v>
      </c>
      <c r="T104" s="11">
        <f t="shared" si="35"/>
        <v>44890</v>
      </c>
      <c r="U104" s="10"/>
      <c r="V104" s="14"/>
      <c r="W104" s="10"/>
      <c r="X104" s="14"/>
      <c r="Z104" s="10" t="str">
        <f t="shared" si="31"/>
        <v/>
      </c>
      <c r="AA104" s="10" t="str">
        <f t="shared" si="32"/>
        <v>Dimanche</v>
      </c>
      <c r="AB104" s="11">
        <f t="shared" si="36"/>
        <v>44920</v>
      </c>
      <c r="AC104" s="10"/>
      <c r="AD104" s="14"/>
      <c r="AE104" s="10"/>
      <c r="AF104" s="14"/>
    </row>
    <row r="105" spans="2:32" ht="21.95" customHeight="1">
      <c r="B105" s="10" t="str">
        <f t="shared" si="25"/>
        <v>S 39</v>
      </c>
      <c r="C105" s="10" t="str">
        <f t="shared" si="26"/>
        <v>Lundi</v>
      </c>
      <c r="D105" s="11">
        <f t="shared" si="33"/>
        <v>44830</v>
      </c>
      <c r="E105" s="10"/>
      <c r="F105" s="14"/>
      <c r="G105" s="10"/>
      <c r="H105" s="14"/>
      <c r="J105" s="10" t="str">
        <f t="shared" si="27"/>
        <v/>
      </c>
      <c r="K105" s="10" t="str">
        <f t="shared" si="28"/>
        <v>Mercredi</v>
      </c>
      <c r="L105" s="11">
        <f t="shared" si="34"/>
        <v>44860</v>
      </c>
      <c r="M105" s="10"/>
      <c r="N105" s="14"/>
      <c r="O105" s="10"/>
      <c r="P105" s="14"/>
      <c r="R105" s="10" t="str">
        <f t="shared" si="29"/>
        <v/>
      </c>
      <c r="S105" s="10" t="str">
        <f t="shared" si="30"/>
        <v>Samedi</v>
      </c>
      <c r="T105" s="11">
        <f t="shared" si="35"/>
        <v>44891</v>
      </c>
      <c r="U105" s="10"/>
      <c r="V105" s="14"/>
      <c r="W105" s="10"/>
      <c r="X105" s="14"/>
      <c r="Z105" s="10" t="str">
        <f t="shared" si="31"/>
        <v>S 52</v>
      </c>
      <c r="AA105" s="10" t="str">
        <f t="shared" si="32"/>
        <v>Lundi</v>
      </c>
      <c r="AB105" s="11">
        <f t="shared" si="36"/>
        <v>44921</v>
      </c>
      <c r="AC105" s="10"/>
      <c r="AD105" s="14"/>
      <c r="AE105" s="10"/>
      <c r="AF105" s="14"/>
    </row>
    <row r="106" spans="2:32" ht="21.95" customHeight="1">
      <c r="B106" s="10" t="str">
        <f t="shared" si="25"/>
        <v/>
      </c>
      <c r="C106" s="10" t="str">
        <f t="shared" si="26"/>
        <v>Mardi</v>
      </c>
      <c r="D106" s="11">
        <f t="shared" si="33"/>
        <v>44831</v>
      </c>
      <c r="E106" s="10"/>
      <c r="F106" s="14"/>
      <c r="G106" s="10"/>
      <c r="H106" s="14"/>
      <c r="J106" s="10" t="str">
        <f t="shared" si="27"/>
        <v/>
      </c>
      <c r="K106" s="10" t="str">
        <f t="shared" si="28"/>
        <v>Jeudi</v>
      </c>
      <c r="L106" s="11">
        <f t="shared" si="34"/>
        <v>44861</v>
      </c>
      <c r="M106" s="10"/>
      <c r="N106" s="14"/>
      <c r="O106" s="10"/>
      <c r="P106" s="14"/>
      <c r="R106" s="10" t="str">
        <f t="shared" si="29"/>
        <v/>
      </c>
      <c r="S106" s="10" t="str">
        <f t="shared" si="30"/>
        <v>Dimanche</v>
      </c>
      <c r="T106" s="11">
        <f t="shared" si="35"/>
        <v>44892</v>
      </c>
      <c r="U106" s="10"/>
      <c r="V106" s="14"/>
      <c r="W106" s="10"/>
      <c r="X106" s="14"/>
      <c r="Z106" s="10" t="str">
        <f t="shared" si="31"/>
        <v/>
      </c>
      <c r="AA106" s="10" t="str">
        <f t="shared" si="32"/>
        <v>Mardi</v>
      </c>
      <c r="AB106" s="11">
        <f t="shared" si="36"/>
        <v>44922</v>
      </c>
      <c r="AC106" s="10"/>
      <c r="AD106" s="14"/>
      <c r="AE106" s="10"/>
      <c r="AF106" s="14"/>
    </row>
    <row r="107" spans="2:32" ht="21.95" customHeight="1">
      <c r="B107" s="10" t="str">
        <f t="shared" si="25"/>
        <v/>
      </c>
      <c r="C107" s="10" t="str">
        <f t="shared" si="26"/>
        <v>Mercredi</v>
      </c>
      <c r="D107" s="11">
        <f t="shared" si="33"/>
        <v>44832</v>
      </c>
      <c r="E107" s="10"/>
      <c r="F107" s="14"/>
      <c r="G107" s="10"/>
      <c r="H107" s="14"/>
      <c r="J107" s="10" t="str">
        <f t="shared" si="27"/>
        <v/>
      </c>
      <c r="K107" s="10" t="str">
        <f t="shared" si="28"/>
        <v>Vendredi</v>
      </c>
      <c r="L107" s="11">
        <f t="shared" si="34"/>
        <v>44862</v>
      </c>
      <c r="M107" s="10"/>
      <c r="N107" s="14"/>
      <c r="O107" s="10"/>
      <c r="P107" s="14"/>
      <c r="R107" s="10" t="str">
        <f t="shared" si="29"/>
        <v>S 48</v>
      </c>
      <c r="S107" s="10" t="str">
        <f t="shared" si="30"/>
        <v>Lundi</v>
      </c>
      <c r="T107" s="11">
        <f t="shared" si="35"/>
        <v>44893</v>
      </c>
      <c r="U107" s="10"/>
      <c r="V107" s="14"/>
      <c r="W107" s="10"/>
      <c r="X107" s="14"/>
      <c r="Z107" s="10" t="str">
        <f t="shared" si="31"/>
        <v/>
      </c>
      <c r="AA107" s="10" t="str">
        <f t="shared" si="32"/>
        <v>Mercredi</v>
      </c>
      <c r="AB107" s="11">
        <f t="shared" si="36"/>
        <v>44923</v>
      </c>
      <c r="AC107" s="10"/>
      <c r="AD107" s="14"/>
      <c r="AE107" s="10"/>
      <c r="AF107" s="14"/>
    </row>
    <row r="108" spans="2:32" ht="21.95" customHeight="1">
      <c r="B108" s="10" t="str">
        <f t="shared" si="25"/>
        <v/>
      </c>
      <c r="C108" s="10" t="str">
        <f t="shared" si="26"/>
        <v>Jeudi</v>
      </c>
      <c r="D108" s="11">
        <f t="shared" si="33"/>
        <v>44833</v>
      </c>
      <c r="E108" s="10"/>
      <c r="F108" s="14"/>
      <c r="G108" s="10"/>
      <c r="H108" s="14"/>
      <c r="J108" s="10" t="str">
        <f t="shared" si="27"/>
        <v/>
      </c>
      <c r="K108" s="10" t="str">
        <f t="shared" si="28"/>
        <v>Samedi</v>
      </c>
      <c r="L108" s="11">
        <f t="shared" si="34"/>
        <v>44863</v>
      </c>
      <c r="M108" s="10"/>
      <c r="N108" s="14"/>
      <c r="O108" s="10"/>
      <c r="P108" s="14"/>
      <c r="R108" s="10" t="str">
        <f t="shared" si="29"/>
        <v/>
      </c>
      <c r="S108" s="10" t="str">
        <f t="shared" si="30"/>
        <v>Mardi</v>
      </c>
      <c r="T108" s="11">
        <f t="shared" si="35"/>
        <v>44894</v>
      </c>
      <c r="U108" s="10"/>
      <c r="V108" s="14"/>
      <c r="W108" s="10"/>
      <c r="X108" s="14"/>
      <c r="Z108" s="10" t="str">
        <f t="shared" si="31"/>
        <v/>
      </c>
      <c r="AA108" s="10" t="str">
        <f t="shared" si="32"/>
        <v>Jeudi</v>
      </c>
      <c r="AB108" s="11">
        <f t="shared" si="36"/>
        <v>44924</v>
      </c>
      <c r="AC108" s="10"/>
      <c r="AD108" s="14"/>
      <c r="AE108" s="10"/>
      <c r="AF108" s="14"/>
    </row>
    <row r="109" spans="2:32" ht="21.95" customHeight="1">
      <c r="B109" s="10" t="str">
        <f t="shared" si="25"/>
        <v/>
      </c>
      <c r="C109" s="10" t="str">
        <f t="shared" si="26"/>
        <v>Vendredi</v>
      </c>
      <c r="D109" s="11">
        <f t="shared" si="33"/>
        <v>44834</v>
      </c>
      <c r="E109" s="10"/>
      <c r="F109" s="14"/>
      <c r="G109" s="10"/>
      <c r="H109" s="14"/>
      <c r="J109" s="10" t="str">
        <f t="shared" si="27"/>
        <v/>
      </c>
      <c r="K109" s="10" t="str">
        <f t="shared" si="28"/>
        <v>Dimanche</v>
      </c>
      <c r="L109" s="11">
        <f t="shared" si="34"/>
        <v>44864</v>
      </c>
      <c r="M109" s="12"/>
      <c r="N109" s="13"/>
      <c r="O109" s="12"/>
      <c r="P109" s="13"/>
      <c r="R109" s="10" t="str">
        <f t="shared" si="29"/>
        <v/>
      </c>
      <c r="S109" s="10" t="str">
        <f t="shared" si="30"/>
        <v>Mercredi</v>
      </c>
      <c r="T109" s="11">
        <f t="shared" si="35"/>
        <v>44895</v>
      </c>
      <c r="U109" s="10"/>
      <c r="V109" s="14"/>
      <c r="W109" s="10"/>
      <c r="X109" s="14"/>
      <c r="Z109" s="10" t="str">
        <f t="shared" si="31"/>
        <v/>
      </c>
      <c r="AA109" s="10" t="str">
        <f t="shared" si="32"/>
        <v>Vendredi</v>
      </c>
      <c r="AB109" s="11">
        <f t="shared" si="36"/>
        <v>44925</v>
      </c>
      <c r="AC109" s="10"/>
      <c r="AD109" s="14"/>
      <c r="AE109" s="10"/>
      <c r="AF109" s="14"/>
    </row>
    <row r="110" spans="2:32" ht="21.95" customHeight="1">
      <c r="B110" s="10"/>
      <c r="C110" s="10"/>
      <c r="D110" s="11"/>
      <c r="E110" s="10"/>
      <c r="F110" s="14"/>
      <c r="G110" s="10"/>
      <c r="H110" s="14"/>
      <c r="J110" s="10" t="str">
        <f t="shared" si="27"/>
        <v>S 44</v>
      </c>
      <c r="K110" s="10" t="str">
        <f t="shared" si="28"/>
        <v>Lundi</v>
      </c>
      <c r="L110" s="11">
        <f t="shared" si="34"/>
        <v>44865</v>
      </c>
      <c r="M110" s="12"/>
      <c r="N110" s="13"/>
      <c r="O110" s="12"/>
      <c r="P110" s="13"/>
      <c r="R110" s="10"/>
      <c r="S110" s="10"/>
      <c r="T110" s="11"/>
      <c r="U110" s="10"/>
      <c r="V110" s="14"/>
      <c r="W110" s="10"/>
      <c r="X110" s="14"/>
      <c r="Z110" s="10" t="str">
        <f t="shared" si="31"/>
        <v/>
      </c>
      <c r="AA110" s="10" t="str">
        <f t="shared" si="32"/>
        <v>Samedi</v>
      </c>
      <c r="AB110" s="11">
        <f t="shared" si="36"/>
        <v>44926</v>
      </c>
      <c r="AC110" s="12"/>
      <c r="AD110" s="13"/>
      <c r="AE110" s="12"/>
      <c r="AF110" s="13"/>
    </row>
    <row r="111" spans="2:32" ht="21.95" customHeight="1">
      <c r="B111" s="15" t="s">
        <v>1</v>
      </c>
      <c r="C111" s="15"/>
      <c r="D111" s="15"/>
      <c r="E111" s="15"/>
      <c r="F111" s="15"/>
      <c r="G111" s="15"/>
      <c r="H111" s="13">
        <f>LOOKUP(9^9,$H$80:$H$110)</f>
        <v>300</v>
      </c>
      <c r="J111" s="15" t="s">
        <v>1</v>
      </c>
      <c r="K111" s="15"/>
      <c r="L111" s="15"/>
      <c r="M111" s="15"/>
      <c r="N111" s="15"/>
      <c r="O111" s="15"/>
      <c r="P111" s="13">
        <f>LOOKUP(9^9,$P$80:$P$110)</f>
        <v>280</v>
      </c>
      <c r="R111" s="15" t="s">
        <v>1</v>
      </c>
      <c r="S111" s="15"/>
      <c r="T111" s="15"/>
      <c r="U111" s="15"/>
      <c r="V111" s="15"/>
      <c r="W111" s="15"/>
      <c r="X111" s="13">
        <f>LOOKUP(9^9,$X$80:$X$110)</f>
        <v>280</v>
      </c>
      <c r="Z111" s="15" t="s">
        <v>1</v>
      </c>
      <c r="AA111" s="15"/>
      <c r="AB111" s="15"/>
      <c r="AC111" s="15"/>
      <c r="AD111" s="15"/>
      <c r="AE111" s="15"/>
      <c r="AF111" s="13">
        <f>LOOKUP(9^9,$AF$80:$AF$110)</f>
        <v>280</v>
      </c>
    </row>
  </sheetData>
  <mergeCells count="38">
    <mergeCell ref="C79:D79"/>
    <mergeCell ref="K79:L79"/>
    <mergeCell ref="S79:T79"/>
    <mergeCell ref="AA79:AB79"/>
    <mergeCell ref="B111:G111"/>
    <mergeCell ref="J111:O111"/>
    <mergeCell ref="R111:W111"/>
    <mergeCell ref="Z111:AE111"/>
    <mergeCell ref="B75:G75"/>
    <mergeCell ref="J75:O75"/>
    <mergeCell ref="R75:W75"/>
    <mergeCell ref="Z75:AE75"/>
    <mergeCell ref="B78:H78"/>
    <mergeCell ref="J78:P78"/>
    <mergeCell ref="R78:X78"/>
    <mergeCell ref="Z78:AF78"/>
    <mergeCell ref="B42:H42"/>
    <mergeCell ref="J42:P42"/>
    <mergeCell ref="R42:X42"/>
    <mergeCell ref="Z42:AF42"/>
    <mergeCell ref="C43:D43"/>
    <mergeCell ref="K43:L43"/>
    <mergeCell ref="S43:T43"/>
    <mergeCell ref="AA43:AB43"/>
    <mergeCell ref="R6:X6"/>
    <mergeCell ref="S7:T7"/>
    <mergeCell ref="R39:W39"/>
    <mergeCell ref="Z6:AF6"/>
    <mergeCell ref="AA7:AB7"/>
    <mergeCell ref="Z39:AE39"/>
    <mergeCell ref="B6:H6"/>
    <mergeCell ref="B2:C4"/>
    <mergeCell ref="B39:G39"/>
    <mergeCell ref="J6:P6"/>
    <mergeCell ref="J39:O39"/>
    <mergeCell ref="C7:D7"/>
    <mergeCell ref="K7:L7"/>
    <mergeCell ref="D2:E4"/>
  </mergeCells>
  <conditionalFormatting sqref="C8:H38">
    <cfRule type="expression" dxfId="23" priority="24">
      <formula>WEEKDAY($D8,2)&gt;5</formula>
    </cfRule>
    <cfRule type="expression" dxfId="22" priority="23">
      <formula>COUNTIF(FERIE,$D8)</formula>
    </cfRule>
  </conditionalFormatting>
  <conditionalFormatting sqref="C44:H74">
    <cfRule type="expression" dxfId="20" priority="21">
      <formula>COUNTIF(FERIE,$D44)</formula>
    </cfRule>
    <cfRule type="expression" dxfId="21" priority="22">
      <formula>WEEKDAY($D44,2)&gt;5</formula>
    </cfRule>
  </conditionalFormatting>
  <conditionalFormatting sqref="C80:H109">
    <cfRule type="expression" dxfId="19" priority="19">
      <formula>COUNTIF(FERIE,$D80)</formula>
    </cfRule>
    <cfRule type="expression" dxfId="18" priority="20">
      <formula>WEEKDAY($D80,2)&gt;5</formula>
    </cfRule>
  </conditionalFormatting>
  <conditionalFormatting sqref="K8:P36">
    <cfRule type="expression" dxfId="17" priority="18">
      <formula>WEEKDAY($L8,2)&gt;5</formula>
    </cfRule>
    <cfRule type="expression" dxfId="16" priority="17">
      <formula>COUNTIF(FERIE,$L8)</formula>
    </cfRule>
  </conditionalFormatting>
  <conditionalFormatting sqref="K44:P73">
    <cfRule type="expression" dxfId="14" priority="15">
      <formula>COUNTIF(FERIE,$L44)</formula>
    </cfRule>
    <cfRule type="expression" dxfId="15" priority="16">
      <formula>WEEKDAY($L44,2)&gt;5</formula>
    </cfRule>
  </conditionalFormatting>
  <conditionalFormatting sqref="K80:P110">
    <cfRule type="expression" dxfId="13" priority="13">
      <formula>COUNTIF(FERIE,$L80)</formula>
    </cfRule>
    <cfRule type="expression" dxfId="12" priority="14">
      <formula>WEEKDAY($L80,2)&gt;5</formula>
    </cfRule>
  </conditionalFormatting>
  <conditionalFormatting sqref="S8:X38">
    <cfRule type="expression" dxfId="11" priority="12">
      <formula>WEEKDAY($T8,2)&gt;5</formula>
    </cfRule>
    <cfRule type="expression" dxfId="10" priority="11">
      <formula>COUNTIF(FERIE,$T8)</formula>
    </cfRule>
  </conditionalFormatting>
  <conditionalFormatting sqref="S44:X74">
    <cfRule type="expression" dxfId="8" priority="9">
      <formula>COUNTIF(FERIE,$T44)</formula>
    </cfRule>
    <cfRule type="expression" dxfId="9" priority="10">
      <formula>WEEKDAY($T44,2)&gt;5</formula>
    </cfRule>
  </conditionalFormatting>
  <conditionalFormatting sqref="S80:X109">
    <cfRule type="expression" dxfId="7" priority="7">
      <formula>COUNTIF(FERIE,$T80)</formula>
    </cfRule>
    <cfRule type="expression" dxfId="6" priority="8">
      <formula>WEEKDAY($T80,2)&gt;5</formula>
    </cfRule>
  </conditionalFormatting>
  <conditionalFormatting sqref="AA8:AF37">
    <cfRule type="expression" dxfId="5" priority="6">
      <formula>WEEKDAY($AB8,2)&gt;5</formula>
    </cfRule>
    <cfRule type="expression" dxfId="4" priority="5">
      <formula>COUNTIF(FERIE,$AB8)</formula>
    </cfRule>
  </conditionalFormatting>
  <conditionalFormatting sqref="AA44:AF74">
    <cfRule type="expression" dxfId="2" priority="3">
      <formula>COUNTIF(FERIE,$AB44)</formula>
    </cfRule>
    <cfRule type="expression" dxfId="3" priority="4">
      <formula>WEEKDAY($AB44,2)&gt;5</formula>
    </cfRule>
  </conditionalFormatting>
  <conditionalFormatting sqref="AA80:AF110">
    <cfRule type="expression" dxfId="1" priority="1">
      <formula>COUNTIF(FERIE,$AB80)</formula>
    </cfRule>
    <cfRule type="expression" dxfId="0" priority="2">
      <formula>WEEKDAY($AB80,2)&gt;5</formula>
    </cfRule>
  </conditionalFormatting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FERIE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Sébastien</cp:lastModifiedBy>
  <dcterms:created xsi:type="dcterms:W3CDTF">2022-06-30T15:26:08Z</dcterms:created>
  <dcterms:modified xsi:type="dcterms:W3CDTF">2022-06-30T16:47:52Z</dcterms:modified>
</cp:coreProperties>
</file>