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drawings/drawing3.xml" ContentType="application/vnd.openxmlformats-officedocument.drawing+xml"/>
  <Override PartName="/xl/charts/chart3.xml" ContentType="application/vnd.openxmlformats-officedocument.drawingml.chart+xml"/>
  <Override PartName="/xl/charts/style3.xml" ContentType="application/vnd.ms-office.chartstyle+xml"/>
  <Override PartName="/xl/charts/colors3.xml" ContentType="application/vnd.ms-office.chartcolorstyle+xml"/>
  <Override PartName="/xl/charts/chart4.xml" ContentType="application/vnd.openxmlformats-officedocument.drawingml.chart+xml"/>
  <Override PartName="/xl/charts/style4.xml" ContentType="application/vnd.ms-office.chartstyle+xml"/>
  <Override PartName="/xl/charts/colors4.xml" ContentType="application/vnd.ms-office.chartcolorstyle+xml"/>
  <Override PartName="/xl/charts/chart5.xml" ContentType="application/vnd.openxmlformats-officedocument.drawingml.chart+xml"/>
  <Override PartName="/xl/charts/style5.xml" ContentType="application/vnd.ms-office.chartstyle+xml"/>
  <Override PartName="/xl/charts/colors5.xml" ContentType="application/vnd.ms-office.chartcolorstyle+xml"/>
  <Override PartName="/xl/charts/chart6.xml" ContentType="application/vnd.openxmlformats-officedocument.drawingml.chart+xml"/>
  <Override PartName="/xl/charts/style6.xml" ContentType="application/vnd.ms-office.chartstyle+xml"/>
  <Override PartName="/xl/charts/colors6.xml" ContentType="application/vnd.ms-office.chartcolorsty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426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251e798663f3dfec/Documents/"/>
    </mc:Choice>
  </mc:AlternateContent>
  <xr:revisionPtr revIDLastSave="41" documentId="8_{8EF7F41D-7472-4E7D-BE85-6A81BED18AF3}" xr6:coauthVersionLast="45" xr6:coauthVersionMax="45" xr10:uidLastSave="{E3622FDB-E5D8-4D55-922F-9B20451522CE}"/>
  <bookViews>
    <workbookView xWindow="-110" yWindow="-110" windowWidth="19420" windowHeight="10420" activeTab="1" xr2:uid="{C5DE2A01-636D-4CE9-AE9B-341699A7363B}"/>
  </bookViews>
  <sheets>
    <sheet name="Rapport production" sheetId="1" r:id="rId1"/>
    <sheet name="Pannes" sheetId="2" r:id="rId2"/>
    <sheet name="Traitement données 01" sheetId="3" r:id="rId3"/>
    <sheet name="Analyse" sheetId="5" r:id="rId4"/>
  </sheets>
  <functionGroups builtInGroupCount="19"/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D36" i="3" l="1"/>
  <c r="AD26" i="3"/>
  <c r="Y12" i="3" l="1"/>
  <c r="Z26" i="3" l="1"/>
  <c r="Y26" i="3"/>
  <c r="W26" i="3"/>
  <c r="Z17" i="3"/>
  <c r="Y17" i="3"/>
  <c r="W17" i="3"/>
  <c r="Z11" i="3"/>
  <c r="Y11" i="3"/>
  <c r="W11" i="3"/>
  <c r="W12" i="3" s="1"/>
  <c r="AD17" i="3" s="1"/>
  <c r="AE21" i="3" l="1"/>
  <c r="AE22" i="3"/>
  <c r="AE20" i="3"/>
  <c r="AE23" i="3"/>
  <c r="W16" i="2"/>
  <c r="W15" i="2"/>
  <c r="W14" i="2"/>
  <c r="O16" i="2"/>
  <c r="O15" i="2"/>
  <c r="O14" i="2"/>
  <c r="G15" i="2" l="1"/>
  <c r="G16" i="2"/>
  <c r="G14" i="2"/>
  <c r="F12" i="3" l="1"/>
  <c r="F13" i="3"/>
  <c r="F14" i="3"/>
  <c r="F15" i="3"/>
  <c r="F16" i="3"/>
  <c r="F17" i="3"/>
  <c r="F18" i="3"/>
  <c r="F19" i="3"/>
  <c r="F20" i="3"/>
  <c r="F21" i="3"/>
  <c r="F22" i="3"/>
  <c r="F23" i="3"/>
  <c r="A12" i="3" l="1" a="1"/>
  <c r="A12" i="3" s="1"/>
  <c r="R43" i="3" l="1"/>
  <c r="R37" i="3"/>
  <c r="R39" i="3"/>
  <c r="R32" i="3"/>
  <c r="S33" i="3"/>
  <c r="S34" i="3"/>
  <c r="S35" i="3"/>
  <c r="S36" i="3"/>
  <c r="S37" i="3"/>
  <c r="S38" i="3"/>
  <c r="S39" i="3"/>
  <c r="S40" i="3"/>
  <c r="S41" i="3"/>
  <c r="S42" i="3"/>
  <c r="S43" i="3"/>
  <c r="S32" i="3"/>
  <c r="L169" i="5"/>
  <c r="R33" i="3" s="1"/>
  <c r="R36" i="3"/>
  <c r="R41" i="3"/>
  <c r="R42" i="3"/>
  <c r="R23" i="3" l="1"/>
  <c r="E43" i="3" s="1"/>
  <c r="R22" i="3"/>
  <c r="E42" i="3" s="1"/>
  <c r="R21" i="3"/>
  <c r="E41" i="3" s="1"/>
  <c r="R20" i="3"/>
  <c r="R17" i="3"/>
  <c r="E37" i="3" s="1"/>
  <c r="R16" i="3"/>
  <c r="E36" i="3" s="1"/>
  <c r="R15" i="3"/>
  <c r="R13" i="3"/>
  <c r="E33" i="3" s="1"/>
  <c r="R12" i="3"/>
  <c r="E32" i="3" s="1"/>
  <c r="R19" i="3"/>
  <c r="E39" i="3" s="1"/>
  <c r="R18" i="3"/>
  <c r="R14" i="3"/>
  <c r="I12" i="3" l="1" a="1"/>
  <c r="I12" i="3" l="1"/>
  <c r="K82" i="5"/>
  <c r="L83" i="5"/>
  <c r="K87" i="5"/>
  <c r="L82" i="5"/>
  <c r="K86" i="5"/>
  <c r="L87" i="5"/>
  <c r="L85" i="5"/>
  <c r="L86" i="5"/>
  <c r="K90" i="5"/>
  <c r="K81" i="5"/>
  <c r="L91" i="5"/>
  <c r="L84" i="5"/>
  <c r="L89" i="5"/>
  <c r="K88" i="5"/>
  <c r="K80" i="5"/>
  <c r="L81" i="5"/>
  <c r="K91" i="5"/>
  <c r="L90" i="5"/>
  <c r="K84" i="5"/>
  <c r="K89" i="5"/>
  <c r="K83" i="5"/>
  <c r="L88" i="5"/>
  <c r="K85" i="5"/>
  <c r="L30" i="5"/>
  <c r="L32" i="5"/>
  <c r="L36" i="5"/>
  <c r="L40" i="5"/>
  <c r="K31" i="5"/>
  <c r="K35" i="5"/>
  <c r="K39" i="5"/>
  <c r="L33" i="5"/>
  <c r="L37" i="5"/>
  <c r="L41" i="5"/>
  <c r="K32" i="5"/>
  <c r="K36" i="5"/>
  <c r="K40" i="5"/>
  <c r="L34" i="5"/>
  <c r="L38" i="5"/>
  <c r="K33" i="5"/>
  <c r="K37" i="5"/>
  <c r="K30" i="5"/>
  <c r="L31" i="5"/>
  <c r="L35" i="5"/>
  <c r="L39" i="5"/>
  <c r="K41" i="5"/>
  <c r="K34" i="5"/>
  <c r="K38" i="5"/>
  <c r="L80" i="5" l="1"/>
  <c r="L92" i="5" s="1"/>
  <c r="M80" i="5" s="1"/>
  <c r="L42" i="5"/>
  <c r="M90" i="5" l="1"/>
  <c r="M86" i="5"/>
  <c r="M91" i="5"/>
  <c r="M83" i="5"/>
  <c r="M82" i="5"/>
  <c r="M85" i="5"/>
  <c r="M89" i="5"/>
  <c r="M84" i="5"/>
  <c r="M88" i="5"/>
  <c r="M81" i="5"/>
  <c r="M87" i="5"/>
  <c r="M33" i="5"/>
  <c r="N80" i="5"/>
  <c r="M32" i="5"/>
  <c r="M36" i="5"/>
  <c r="M34" i="5"/>
  <c r="M37" i="5"/>
  <c r="M40" i="5"/>
  <c r="M39" i="5"/>
  <c r="M30" i="5"/>
  <c r="N30" i="5" s="1"/>
  <c r="M31" i="5"/>
  <c r="M38" i="5"/>
  <c r="M41" i="5"/>
  <c r="M35" i="5"/>
  <c r="N31" i="5" l="1"/>
  <c r="O30" i="5"/>
  <c r="O80" i="5"/>
  <c r="N81" i="5"/>
  <c r="N82" i="5" l="1"/>
  <c r="O81" i="5"/>
  <c r="N32" i="5"/>
  <c r="O31" i="5"/>
  <c r="N33" i="5" l="1"/>
  <c r="O32" i="5"/>
  <c r="N83" i="5"/>
  <c r="O82" i="5"/>
  <c r="N84" i="5" l="1"/>
  <c r="O83" i="5"/>
  <c r="N34" i="5"/>
  <c r="O33" i="5"/>
  <c r="N35" i="5" l="1"/>
  <c r="O34" i="5"/>
  <c r="N85" i="5"/>
  <c r="O84" i="5"/>
  <c r="N86" i="5" l="1"/>
  <c r="O85" i="5"/>
  <c r="N36" i="5"/>
  <c r="O35" i="5"/>
  <c r="N37" i="5" l="1"/>
  <c r="O36" i="5"/>
  <c r="N87" i="5"/>
  <c r="O86" i="5"/>
  <c r="N88" i="5" l="1"/>
  <c r="O87" i="5"/>
  <c r="N38" i="5"/>
  <c r="O37" i="5"/>
  <c r="N39" i="5" l="1"/>
  <c r="O38" i="5"/>
  <c r="N89" i="5"/>
  <c r="O88" i="5"/>
  <c r="N90" i="5" l="1"/>
  <c r="O89" i="5"/>
  <c r="N40" i="5"/>
  <c r="O39" i="5"/>
  <c r="N41" i="5" l="1"/>
  <c r="O41" i="5" s="1"/>
  <c r="O40" i="5"/>
  <c r="N91" i="5"/>
  <c r="O91" i="5" s="1"/>
  <c r="O90" i="5"/>
  <c r="L174" i="5" l="1"/>
  <c r="L171" i="5"/>
  <c r="R35" i="3" s="1"/>
  <c r="E35" i="3" s="1"/>
  <c r="L170" i="5"/>
  <c r="R34" i="3" s="1"/>
  <c r="E34" i="3" s="1"/>
  <c r="R40" i="3"/>
  <c r="E40" i="3" s="1"/>
  <c r="R38" i="3" l="1"/>
  <c r="L180" i="5"/>
  <c r="M174" i="5" s="1"/>
  <c r="O32" i="3" l="1" a="1"/>
  <c r="J38" i="3" s="1"/>
  <c r="E38" i="3"/>
  <c r="M170" i="5"/>
  <c r="M178" i="5"/>
  <c r="M177" i="5"/>
  <c r="M172" i="5"/>
  <c r="M179" i="5"/>
  <c r="M176" i="5"/>
  <c r="M171" i="5"/>
  <c r="M168" i="5"/>
  <c r="N168" i="5" s="1"/>
  <c r="M175" i="5"/>
  <c r="M169" i="5"/>
  <c r="M173" i="5"/>
  <c r="I33" i="3" l="1"/>
  <c r="I32" i="3"/>
  <c r="J37" i="3"/>
  <c r="J40" i="3"/>
  <c r="J32" i="3"/>
  <c r="J39" i="3"/>
  <c r="J42" i="3"/>
  <c r="J34" i="3"/>
  <c r="I41" i="3"/>
  <c r="I35" i="3"/>
  <c r="O32" i="3"/>
  <c r="J31" i="3" s="1"/>
  <c r="I34" i="3"/>
  <c r="I37" i="3"/>
  <c r="J41" i="3"/>
  <c r="I36" i="3"/>
  <c r="I39" i="3"/>
  <c r="I31" i="3"/>
  <c r="I42" i="3"/>
  <c r="I40" i="3"/>
  <c r="J33" i="3"/>
  <c r="J36" i="3"/>
  <c r="I38" i="3"/>
  <c r="J35" i="3"/>
  <c r="N169" i="5"/>
  <c r="O168" i="5"/>
  <c r="J43" i="3" l="1"/>
  <c r="K38" i="3" s="1"/>
  <c r="A32" i="3" a="1"/>
  <c r="O169" i="5"/>
  <c r="N170" i="5"/>
  <c r="K41" i="3" l="1"/>
  <c r="K32" i="3"/>
  <c r="K39" i="3"/>
  <c r="K36" i="3"/>
  <c r="K37" i="3"/>
  <c r="K35" i="3"/>
  <c r="K42" i="3"/>
  <c r="K40" i="3"/>
  <c r="K34" i="3"/>
  <c r="K33" i="3"/>
  <c r="K31" i="3"/>
  <c r="L31" i="3" s="1"/>
  <c r="M31" i="3" s="1"/>
  <c r="A32" i="3"/>
  <c r="L128" i="5" s="1"/>
  <c r="L129" i="5"/>
  <c r="L133" i="5"/>
  <c r="L137" i="5"/>
  <c r="K129" i="5"/>
  <c r="K133" i="5"/>
  <c r="K137" i="5"/>
  <c r="L130" i="5"/>
  <c r="L134" i="5"/>
  <c r="L138" i="5"/>
  <c r="K130" i="5"/>
  <c r="K134" i="5"/>
  <c r="K138" i="5"/>
  <c r="K128" i="5"/>
  <c r="L131" i="5"/>
  <c r="L135" i="5"/>
  <c r="L139" i="5"/>
  <c r="K131" i="5"/>
  <c r="K135" i="5"/>
  <c r="K139" i="5"/>
  <c r="L132" i="5"/>
  <c r="L136" i="5"/>
  <c r="K132" i="5"/>
  <c r="K136" i="5"/>
  <c r="N171" i="5"/>
  <c r="O170" i="5"/>
  <c r="L32" i="3" l="1"/>
  <c r="M32" i="3" s="1"/>
  <c r="L140" i="5"/>
  <c r="M136" i="5" s="1"/>
  <c r="O171" i="5"/>
  <c r="N172" i="5"/>
  <c r="L33" i="3" l="1"/>
  <c r="L34" i="3" s="1"/>
  <c r="M34" i="3" s="1"/>
  <c r="M137" i="5"/>
  <c r="M134" i="5"/>
  <c r="M131" i="5"/>
  <c r="M130" i="5"/>
  <c r="M128" i="5"/>
  <c r="N128" i="5" s="1"/>
  <c r="M132" i="5"/>
  <c r="M138" i="5"/>
  <c r="M133" i="5"/>
  <c r="M139" i="5"/>
  <c r="M129" i="5"/>
  <c r="M135" i="5"/>
  <c r="N173" i="5"/>
  <c r="O172" i="5"/>
  <c r="L35" i="3" l="1"/>
  <c r="M35" i="3" s="1"/>
  <c r="M33" i="3"/>
  <c r="O128" i="5"/>
  <c r="N129" i="5"/>
  <c r="O173" i="5"/>
  <c r="N174" i="5"/>
  <c r="L36" i="3" l="1"/>
  <c r="L37" i="3" s="1"/>
  <c r="O129" i="5"/>
  <c r="N130" i="5"/>
  <c r="N175" i="5"/>
  <c r="O174" i="5"/>
  <c r="M36" i="3" l="1"/>
  <c r="M37" i="3"/>
  <c r="L38" i="3"/>
  <c r="N131" i="5"/>
  <c r="O130" i="5"/>
  <c r="O175" i="5"/>
  <c r="N176" i="5"/>
  <c r="L39" i="3" l="1"/>
  <c r="M38" i="3"/>
  <c r="N132" i="5"/>
  <c r="O131" i="5"/>
  <c r="N177" i="5"/>
  <c r="O176" i="5"/>
  <c r="M39" i="3" l="1"/>
  <c r="L40" i="3"/>
  <c r="N133" i="5"/>
  <c r="O132" i="5"/>
  <c r="N178" i="5"/>
  <c r="O177" i="5"/>
  <c r="M40" i="3" l="1"/>
  <c r="L41" i="3"/>
  <c r="N134" i="5"/>
  <c r="O133" i="5"/>
  <c r="N179" i="5"/>
  <c r="O179" i="5" s="1"/>
  <c r="O178" i="5"/>
  <c r="M41" i="3" l="1"/>
  <c r="L42" i="3"/>
  <c r="M42" i="3" s="1"/>
  <c r="N135" i="5"/>
  <c r="O134" i="5"/>
  <c r="N136" i="5" l="1"/>
  <c r="O135" i="5"/>
  <c r="N137" i="5" l="1"/>
  <c r="O136" i="5"/>
  <c r="N138" i="5" l="1"/>
  <c r="O137" i="5"/>
  <c r="N139" i="5" l="1"/>
  <c r="O139" i="5" s="1"/>
  <c r="O138" i="5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<sst xmlns="http://schemas.openxmlformats.org/spreadsheetml/2006/main" count="831" uniqueCount="417">
  <si>
    <t>Day</t>
  </si>
  <si>
    <t>Time</t>
  </si>
  <si>
    <t>MCT</t>
  </si>
  <si>
    <t>Model</t>
  </si>
  <si>
    <t>Cycle Type</t>
  </si>
  <si>
    <t>Clips OK</t>
  </si>
  <si>
    <t>Total Clips</t>
  </si>
  <si>
    <t>Clip 1</t>
  </si>
  <si>
    <t>Clip 2</t>
  </si>
  <si>
    <t>Clip 3</t>
  </si>
  <si>
    <t>Clip 4</t>
  </si>
  <si>
    <t>Clip 5</t>
  </si>
  <si>
    <t>Clip 6</t>
  </si>
  <si>
    <t>Clip 7</t>
  </si>
  <si>
    <t>Clip 8</t>
  </si>
  <si>
    <t>Clip 9</t>
  </si>
  <si>
    <t>Clip 10</t>
  </si>
  <si>
    <t>Clip 11</t>
  </si>
  <si>
    <t>Clip 12</t>
  </si>
  <si>
    <t>Clip 13</t>
  </si>
  <si>
    <t>Clip 14</t>
  </si>
  <si>
    <t>Offset Clip 1</t>
  </si>
  <si>
    <t>Offset Clip 2</t>
  </si>
  <si>
    <t>Offset Clip 3</t>
  </si>
  <si>
    <t>Offset Clip 4</t>
  </si>
  <si>
    <t>Offset Clip 5</t>
  </si>
  <si>
    <t>Offset Clip 6</t>
  </si>
  <si>
    <t>Offset Clip 7</t>
  </si>
  <si>
    <t>Offset Clip 8</t>
  </si>
  <si>
    <t>Offset Clip 9</t>
  </si>
  <si>
    <t>Offset Clip 10</t>
  </si>
  <si>
    <t>Offset Clip 11</t>
  </si>
  <si>
    <t>Offset Clip 12</t>
  </si>
  <si>
    <t>Offset Clip 13</t>
  </si>
  <si>
    <t>Offset Clip 14</t>
  </si>
  <si>
    <t>Clipping</t>
  </si>
  <si>
    <t>Rework</t>
  </si>
  <si>
    <t>LHD_MB</t>
  </si>
  <si>
    <t>Dis Vision</t>
  </si>
  <si>
    <t>Parts OK</t>
  </si>
  <si>
    <t>Total Parts</t>
  </si>
  <si>
    <t>Clip 15</t>
  </si>
  <si>
    <t>Clip 16</t>
  </si>
  <si>
    <t>Clip 17</t>
  </si>
  <si>
    <t>Clip 18</t>
  </si>
  <si>
    <t>Clip 19</t>
  </si>
  <si>
    <t>Clip 20</t>
  </si>
  <si>
    <t>Clip 21</t>
  </si>
  <si>
    <t>Clip 22</t>
  </si>
  <si>
    <t>Clip 23</t>
  </si>
  <si>
    <t>Clip 24</t>
  </si>
  <si>
    <t>Clip 25</t>
  </si>
  <si>
    <t>Clip 26</t>
  </si>
  <si>
    <t>Offset Clip 15</t>
  </si>
  <si>
    <t>Offset Clip 16</t>
  </si>
  <si>
    <t>Offset Clip 17</t>
  </si>
  <si>
    <t>Offset Clip 18</t>
  </si>
  <si>
    <t>Offset Clip 19</t>
  </si>
  <si>
    <t>Offset Clip 20</t>
  </si>
  <si>
    <t>Offset Clip 21</t>
  </si>
  <si>
    <t>Offset Clip 22</t>
  </si>
  <si>
    <t>Offset Clip 23</t>
  </si>
  <si>
    <t>Offset Clip 24</t>
  </si>
  <si>
    <t>Offset Clip 25</t>
  </si>
  <si>
    <t>Offset Clip 26</t>
  </si>
  <si>
    <t>Dis offs</t>
  </si>
  <si>
    <t>59.116</t>
  </si>
  <si>
    <t>RS_VP</t>
  </si>
  <si>
    <t>0.912126</t>
  </si>
  <si>
    <t>0.00436899</t>
  </si>
  <si>
    <t>-0.616959</t>
  </si>
  <si>
    <t>0.634622</t>
  </si>
  <si>
    <t>-0.405924</t>
  </si>
  <si>
    <t>-0.455805</t>
  </si>
  <si>
    <t>-0.295889</t>
  </si>
  <si>
    <t>0.327056</t>
  </si>
  <si>
    <t>0.0905174</t>
  </si>
  <si>
    <t>0.0656108</t>
  </si>
  <si>
    <t>0.0562708</t>
  </si>
  <si>
    <t>0.272802</t>
  </si>
  <si>
    <t>2.36184</t>
  </si>
  <si>
    <t>-1.53566</t>
  </si>
  <si>
    <t>-0.193606</t>
  </si>
  <si>
    <t>-0.051045</t>
  </si>
  <si>
    <t>-0.345276</t>
  </si>
  <si>
    <t>-0.735741</t>
  </si>
  <si>
    <t>5.946</t>
  </si>
  <si>
    <t>12.0372</t>
  </si>
  <si>
    <t>0.0910988</t>
  </si>
  <si>
    <t>0.061701</t>
  </si>
  <si>
    <t>170.394</t>
  </si>
  <si>
    <t>0.824436</t>
  </si>
  <si>
    <t>0.185506</t>
  </si>
  <si>
    <t>-0.693079</t>
  </si>
  <si>
    <t>0.608056</t>
  </si>
  <si>
    <t>-0.386724</t>
  </si>
  <si>
    <t>-0.510864</t>
  </si>
  <si>
    <t>-0.279331</t>
  </si>
  <si>
    <t>0.349986</t>
  </si>
  <si>
    <t>0.126803</t>
  </si>
  <si>
    <t>0.152695</t>
  </si>
  <si>
    <t>0.000417121</t>
  </si>
  <si>
    <t>0.304111</t>
  </si>
  <si>
    <t>-0.0275081</t>
  </si>
  <si>
    <t>-1.19858</t>
  </si>
  <si>
    <t>0.209953</t>
  </si>
  <si>
    <t>0.118039</t>
  </si>
  <si>
    <t>53.293</t>
  </si>
  <si>
    <t>0.0362123</t>
  </si>
  <si>
    <t>0.0262297</t>
  </si>
  <si>
    <t>0.968538</t>
  </si>
  <si>
    <t>0.149812</t>
  </si>
  <si>
    <t>5.27484</t>
  </si>
  <si>
    <t>10.9602</t>
  </si>
  <si>
    <t>54.423</t>
  </si>
  <si>
    <t>0.213883</t>
  </si>
  <si>
    <t>0.11641</t>
  </si>
  <si>
    <t>2.58599</t>
  </si>
  <si>
    <t>-0.00871596</t>
  </si>
  <si>
    <t>-0.334718</t>
  </si>
  <si>
    <t>-0.0603847</t>
  </si>
  <si>
    <t>-0.494863</t>
  </si>
  <si>
    <t>-1.11326</t>
  </si>
  <si>
    <t>52.902</t>
  </si>
  <si>
    <t>0.333828</t>
  </si>
  <si>
    <t>0.0652806</t>
  </si>
  <si>
    <t>0.998744</t>
  </si>
  <si>
    <t>-1.68986</t>
  </si>
  <si>
    <t>-0.443378</t>
  </si>
  <si>
    <t>-1.28015</t>
  </si>
  <si>
    <t>52.603</t>
  </si>
  <si>
    <t>0.486579</t>
  </si>
  <si>
    <t>-1.16632</t>
  </si>
  <si>
    <t>52.772</t>
  </si>
  <si>
    <t>-2.3357</t>
  </si>
  <si>
    <t>10.4592</t>
  </si>
  <si>
    <t>5.181</t>
  </si>
  <si>
    <t>5.165</t>
  </si>
  <si>
    <t>5.176</t>
  </si>
  <si>
    <t>52.786</t>
  </si>
  <si>
    <t>-1.18821</t>
  </si>
  <si>
    <t>10.446</t>
  </si>
  <si>
    <t>5.179</t>
  </si>
  <si>
    <t>5.18</t>
  </si>
  <si>
    <t>77.066</t>
  </si>
  <si>
    <t>0.261504</t>
  </si>
  <si>
    <t>0.0735989</t>
  </si>
  <si>
    <t>0.641553</t>
  </si>
  <si>
    <t>0.288455</t>
  </si>
  <si>
    <t>0.634809</t>
  </si>
  <si>
    <t>-0.290598</t>
  </si>
  <si>
    <t>8.558</t>
  </si>
  <si>
    <t>8.603</t>
  </si>
  <si>
    <t>57.618</t>
  </si>
  <si>
    <t>RS_VU</t>
  </si>
  <si>
    <t>0.889579</t>
  </si>
  <si>
    <t>2.76393</t>
  </si>
  <si>
    <t>-0.035633</t>
  </si>
  <si>
    <t>0.403387</t>
  </si>
  <si>
    <t>-3.35346</t>
  </si>
  <si>
    <t>5.6475</t>
  </si>
  <si>
    <t>0.036164</t>
  </si>
  <si>
    <t>0.0848341</t>
  </si>
  <si>
    <t>0.0360122</t>
  </si>
  <si>
    <t>0.00166293</t>
  </si>
  <si>
    <t>-0.179566</t>
  </si>
  <si>
    <t>0.242159</t>
  </si>
  <si>
    <t>0.049422</t>
  </si>
  <si>
    <t>0.490061</t>
  </si>
  <si>
    <t>-1.36308</t>
  </si>
  <si>
    <t>6.51825</t>
  </si>
  <si>
    <t>0.311264</t>
  </si>
  <si>
    <t>0.29871</t>
  </si>
  <si>
    <t>4.55874</t>
  </si>
  <si>
    <t>-1.73967</t>
  </si>
  <si>
    <t>0.00696107</t>
  </si>
  <si>
    <t>0.205811</t>
  </si>
  <si>
    <t>-0.0607965</t>
  </si>
  <si>
    <t>-0.114872</t>
  </si>
  <si>
    <t>4.995</t>
  </si>
  <si>
    <t>49.944</t>
  </si>
  <si>
    <t>0.791634</t>
  </si>
  <si>
    <t>-0.406827</t>
  </si>
  <si>
    <t>-0.0452842</t>
  </si>
  <si>
    <t>0.406006</t>
  </si>
  <si>
    <t>-2.98372</t>
  </si>
  <si>
    <t>5.61606</t>
  </si>
  <si>
    <t>-0.0393059</t>
  </si>
  <si>
    <t>0.151199</t>
  </si>
  <si>
    <t>0.0703278</t>
  </si>
  <si>
    <t>0.0393772</t>
  </si>
  <si>
    <t>-0.211995</t>
  </si>
  <si>
    <t>0.315972</t>
  </si>
  <si>
    <t>0.169973</t>
  </si>
  <si>
    <t>0.000196382</t>
  </si>
  <si>
    <t>0.0227938</t>
  </si>
  <si>
    <t>7.47499</t>
  </si>
  <si>
    <t>0.0425607</t>
  </si>
  <si>
    <t>-0.201688</t>
  </si>
  <si>
    <t>0.0566643</t>
  </si>
  <si>
    <t>0.152617</t>
  </si>
  <si>
    <t>0.605286</t>
  </si>
  <si>
    <t>-0.296899</t>
  </si>
  <si>
    <t>53.388</t>
  </si>
  <si>
    <t>0.885115</t>
  </si>
  <si>
    <t>2.71026</t>
  </si>
  <si>
    <t>-0.498421</t>
  </si>
  <si>
    <t>0.197165</t>
  </si>
  <si>
    <t>0.0321945</t>
  </si>
  <si>
    <t>0.023695</t>
  </si>
  <si>
    <t>-0.0988351</t>
  </si>
  <si>
    <t>0.302012</t>
  </si>
  <si>
    <t>0.0198723</t>
  </si>
  <si>
    <t>0.0900274</t>
  </si>
  <si>
    <t>0.131019</t>
  </si>
  <si>
    <t>-0.244992</t>
  </si>
  <si>
    <t>1.44819</t>
  </si>
  <si>
    <t>-2.18663</t>
  </si>
  <si>
    <t>-0.00167978</t>
  </si>
  <si>
    <t>0.0943422</t>
  </si>
  <si>
    <t>4.99</t>
  </si>
  <si>
    <t>4.98</t>
  </si>
  <si>
    <t>5.013</t>
  </si>
  <si>
    <t>53.809</t>
  </si>
  <si>
    <t>0.853806</t>
  </si>
  <si>
    <t>2.73709</t>
  </si>
  <si>
    <t>-0.338409</t>
  </si>
  <si>
    <t>0.746797</t>
  </si>
  <si>
    <t>0.157622</t>
  </si>
  <si>
    <t>-0.0453541</t>
  </si>
  <si>
    <t>0.0505729</t>
  </si>
  <si>
    <t>7.55579</t>
  </si>
  <si>
    <t>0.148044</t>
  </si>
  <si>
    <t>-0.0554914</t>
  </si>
  <si>
    <t>-0.0154017</t>
  </si>
  <si>
    <t>0.0909206</t>
  </si>
  <si>
    <t>5.006</t>
  </si>
  <si>
    <t>52.376</t>
  </si>
  <si>
    <t>-1.86032</t>
  </si>
  <si>
    <t>-3.66156</t>
  </si>
  <si>
    <t>0.105925</t>
  </si>
  <si>
    <t>-0.00892152</t>
  </si>
  <si>
    <t>-0.00573897</t>
  </si>
  <si>
    <t>7.5504</t>
  </si>
  <si>
    <t>52.308</t>
  </si>
  <si>
    <t>0.0499937</t>
  </si>
  <si>
    <t>-0.000455175</t>
  </si>
  <si>
    <t>0.0214467</t>
  </si>
  <si>
    <t>7.48907</t>
  </si>
  <si>
    <t>49.697</t>
  </si>
  <si>
    <t>0.500151</t>
  </si>
  <si>
    <t>-0.76125</t>
  </si>
  <si>
    <t>46.027</t>
  </si>
  <si>
    <t>1.44327</t>
  </si>
  <si>
    <t>0.452524</t>
  </si>
  <si>
    <t>0.629316</t>
  </si>
  <si>
    <t>1.99431</t>
  </si>
  <si>
    <t>0.681762</t>
  </si>
  <si>
    <t>0.298038</t>
  </si>
  <si>
    <t>1.23698</t>
  </si>
  <si>
    <t>0.520082</t>
  </si>
  <si>
    <t>-0.0373938</t>
  </si>
  <si>
    <t>-0.280336</t>
  </si>
  <si>
    <t>-0.355116</t>
  </si>
  <si>
    <t>0.342497</t>
  </si>
  <si>
    <t>0.368159</t>
  </si>
  <si>
    <t>-0.868849</t>
  </si>
  <si>
    <t>-0.22717</t>
  </si>
  <si>
    <t>-1.2563</t>
  </si>
  <si>
    <t>47.697</t>
  </si>
  <si>
    <t>1.39768</t>
  </si>
  <si>
    <t>0.519021</t>
  </si>
  <si>
    <t>0.603108</t>
  </si>
  <si>
    <t>3.59212</t>
  </si>
  <si>
    <t>0.410533</t>
  </si>
  <si>
    <t>-0.739603</t>
  </si>
  <si>
    <t>-0.271236</t>
  </si>
  <si>
    <t>-1.06199</t>
  </si>
  <si>
    <t>47.062</t>
  </si>
  <si>
    <t>1.40714</t>
  </si>
  <si>
    <t>0.478891</t>
  </si>
  <si>
    <t>0.706765</t>
  </si>
  <si>
    <t>3.39274</t>
  </si>
  <si>
    <t>0.440711</t>
  </si>
  <si>
    <t>-0.730155</t>
  </si>
  <si>
    <t>46.408</t>
  </si>
  <si>
    <t>1.40627</t>
  </si>
  <si>
    <t>0.545967</t>
  </si>
  <si>
    <t>0.690007</t>
  </si>
  <si>
    <t>3.19344</t>
  </si>
  <si>
    <t>0.339386</t>
  </si>
  <si>
    <t>-0.692294</t>
  </si>
  <si>
    <t>63.451</t>
  </si>
  <si>
    <t>0.315061</t>
  </si>
  <si>
    <t>-0.70985</t>
  </si>
  <si>
    <t>71.868</t>
  </si>
  <si>
    <t>8.452</t>
  </si>
  <si>
    <t>8.46</t>
  </si>
  <si>
    <t>8.449</t>
  </si>
  <si>
    <t>8.466</t>
  </si>
  <si>
    <t>8.479</t>
  </si>
  <si>
    <t>47.907</t>
  </si>
  <si>
    <t>0.935668</t>
  </si>
  <si>
    <t>0.705051</t>
  </si>
  <si>
    <t>-0.506862</t>
  </si>
  <si>
    <t>0.00776012</t>
  </si>
  <si>
    <t>9.244</t>
  </si>
  <si>
    <t>9.37</t>
  </si>
  <si>
    <t>48.778</t>
  </si>
  <si>
    <t>-0.415434</t>
  </si>
  <si>
    <t>0.412223</t>
  </si>
  <si>
    <t>18.375</t>
  </si>
  <si>
    <t>64.051</t>
  </si>
  <si>
    <t>-0.309727</t>
  </si>
  <si>
    <t>0.321526</t>
  </si>
  <si>
    <t>0.353349</t>
  </si>
  <si>
    <t>-0.694549</t>
  </si>
  <si>
    <t>8.465</t>
  </si>
  <si>
    <t>45.115</t>
  </si>
  <si>
    <t>57.906</t>
  </si>
  <si>
    <t>8.453</t>
  </si>
  <si>
    <t>8.458</t>
  </si>
  <si>
    <t>Pourcentage</t>
  </si>
  <si>
    <t>Cumul</t>
  </si>
  <si>
    <t>Défauts clippage</t>
  </si>
  <si>
    <t>Données défauts camera</t>
  </si>
  <si>
    <t>Données défauts clippage</t>
  </si>
  <si>
    <t>vérification presence clip 1</t>
  </si>
  <si>
    <t>vérification presence clip 2</t>
  </si>
  <si>
    <t>vérification presence clip 3</t>
  </si>
  <si>
    <t>vérification presence clip 4</t>
  </si>
  <si>
    <t>vérification presence clip 5</t>
  </si>
  <si>
    <t>vérification presence clip 6</t>
  </si>
  <si>
    <t>vérification presence clip 7</t>
  </si>
  <si>
    <t>vérification presence clip 8</t>
  </si>
  <si>
    <t>vérification presence clip 9</t>
  </si>
  <si>
    <t>vérification presence clip 10</t>
  </si>
  <si>
    <t>vérification presence clip 11</t>
  </si>
  <si>
    <t>vérification presence clip 12</t>
  </si>
  <si>
    <t>Semaine 1</t>
  </si>
  <si>
    <t>Semaine 2</t>
  </si>
  <si>
    <t>Semaine 3</t>
  </si>
  <si>
    <t>Défaut caméra emplacement clip 1</t>
  </si>
  <si>
    <t>Défaut caméra emplacement clip 2</t>
  </si>
  <si>
    <t>Défaut caméra emplacement clip 3</t>
  </si>
  <si>
    <t>Défaut caméra emplacement clip 4</t>
  </si>
  <si>
    <t>Défaut caméra emplacement clip 5</t>
  </si>
  <si>
    <t>Défaut caméra emplacement clip 6</t>
  </si>
  <si>
    <t>Défaut caméra emplacement clip 7</t>
  </si>
  <si>
    <t>Défaut caméra emplacement clip 8</t>
  </si>
  <si>
    <t>Défaut caméra emplacement clip 9</t>
  </si>
  <si>
    <t>Défaut caméra emplacement clip 10</t>
  </si>
  <si>
    <t>Défaut caméra emplacement clip 11</t>
  </si>
  <si>
    <t>Défaut caméra emplacement clip 12</t>
  </si>
  <si>
    <t>Nombres de Défauts</t>
  </si>
  <si>
    <t>Défauts  offset  clip 1</t>
  </si>
  <si>
    <t>Défauts  offset  clip 2</t>
  </si>
  <si>
    <t>Défauts  offset  clip 3</t>
  </si>
  <si>
    <t>Défauts  offset  clip 4</t>
  </si>
  <si>
    <t>Défauts  offset  clip 5</t>
  </si>
  <si>
    <t>Défauts  offset  clip 6</t>
  </si>
  <si>
    <t>Défauts  offset  clip 7</t>
  </si>
  <si>
    <t>Défauts  offset  clip 8</t>
  </si>
  <si>
    <t>Défauts  offset  clip 9</t>
  </si>
  <si>
    <t>Défauts  offset  clip 10</t>
  </si>
  <si>
    <t>Défauts  offset  clip 11</t>
  </si>
  <si>
    <t>Défauts  offset  clip 12</t>
  </si>
  <si>
    <t>Défauts offset</t>
  </si>
  <si>
    <t>Défauts caméra</t>
  </si>
  <si>
    <t xml:space="preserve">Défauts offset </t>
  </si>
  <si>
    <t>Défaut offset</t>
  </si>
  <si>
    <t>Valeur de défaux offset a rentrée</t>
  </si>
  <si>
    <t>Historique défauts caméra</t>
  </si>
  <si>
    <t>Historique défauts offset et caméra clippage</t>
  </si>
  <si>
    <t>Total des pièces reworke</t>
  </si>
  <si>
    <t>Total de pièces produites</t>
  </si>
  <si>
    <t>Totale des pièces propre</t>
  </si>
  <si>
    <t>Temps de production</t>
  </si>
  <si>
    <t>Total pièces NOK OK</t>
  </si>
  <si>
    <t>Type de code panne</t>
  </si>
  <si>
    <t>Famille de pannes</t>
  </si>
  <si>
    <t>Pannes</t>
  </si>
  <si>
    <t>Nb d'interventions par semaine</t>
  </si>
  <si>
    <t>Clips manquands dans la pièces (4 Pokayoke)</t>
  </si>
  <si>
    <t>Distributeur d'alarme rotatif (Pas de clip à venir)</t>
  </si>
  <si>
    <t>Electrique</t>
  </si>
  <si>
    <t>Mécanique</t>
  </si>
  <si>
    <t>E1</t>
  </si>
  <si>
    <t>M1</t>
  </si>
  <si>
    <t>Nb de pannes</t>
  </si>
  <si>
    <t>Opérateur</t>
  </si>
  <si>
    <t>P1</t>
  </si>
  <si>
    <t>Distributeur d'alarme rotatif_trémie dosage sans clip_clip bloqué au nivau du rail de guidage</t>
  </si>
  <si>
    <t>Semaine 5</t>
  </si>
  <si>
    <t>Semaine 6</t>
  </si>
  <si>
    <t>TTR (Minutes)</t>
  </si>
  <si>
    <t>TBF (Minutes)</t>
  </si>
  <si>
    <t>MTBF</t>
  </si>
  <si>
    <t>MTRR</t>
  </si>
  <si>
    <t>Taux de déffaillance</t>
  </si>
  <si>
    <t>Taux de réparation</t>
  </si>
  <si>
    <t>Disponibilité</t>
  </si>
  <si>
    <t>Cellule TL1500</t>
  </si>
  <si>
    <t>Cellule TL100 droit</t>
  </si>
  <si>
    <t>Cellule TL1000 gauche</t>
  </si>
  <si>
    <t>Fiabilté</t>
  </si>
  <si>
    <t>Déffaillance</t>
  </si>
  <si>
    <t>Niveau d'alerte</t>
  </si>
  <si>
    <t>Niveau 1</t>
  </si>
  <si>
    <t>Niveau 2</t>
  </si>
  <si>
    <t>Niveau 3</t>
  </si>
  <si>
    <t>Indice de performance</t>
  </si>
  <si>
    <t>MAX</t>
  </si>
  <si>
    <t>LHD suivis</t>
  </si>
  <si>
    <t>Historiques de de pannes</t>
  </si>
  <si>
    <t>Historiques de de pannes cellule droite</t>
  </si>
  <si>
    <t>Historiques de de pannes cellule TL gauche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</si>
</sst>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%"/>
  </numFmts>
  <fonts count="2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theme="1"/>
      <name val="Century Gothic"/>
      <family val="2"/>
    </font>
    <font>
      <b/>
      <sz val="10"/>
      <color theme="1"/>
      <name val="Century Gothic"/>
      <family val="2"/>
    </font>
    <font>
      <sz val="11"/>
      <color theme="0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22"/>
      <color theme="0"/>
      <name val="Calibri"/>
      <family val="2"/>
      <scheme val="minor"/>
    </font>
    <font>
      <b/>
      <sz val="14"/>
      <color theme="1"/>
      <name val="Century Gothic"/>
      <family val="2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1"/>
      <color rgb="FF000000"/>
      <name val="Calibri"/>
      <family val="2"/>
    </font>
    <font>
      <b/>
      <sz val="16"/>
      <color theme="0"/>
      <name val="Calibri"/>
      <family val="2"/>
      <scheme val="minor"/>
    </font>
    <font>
      <sz val="16"/>
      <color theme="0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14"/>
      <color theme="0"/>
      <name val="Calibri"/>
      <family val="2"/>
      <scheme val="minor"/>
    </font>
    <font>
      <sz val="18"/>
      <color theme="0"/>
      <name val="Calibri"/>
      <family val="2"/>
      <scheme val="minor"/>
    </font>
    <font>
      <b/>
      <sz val="14"/>
      <color rgb="FFFF0000"/>
      <name val="Calibri"/>
      <family val="2"/>
      <scheme val="minor"/>
    </font>
    <font>
      <b/>
      <sz val="14"/>
      <color rgb="FFFFC000"/>
      <name val="Calibri"/>
      <family val="2"/>
      <scheme val="minor"/>
    </font>
    <font>
      <b/>
      <sz val="14"/>
      <color rgb="FFDA4A51"/>
      <name val="Calibri"/>
      <family val="2"/>
      <scheme val="minor"/>
    </font>
    <font>
      <b/>
      <sz val="14"/>
      <color rgb="FF00B050"/>
      <name val="Calibri"/>
      <family val="2"/>
      <scheme val="minor"/>
    </font>
    <font>
      <b/>
      <sz val="14"/>
      <color theme="0" tint="-0.34998626667073579"/>
      <name val="Calibri"/>
      <family val="2"/>
      <scheme val="minor"/>
    </font>
    <font>
      <b/>
      <sz val="14"/>
      <color rgb="FFFF9900"/>
      <name val="Calibri"/>
      <family val="2"/>
      <scheme val="minor"/>
    </font>
    <font>
      <b/>
      <sz val="14"/>
      <color rgb="FFCC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9" tint="0.7999816888943144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98">
    <xf numFmtId="0" fontId="0" fillId="0" borderId="0" xfId="0"/>
    <xf numFmtId="14" fontId="0" fillId="0" borderId="0" xfId="0" applyNumberFormat="1"/>
    <xf numFmtId="21" fontId="0" fillId="0" borderId="0" xfId="0" applyNumberFormat="1"/>
    <xf numFmtId="0" fontId="0" fillId="0" borderId="1" xfId="0" applyBorder="1" applyAlignment="1">
      <alignment horizontal="center" vertical="center"/>
    </xf>
    <xf numFmtId="0" fontId="0" fillId="0" borderId="1" xfId="0" applyBorder="1"/>
    <xf numFmtId="0" fontId="3" fillId="0" borderId="0" xfId="0" applyFont="1" applyBorder="1" applyAlignment="1">
      <alignment horizontal="center" vertical="center"/>
    </xf>
    <xf numFmtId="0" fontId="0" fillId="0" borderId="2" xfId="0" applyBorder="1"/>
    <xf numFmtId="0" fontId="0" fillId="0" borderId="0" xfId="0" applyAlignment="1">
      <alignment vertical="center"/>
    </xf>
    <xf numFmtId="9" fontId="0" fillId="0" borderId="1" xfId="0" applyNumberFormat="1" applyBorder="1" applyAlignment="1">
      <alignment horizontal="center" vertical="center"/>
    </xf>
    <xf numFmtId="9" fontId="0" fillId="0" borderId="1" xfId="1" applyFont="1" applyBorder="1" applyAlignment="1">
      <alignment horizontal="center" vertical="center"/>
    </xf>
    <xf numFmtId="0" fontId="6" fillId="0" borderId="0" xfId="0" applyFont="1" applyAlignment="1">
      <alignment vertical="center"/>
    </xf>
    <xf numFmtId="0" fontId="6" fillId="0" borderId="1" xfId="0" applyFont="1" applyBorder="1" applyAlignment="1">
      <alignment horizontal="center" vertical="center"/>
    </xf>
    <xf numFmtId="14" fontId="6" fillId="0" borderId="1" xfId="0" applyNumberFormat="1" applyFont="1" applyBorder="1" applyAlignment="1">
      <alignment horizontal="right" vertical="center"/>
    </xf>
    <xf numFmtId="0" fontId="4" fillId="0" borderId="1" xfId="0" applyFont="1" applyBorder="1"/>
    <xf numFmtId="0" fontId="0" fillId="0" borderId="1" xfId="0" quotePrefix="1" applyBorder="1"/>
    <xf numFmtId="0" fontId="0" fillId="0" borderId="2" xfId="0" applyBorder="1" applyAlignment="1"/>
    <xf numFmtId="0" fontId="0" fillId="0" borderId="0" xfId="0" applyFill="1"/>
    <xf numFmtId="0" fontId="0" fillId="0" borderId="0" xfId="0" applyBorder="1"/>
    <xf numFmtId="0" fontId="0" fillId="0" borderId="0" xfId="0" applyBorder="1" applyAlignment="1">
      <alignment horizontal="center" vertical="center"/>
    </xf>
    <xf numFmtId="9" fontId="0" fillId="0" borderId="0" xfId="0" applyNumberFormat="1" applyBorder="1" applyAlignment="1">
      <alignment horizontal="center" vertical="center"/>
    </xf>
    <xf numFmtId="9" fontId="0" fillId="0" borderId="0" xfId="1" applyFont="1" applyBorder="1" applyAlignment="1">
      <alignment horizontal="center" vertical="center"/>
    </xf>
    <xf numFmtId="0" fontId="8" fillId="2" borderId="0" xfId="0" applyFont="1" applyFill="1" applyAlignment="1">
      <alignment horizontal="center" vertical="center"/>
    </xf>
    <xf numFmtId="0" fontId="8" fillId="2" borderId="2" xfId="0" applyFont="1" applyFill="1" applyBorder="1" applyAlignment="1">
      <alignment horizontal="center" vertical="center"/>
    </xf>
    <xf numFmtId="0" fontId="8" fillId="0" borderId="0" xfId="0" applyFont="1" applyFill="1" applyBorder="1"/>
    <xf numFmtId="0" fontId="0" fillId="2" borderId="1" xfId="0" applyFill="1" applyBorder="1"/>
    <xf numFmtId="0" fontId="8" fillId="2" borderId="1" xfId="0" applyFont="1" applyFill="1" applyBorder="1" applyAlignment="1">
      <alignment horizontal="center" vertical="center"/>
    </xf>
    <xf numFmtId="0" fontId="8" fillId="2" borderId="1" xfId="0" applyFont="1" applyFill="1" applyBorder="1" applyAlignment="1">
      <alignment vertical="center"/>
    </xf>
    <xf numFmtId="9" fontId="8" fillId="2" borderId="1" xfId="0" applyNumberFormat="1" applyFont="1" applyFill="1" applyBorder="1" applyAlignment="1">
      <alignment horizontal="center" vertical="center"/>
    </xf>
    <xf numFmtId="0" fontId="9" fillId="0" borderId="1" xfId="0" applyFont="1" applyBorder="1"/>
    <xf numFmtId="0" fontId="10" fillId="0" borderId="0" xfId="0" applyFont="1" applyAlignment="1">
      <alignment vertical="center"/>
    </xf>
    <xf numFmtId="0" fontId="10" fillId="0" borderId="0" xfId="0" applyFont="1"/>
    <xf numFmtId="0" fontId="11" fillId="2" borderId="0" xfId="0" applyFont="1" applyFill="1" applyAlignment="1"/>
    <xf numFmtId="0" fontId="10" fillId="0" borderId="2" xfId="0" applyFont="1" applyBorder="1" applyAlignment="1"/>
    <xf numFmtId="0" fontId="11" fillId="2" borderId="0" xfId="0" applyFont="1" applyFill="1"/>
    <xf numFmtId="0" fontId="10" fillId="0" borderId="2" xfId="0" applyFont="1" applyBorder="1"/>
    <xf numFmtId="0" fontId="10" fillId="4" borderId="1" xfId="0" applyFont="1" applyFill="1" applyBorder="1" applyAlignment="1">
      <alignment horizontal="center" vertical="center"/>
    </xf>
    <xf numFmtId="0" fontId="10" fillId="3" borderId="1" xfId="0" applyFont="1" applyFill="1" applyBorder="1" applyAlignment="1">
      <alignment vertical="center"/>
    </xf>
    <xf numFmtId="0" fontId="10" fillId="3" borderId="1" xfId="0" applyFont="1" applyFill="1" applyBorder="1" applyAlignment="1">
      <alignment horizontal="center" vertical="center"/>
    </xf>
    <xf numFmtId="9" fontId="10" fillId="3" borderId="1" xfId="0" applyNumberFormat="1" applyFont="1" applyFill="1" applyBorder="1" applyAlignment="1">
      <alignment horizontal="center" vertical="center"/>
    </xf>
    <xf numFmtId="0" fontId="10" fillId="3" borderId="1" xfId="0" applyFont="1" applyFill="1" applyBorder="1"/>
    <xf numFmtId="9" fontId="10" fillId="4" borderId="1" xfId="1" applyFont="1" applyFill="1" applyBorder="1" applyAlignment="1">
      <alignment horizontal="center" vertical="center"/>
    </xf>
    <xf numFmtId="9" fontId="10" fillId="4" borderId="1" xfId="0" applyNumberFormat="1" applyFont="1" applyFill="1" applyBorder="1" applyAlignment="1">
      <alignment horizontal="center" vertical="center"/>
    </xf>
    <xf numFmtId="0" fontId="10" fillId="4" borderId="1" xfId="0" applyFont="1" applyFill="1" applyBorder="1"/>
    <xf numFmtId="0" fontId="5" fillId="0" borderId="2" xfId="0" applyFont="1" applyBorder="1"/>
    <xf numFmtId="0" fontId="7" fillId="0" borderId="0" xfId="0" applyFont="1" applyBorder="1" applyAlignment="1">
      <alignment horizontal="center" vertical="center" wrapText="1"/>
    </xf>
    <xf numFmtId="0" fontId="7" fillId="0" borderId="0" xfId="0" applyFont="1" applyBorder="1" applyAlignment="1">
      <alignment vertical="center"/>
    </xf>
    <xf numFmtId="9" fontId="7" fillId="0" borderId="0" xfId="1" applyFont="1" applyFill="1" applyBorder="1" applyAlignment="1">
      <alignment horizontal="right" vertical="center"/>
    </xf>
    <xf numFmtId="0" fontId="0" fillId="0" borderId="0" xfId="0" applyFill="1" applyBorder="1"/>
    <xf numFmtId="0" fontId="6" fillId="0" borderId="0" xfId="0" applyFont="1" applyBorder="1" applyAlignment="1">
      <alignment horizontal="right" vertical="center"/>
    </xf>
    <xf numFmtId="0" fontId="0" fillId="0" borderId="3" xfId="0" applyBorder="1"/>
    <xf numFmtId="0" fontId="12" fillId="0" borderId="1" xfId="0" applyFont="1" applyBorder="1" applyAlignment="1">
      <alignment vertical="center"/>
    </xf>
    <xf numFmtId="14" fontId="12" fillId="0" borderId="1" xfId="0" applyNumberFormat="1" applyFont="1" applyBorder="1" applyAlignment="1">
      <alignment horizontal="center" vertical="center"/>
    </xf>
    <xf numFmtId="0" fontId="13" fillId="0" borderId="0" xfId="0" applyFont="1" applyAlignment="1">
      <alignment horizontal="center" vertical="center"/>
    </xf>
    <xf numFmtId="0" fontId="14" fillId="0" borderId="1" xfId="0" applyFont="1" applyBorder="1" applyAlignment="1">
      <alignment horizontal="center" vertical="center"/>
    </xf>
    <xf numFmtId="0" fontId="13" fillId="0" borderId="1" xfId="0" applyFont="1" applyBorder="1" applyAlignment="1">
      <alignment horizontal="center" vertical="center"/>
    </xf>
    <xf numFmtId="0" fontId="10" fillId="5" borderId="1" xfId="0" applyFont="1" applyFill="1" applyBorder="1" applyAlignment="1">
      <alignment horizontal="center" vertical="center"/>
    </xf>
    <xf numFmtId="9" fontId="10" fillId="5" borderId="1" xfId="1" applyFont="1" applyFill="1" applyBorder="1" applyAlignment="1">
      <alignment horizontal="center" vertical="center"/>
    </xf>
    <xf numFmtId="9" fontId="10" fillId="5" borderId="1" xfId="0" applyNumberFormat="1" applyFont="1" applyFill="1" applyBorder="1" applyAlignment="1">
      <alignment horizontal="center" vertical="center"/>
    </xf>
    <xf numFmtId="0" fontId="10" fillId="5" borderId="1" xfId="0" applyFont="1" applyFill="1" applyBorder="1"/>
    <xf numFmtId="0" fontId="13" fillId="0" borderId="2" xfId="0" applyFont="1" applyBorder="1" applyAlignment="1">
      <alignment horizontal="center" vertical="center"/>
    </xf>
    <xf numFmtId="0" fontId="16" fillId="2" borderId="2" xfId="0" applyFont="1" applyFill="1" applyBorder="1" applyAlignment="1">
      <alignment vertical="center"/>
    </xf>
    <xf numFmtId="0" fontId="18" fillId="2" borderId="2" xfId="0" applyFont="1" applyFill="1" applyBorder="1" applyAlignment="1">
      <alignment horizontal="center" vertical="center"/>
    </xf>
    <xf numFmtId="0" fontId="0" fillId="0" borderId="4" xfId="0" applyBorder="1"/>
    <xf numFmtId="0" fontId="9" fillId="0" borderId="0" xfId="0" applyFont="1"/>
    <xf numFmtId="0" fontId="4" fillId="0" borderId="0" xfId="0" applyFont="1" applyFill="1"/>
    <xf numFmtId="0" fontId="0" fillId="0" borderId="2" xfId="0" applyFill="1" applyBorder="1"/>
    <xf numFmtId="0" fontId="19" fillId="2" borderId="2" xfId="0" applyFont="1" applyFill="1" applyBorder="1" applyAlignment="1">
      <alignment horizontal="center" vertical="center"/>
    </xf>
    <xf numFmtId="9" fontId="0" fillId="0" borderId="0" xfId="1" applyFont="1"/>
    <xf numFmtId="0" fontId="22" fillId="0" borderId="1" xfId="0" applyFont="1" applyBorder="1"/>
    <xf numFmtId="0" fontId="23" fillId="0" borderId="1" xfId="0" applyFont="1" applyBorder="1"/>
    <xf numFmtId="0" fontId="24" fillId="0" borderId="1" xfId="0" applyFont="1" applyFill="1" applyBorder="1" applyAlignment="1">
      <alignment horizontal="left" vertical="center"/>
    </xf>
    <xf numFmtId="0" fontId="21" fillId="0" borderId="1" xfId="0" applyFont="1" applyFill="1" applyBorder="1" applyAlignment="1">
      <alignment horizontal="left" vertical="center"/>
    </xf>
    <xf numFmtId="0" fontId="25" fillId="0" borderId="1" xfId="0" applyFont="1" applyFill="1" applyBorder="1" applyAlignment="1">
      <alignment horizontal="left" vertical="center"/>
    </xf>
    <xf numFmtId="0" fontId="19" fillId="2" borderId="2" xfId="0" applyFont="1" applyFill="1" applyBorder="1" applyAlignment="1">
      <alignment horizontal="left" vertical="center"/>
    </xf>
    <xf numFmtId="0" fontId="26" fillId="0" borderId="1" xfId="0" applyFont="1" applyBorder="1"/>
    <xf numFmtId="0" fontId="27" fillId="0" borderId="1" xfId="0" applyFont="1" applyBorder="1"/>
    <xf numFmtId="0" fontId="27" fillId="0" borderId="5" xfId="0" applyFont="1" applyBorder="1"/>
    <xf numFmtId="164" fontId="20" fillId="2" borderId="1" xfId="1" applyNumberFormat="1" applyFont="1" applyFill="1" applyBorder="1"/>
    <xf numFmtId="164" fontId="27" fillId="0" borderId="1" xfId="1" applyNumberFormat="1" applyFont="1" applyBorder="1" applyAlignment="1">
      <alignment horizontal="right"/>
    </xf>
    <xf numFmtId="164" fontId="24" fillId="0" borderId="1" xfId="1" applyNumberFormat="1" applyFont="1" applyFill="1" applyBorder="1" applyAlignment="1">
      <alignment horizontal="center" vertical="center"/>
    </xf>
    <xf numFmtId="164" fontId="0" fillId="0" borderId="0" xfId="0" applyNumberFormat="1"/>
    <xf numFmtId="164" fontId="21" fillId="0" borderId="1" xfId="1" applyNumberFormat="1" applyFont="1" applyFill="1" applyBorder="1" applyAlignment="1">
      <alignment horizontal="center" vertical="center"/>
    </xf>
    <xf numFmtId="164" fontId="4" fillId="0" borderId="0" xfId="0" applyNumberFormat="1" applyFont="1" applyFill="1"/>
    <xf numFmtId="164" fontId="0" fillId="0" borderId="2" xfId="0" applyNumberFormat="1" applyFill="1" applyBorder="1"/>
    <xf numFmtId="164" fontId="9" fillId="0" borderId="1" xfId="0" applyNumberFormat="1" applyFont="1" applyBorder="1" applyAlignment="1">
      <alignment horizontal="center" vertical="center"/>
    </xf>
    <xf numFmtId="164" fontId="26" fillId="0" borderId="1" xfId="0" applyNumberFormat="1" applyFont="1" applyBorder="1" applyAlignment="1">
      <alignment horizontal="right"/>
    </xf>
    <xf numFmtId="164" fontId="23" fillId="0" borderId="1" xfId="1" applyNumberFormat="1" applyFont="1" applyBorder="1" applyAlignment="1">
      <alignment horizontal="right"/>
    </xf>
    <xf numFmtId="164" fontId="0" fillId="0" borderId="1" xfId="0" applyNumberFormat="1" applyBorder="1"/>
    <xf numFmtId="164" fontId="0" fillId="0" borderId="2" xfId="1" applyNumberFormat="1" applyFont="1" applyBorder="1"/>
    <xf numFmtId="164" fontId="22" fillId="0" borderId="1" xfId="0" applyNumberFormat="1" applyFont="1" applyBorder="1" applyAlignment="1">
      <alignment horizontal="right"/>
    </xf>
    <xf numFmtId="164" fontId="0" fillId="0" borderId="0" xfId="0" applyNumberFormat="1" applyBorder="1"/>
    <xf numFmtId="164" fontId="0" fillId="0" borderId="2" xfId="0" applyNumberFormat="1" applyBorder="1"/>
    <xf numFmtId="164" fontId="27" fillId="0" borderId="5" xfId="1" applyNumberFormat="1" applyFont="1" applyBorder="1" applyAlignment="1">
      <alignment horizontal="right"/>
    </xf>
    <xf numFmtId="164" fontId="0" fillId="0" borderId="2" xfId="1" applyNumberFormat="1" applyFont="1" applyBorder="1" applyAlignment="1">
      <alignment horizontal="center" vertical="center"/>
    </xf>
    <xf numFmtId="164" fontId="0" fillId="0" borderId="2" xfId="0" applyNumberFormat="1" applyBorder="1" applyAlignment="1">
      <alignment horizontal="center" vertical="center"/>
    </xf>
    <xf numFmtId="164" fontId="0" fillId="0" borderId="2" xfId="0" applyNumberFormat="1" applyBorder="1" applyAlignment="1">
      <alignment horizontal="right"/>
    </xf>
    <xf numFmtId="0" fontId="17" fillId="2" borderId="0" xfId="0" applyFont="1" applyFill="1" applyAlignment="1">
      <alignment horizontal="center"/>
    </xf>
    <xf numFmtId="0" fontId="16" fillId="2" borderId="0" xfId="0" applyFont="1" applyFill="1" applyAlignment="1">
      <alignment horizontal="center"/>
    </xf>
  </cellXfs>
  <cellStyles count="2">
    <cellStyle name="Normal" xfId="0" builtinId="0"/>
    <cellStyle name="Pourcentage" xfId="1" builtinId="5"/>
  </cellStyles>
  <dxfs count="10"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</dxfs>
  <tableStyles count="0" defaultTableStyle="TableStyleMedium2" defaultPivotStyle="PivotStyleLight16"/>
  <colors>
    <mruColors>
      <color rgb="FFE78D91"/>
      <color rgb="FFFF9900"/>
      <color rgb="FFCC0000"/>
      <color rgb="FFDA4A51"/>
      <color rgb="FFAF262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eetMetadata" Target="metadata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_rels/chart4.xml.rels><?xml version="1.0" encoding="UTF-8" standalone="yes"?>
<Relationships xmlns="http://schemas.openxmlformats.org/package/2006/relationships"><Relationship Id="rId2" Type="http://schemas.microsoft.com/office/2011/relationships/chartColorStyle" Target="colors4.xml"/><Relationship Id="rId1" Type="http://schemas.microsoft.com/office/2011/relationships/chartStyle" Target="style4.xml"/></Relationships>
</file>

<file path=xl/charts/_rels/chart5.xml.rels><?xml version="1.0" encoding="UTF-8" standalone="yes"?>
<Relationships xmlns="http://schemas.openxmlformats.org/package/2006/relationships"><Relationship Id="rId2" Type="http://schemas.microsoft.com/office/2011/relationships/chartColorStyle" Target="colors5.xml"/><Relationship Id="rId1" Type="http://schemas.microsoft.com/office/2011/relationships/chartStyle" Target="style5.xml"/></Relationships>
</file>

<file path=xl/charts/_rels/chart6.xml.rels><?xml version="1.0" encoding="UTF-8" standalone="yes"?>
<Relationships xmlns="http://schemas.openxmlformats.org/package/2006/relationships"><Relationship Id="rId2" Type="http://schemas.microsoft.com/office/2011/relationships/chartColorStyle" Target="colors6.xml"/><Relationship Id="rId1" Type="http://schemas.microsoft.com/office/2011/relationships/chartStyle" Target="style6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doughnutChart>
        <c:varyColors val="1"/>
        <c:ser>
          <c:idx val="0"/>
          <c:order val="0"/>
          <c:tx>
            <c:strRef>
              <c:f>'Traitement données 01'!$AE$19</c:f>
              <c:strCache>
                <c:ptCount val="1"/>
              </c:strCache>
            </c:strRef>
          </c:tx>
          <c:spPr>
            <a:solidFill>
              <a:srgbClr val="FFC000"/>
            </a:solidFill>
            <a:ln>
              <a:noFill/>
            </a:ln>
          </c:spPr>
          <c:dPt>
            <c:idx val="0"/>
            <c:bubble3D val="0"/>
            <c:spPr>
              <a:solidFill>
                <a:srgbClr val="FF9900"/>
              </a:solidFill>
              <a:ln w="19050"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5-3042-41EF-BEE9-853E682F0978}"/>
              </c:ext>
            </c:extLst>
          </c:dPt>
          <c:dPt>
            <c:idx val="1"/>
            <c:bubble3D val="0"/>
            <c:spPr>
              <a:solidFill>
                <a:srgbClr val="DA4A51"/>
              </a:solidFill>
              <a:ln w="19050"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2-3042-41EF-BEE9-853E682F0978}"/>
              </c:ext>
            </c:extLst>
          </c:dPt>
          <c:dPt>
            <c:idx val="2"/>
            <c:bubble3D val="0"/>
            <c:spPr>
              <a:solidFill>
                <a:srgbClr val="CC0000"/>
              </a:solidFill>
              <a:ln w="19050"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3-3042-41EF-BEE9-853E682F0978}"/>
              </c:ext>
            </c:extLst>
          </c:dPt>
          <c:dPt>
            <c:idx val="3"/>
            <c:bubble3D val="0"/>
            <c:spPr>
              <a:solidFill>
                <a:schemeClr val="bg1">
                  <a:lumMod val="85000"/>
                </a:schemeClr>
              </a:solidFill>
              <a:ln w="19050"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4-3042-41EF-BEE9-853E682F0978}"/>
              </c:ext>
            </c:extLst>
          </c:dPt>
          <c:val>
            <c:numRef>
              <c:f>'Traitement données 01'!$AE$20:$AE$23</c:f>
              <c:numCache>
                <c:formatCode>0.0%</c:formatCode>
                <c:ptCount val="4"/>
                <c:pt idx="0">
                  <c:v>0</c:v>
                </c:pt>
                <c:pt idx="1">
                  <c:v>2.2222222222222223E-2</c:v>
                </c:pt>
                <c:pt idx="2">
                  <c:v>0</c:v>
                </c:pt>
                <c:pt idx="3">
                  <c:v>0.97777777777777775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3042-41EF-BEE9-853E682F0978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35"/>
        <c:holeSize val="65"/>
      </c:doughnutChart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noFill/>
    <a:ln w="9525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0.19268501238179647"/>
          <c:y val="3.4229612233727828E-2"/>
          <c:w val="0.63699967414218128"/>
          <c:h val="0.9287093091242975"/>
        </c:manualLayout>
      </c:layout>
      <c:doughnutChart>
        <c:varyColors val="1"/>
        <c:dLbls>
          <c:showLegendKey val="0"/>
          <c:showVal val="0"/>
          <c:showCatName val="0"/>
          <c:showSerName val="0"/>
          <c:showPercent val="0"/>
          <c:showBubbleSize val="0"/>
          <c:showLeaderLines val="0"/>
        </c:dLbls>
        <c:firstSliceAng val="0"/>
        <c:holeSize val="65"/>
      </c:doughnutChart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noFill/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2400" b="1" i="0" u="none" strike="noStrike" kern="1200" spc="0" baseline="0">
                <a:solidFill>
                  <a:sysClr val="windowText" lastClr="000000"/>
                </a:solidFill>
                <a:latin typeface="+mn-lt"/>
                <a:ea typeface="+mn-ea"/>
                <a:cs typeface="+mn-cs"/>
              </a:defRPr>
            </a:pPr>
            <a:r>
              <a:rPr lang="en-US" sz="2400" b="1">
                <a:solidFill>
                  <a:sysClr val="windowText" lastClr="000000"/>
                </a:solidFill>
              </a:rPr>
              <a:t>Diagramme de Pareto défauts clippage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2400" b="1" i="0" u="none" strike="noStrike" kern="1200" spc="0" baseline="0">
              <a:solidFill>
                <a:sysClr val="windowText" lastClr="000000"/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Analyse!$L$29</c:f>
              <c:strCache>
                <c:ptCount val="1"/>
                <c:pt idx="0">
                  <c:v>Défauts clippage</c:v>
                </c:pt>
              </c:strCache>
            </c:strRef>
          </c:tx>
          <c:spPr>
            <a:solidFill>
              <a:schemeClr val="accent3">
                <a:lumMod val="50000"/>
              </a:schemeClr>
            </a:solidFill>
            <a:ln w="9525">
              <a:solidFill>
                <a:schemeClr val="tx1"/>
              </a:solidFill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anchor="ctr" anchorCtr="1"/>
              <a:lstStyle/>
              <a:p>
                <a:pPr>
                  <a:defRPr sz="2000" b="1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Analyse!$K$30:$K$41</c:f>
              <c:strCache>
                <c:ptCount val="12"/>
                <c:pt idx="0">
                  <c:v>Clip 8</c:v>
                </c:pt>
                <c:pt idx="1">
                  <c:v>Clip 6</c:v>
                </c:pt>
                <c:pt idx="2">
                  <c:v>Clip 7</c:v>
                </c:pt>
                <c:pt idx="3">
                  <c:v>Clip 9</c:v>
                </c:pt>
                <c:pt idx="4">
                  <c:v>Clip 10</c:v>
                </c:pt>
                <c:pt idx="5">
                  <c:v>Clip 1</c:v>
                </c:pt>
                <c:pt idx="6">
                  <c:v>Clip 2</c:v>
                </c:pt>
                <c:pt idx="7">
                  <c:v>Clip 3</c:v>
                </c:pt>
                <c:pt idx="8">
                  <c:v>Clip 4</c:v>
                </c:pt>
                <c:pt idx="9">
                  <c:v>Clip 5</c:v>
                </c:pt>
                <c:pt idx="10">
                  <c:v>Clip 11</c:v>
                </c:pt>
                <c:pt idx="11">
                  <c:v>Clip 12</c:v>
                </c:pt>
              </c:strCache>
            </c:strRef>
          </c:cat>
          <c:val>
            <c:numRef>
              <c:f>Analyse!$L$30:$L$41</c:f>
              <c:numCache>
                <c:formatCode>General</c:formatCode>
                <c:ptCount val="12"/>
                <c:pt idx="0">
                  <c:v>10</c:v>
                </c:pt>
                <c:pt idx="1">
                  <c:v>5</c:v>
                </c:pt>
                <c:pt idx="2">
                  <c:v>4</c:v>
                </c:pt>
                <c:pt idx="3">
                  <c:v>3</c:v>
                </c:pt>
                <c:pt idx="4">
                  <c:v>2</c:v>
                </c:pt>
                <c:pt idx="5">
                  <c:v>1</c:v>
                </c:pt>
                <c:pt idx="6">
                  <c:v>1</c:v>
                </c:pt>
                <c:pt idx="7">
                  <c:v>1</c:v>
                </c:pt>
                <c:pt idx="8">
                  <c:v>1</c:v>
                </c:pt>
                <c:pt idx="9">
                  <c:v>1</c:v>
                </c:pt>
                <c:pt idx="10">
                  <c:v>1</c:v>
                </c:pt>
                <c:pt idx="11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B3D8-4B08-90F0-1E728AA10F89}"/>
            </c:ext>
          </c:extLst>
        </c:ser>
        <c:ser>
          <c:idx val="3"/>
          <c:order val="3"/>
          <c:spPr>
            <a:solidFill>
              <a:srgbClr val="0070C0"/>
            </a:solidFill>
            <a:ln w="9525">
              <a:solidFill>
                <a:schemeClr val="tx1"/>
              </a:solidFill>
            </a:ln>
            <a:effectLst/>
          </c:spPr>
          <c:invertIfNegative val="0"/>
          <c:cat>
            <c:strRef>
              <c:f>Analyse!$K$30:$K$41</c:f>
              <c:strCache>
                <c:ptCount val="12"/>
                <c:pt idx="0">
                  <c:v>Clip 8</c:v>
                </c:pt>
                <c:pt idx="1">
                  <c:v>Clip 6</c:v>
                </c:pt>
                <c:pt idx="2">
                  <c:v>Clip 7</c:v>
                </c:pt>
                <c:pt idx="3">
                  <c:v>Clip 9</c:v>
                </c:pt>
                <c:pt idx="4">
                  <c:v>Clip 10</c:v>
                </c:pt>
                <c:pt idx="5">
                  <c:v>Clip 1</c:v>
                </c:pt>
                <c:pt idx="6">
                  <c:v>Clip 2</c:v>
                </c:pt>
                <c:pt idx="7">
                  <c:v>Clip 3</c:v>
                </c:pt>
                <c:pt idx="8">
                  <c:v>Clip 4</c:v>
                </c:pt>
                <c:pt idx="9">
                  <c:v>Clip 5</c:v>
                </c:pt>
                <c:pt idx="10">
                  <c:v>Clip 11</c:v>
                </c:pt>
                <c:pt idx="11">
                  <c:v>Clip 12</c:v>
                </c:pt>
              </c:strCache>
            </c:strRef>
          </c:cat>
          <c:val>
            <c:numRef>
              <c:f>Analyse!$O$30:$O$41</c:f>
              <c:numCache>
                <c:formatCode>General</c:formatCode>
                <c:ptCount val="12"/>
                <c:pt idx="0">
                  <c:v>10</c:v>
                </c:pt>
                <c:pt idx="1">
                  <c:v>5</c:v>
                </c:pt>
                <c:pt idx="2">
                  <c:v>4</c:v>
                </c:pt>
                <c:pt idx="3">
                  <c:v>3</c:v>
                </c:pt>
                <c:pt idx="4">
                  <c:v>2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4-B3D8-4B08-90F0-1E728AA10F89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0"/>
        <c:overlap val="100"/>
        <c:axId val="761911615"/>
        <c:axId val="753277055"/>
        <c:extLst>
          <c:ext xmlns:c15="http://schemas.microsoft.com/office/drawing/2012/chart" uri="{02D57815-91ED-43cb-92C2-25804820EDAC}">
            <c15:filteredBarSeries>
              <c15:ser>
                <c:idx val="1"/>
                <c:order val="1"/>
                <c:tx>
                  <c:strRef>
                    <c:extLst>
                      <c:ext uri="{02D57815-91ED-43cb-92C2-25804820EDAC}">
                        <c15:formulaRef>
                          <c15:sqref>Analyse!$M$29</c15:sqref>
                        </c15:formulaRef>
                      </c:ext>
                    </c:extLst>
                    <c:strCache>
                      <c:ptCount val="1"/>
                      <c:pt idx="0">
                        <c:v>Pourcentage</c:v>
                      </c:pt>
                    </c:strCache>
                  </c:strRef>
                </c:tx>
                <c:spPr>
                  <a:solidFill>
                    <a:schemeClr val="accent2"/>
                  </a:solidFill>
                  <a:ln>
                    <a:noFill/>
                  </a:ln>
                  <a:effectLst/>
                </c:spPr>
                <c:invertIfNegative val="0"/>
                <c:dLbls>
                  <c:spPr>
                    <a:noFill/>
                    <a:ln>
                      <a:noFill/>
                    </a:ln>
                    <a:effectLst/>
                  </c:spPr>
                  <c:txPr>
                    <a:bodyPr rot="0" spcFirstLastPara="1" vertOverflow="ellipsis" vert="horz" wrap="square" lIns="38100" tIns="19050" rIns="38100" bIns="19050" anchor="ctr" anchorCtr="1">
                      <a:spAutoFit/>
                    </a:bodyPr>
                    <a:lstStyle/>
                    <a:p>
                      <a:pPr>
                        <a:defRPr sz="900" b="0" i="0" u="none" strike="noStrike" kern="1200" baseline="0">
                          <a:solidFill>
                            <a:schemeClr val="tx1">
                              <a:lumMod val="75000"/>
                              <a:lumOff val="25000"/>
                            </a:schemeClr>
                          </a:solidFill>
                          <a:latin typeface="+mn-lt"/>
                          <a:ea typeface="+mn-ea"/>
                          <a:cs typeface="+mn-cs"/>
                        </a:defRPr>
                      </a:pPr>
                      <a:endParaRPr lang="fr-FR"/>
                    </a:p>
                  </c:txPr>
                  <c:showLegendKey val="0"/>
                  <c:showVal val="1"/>
                  <c:showCatName val="0"/>
                  <c:showSerName val="0"/>
                  <c:showPercent val="0"/>
                  <c:showBubbleSize val="0"/>
                  <c:showLeaderLines val="0"/>
                  <c:extLst>
                    <c:ext uri="{CE6537A1-D6FC-4f65-9D91-7224C49458BB}">
                      <c15:showLeaderLines val="1"/>
                      <c15:leaderLines>
                        <c:spPr>
                          <a:ln w="9525" cap="flat" cmpd="sng" algn="ctr">
                            <a:solidFill>
                              <a:schemeClr val="tx1">
                                <a:lumMod val="35000"/>
                                <a:lumOff val="65000"/>
                              </a:schemeClr>
                            </a:solidFill>
                            <a:round/>
                          </a:ln>
                          <a:effectLst/>
                        </c:spPr>
                      </c15:leaderLines>
                    </c:ext>
                  </c:extLst>
                </c:dLbls>
                <c:cat>
                  <c:strRef>
                    <c:extLst>
                      <c:ext uri="{02D57815-91ED-43cb-92C2-25804820EDAC}">
                        <c15:formulaRef>
                          <c15:sqref>Analyse!$K$30:$K$41</c15:sqref>
                        </c15:formulaRef>
                      </c:ext>
                    </c:extLst>
                    <c:strCache>
                      <c:ptCount val="12"/>
                      <c:pt idx="0">
                        <c:v>Clip 8</c:v>
                      </c:pt>
                      <c:pt idx="1">
                        <c:v>Clip 6</c:v>
                      </c:pt>
                      <c:pt idx="2">
                        <c:v>Clip 7</c:v>
                      </c:pt>
                      <c:pt idx="3">
                        <c:v>Clip 9</c:v>
                      </c:pt>
                      <c:pt idx="4">
                        <c:v>Clip 10</c:v>
                      </c:pt>
                      <c:pt idx="5">
                        <c:v>Clip 1</c:v>
                      </c:pt>
                      <c:pt idx="6">
                        <c:v>Clip 2</c:v>
                      </c:pt>
                      <c:pt idx="7">
                        <c:v>Clip 3</c:v>
                      </c:pt>
                      <c:pt idx="8">
                        <c:v>Clip 4</c:v>
                      </c:pt>
                      <c:pt idx="9">
                        <c:v>Clip 5</c:v>
                      </c:pt>
                      <c:pt idx="10">
                        <c:v>Clip 11</c:v>
                      </c:pt>
                      <c:pt idx="11">
                        <c:v>Clip 12</c:v>
                      </c:pt>
                    </c:strCache>
                  </c:strRef>
                </c:cat>
                <c:val>
                  <c:numRef>
                    <c:extLst>
                      <c:ext uri="{02D57815-91ED-43cb-92C2-25804820EDAC}">
                        <c15:formulaRef>
                          <c15:sqref>Analyse!$M$30:$M$41</c15:sqref>
                        </c15:formulaRef>
                      </c:ext>
                    </c:extLst>
                    <c:numCache>
                      <c:formatCode>0%</c:formatCode>
                      <c:ptCount val="12"/>
                      <c:pt idx="0">
                        <c:v>0.32258064516129031</c:v>
                      </c:pt>
                      <c:pt idx="1">
                        <c:v>0.16129032258064516</c:v>
                      </c:pt>
                      <c:pt idx="2">
                        <c:v>0.12903225806451613</c:v>
                      </c:pt>
                      <c:pt idx="3">
                        <c:v>9.6774193548387094E-2</c:v>
                      </c:pt>
                      <c:pt idx="4">
                        <c:v>6.4516129032258063E-2</c:v>
                      </c:pt>
                      <c:pt idx="5">
                        <c:v>3.2258064516129031E-2</c:v>
                      </c:pt>
                      <c:pt idx="6">
                        <c:v>3.2258064516129031E-2</c:v>
                      </c:pt>
                      <c:pt idx="7">
                        <c:v>3.2258064516129031E-2</c:v>
                      </c:pt>
                      <c:pt idx="8">
                        <c:v>3.2258064516129031E-2</c:v>
                      </c:pt>
                      <c:pt idx="9">
                        <c:v>3.2258064516129031E-2</c:v>
                      </c:pt>
                      <c:pt idx="10">
                        <c:v>3.2258064516129031E-2</c:v>
                      </c:pt>
                      <c:pt idx="11">
                        <c:v>3.2258064516129031E-2</c:v>
                      </c:pt>
                    </c:numCache>
                  </c:numRef>
                </c:val>
                <c:extLst>
                  <c:ext xmlns:c16="http://schemas.microsoft.com/office/drawing/2014/chart" uri="{C3380CC4-5D6E-409C-BE32-E72D297353CC}">
                    <c16:uniqueId val="{00000001-B3D8-4B08-90F0-1E728AA10F89}"/>
                  </c:ext>
                </c:extLst>
              </c15:ser>
            </c15:filteredBarSeries>
          </c:ext>
        </c:extLst>
      </c:barChart>
      <c:lineChart>
        <c:grouping val="standard"/>
        <c:varyColors val="0"/>
        <c:ser>
          <c:idx val="2"/>
          <c:order val="2"/>
          <c:tx>
            <c:strRef>
              <c:f>Analyse!$N$29</c:f>
              <c:strCache>
                <c:ptCount val="1"/>
                <c:pt idx="0">
                  <c:v>Cumul</c:v>
                </c:pt>
              </c:strCache>
            </c:strRef>
          </c:tx>
          <c:spPr>
            <a:ln w="19050" cap="rnd">
              <a:solidFill>
                <a:srgbClr val="FF0000"/>
              </a:solidFill>
              <a:round/>
            </a:ln>
            <a:effectLst/>
          </c:spPr>
          <c:marker>
            <c:symbol val="diamond"/>
            <c:size val="8"/>
            <c:spPr>
              <a:solidFill>
                <a:srgbClr val="FF0000"/>
              </a:solidFill>
              <a:ln w="9525">
                <a:solidFill>
                  <a:srgbClr val="FF0000"/>
                </a:solidFill>
              </a:ln>
              <a:effectLst/>
            </c:spPr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anchor="ctr" anchorCtr="1"/>
              <a:lstStyle/>
              <a:p>
                <a:pPr>
                  <a:defRPr sz="1400" b="1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Analyse!$K$30:$K$41</c:f>
              <c:strCache>
                <c:ptCount val="12"/>
                <c:pt idx="0">
                  <c:v>Clip 8</c:v>
                </c:pt>
                <c:pt idx="1">
                  <c:v>Clip 6</c:v>
                </c:pt>
                <c:pt idx="2">
                  <c:v>Clip 7</c:v>
                </c:pt>
                <c:pt idx="3">
                  <c:v>Clip 9</c:v>
                </c:pt>
                <c:pt idx="4">
                  <c:v>Clip 10</c:v>
                </c:pt>
                <c:pt idx="5">
                  <c:v>Clip 1</c:v>
                </c:pt>
                <c:pt idx="6">
                  <c:v>Clip 2</c:v>
                </c:pt>
                <c:pt idx="7">
                  <c:v>Clip 3</c:v>
                </c:pt>
                <c:pt idx="8">
                  <c:v>Clip 4</c:v>
                </c:pt>
                <c:pt idx="9">
                  <c:v>Clip 5</c:v>
                </c:pt>
                <c:pt idx="10">
                  <c:v>Clip 11</c:v>
                </c:pt>
                <c:pt idx="11">
                  <c:v>Clip 12</c:v>
                </c:pt>
              </c:strCache>
            </c:strRef>
          </c:cat>
          <c:val>
            <c:numRef>
              <c:f>Analyse!$N$30:$N$41</c:f>
              <c:numCache>
                <c:formatCode>0%</c:formatCode>
                <c:ptCount val="12"/>
                <c:pt idx="0">
                  <c:v>0.32258064516129031</c:v>
                </c:pt>
                <c:pt idx="1">
                  <c:v>0.4838709677419355</c:v>
                </c:pt>
                <c:pt idx="2">
                  <c:v>0.61290322580645162</c:v>
                </c:pt>
                <c:pt idx="3">
                  <c:v>0.70967741935483875</c:v>
                </c:pt>
                <c:pt idx="4">
                  <c:v>0.77419354838709675</c:v>
                </c:pt>
                <c:pt idx="5">
                  <c:v>0.80645161290322576</c:v>
                </c:pt>
                <c:pt idx="6">
                  <c:v>0.83870967741935476</c:v>
                </c:pt>
                <c:pt idx="7">
                  <c:v>0.87096774193548376</c:v>
                </c:pt>
                <c:pt idx="8">
                  <c:v>0.90322580645161277</c:v>
                </c:pt>
                <c:pt idx="9">
                  <c:v>0.93548387096774177</c:v>
                </c:pt>
                <c:pt idx="10">
                  <c:v>0.96774193548387077</c:v>
                </c:pt>
                <c:pt idx="11">
                  <c:v>0.99999999999999978</c:v>
                </c:pt>
              </c:numCache>
            </c:numRef>
          </c:val>
          <c:smooth val="1"/>
          <c:extLst>
            <c:ext xmlns:c16="http://schemas.microsoft.com/office/drawing/2014/chart" uri="{C3380CC4-5D6E-409C-BE32-E72D297353CC}">
              <c16:uniqueId val="{00000002-B3D8-4B08-90F0-1E728AA10F89}"/>
            </c:ext>
          </c:extLst>
        </c:ser>
        <c:dLbls>
          <c:showLegendKey val="0"/>
          <c:showVal val="1"/>
          <c:showCatName val="0"/>
          <c:showSerName val="0"/>
          <c:showPercent val="0"/>
          <c:showBubbleSize val="0"/>
        </c:dLbls>
        <c:marker val="1"/>
        <c:smooth val="0"/>
        <c:axId val="1216984367"/>
        <c:axId val="763136287"/>
      </c:lineChart>
      <c:catAx>
        <c:axId val="761911615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400" b="1" i="0" u="none" strike="noStrike" kern="1200" baseline="0">
                <a:solidFill>
                  <a:sysClr val="windowText" lastClr="000000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753277055"/>
        <c:crosses val="autoZero"/>
        <c:auto val="1"/>
        <c:lblAlgn val="ctr"/>
        <c:lblOffset val="100"/>
        <c:noMultiLvlLbl val="0"/>
      </c:catAx>
      <c:valAx>
        <c:axId val="753277055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761911615"/>
        <c:crosses val="autoZero"/>
        <c:crossBetween val="between"/>
      </c:valAx>
      <c:valAx>
        <c:axId val="763136287"/>
        <c:scaling>
          <c:orientation val="minMax"/>
        </c:scaling>
        <c:delete val="0"/>
        <c:axPos val="r"/>
        <c:numFmt formatCode="0%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216984367"/>
        <c:crosses val="max"/>
        <c:crossBetween val="between"/>
      </c:valAx>
      <c:catAx>
        <c:axId val="1216984367"/>
        <c:scaling>
          <c:orientation val="minMax"/>
        </c:scaling>
        <c:delete val="1"/>
        <c:axPos val="b"/>
        <c:numFmt formatCode="General" sourceLinked="1"/>
        <c:majorTickMark val="out"/>
        <c:minorTickMark val="none"/>
        <c:tickLblPos val="nextTo"/>
        <c:crossAx val="763136287"/>
        <c:crosses val="autoZero"/>
        <c:auto val="1"/>
        <c:lblAlgn val="ctr"/>
        <c:lblOffset val="100"/>
        <c:noMultiLvlLbl val="0"/>
      </c:catAx>
      <c:spPr>
        <a:noFill/>
        <a:ln>
          <a:noFill/>
        </a:ln>
        <a:effectLst/>
      </c:spPr>
    </c:plotArea>
    <c:legend>
      <c:legendPos val="b"/>
      <c:legendEntry>
        <c:idx val="1"/>
        <c:delete val="1"/>
      </c:legendEntry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baseline="0">
              <a:solidFill>
                <a:sysClr val="windowText" lastClr="000000"/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 baseline="0"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 marL="0" marR="0" lvl="0" indent="0" algn="ctr" defTabSz="914400" rtl="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 sz="3200" b="1" i="0" u="none" strike="noStrike" kern="1200" spc="0" baseline="0">
                <a:solidFill>
                  <a:sysClr val="windowText" lastClr="000000"/>
                </a:solidFill>
                <a:latin typeface="+mn-lt"/>
                <a:ea typeface="+mn-ea"/>
                <a:cs typeface="+mn-cs"/>
              </a:defRPr>
            </a:pPr>
            <a:r>
              <a:rPr lang="en-US" sz="3200" b="1" i="0" baseline="0">
                <a:solidFill>
                  <a:sysClr val="windowText" lastClr="000000"/>
                </a:solidFill>
                <a:effectLst/>
              </a:rPr>
              <a:t>Diagramme de Pareto défauts caméra ou offset</a:t>
            </a:r>
            <a:endParaRPr lang="fr-FR" sz="3200" b="1">
              <a:solidFill>
                <a:sysClr val="windowText" lastClr="000000"/>
              </a:solidFill>
              <a:effectLst/>
            </a:endParaRP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 marL="0" marR="0" lvl="0" indent="0" algn="ctr" defTabSz="914400" rtl="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 sz="3200" b="1" i="0" u="none" strike="noStrike" kern="1200" spc="0" baseline="0">
              <a:solidFill>
                <a:sysClr val="windowText" lastClr="000000"/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Analyse!$L$79</c:f>
              <c:strCache>
                <c:ptCount val="1"/>
                <c:pt idx="0">
                  <c:v>Nombres de Défauts</c:v>
                </c:pt>
              </c:strCache>
            </c:strRef>
          </c:tx>
          <c:spPr>
            <a:solidFill>
              <a:schemeClr val="accent3">
                <a:lumMod val="50000"/>
                <a:alpha val="96000"/>
              </a:schemeClr>
            </a:solidFill>
            <a:ln w="15875">
              <a:solidFill>
                <a:schemeClr val="tx1">
                  <a:alpha val="96000"/>
                </a:schemeClr>
              </a:solidFill>
            </a:ln>
            <a:effectLst/>
          </c:spPr>
          <c:invertIfNegative val="0"/>
          <c:dLbls>
            <c:spPr>
              <a:noFill/>
              <a:ln w="9525"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2000" b="1" i="0" u="none" strike="noStrike" kern="1200" baseline="0">
                    <a:solidFill>
                      <a:sysClr val="windowText" lastClr="000000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Analyse!$K$80:$K$91</c:f>
              <c:strCache>
                <c:ptCount val="12"/>
                <c:pt idx="0">
                  <c:v>vérification presence clip 8</c:v>
                </c:pt>
                <c:pt idx="1">
                  <c:v>vérification presence clip 9</c:v>
                </c:pt>
                <c:pt idx="2">
                  <c:v>vérification presence clip 6</c:v>
                </c:pt>
                <c:pt idx="3">
                  <c:v>vérification presence clip 7</c:v>
                </c:pt>
                <c:pt idx="4">
                  <c:v>vérification presence clip 4</c:v>
                </c:pt>
                <c:pt idx="5">
                  <c:v>vérification presence clip 5</c:v>
                </c:pt>
                <c:pt idx="6">
                  <c:v>vérification presence clip 1</c:v>
                </c:pt>
                <c:pt idx="7">
                  <c:v>vérification presence clip 2</c:v>
                </c:pt>
                <c:pt idx="8">
                  <c:v>vérification presence clip 3</c:v>
                </c:pt>
                <c:pt idx="9">
                  <c:v>vérification presence clip 10</c:v>
                </c:pt>
                <c:pt idx="10">
                  <c:v>vérification presence clip 11</c:v>
                </c:pt>
                <c:pt idx="11">
                  <c:v>vérification presence clip 12</c:v>
                </c:pt>
              </c:strCache>
            </c:strRef>
          </c:cat>
          <c:val>
            <c:numRef>
              <c:f>Analyse!$L$80:$L$91</c:f>
              <c:numCache>
                <c:formatCode>General</c:formatCode>
                <c:ptCount val="12"/>
                <c:pt idx="0">
                  <c:v>9</c:v>
                </c:pt>
                <c:pt idx="1">
                  <c:v>6</c:v>
                </c:pt>
                <c:pt idx="2">
                  <c:v>4</c:v>
                </c:pt>
                <c:pt idx="3">
                  <c:v>3</c:v>
                </c:pt>
                <c:pt idx="4">
                  <c:v>2</c:v>
                </c:pt>
                <c:pt idx="5">
                  <c:v>2</c:v>
                </c:pt>
                <c:pt idx="6">
                  <c:v>1</c:v>
                </c:pt>
                <c:pt idx="7">
                  <c:v>1</c:v>
                </c:pt>
                <c:pt idx="8">
                  <c:v>1</c:v>
                </c:pt>
                <c:pt idx="9">
                  <c:v>1</c:v>
                </c:pt>
                <c:pt idx="10">
                  <c:v>1</c:v>
                </c:pt>
                <c:pt idx="11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5C47-444B-A5F0-2231C7EC75C6}"/>
            </c:ext>
          </c:extLst>
        </c:ser>
        <c:ser>
          <c:idx val="3"/>
          <c:order val="3"/>
          <c:spPr>
            <a:solidFill>
              <a:srgbClr val="0070C0"/>
            </a:solidFill>
            <a:ln w="15875">
              <a:solidFill>
                <a:schemeClr val="tx1"/>
              </a:solidFill>
            </a:ln>
            <a:effectLst/>
          </c:spPr>
          <c:invertIfNegative val="0"/>
          <c:dLbls>
            <c:delete val="1"/>
          </c:dLbls>
          <c:cat>
            <c:strRef>
              <c:f>Analyse!$K$80:$K$91</c:f>
              <c:strCache>
                <c:ptCount val="12"/>
                <c:pt idx="0">
                  <c:v>vérification presence clip 8</c:v>
                </c:pt>
                <c:pt idx="1">
                  <c:v>vérification presence clip 9</c:v>
                </c:pt>
                <c:pt idx="2">
                  <c:v>vérification presence clip 6</c:v>
                </c:pt>
                <c:pt idx="3">
                  <c:v>vérification presence clip 7</c:v>
                </c:pt>
                <c:pt idx="4">
                  <c:v>vérification presence clip 4</c:v>
                </c:pt>
                <c:pt idx="5">
                  <c:v>vérification presence clip 5</c:v>
                </c:pt>
                <c:pt idx="6">
                  <c:v>vérification presence clip 1</c:v>
                </c:pt>
                <c:pt idx="7">
                  <c:v>vérification presence clip 2</c:v>
                </c:pt>
                <c:pt idx="8">
                  <c:v>vérification presence clip 3</c:v>
                </c:pt>
                <c:pt idx="9">
                  <c:v>vérification presence clip 10</c:v>
                </c:pt>
                <c:pt idx="10">
                  <c:v>vérification presence clip 11</c:v>
                </c:pt>
                <c:pt idx="11">
                  <c:v>vérification presence clip 12</c:v>
                </c:pt>
              </c:strCache>
            </c:strRef>
          </c:cat>
          <c:val>
            <c:numRef>
              <c:f>Analyse!$O$80:$O$91</c:f>
              <c:numCache>
                <c:formatCode>General</c:formatCode>
                <c:ptCount val="12"/>
                <c:pt idx="0">
                  <c:v>9</c:v>
                </c:pt>
                <c:pt idx="1">
                  <c:v>6</c:v>
                </c:pt>
                <c:pt idx="2">
                  <c:v>4</c:v>
                </c:pt>
                <c:pt idx="3">
                  <c:v>3</c:v>
                </c:pt>
                <c:pt idx="4">
                  <c:v>2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5-5C47-444B-A5F0-2231C7EC75C6}"/>
            </c:ext>
          </c:extLst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0"/>
        <c:overlap val="100"/>
        <c:axId val="1054009920"/>
        <c:axId val="908676640"/>
        <c:extLst>
          <c:ext xmlns:c15="http://schemas.microsoft.com/office/drawing/2012/chart" uri="{02D57815-91ED-43cb-92C2-25804820EDAC}">
            <c15:filteredBarSeries>
              <c15:ser>
                <c:idx val="1"/>
                <c:order val="1"/>
                <c:tx>
                  <c:strRef>
                    <c:extLst>
                      <c:ext uri="{02D57815-91ED-43cb-92C2-25804820EDAC}">
                        <c15:formulaRef>
                          <c15:sqref>Analyse!$M$79</c15:sqref>
                        </c15:formulaRef>
                      </c:ext>
                    </c:extLst>
                    <c:strCache>
                      <c:ptCount val="1"/>
                      <c:pt idx="0">
                        <c:v>Pourcentage</c:v>
                      </c:pt>
                    </c:strCache>
                  </c:strRef>
                </c:tx>
                <c:spPr>
                  <a:solidFill>
                    <a:schemeClr val="accent2"/>
                  </a:solidFill>
                  <a:ln>
                    <a:noFill/>
                  </a:ln>
                  <a:effectLst/>
                </c:spPr>
                <c:invertIfNegative val="0"/>
                <c:dLbls>
                  <c:spPr>
                    <a:noFill/>
                    <a:ln>
                      <a:noFill/>
                    </a:ln>
                    <a:effectLst/>
                  </c:spPr>
                  <c:txPr>
                    <a:bodyPr rot="0" spcFirstLastPara="1" vertOverflow="ellipsis" vert="horz" wrap="square" lIns="38100" tIns="19050" rIns="38100" bIns="19050" anchor="ctr" anchorCtr="1">
                      <a:spAutoFit/>
                    </a:bodyPr>
                    <a:lstStyle/>
                    <a:p>
                      <a:pPr>
                        <a:defRPr sz="900" b="0" i="0" u="none" strike="noStrike" kern="1200" baseline="0">
                          <a:solidFill>
                            <a:schemeClr val="tx1">
                              <a:lumMod val="75000"/>
                              <a:lumOff val="25000"/>
                            </a:schemeClr>
                          </a:solidFill>
                          <a:latin typeface="+mn-lt"/>
                          <a:ea typeface="+mn-ea"/>
                          <a:cs typeface="+mn-cs"/>
                        </a:defRPr>
                      </a:pPr>
                      <a:endParaRPr lang="fr-FR"/>
                    </a:p>
                  </c:txPr>
                  <c:showLegendKey val="0"/>
                  <c:showVal val="1"/>
                  <c:showCatName val="0"/>
                  <c:showSerName val="0"/>
                  <c:showPercent val="0"/>
                  <c:showBubbleSize val="0"/>
                  <c:showLeaderLines val="0"/>
                  <c:extLst>
                    <c:ext uri="{CE6537A1-D6FC-4f65-9D91-7224C49458BB}">
                      <c15:showLeaderLines val="1"/>
                      <c15:leaderLines>
                        <c:spPr>
                          <a:ln w="9525" cap="flat" cmpd="sng" algn="ctr">
                            <a:solidFill>
                              <a:schemeClr val="tx1">
                                <a:lumMod val="35000"/>
                                <a:lumOff val="65000"/>
                              </a:schemeClr>
                            </a:solidFill>
                            <a:round/>
                          </a:ln>
                          <a:effectLst/>
                        </c:spPr>
                      </c15:leaderLines>
                    </c:ext>
                  </c:extLst>
                </c:dLbls>
                <c:cat>
                  <c:strRef>
                    <c:extLst>
                      <c:ext uri="{02D57815-91ED-43cb-92C2-25804820EDAC}">
                        <c15:formulaRef>
                          <c15:sqref>Analyse!$K$80:$K$91</c15:sqref>
                        </c15:formulaRef>
                      </c:ext>
                    </c:extLst>
                    <c:strCache>
                      <c:ptCount val="12"/>
                      <c:pt idx="0">
                        <c:v>vérification presence clip 8</c:v>
                      </c:pt>
                      <c:pt idx="1">
                        <c:v>vérification presence clip 9</c:v>
                      </c:pt>
                      <c:pt idx="2">
                        <c:v>vérification presence clip 6</c:v>
                      </c:pt>
                      <c:pt idx="3">
                        <c:v>vérification presence clip 7</c:v>
                      </c:pt>
                      <c:pt idx="4">
                        <c:v>vérification presence clip 4</c:v>
                      </c:pt>
                      <c:pt idx="5">
                        <c:v>vérification presence clip 5</c:v>
                      </c:pt>
                      <c:pt idx="6">
                        <c:v>vérification presence clip 1</c:v>
                      </c:pt>
                      <c:pt idx="7">
                        <c:v>vérification presence clip 2</c:v>
                      </c:pt>
                      <c:pt idx="8">
                        <c:v>vérification presence clip 3</c:v>
                      </c:pt>
                      <c:pt idx="9">
                        <c:v>vérification presence clip 10</c:v>
                      </c:pt>
                      <c:pt idx="10">
                        <c:v>vérification presence clip 11</c:v>
                      </c:pt>
                      <c:pt idx="11">
                        <c:v>vérification presence clip 12</c:v>
                      </c:pt>
                    </c:strCache>
                  </c:strRef>
                </c:cat>
                <c:val>
                  <c:numRef>
                    <c:extLst>
                      <c:ext uri="{02D57815-91ED-43cb-92C2-25804820EDAC}">
                        <c15:formulaRef>
                          <c15:sqref>Analyse!$M$80:$M$91</c15:sqref>
                        </c15:formulaRef>
                      </c:ext>
                    </c:extLst>
                    <c:numCache>
                      <c:formatCode>0%</c:formatCode>
                      <c:ptCount val="12"/>
                      <c:pt idx="0">
                        <c:v>0.28125</c:v>
                      </c:pt>
                      <c:pt idx="1">
                        <c:v>0.1875</c:v>
                      </c:pt>
                      <c:pt idx="2">
                        <c:v>0.125</c:v>
                      </c:pt>
                      <c:pt idx="3">
                        <c:v>9.375E-2</c:v>
                      </c:pt>
                      <c:pt idx="4">
                        <c:v>6.25E-2</c:v>
                      </c:pt>
                      <c:pt idx="5">
                        <c:v>6.25E-2</c:v>
                      </c:pt>
                      <c:pt idx="6">
                        <c:v>3.125E-2</c:v>
                      </c:pt>
                      <c:pt idx="7">
                        <c:v>3.125E-2</c:v>
                      </c:pt>
                      <c:pt idx="8">
                        <c:v>3.125E-2</c:v>
                      </c:pt>
                      <c:pt idx="9">
                        <c:v>3.125E-2</c:v>
                      </c:pt>
                      <c:pt idx="10">
                        <c:v>3.125E-2</c:v>
                      </c:pt>
                      <c:pt idx="11">
                        <c:v>3.125E-2</c:v>
                      </c:pt>
                    </c:numCache>
                  </c:numRef>
                </c:val>
                <c:extLst>
                  <c:ext xmlns:c16="http://schemas.microsoft.com/office/drawing/2014/chart" uri="{C3380CC4-5D6E-409C-BE32-E72D297353CC}">
                    <c16:uniqueId val="{00000001-5C47-444B-A5F0-2231C7EC75C6}"/>
                  </c:ext>
                </c:extLst>
              </c15:ser>
            </c15:filteredBarSeries>
          </c:ext>
        </c:extLst>
      </c:barChart>
      <c:lineChart>
        <c:grouping val="standard"/>
        <c:varyColors val="0"/>
        <c:ser>
          <c:idx val="2"/>
          <c:order val="2"/>
          <c:tx>
            <c:strRef>
              <c:f>Analyse!$N$79</c:f>
              <c:strCache>
                <c:ptCount val="1"/>
                <c:pt idx="0">
                  <c:v>Cumul</c:v>
                </c:pt>
              </c:strCache>
            </c:strRef>
          </c:tx>
          <c:spPr>
            <a:ln w="28575" cap="rnd">
              <a:solidFill>
                <a:srgbClr val="FF0000"/>
              </a:solidFill>
              <a:round/>
            </a:ln>
            <a:effectLst/>
          </c:spPr>
          <c:marker>
            <c:symbol val="diamond"/>
            <c:size val="8"/>
            <c:spPr>
              <a:solidFill>
                <a:srgbClr val="FF0000"/>
              </a:solidFill>
              <a:ln w="28575">
                <a:solidFill>
                  <a:srgbClr val="FF0000"/>
                </a:solidFill>
              </a:ln>
              <a:effectLst/>
            </c:spPr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400" b="1" i="0" u="none" strike="noStrike" kern="1200" baseline="0">
                    <a:solidFill>
                      <a:sysClr val="windowText" lastClr="000000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Analyse!$K$80:$K$91</c:f>
              <c:strCache>
                <c:ptCount val="12"/>
                <c:pt idx="0">
                  <c:v>vérification presence clip 8</c:v>
                </c:pt>
                <c:pt idx="1">
                  <c:v>vérification presence clip 9</c:v>
                </c:pt>
                <c:pt idx="2">
                  <c:v>vérification presence clip 6</c:v>
                </c:pt>
                <c:pt idx="3">
                  <c:v>vérification presence clip 7</c:v>
                </c:pt>
                <c:pt idx="4">
                  <c:v>vérification presence clip 4</c:v>
                </c:pt>
                <c:pt idx="5">
                  <c:v>vérification presence clip 5</c:v>
                </c:pt>
                <c:pt idx="6">
                  <c:v>vérification presence clip 1</c:v>
                </c:pt>
                <c:pt idx="7">
                  <c:v>vérification presence clip 2</c:v>
                </c:pt>
                <c:pt idx="8">
                  <c:v>vérification presence clip 3</c:v>
                </c:pt>
                <c:pt idx="9">
                  <c:v>vérification presence clip 10</c:v>
                </c:pt>
                <c:pt idx="10">
                  <c:v>vérification presence clip 11</c:v>
                </c:pt>
                <c:pt idx="11">
                  <c:v>vérification presence clip 12</c:v>
                </c:pt>
              </c:strCache>
            </c:strRef>
          </c:cat>
          <c:val>
            <c:numRef>
              <c:f>Analyse!$N$80:$N$91</c:f>
              <c:numCache>
                <c:formatCode>0%</c:formatCode>
                <c:ptCount val="12"/>
                <c:pt idx="0">
                  <c:v>0.28125</c:v>
                </c:pt>
                <c:pt idx="1">
                  <c:v>0.46875</c:v>
                </c:pt>
                <c:pt idx="2">
                  <c:v>0.59375</c:v>
                </c:pt>
                <c:pt idx="3">
                  <c:v>0.6875</c:v>
                </c:pt>
                <c:pt idx="4">
                  <c:v>0.75</c:v>
                </c:pt>
                <c:pt idx="5">
                  <c:v>0.8125</c:v>
                </c:pt>
                <c:pt idx="6">
                  <c:v>0.84375</c:v>
                </c:pt>
                <c:pt idx="7">
                  <c:v>0.875</c:v>
                </c:pt>
                <c:pt idx="8">
                  <c:v>0.90625</c:v>
                </c:pt>
                <c:pt idx="9">
                  <c:v>0.9375</c:v>
                </c:pt>
                <c:pt idx="10">
                  <c:v>0.96875</c:v>
                </c:pt>
                <c:pt idx="11">
                  <c:v>1</c:v>
                </c:pt>
              </c:numCache>
            </c:numRef>
          </c:val>
          <c:smooth val="1"/>
          <c:extLst>
            <c:ext xmlns:c16="http://schemas.microsoft.com/office/drawing/2014/chart" uri="{C3380CC4-5D6E-409C-BE32-E72D297353CC}">
              <c16:uniqueId val="{00000002-5C47-444B-A5F0-2231C7EC75C6}"/>
            </c:ext>
          </c:extLst>
        </c:ser>
        <c:dLbls>
          <c:showLegendKey val="0"/>
          <c:showVal val="1"/>
          <c:showCatName val="0"/>
          <c:showSerName val="0"/>
          <c:showPercent val="0"/>
          <c:showBubbleSize val="0"/>
        </c:dLbls>
        <c:marker val="1"/>
        <c:smooth val="0"/>
        <c:axId val="1264884640"/>
        <c:axId val="1510671312"/>
      </c:lineChart>
      <c:catAx>
        <c:axId val="1054009920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3000000" spcFirstLastPara="1" vertOverflow="ellipsis" wrap="square" anchor="ctr" anchorCtr="1"/>
          <a:lstStyle/>
          <a:p>
            <a:pPr>
              <a:defRPr sz="1400" b="1" i="0" u="none" strike="noStrike" kern="1200" baseline="0">
                <a:solidFill>
                  <a:sysClr val="windowText" lastClr="000000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908676640"/>
        <c:crosses val="autoZero"/>
        <c:auto val="1"/>
        <c:lblAlgn val="ctr"/>
        <c:lblOffset val="100"/>
        <c:noMultiLvlLbl val="0"/>
      </c:catAx>
      <c:valAx>
        <c:axId val="90867664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054009920"/>
        <c:crosses val="autoZero"/>
        <c:crossBetween val="between"/>
      </c:valAx>
      <c:valAx>
        <c:axId val="1510671312"/>
        <c:scaling>
          <c:orientation val="minMax"/>
        </c:scaling>
        <c:delete val="0"/>
        <c:axPos val="r"/>
        <c:numFmt formatCode="0%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264884640"/>
        <c:crosses val="max"/>
        <c:crossBetween val="between"/>
      </c:valAx>
      <c:catAx>
        <c:axId val="1264884640"/>
        <c:scaling>
          <c:orientation val="minMax"/>
        </c:scaling>
        <c:delete val="1"/>
        <c:axPos val="b"/>
        <c:numFmt formatCode="General" sourceLinked="1"/>
        <c:majorTickMark val="out"/>
        <c:minorTickMark val="none"/>
        <c:tickLblPos val="nextTo"/>
        <c:crossAx val="1510671312"/>
        <c:crosses val="autoZero"/>
        <c:auto val="1"/>
        <c:lblAlgn val="ctr"/>
        <c:lblOffset val="100"/>
        <c:noMultiLvlLbl val="0"/>
      </c:catAx>
      <c:spPr>
        <a:noFill/>
        <a:ln>
          <a:noFill/>
        </a:ln>
        <a:effectLst/>
      </c:spPr>
    </c:plotArea>
    <c:legend>
      <c:legendPos val="b"/>
      <c:legendEntry>
        <c:idx val="1"/>
        <c:delete val="1"/>
      </c:legendEntry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baseline="0">
              <a:solidFill>
                <a:sysClr val="windowText" lastClr="000000"/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 rot="780000" vert="horz"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3200" b="0" i="0" u="none" strike="noStrike" kern="1200" spc="0" baseline="0">
                <a:solidFill>
                  <a:sysClr val="windowText" lastClr="000000"/>
                </a:solidFill>
                <a:latin typeface="+mn-lt"/>
                <a:ea typeface="+mn-ea"/>
                <a:cs typeface="+mn-cs"/>
              </a:defRPr>
            </a:pPr>
            <a:r>
              <a:rPr lang="en-US" sz="3200" b="1" i="0" baseline="0">
                <a:solidFill>
                  <a:sysClr val="windowText" lastClr="000000"/>
                </a:solidFill>
                <a:effectLst/>
              </a:rPr>
              <a:t>Diagramme de Pareto défauts caméra</a:t>
            </a:r>
            <a:endParaRPr lang="fr-FR" sz="3200">
              <a:solidFill>
                <a:sysClr val="windowText" lastClr="000000"/>
              </a:solidFill>
              <a:effectLst/>
            </a:endParaRPr>
          </a:p>
        </c:rich>
      </c:tx>
      <c:layout>
        <c:manualLayout>
          <c:xMode val="edge"/>
          <c:yMode val="edge"/>
          <c:x val="0.24476207536792105"/>
          <c:y val="1.3492170291728344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3200" b="0" i="0" u="none" strike="noStrike" kern="1200" spc="0" baseline="0">
              <a:solidFill>
                <a:sysClr val="windowText" lastClr="000000"/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Analyse!$L$127</c:f>
              <c:strCache>
                <c:ptCount val="1"/>
                <c:pt idx="0">
                  <c:v>Défauts caméra</c:v>
                </c:pt>
              </c:strCache>
            </c:strRef>
          </c:tx>
          <c:spPr>
            <a:solidFill>
              <a:schemeClr val="accent3">
                <a:lumMod val="50000"/>
              </a:schemeClr>
            </a:solidFill>
            <a:ln w="12700">
              <a:solidFill>
                <a:schemeClr val="tx1"/>
              </a:solidFill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2000" b="0" i="0" u="none" strike="noStrike" kern="1200" baseline="0">
                    <a:solidFill>
                      <a:sysClr val="windowText" lastClr="000000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Analyse!$K$128:$K$139</c:f>
              <c:strCache>
                <c:ptCount val="12"/>
                <c:pt idx="0">
                  <c:v>Défaut caméra emplacement clip 8</c:v>
                </c:pt>
                <c:pt idx="1">
                  <c:v>Défaut caméra emplacement clip 6</c:v>
                </c:pt>
                <c:pt idx="2">
                  <c:v>Défaut caméra emplacement clip 7</c:v>
                </c:pt>
                <c:pt idx="3">
                  <c:v>Défaut caméra emplacement clip 4</c:v>
                </c:pt>
                <c:pt idx="4">
                  <c:v>Défaut caméra emplacement clip 9</c:v>
                </c:pt>
                <c:pt idx="5">
                  <c:v>Défaut caméra emplacement clip 1</c:v>
                </c:pt>
                <c:pt idx="6">
                  <c:v>Défaut caméra emplacement clip 2</c:v>
                </c:pt>
                <c:pt idx="7">
                  <c:v>Défaut caméra emplacement clip 3</c:v>
                </c:pt>
                <c:pt idx="8">
                  <c:v>Défaut caméra emplacement clip 5</c:v>
                </c:pt>
                <c:pt idx="9">
                  <c:v>Défaut caméra emplacement clip 10</c:v>
                </c:pt>
                <c:pt idx="10">
                  <c:v>Défaut caméra emplacement clip 11</c:v>
                </c:pt>
                <c:pt idx="11">
                  <c:v>Défaut caméra emplacement clip 12</c:v>
                </c:pt>
              </c:strCache>
            </c:strRef>
          </c:cat>
          <c:val>
            <c:numRef>
              <c:f>Analyse!$L$128:$L$139</c:f>
              <c:numCache>
                <c:formatCode>General</c:formatCode>
                <c:ptCount val="12"/>
                <c:pt idx="0">
                  <c:v>4</c:v>
                </c:pt>
                <c:pt idx="1">
                  <c:v>3</c:v>
                </c:pt>
                <c:pt idx="2">
                  <c:v>3</c:v>
                </c:pt>
                <c:pt idx="3">
                  <c:v>2</c:v>
                </c:pt>
                <c:pt idx="4">
                  <c:v>2</c:v>
                </c:pt>
                <c:pt idx="5">
                  <c:v>1</c:v>
                </c:pt>
                <c:pt idx="6">
                  <c:v>1</c:v>
                </c:pt>
                <c:pt idx="7">
                  <c:v>1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D076-4319-83C5-35AF6162E016}"/>
            </c:ext>
          </c:extLst>
        </c:ser>
        <c:ser>
          <c:idx val="3"/>
          <c:order val="3"/>
          <c:spPr>
            <a:solidFill>
              <a:schemeClr val="accent4"/>
            </a:solidFill>
            <a:ln w="12700">
              <a:solidFill>
                <a:schemeClr val="tx1"/>
              </a:solidFill>
            </a:ln>
            <a:effectLst/>
          </c:spPr>
          <c:invertIfNegative val="0"/>
          <c:dLbls>
            <c:delete val="1"/>
          </c:dLbls>
          <c:cat>
            <c:strRef>
              <c:f>Analyse!$K$128:$K$139</c:f>
              <c:strCache>
                <c:ptCount val="12"/>
                <c:pt idx="0">
                  <c:v>Défaut caméra emplacement clip 8</c:v>
                </c:pt>
                <c:pt idx="1">
                  <c:v>Défaut caméra emplacement clip 6</c:v>
                </c:pt>
                <c:pt idx="2">
                  <c:v>Défaut caméra emplacement clip 7</c:v>
                </c:pt>
                <c:pt idx="3">
                  <c:v>Défaut caméra emplacement clip 4</c:v>
                </c:pt>
                <c:pt idx="4">
                  <c:v>Défaut caméra emplacement clip 9</c:v>
                </c:pt>
                <c:pt idx="5">
                  <c:v>Défaut caméra emplacement clip 1</c:v>
                </c:pt>
                <c:pt idx="6">
                  <c:v>Défaut caméra emplacement clip 2</c:v>
                </c:pt>
                <c:pt idx="7">
                  <c:v>Défaut caméra emplacement clip 3</c:v>
                </c:pt>
                <c:pt idx="8">
                  <c:v>Défaut caméra emplacement clip 5</c:v>
                </c:pt>
                <c:pt idx="9">
                  <c:v>Défaut caméra emplacement clip 10</c:v>
                </c:pt>
                <c:pt idx="10">
                  <c:v>Défaut caméra emplacement clip 11</c:v>
                </c:pt>
                <c:pt idx="11">
                  <c:v>Défaut caméra emplacement clip 12</c:v>
                </c:pt>
              </c:strCache>
            </c:strRef>
          </c:cat>
          <c:val>
            <c:numRef>
              <c:f>Analyse!$O$128:$O$139</c:f>
              <c:numCache>
                <c:formatCode>General</c:formatCode>
                <c:ptCount val="12"/>
                <c:pt idx="0">
                  <c:v>4</c:v>
                </c:pt>
                <c:pt idx="1">
                  <c:v>3</c:v>
                </c:pt>
                <c:pt idx="2">
                  <c:v>3</c:v>
                </c:pt>
                <c:pt idx="3">
                  <c:v>2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6-D076-4319-83C5-35AF6162E016}"/>
            </c:ext>
          </c:extLst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0"/>
        <c:overlap val="100"/>
        <c:axId val="1338676511"/>
        <c:axId val="1338691903"/>
        <c:extLst>
          <c:ext xmlns:c15="http://schemas.microsoft.com/office/drawing/2012/chart" uri="{02D57815-91ED-43cb-92C2-25804820EDAC}">
            <c15:filteredBarSeries>
              <c15:ser>
                <c:idx val="1"/>
                <c:order val="1"/>
                <c:tx>
                  <c:strRef>
                    <c:extLst>
                      <c:ext uri="{02D57815-91ED-43cb-92C2-25804820EDAC}">
                        <c15:formulaRef>
                          <c15:sqref>Analyse!$M$127</c15:sqref>
                        </c15:formulaRef>
                      </c:ext>
                    </c:extLst>
                    <c:strCache>
                      <c:ptCount val="1"/>
                      <c:pt idx="0">
                        <c:v>Pourcentage</c:v>
                      </c:pt>
                    </c:strCache>
                  </c:strRef>
                </c:tx>
                <c:spPr>
                  <a:solidFill>
                    <a:schemeClr val="accent2"/>
                  </a:solidFill>
                  <a:ln>
                    <a:noFill/>
                  </a:ln>
                  <a:effectLst/>
                </c:spPr>
                <c:invertIfNegative val="0"/>
                <c:dLbls>
                  <c:spPr>
                    <a:noFill/>
                    <a:ln>
                      <a:noFill/>
                    </a:ln>
                    <a:effectLst/>
                  </c:spPr>
                  <c:txPr>
                    <a:bodyPr rot="0" spcFirstLastPara="1" vertOverflow="ellipsis" vert="horz" wrap="square" lIns="38100" tIns="19050" rIns="38100" bIns="19050" anchor="ctr" anchorCtr="1">
                      <a:spAutoFit/>
                    </a:bodyPr>
                    <a:lstStyle/>
                    <a:p>
                      <a:pPr>
                        <a:defRPr sz="900" b="0" i="0" u="none" strike="noStrike" kern="1200" baseline="0">
                          <a:solidFill>
                            <a:schemeClr val="tx1">
                              <a:lumMod val="75000"/>
                              <a:lumOff val="25000"/>
                            </a:schemeClr>
                          </a:solidFill>
                          <a:latin typeface="+mn-lt"/>
                          <a:ea typeface="+mn-ea"/>
                          <a:cs typeface="+mn-cs"/>
                        </a:defRPr>
                      </a:pPr>
                      <a:endParaRPr lang="fr-FR"/>
                    </a:p>
                  </c:txPr>
                  <c:showLegendKey val="0"/>
                  <c:showVal val="1"/>
                  <c:showCatName val="0"/>
                  <c:showSerName val="0"/>
                  <c:showPercent val="0"/>
                  <c:showBubbleSize val="0"/>
                  <c:showLeaderLines val="0"/>
                  <c:extLst>
                    <c:ext uri="{CE6537A1-D6FC-4f65-9D91-7224C49458BB}">
                      <c15:showLeaderLines val="1"/>
                      <c15:leaderLines>
                        <c:spPr>
                          <a:ln w="9525" cap="flat" cmpd="sng" algn="ctr">
                            <a:solidFill>
                              <a:schemeClr val="tx1">
                                <a:lumMod val="35000"/>
                                <a:lumOff val="65000"/>
                              </a:schemeClr>
                            </a:solidFill>
                            <a:round/>
                          </a:ln>
                          <a:effectLst/>
                        </c:spPr>
                      </c15:leaderLines>
                    </c:ext>
                  </c:extLst>
                </c:dLbls>
                <c:cat>
                  <c:strRef>
                    <c:extLst>
                      <c:ext uri="{02D57815-91ED-43cb-92C2-25804820EDAC}">
                        <c15:formulaRef>
                          <c15:sqref>Analyse!$K$128:$K$139</c15:sqref>
                        </c15:formulaRef>
                      </c:ext>
                    </c:extLst>
                    <c:strCache>
                      <c:ptCount val="12"/>
                      <c:pt idx="0">
                        <c:v>Défaut caméra emplacement clip 8</c:v>
                      </c:pt>
                      <c:pt idx="1">
                        <c:v>Défaut caméra emplacement clip 6</c:v>
                      </c:pt>
                      <c:pt idx="2">
                        <c:v>Défaut caméra emplacement clip 7</c:v>
                      </c:pt>
                      <c:pt idx="3">
                        <c:v>Défaut caméra emplacement clip 4</c:v>
                      </c:pt>
                      <c:pt idx="4">
                        <c:v>Défaut caméra emplacement clip 9</c:v>
                      </c:pt>
                      <c:pt idx="5">
                        <c:v>Défaut caméra emplacement clip 1</c:v>
                      </c:pt>
                      <c:pt idx="6">
                        <c:v>Défaut caméra emplacement clip 2</c:v>
                      </c:pt>
                      <c:pt idx="7">
                        <c:v>Défaut caméra emplacement clip 3</c:v>
                      </c:pt>
                      <c:pt idx="8">
                        <c:v>Défaut caméra emplacement clip 5</c:v>
                      </c:pt>
                      <c:pt idx="9">
                        <c:v>Défaut caméra emplacement clip 10</c:v>
                      </c:pt>
                      <c:pt idx="10">
                        <c:v>Défaut caméra emplacement clip 11</c:v>
                      </c:pt>
                      <c:pt idx="11">
                        <c:v>Défaut caméra emplacement clip 12</c:v>
                      </c:pt>
                    </c:strCache>
                  </c:strRef>
                </c:cat>
                <c:val>
                  <c:numRef>
                    <c:extLst>
                      <c:ext uri="{02D57815-91ED-43cb-92C2-25804820EDAC}">
                        <c15:formulaRef>
                          <c15:sqref>Analyse!$M$128:$M$139</c15:sqref>
                        </c15:formulaRef>
                      </c:ext>
                    </c:extLst>
                    <c:numCache>
                      <c:formatCode>0%</c:formatCode>
                      <c:ptCount val="12"/>
                      <c:pt idx="0">
                        <c:v>0.23529411764705882</c:v>
                      </c:pt>
                      <c:pt idx="1">
                        <c:v>0.17647058823529413</c:v>
                      </c:pt>
                      <c:pt idx="2">
                        <c:v>0.17647058823529413</c:v>
                      </c:pt>
                      <c:pt idx="3">
                        <c:v>0.11764705882352941</c:v>
                      </c:pt>
                      <c:pt idx="4">
                        <c:v>0.11764705882352941</c:v>
                      </c:pt>
                      <c:pt idx="5">
                        <c:v>5.8823529411764705E-2</c:v>
                      </c:pt>
                      <c:pt idx="6">
                        <c:v>5.8823529411764705E-2</c:v>
                      </c:pt>
                      <c:pt idx="7">
                        <c:v>5.8823529411764705E-2</c:v>
                      </c:pt>
                      <c:pt idx="8">
                        <c:v>0</c:v>
                      </c:pt>
                      <c:pt idx="9">
                        <c:v>0</c:v>
                      </c:pt>
                      <c:pt idx="10">
                        <c:v>0</c:v>
                      </c:pt>
                      <c:pt idx="11">
                        <c:v>0</c:v>
                      </c:pt>
                    </c:numCache>
                  </c:numRef>
                </c:val>
                <c:extLst>
                  <c:ext xmlns:c16="http://schemas.microsoft.com/office/drawing/2014/chart" uri="{C3380CC4-5D6E-409C-BE32-E72D297353CC}">
                    <c16:uniqueId val="{00000001-D076-4319-83C5-35AF6162E016}"/>
                  </c:ext>
                </c:extLst>
              </c15:ser>
            </c15:filteredBarSeries>
          </c:ext>
        </c:extLst>
      </c:barChart>
      <c:lineChart>
        <c:grouping val="standard"/>
        <c:varyColors val="0"/>
        <c:ser>
          <c:idx val="2"/>
          <c:order val="2"/>
          <c:tx>
            <c:strRef>
              <c:f>Analyse!$N$127</c:f>
              <c:strCache>
                <c:ptCount val="1"/>
                <c:pt idx="0">
                  <c:v>Cumul</c:v>
                </c:pt>
              </c:strCache>
            </c:strRef>
          </c:tx>
          <c:spPr>
            <a:ln w="28575" cap="rnd">
              <a:solidFill>
                <a:srgbClr val="FF0000"/>
              </a:solidFill>
              <a:round/>
            </a:ln>
            <a:effectLst/>
          </c:spPr>
          <c:marker>
            <c:symbol val="diamond"/>
            <c:size val="8"/>
            <c:spPr>
              <a:solidFill>
                <a:srgbClr val="FF0000"/>
              </a:solidFill>
              <a:ln w="28575">
                <a:solidFill>
                  <a:srgbClr val="FF0000"/>
                </a:solidFill>
              </a:ln>
              <a:effectLst/>
            </c:spPr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400" b="0" i="0" u="none" strike="noStrike" kern="1200" baseline="0">
                    <a:solidFill>
                      <a:sysClr val="windowText" lastClr="000000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Analyse!$K$128:$K$139</c:f>
              <c:strCache>
                <c:ptCount val="12"/>
                <c:pt idx="0">
                  <c:v>Défaut caméra emplacement clip 8</c:v>
                </c:pt>
                <c:pt idx="1">
                  <c:v>Défaut caméra emplacement clip 6</c:v>
                </c:pt>
                <c:pt idx="2">
                  <c:v>Défaut caméra emplacement clip 7</c:v>
                </c:pt>
                <c:pt idx="3">
                  <c:v>Défaut caméra emplacement clip 4</c:v>
                </c:pt>
                <c:pt idx="4">
                  <c:v>Défaut caméra emplacement clip 9</c:v>
                </c:pt>
                <c:pt idx="5">
                  <c:v>Défaut caméra emplacement clip 1</c:v>
                </c:pt>
                <c:pt idx="6">
                  <c:v>Défaut caméra emplacement clip 2</c:v>
                </c:pt>
                <c:pt idx="7">
                  <c:v>Défaut caméra emplacement clip 3</c:v>
                </c:pt>
                <c:pt idx="8">
                  <c:v>Défaut caméra emplacement clip 5</c:v>
                </c:pt>
                <c:pt idx="9">
                  <c:v>Défaut caméra emplacement clip 10</c:v>
                </c:pt>
                <c:pt idx="10">
                  <c:v>Défaut caméra emplacement clip 11</c:v>
                </c:pt>
                <c:pt idx="11">
                  <c:v>Défaut caméra emplacement clip 12</c:v>
                </c:pt>
              </c:strCache>
            </c:strRef>
          </c:cat>
          <c:val>
            <c:numRef>
              <c:f>Analyse!$N$128:$N$139</c:f>
              <c:numCache>
                <c:formatCode>0%</c:formatCode>
                <c:ptCount val="12"/>
                <c:pt idx="0">
                  <c:v>0.23529411764705882</c:v>
                </c:pt>
                <c:pt idx="1">
                  <c:v>0.41176470588235292</c:v>
                </c:pt>
                <c:pt idx="2">
                  <c:v>0.58823529411764708</c:v>
                </c:pt>
                <c:pt idx="3">
                  <c:v>0.70588235294117652</c:v>
                </c:pt>
                <c:pt idx="4">
                  <c:v>0.82352941176470595</c:v>
                </c:pt>
                <c:pt idx="5">
                  <c:v>0.88235294117647067</c:v>
                </c:pt>
                <c:pt idx="6">
                  <c:v>0.94117647058823539</c:v>
                </c:pt>
                <c:pt idx="7">
                  <c:v>1</c:v>
                </c:pt>
                <c:pt idx="8">
                  <c:v>1</c:v>
                </c:pt>
                <c:pt idx="9">
                  <c:v>1</c:v>
                </c:pt>
                <c:pt idx="10">
                  <c:v>1</c:v>
                </c:pt>
                <c:pt idx="11">
                  <c:v>1</c:v>
                </c:pt>
              </c:numCache>
            </c:numRef>
          </c:val>
          <c:smooth val="1"/>
          <c:extLst>
            <c:ext xmlns:c16="http://schemas.microsoft.com/office/drawing/2014/chart" uri="{C3380CC4-5D6E-409C-BE32-E72D297353CC}">
              <c16:uniqueId val="{00000002-D076-4319-83C5-35AF6162E016}"/>
            </c:ext>
          </c:extLst>
        </c:ser>
        <c:dLbls>
          <c:showLegendKey val="0"/>
          <c:showVal val="1"/>
          <c:showCatName val="0"/>
          <c:showSerName val="0"/>
          <c:showPercent val="0"/>
          <c:showBubbleSize val="0"/>
        </c:dLbls>
        <c:marker val="1"/>
        <c:smooth val="0"/>
        <c:axId val="1296679167"/>
        <c:axId val="1349372591"/>
      </c:lineChart>
      <c:catAx>
        <c:axId val="1338676511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2700000" spcFirstLastPara="1" vertOverflow="ellipsis" wrap="square" anchor="ctr" anchorCtr="1"/>
          <a:lstStyle/>
          <a:p>
            <a:pPr>
              <a:defRPr sz="1400" b="1" i="0" u="none" strike="noStrike" kern="1200" baseline="0">
                <a:solidFill>
                  <a:sysClr val="windowText" lastClr="000000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338691903"/>
        <c:crosses val="autoZero"/>
        <c:auto val="1"/>
        <c:lblAlgn val="ctr"/>
        <c:lblOffset val="100"/>
        <c:noMultiLvlLbl val="0"/>
      </c:catAx>
      <c:valAx>
        <c:axId val="1338691903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338676511"/>
        <c:crosses val="autoZero"/>
        <c:crossBetween val="between"/>
      </c:valAx>
      <c:valAx>
        <c:axId val="1349372591"/>
        <c:scaling>
          <c:orientation val="minMax"/>
        </c:scaling>
        <c:delete val="0"/>
        <c:axPos val="r"/>
        <c:numFmt formatCode="0%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296679167"/>
        <c:crosses val="max"/>
        <c:crossBetween val="between"/>
      </c:valAx>
      <c:catAx>
        <c:axId val="1296679167"/>
        <c:scaling>
          <c:orientation val="minMax"/>
        </c:scaling>
        <c:delete val="1"/>
        <c:axPos val="b"/>
        <c:numFmt formatCode="General" sourceLinked="1"/>
        <c:majorTickMark val="out"/>
        <c:minorTickMark val="none"/>
        <c:tickLblPos val="nextTo"/>
        <c:crossAx val="1349372591"/>
        <c:crosses val="autoZero"/>
        <c:auto val="1"/>
        <c:lblAlgn val="ctr"/>
        <c:lblOffset val="100"/>
        <c:noMultiLvlLbl val="0"/>
      </c:catAx>
      <c:spPr>
        <a:noFill/>
        <a:ln>
          <a:noFill/>
        </a:ln>
        <a:effectLst/>
      </c:spPr>
    </c:plotArea>
    <c:legend>
      <c:legendPos val="b"/>
      <c:legendEntry>
        <c:idx val="1"/>
        <c:delete val="1"/>
      </c:legendEntry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baseline="0">
              <a:solidFill>
                <a:sysClr val="windowText" lastClr="000000"/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6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3200" b="0" i="0" u="none" strike="noStrike" kern="1200" spc="0" baseline="0">
                <a:solidFill>
                  <a:sysClr val="windowText" lastClr="000000"/>
                </a:solidFill>
                <a:latin typeface="+mn-lt"/>
                <a:ea typeface="+mn-ea"/>
                <a:cs typeface="+mn-cs"/>
              </a:defRPr>
            </a:pPr>
            <a:r>
              <a:rPr lang="en-US" sz="3200" b="1" i="0" baseline="0">
                <a:solidFill>
                  <a:sysClr val="windowText" lastClr="000000"/>
                </a:solidFill>
                <a:effectLst/>
              </a:rPr>
              <a:t>Diagramme de Pareto défauts offset</a:t>
            </a:r>
            <a:endParaRPr lang="fr-FR" sz="3200">
              <a:solidFill>
                <a:sysClr val="windowText" lastClr="000000"/>
              </a:solidFill>
              <a:effectLst/>
            </a:endParaRP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3200" b="0" i="0" u="none" strike="noStrike" kern="1200" spc="0" baseline="0">
              <a:solidFill>
                <a:sysClr val="windowText" lastClr="000000"/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'Traitement données 01'!$J$30</c:f>
              <c:strCache>
                <c:ptCount val="1"/>
                <c:pt idx="0">
                  <c:v>Défauts offset </c:v>
                </c:pt>
              </c:strCache>
            </c:strRef>
          </c:tx>
          <c:spPr>
            <a:solidFill>
              <a:schemeClr val="accent3">
                <a:lumMod val="50000"/>
              </a:schemeClr>
            </a:solidFill>
            <a:ln w="12700">
              <a:solidFill>
                <a:schemeClr val="tx1"/>
              </a:solidFill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'Traitement données 01'!$I$31:$I$42</c:f>
              <c:strCache>
                <c:ptCount val="12"/>
                <c:pt idx="0">
                  <c:v>Défauts  offset  clip 8</c:v>
                </c:pt>
                <c:pt idx="1">
                  <c:v>Défauts  offset  clip 9</c:v>
                </c:pt>
                <c:pt idx="2">
                  <c:v>Défauts  offset  clip 5</c:v>
                </c:pt>
                <c:pt idx="3">
                  <c:v>Défauts  offset  clip 6</c:v>
                </c:pt>
                <c:pt idx="4">
                  <c:v>Défauts  offset  clip 10</c:v>
                </c:pt>
                <c:pt idx="5">
                  <c:v>Défauts  offset  clip 11</c:v>
                </c:pt>
                <c:pt idx="6">
                  <c:v>Défauts  offset  clip 12</c:v>
                </c:pt>
                <c:pt idx="7">
                  <c:v>Défauts  offset  clip 1</c:v>
                </c:pt>
                <c:pt idx="8">
                  <c:v>Défauts  offset  clip 2</c:v>
                </c:pt>
                <c:pt idx="9">
                  <c:v>Défauts  offset  clip 3</c:v>
                </c:pt>
                <c:pt idx="10">
                  <c:v>Défauts  offset  clip 4</c:v>
                </c:pt>
                <c:pt idx="11">
                  <c:v>Défauts  offset  clip 7</c:v>
                </c:pt>
              </c:strCache>
            </c:strRef>
          </c:cat>
          <c:val>
            <c:numRef>
              <c:f>'Traitement données 01'!$J$31:$J$42</c:f>
              <c:numCache>
                <c:formatCode>General</c:formatCode>
                <c:ptCount val="12"/>
                <c:pt idx="0">
                  <c:v>5</c:v>
                </c:pt>
                <c:pt idx="1">
                  <c:v>4</c:v>
                </c:pt>
                <c:pt idx="2">
                  <c:v>2</c:v>
                </c:pt>
                <c:pt idx="3">
                  <c:v>1</c:v>
                </c:pt>
                <c:pt idx="4">
                  <c:v>1</c:v>
                </c:pt>
                <c:pt idx="5">
                  <c:v>1</c:v>
                </c:pt>
                <c:pt idx="6">
                  <c:v>1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7458-4DAE-858F-A869C3266539}"/>
            </c:ext>
          </c:extLst>
        </c:ser>
        <c:ser>
          <c:idx val="3"/>
          <c:order val="3"/>
          <c:spPr>
            <a:solidFill>
              <a:srgbClr val="FFC000"/>
            </a:solidFill>
            <a:ln w="12700">
              <a:solidFill>
                <a:schemeClr val="tx1"/>
              </a:solidFill>
            </a:ln>
            <a:effectLst/>
          </c:spPr>
          <c:invertIfNegative val="0"/>
          <c:cat>
            <c:strRef>
              <c:f>'Traitement données 01'!$I$31:$I$42</c:f>
              <c:strCache>
                <c:ptCount val="12"/>
                <c:pt idx="0">
                  <c:v>Défauts  offset  clip 8</c:v>
                </c:pt>
                <c:pt idx="1">
                  <c:v>Défauts  offset  clip 9</c:v>
                </c:pt>
                <c:pt idx="2">
                  <c:v>Défauts  offset  clip 5</c:v>
                </c:pt>
                <c:pt idx="3">
                  <c:v>Défauts  offset  clip 6</c:v>
                </c:pt>
                <c:pt idx="4">
                  <c:v>Défauts  offset  clip 10</c:v>
                </c:pt>
                <c:pt idx="5">
                  <c:v>Défauts  offset  clip 11</c:v>
                </c:pt>
                <c:pt idx="6">
                  <c:v>Défauts  offset  clip 12</c:v>
                </c:pt>
                <c:pt idx="7">
                  <c:v>Défauts  offset  clip 1</c:v>
                </c:pt>
                <c:pt idx="8">
                  <c:v>Défauts  offset  clip 2</c:v>
                </c:pt>
                <c:pt idx="9">
                  <c:v>Défauts  offset  clip 3</c:v>
                </c:pt>
                <c:pt idx="10">
                  <c:v>Défauts  offset  clip 4</c:v>
                </c:pt>
                <c:pt idx="11">
                  <c:v>Défauts  offset  clip 7</c:v>
                </c:pt>
              </c:strCache>
            </c:strRef>
          </c:cat>
          <c:val>
            <c:numRef>
              <c:f>'Traitement données 01'!$M$31:$M$42</c:f>
              <c:numCache>
                <c:formatCode>General</c:formatCode>
                <c:ptCount val="12"/>
                <c:pt idx="0">
                  <c:v>5</c:v>
                </c:pt>
                <c:pt idx="1">
                  <c:v>4</c:v>
                </c:pt>
                <c:pt idx="2">
                  <c:v>2</c:v>
                </c:pt>
                <c:pt idx="3">
                  <c:v>1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F-7458-4DAE-858F-A869C3266539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0"/>
        <c:overlap val="100"/>
        <c:axId val="1425898447"/>
        <c:axId val="1425900111"/>
        <c:extLst>
          <c:ext xmlns:c15="http://schemas.microsoft.com/office/drawing/2012/chart" uri="{02D57815-91ED-43cb-92C2-25804820EDAC}">
            <c15:filteredBarSeries>
              <c15:ser>
                <c:idx val="1"/>
                <c:order val="1"/>
                <c:tx>
                  <c:strRef>
                    <c:extLst>
                      <c:ext uri="{02D57815-91ED-43cb-92C2-25804820EDAC}">
                        <c15:formulaRef>
                          <c15:sqref>'Traitement données 01'!$K$30</c15:sqref>
                        </c15:formulaRef>
                      </c:ext>
                    </c:extLst>
                    <c:strCache>
                      <c:ptCount val="1"/>
                      <c:pt idx="0">
                        <c:v>Pourcentage</c:v>
                      </c:pt>
                    </c:strCache>
                  </c:strRef>
                </c:tx>
                <c:spPr>
                  <a:solidFill>
                    <a:schemeClr val="accent2"/>
                  </a:solidFill>
                  <a:ln>
                    <a:noFill/>
                  </a:ln>
                  <a:effectLst/>
                </c:spPr>
                <c:invertIfNegative val="0"/>
                <c:dLbls>
                  <c:spPr>
                    <a:noFill/>
                    <a:ln>
                      <a:noFill/>
                    </a:ln>
                    <a:effectLst/>
                  </c:spPr>
                  <c:txPr>
                    <a:bodyPr rot="0" spcFirstLastPara="1" vertOverflow="ellipsis" vert="horz" wrap="square" lIns="38100" tIns="19050" rIns="38100" bIns="19050" anchor="ctr" anchorCtr="1">
                      <a:spAutoFit/>
                    </a:bodyPr>
                    <a:lstStyle/>
                    <a:p>
                      <a:pPr>
                        <a:defRPr sz="900" b="0" i="0" u="none" strike="noStrike" kern="1200" baseline="0">
                          <a:solidFill>
                            <a:schemeClr val="tx1">
                              <a:lumMod val="75000"/>
                              <a:lumOff val="25000"/>
                            </a:schemeClr>
                          </a:solidFill>
                          <a:latin typeface="+mn-lt"/>
                          <a:ea typeface="+mn-ea"/>
                          <a:cs typeface="+mn-cs"/>
                        </a:defRPr>
                      </a:pPr>
                      <a:endParaRPr lang="fr-FR"/>
                    </a:p>
                  </c:txPr>
                  <c:showLegendKey val="0"/>
                  <c:showVal val="1"/>
                  <c:showCatName val="0"/>
                  <c:showSerName val="0"/>
                  <c:showPercent val="0"/>
                  <c:showBubbleSize val="0"/>
                  <c:showLeaderLines val="0"/>
                  <c:extLst>
                    <c:ext uri="{CE6537A1-D6FC-4f65-9D91-7224C49458BB}">
                      <c15:showLeaderLines val="1"/>
                      <c15:leaderLines>
                        <c:spPr>
                          <a:ln w="9525" cap="flat" cmpd="sng" algn="ctr">
                            <a:solidFill>
                              <a:schemeClr val="tx1">
                                <a:lumMod val="35000"/>
                                <a:lumOff val="65000"/>
                              </a:schemeClr>
                            </a:solidFill>
                            <a:round/>
                          </a:ln>
                          <a:effectLst/>
                        </c:spPr>
                      </c15:leaderLines>
                    </c:ext>
                  </c:extLst>
                </c:dLbls>
                <c:cat>
                  <c:strRef>
                    <c:extLst>
                      <c:ext uri="{02D57815-91ED-43cb-92C2-25804820EDAC}">
                        <c15:formulaRef>
                          <c15:sqref>'Traitement données 01'!$I$31:$I$42</c15:sqref>
                        </c15:formulaRef>
                      </c:ext>
                    </c:extLst>
                    <c:strCache>
                      <c:ptCount val="12"/>
                      <c:pt idx="0">
                        <c:v>Défauts  offset  clip 8</c:v>
                      </c:pt>
                      <c:pt idx="1">
                        <c:v>Défauts  offset  clip 9</c:v>
                      </c:pt>
                      <c:pt idx="2">
                        <c:v>Défauts  offset  clip 5</c:v>
                      </c:pt>
                      <c:pt idx="3">
                        <c:v>Défauts  offset  clip 6</c:v>
                      </c:pt>
                      <c:pt idx="4">
                        <c:v>Défauts  offset  clip 10</c:v>
                      </c:pt>
                      <c:pt idx="5">
                        <c:v>Défauts  offset  clip 11</c:v>
                      </c:pt>
                      <c:pt idx="6">
                        <c:v>Défauts  offset  clip 12</c:v>
                      </c:pt>
                      <c:pt idx="7">
                        <c:v>Défauts  offset  clip 1</c:v>
                      </c:pt>
                      <c:pt idx="8">
                        <c:v>Défauts  offset  clip 2</c:v>
                      </c:pt>
                      <c:pt idx="9">
                        <c:v>Défauts  offset  clip 3</c:v>
                      </c:pt>
                      <c:pt idx="10">
                        <c:v>Défauts  offset  clip 4</c:v>
                      </c:pt>
                      <c:pt idx="11">
                        <c:v>Défauts  offset  clip 7</c:v>
                      </c:pt>
                    </c:strCache>
                  </c:strRef>
                </c:cat>
                <c:val>
                  <c:numRef>
                    <c:extLst>
                      <c:ext uri="{02D57815-91ED-43cb-92C2-25804820EDAC}">
                        <c15:formulaRef>
                          <c15:sqref>'Traitement données 01'!$K$31:$K$42</c15:sqref>
                        </c15:formulaRef>
                      </c:ext>
                    </c:extLst>
                    <c:numCache>
                      <c:formatCode>0%</c:formatCode>
                      <c:ptCount val="12"/>
                      <c:pt idx="0">
                        <c:v>0.33333333333333331</c:v>
                      </c:pt>
                      <c:pt idx="1">
                        <c:v>0.26666666666666666</c:v>
                      </c:pt>
                      <c:pt idx="2">
                        <c:v>0.13333333333333333</c:v>
                      </c:pt>
                      <c:pt idx="3">
                        <c:v>6.6666666666666666E-2</c:v>
                      </c:pt>
                      <c:pt idx="4">
                        <c:v>6.6666666666666666E-2</c:v>
                      </c:pt>
                      <c:pt idx="5">
                        <c:v>6.6666666666666666E-2</c:v>
                      </c:pt>
                      <c:pt idx="6">
                        <c:v>6.6666666666666666E-2</c:v>
                      </c:pt>
                      <c:pt idx="7">
                        <c:v>0</c:v>
                      </c:pt>
                      <c:pt idx="8">
                        <c:v>0</c:v>
                      </c:pt>
                      <c:pt idx="9">
                        <c:v>0</c:v>
                      </c:pt>
                      <c:pt idx="10">
                        <c:v>0</c:v>
                      </c:pt>
                      <c:pt idx="11">
                        <c:v>0</c:v>
                      </c:pt>
                    </c:numCache>
                  </c:numRef>
                </c:val>
                <c:extLst>
                  <c:ext xmlns:c16="http://schemas.microsoft.com/office/drawing/2014/chart" uri="{C3380CC4-5D6E-409C-BE32-E72D297353CC}">
                    <c16:uniqueId val="{00000001-7458-4DAE-858F-A869C3266539}"/>
                  </c:ext>
                </c:extLst>
              </c15:ser>
            </c15:filteredBarSeries>
          </c:ext>
        </c:extLst>
      </c:barChart>
      <c:lineChart>
        <c:grouping val="standard"/>
        <c:varyColors val="0"/>
        <c:ser>
          <c:idx val="2"/>
          <c:order val="2"/>
          <c:tx>
            <c:strRef>
              <c:f>'Traitement données 01'!$L$30</c:f>
              <c:strCache>
                <c:ptCount val="1"/>
                <c:pt idx="0">
                  <c:v>Cumul</c:v>
                </c:pt>
              </c:strCache>
            </c:strRef>
          </c:tx>
          <c:spPr>
            <a:ln w="28575" cap="rnd">
              <a:solidFill>
                <a:srgbClr val="FF0000"/>
              </a:solidFill>
              <a:round/>
            </a:ln>
            <a:effectLst/>
          </c:spPr>
          <c:marker>
            <c:symbol val="diamond"/>
            <c:size val="8"/>
            <c:spPr>
              <a:solidFill>
                <a:srgbClr val="FF0000"/>
              </a:solidFill>
              <a:ln w="28575">
                <a:solidFill>
                  <a:srgbClr val="FF0000"/>
                </a:solidFill>
              </a:ln>
              <a:effectLst/>
            </c:spPr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400" b="1" i="0" u="none" strike="noStrike" kern="1200" baseline="0">
                    <a:solidFill>
                      <a:sysClr val="windowText" lastClr="000000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'Traitement données 01'!$I$31:$I$42</c:f>
              <c:strCache>
                <c:ptCount val="12"/>
                <c:pt idx="0">
                  <c:v>Défauts  offset  clip 8</c:v>
                </c:pt>
                <c:pt idx="1">
                  <c:v>Défauts  offset  clip 9</c:v>
                </c:pt>
                <c:pt idx="2">
                  <c:v>Défauts  offset  clip 5</c:v>
                </c:pt>
                <c:pt idx="3">
                  <c:v>Défauts  offset  clip 6</c:v>
                </c:pt>
                <c:pt idx="4">
                  <c:v>Défauts  offset  clip 10</c:v>
                </c:pt>
                <c:pt idx="5">
                  <c:v>Défauts  offset  clip 11</c:v>
                </c:pt>
                <c:pt idx="6">
                  <c:v>Défauts  offset  clip 12</c:v>
                </c:pt>
                <c:pt idx="7">
                  <c:v>Défauts  offset  clip 1</c:v>
                </c:pt>
                <c:pt idx="8">
                  <c:v>Défauts  offset  clip 2</c:v>
                </c:pt>
                <c:pt idx="9">
                  <c:v>Défauts  offset  clip 3</c:v>
                </c:pt>
                <c:pt idx="10">
                  <c:v>Défauts  offset  clip 4</c:v>
                </c:pt>
                <c:pt idx="11">
                  <c:v>Défauts  offset  clip 7</c:v>
                </c:pt>
              </c:strCache>
            </c:strRef>
          </c:cat>
          <c:val>
            <c:numRef>
              <c:f>'Traitement données 01'!$L$31:$L$42</c:f>
              <c:numCache>
                <c:formatCode>0%</c:formatCode>
                <c:ptCount val="12"/>
                <c:pt idx="0">
                  <c:v>0.33333333333333331</c:v>
                </c:pt>
                <c:pt idx="1">
                  <c:v>0.6</c:v>
                </c:pt>
                <c:pt idx="2">
                  <c:v>0.73333333333333328</c:v>
                </c:pt>
                <c:pt idx="3">
                  <c:v>0.79999999999999993</c:v>
                </c:pt>
                <c:pt idx="4">
                  <c:v>0.86666666666666659</c:v>
                </c:pt>
                <c:pt idx="5">
                  <c:v>0.93333333333333324</c:v>
                </c:pt>
                <c:pt idx="6">
                  <c:v>0.99999999999999989</c:v>
                </c:pt>
                <c:pt idx="7">
                  <c:v>0.99999999999999989</c:v>
                </c:pt>
                <c:pt idx="8">
                  <c:v>0.99999999999999989</c:v>
                </c:pt>
                <c:pt idx="9">
                  <c:v>0.99999999999999989</c:v>
                </c:pt>
                <c:pt idx="10">
                  <c:v>0.99999999999999989</c:v>
                </c:pt>
                <c:pt idx="11">
                  <c:v>0.99999999999999989</c:v>
                </c:pt>
              </c:numCache>
            </c:numRef>
          </c:val>
          <c:smooth val="1"/>
          <c:extLst>
            <c:ext xmlns:c16="http://schemas.microsoft.com/office/drawing/2014/chart" uri="{C3380CC4-5D6E-409C-BE32-E72D297353CC}">
              <c16:uniqueId val="{00000002-7458-4DAE-858F-A869C3266539}"/>
            </c:ext>
          </c:extLst>
        </c:ser>
        <c:dLbls>
          <c:showLegendKey val="0"/>
          <c:showVal val="1"/>
          <c:showCatName val="0"/>
          <c:showSerName val="0"/>
          <c:showPercent val="0"/>
          <c:showBubbleSize val="0"/>
        </c:dLbls>
        <c:marker val="1"/>
        <c:smooth val="0"/>
        <c:axId val="1163811519"/>
        <c:axId val="1163811103"/>
      </c:lineChart>
      <c:catAx>
        <c:axId val="1425898447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2700000" spcFirstLastPara="1" vertOverflow="ellipsis" wrap="square" anchor="ctr" anchorCtr="1"/>
          <a:lstStyle/>
          <a:p>
            <a:pPr>
              <a:defRPr sz="1400" b="1" i="0" u="none" strike="noStrike" kern="1200" baseline="0">
                <a:solidFill>
                  <a:sysClr val="windowText" lastClr="000000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425900111"/>
        <c:crosses val="autoZero"/>
        <c:auto val="1"/>
        <c:lblAlgn val="ctr"/>
        <c:lblOffset val="100"/>
        <c:noMultiLvlLbl val="0"/>
      </c:catAx>
      <c:valAx>
        <c:axId val="1425900111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425898447"/>
        <c:crosses val="autoZero"/>
        <c:crossBetween val="between"/>
      </c:valAx>
      <c:valAx>
        <c:axId val="1163811103"/>
        <c:scaling>
          <c:orientation val="minMax"/>
        </c:scaling>
        <c:delete val="0"/>
        <c:axPos val="r"/>
        <c:numFmt formatCode="0%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163811519"/>
        <c:crosses val="max"/>
        <c:crossBetween val="between"/>
      </c:valAx>
      <c:catAx>
        <c:axId val="1163811519"/>
        <c:scaling>
          <c:orientation val="minMax"/>
        </c:scaling>
        <c:delete val="1"/>
        <c:axPos val="b"/>
        <c:numFmt formatCode="General" sourceLinked="1"/>
        <c:majorTickMark val="out"/>
        <c:minorTickMark val="none"/>
        <c:tickLblPos val="nextTo"/>
        <c:crossAx val="1163811103"/>
        <c:crosses val="autoZero"/>
        <c:auto val="1"/>
        <c:lblAlgn val="ctr"/>
        <c:lblOffset val="100"/>
        <c:noMultiLvlLbl val="0"/>
      </c:catAx>
      <c:spPr>
        <a:noFill/>
        <a:ln>
          <a:noFill/>
        </a:ln>
        <a:effectLst/>
      </c:spPr>
    </c:plotArea>
    <c:legend>
      <c:legendPos val="b"/>
      <c:legendEntry>
        <c:idx val="1"/>
        <c:delete val="1"/>
      </c:legendEntry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baseline="0">
              <a:solidFill>
                <a:sysClr val="windowText" lastClr="000000"/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 rot="-360000"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4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5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6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3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4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5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6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trlProps/ctrlProp1.xml><?xml version="1.0" encoding="utf-8"?>
<formControlPr xmlns="http://schemas.microsoft.com/office/spreadsheetml/2009/9/main" objectType="Button" lockText="1"/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_rels/drawing3.xml.rels><?xml version="1.0" encoding="UTF-8" standalone="yes"?>
<Relationships xmlns="http://schemas.openxmlformats.org/package/2006/relationships"><Relationship Id="rId3" Type="http://schemas.openxmlformats.org/officeDocument/2006/relationships/chart" Target="../charts/chart5.xml"/><Relationship Id="rId2" Type="http://schemas.openxmlformats.org/officeDocument/2006/relationships/chart" Target="../charts/chart4.xml"/><Relationship Id="rId1" Type="http://schemas.openxmlformats.org/officeDocument/2006/relationships/chart" Target="../charts/chart3.xml"/><Relationship Id="rId4" Type="http://schemas.openxmlformats.org/officeDocument/2006/relationships/chart" Target="../charts/chart6.xml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12700</xdr:colOff>
          <xdr:row>5</xdr:row>
          <xdr:rowOff>114300</xdr:rowOff>
        </xdr:from>
        <xdr:to>
          <xdr:col>2</xdr:col>
          <xdr:colOff>533400</xdr:colOff>
          <xdr:row>8</xdr:row>
          <xdr:rowOff>190500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1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Enregistrer Historiques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32</xdr:col>
      <xdr:colOff>222250</xdr:colOff>
      <xdr:row>9</xdr:row>
      <xdr:rowOff>314325</xdr:rowOff>
    </xdr:from>
    <xdr:to>
      <xdr:col>48</xdr:col>
      <xdr:colOff>539750</xdr:colOff>
      <xdr:row>40</xdr:row>
      <xdr:rowOff>190500</xdr:rowOff>
    </xdr:to>
    <xdr:grpSp>
      <xdr:nvGrpSpPr>
        <xdr:cNvPr id="16" name="Groupe 15">
          <a:extLst>
            <a:ext uri="{FF2B5EF4-FFF2-40B4-BE49-F238E27FC236}">
              <a16:creationId xmlns:a16="http://schemas.microsoft.com/office/drawing/2014/main" id="{00000000-0008-0000-0300-000010000000}"/>
            </a:ext>
          </a:extLst>
        </xdr:cNvPr>
        <xdr:cNvGrpSpPr/>
      </xdr:nvGrpSpPr>
      <xdr:grpSpPr>
        <a:xfrm>
          <a:off x="44465875" y="3028950"/>
          <a:ext cx="12509500" cy="8623300"/>
          <a:chOff x="45545375" y="3155950"/>
          <a:chExt cx="12509500" cy="8623300"/>
        </a:xfrm>
      </xdr:grpSpPr>
      <xdr:graphicFrame macro="">
        <xdr:nvGraphicFramePr>
          <xdr:cNvPr id="2" name="Graphique 1">
            <a:extLst>
              <a:ext uri="{FF2B5EF4-FFF2-40B4-BE49-F238E27FC236}">
                <a16:creationId xmlns:a16="http://schemas.microsoft.com/office/drawing/2014/main" id="{00000000-0008-0000-0300-000002000000}"/>
              </a:ext>
            </a:extLst>
          </xdr:cNvPr>
          <xdr:cNvGraphicFramePr/>
        </xdr:nvGraphicFramePr>
        <xdr:xfrm>
          <a:off x="45545375" y="3155950"/>
          <a:ext cx="12490110" cy="8566939"/>
        </xdr:xfrm>
        <a:graphic>
          <a:graphicData uri="http://schemas.openxmlformats.org/drawingml/2006/chart">
            <c:chart xmlns:c="http://schemas.openxmlformats.org/drawingml/2006/chart" xmlns:r="http://schemas.openxmlformats.org/officeDocument/2006/relationships" r:id="rId1"/>
          </a:graphicData>
        </a:graphic>
      </xdr:graphicFrame>
      <xdr:grpSp>
        <xdr:nvGrpSpPr>
          <xdr:cNvPr id="15" name="Groupe 14">
            <a:extLst>
              <a:ext uri="{FF2B5EF4-FFF2-40B4-BE49-F238E27FC236}">
                <a16:creationId xmlns:a16="http://schemas.microsoft.com/office/drawing/2014/main" id="{00000000-0008-0000-0300-00000F000000}"/>
              </a:ext>
            </a:extLst>
          </xdr:cNvPr>
          <xdr:cNvGrpSpPr/>
        </xdr:nvGrpSpPr>
        <xdr:grpSpPr>
          <a:xfrm>
            <a:off x="45564767" y="3212311"/>
            <a:ext cx="12490108" cy="8566939"/>
            <a:chOff x="45564767" y="3212311"/>
            <a:chExt cx="12490108" cy="8566939"/>
          </a:xfrm>
        </xdr:grpSpPr>
        <xdr:graphicFrame macro="">
          <xdr:nvGraphicFramePr>
            <xdr:cNvPr id="10" name="Graphique 9">
              <a:extLst>
                <a:ext uri="{FF2B5EF4-FFF2-40B4-BE49-F238E27FC236}">
                  <a16:creationId xmlns:a16="http://schemas.microsoft.com/office/drawing/2014/main" id="{00000000-0008-0000-0300-00000A000000}"/>
                </a:ext>
              </a:extLst>
            </xdr:cNvPr>
            <xdr:cNvGraphicFramePr/>
          </xdr:nvGraphicFramePr>
          <xdr:xfrm>
            <a:off x="45564767" y="3212311"/>
            <a:ext cx="12490108" cy="8566939"/>
          </xdr:xfrm>
          <a:graphic>
            <a:graphicData uri="http://schemas.openxmlformats.org/drawingml/2006/chart">
              <c:chart xmlns:c="http://schemas.openxmlformats.org/drawingml/2006/chart" xmlns:r="http://schemas.openxmlformats.org/officeDocument/2006/relationships" r:id="rId2"/>
            </a:graphicData>
          </a:graphic>
        </xdr:graphicFrame>
        <xdr:sp macro="" textlink="$AE$20">
          <xdr:nvSpPr>
            <xdr:cNvPr id="11" name="ZoneTexte 10">
              <a:extLst>
                <a:ext uri="{FF2B5EF4-FFF2-40B4-BE49-F238E27FC236}">
                  <a16:creationId xmlns:a16="http://schemas.microsoft.com/office/drawing/2014/main" id="{00000000-0008-0000-0300-00000B000000}"/>
                </a:ext>
              </a:extLst>
            </xdr:cNvPr>
            <xdr:cNvSpPr txBox="1"/>
          </xdr:nvSpPr>
          <xdr:spPr>
            <a:xfrm>
              <a:off x="49841345" y="6330811"/>
              <a:ext cx="4145591" cy="2467042"/>
            </a:xfrm>
            <a:prstGeom prst="rect">
              <a:avLst/>
            </a:prstGeom>
            <a:noFill/>
            <a:ln w="9525" cmpd="sng">
              <a:noFill/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horzOverflow="clip" wrap="square" rtlCol="0" anchor="ctr"/>
            <a:lstStyle/>
            <a:p>
              <a:pPr algn="ctr"/>
              <a:fld id="{EBAA7242-AFC2-42E0-AADC-9906978A26E8}" type="TxLink">
                <a:rPr lang="en-US" sz="9600" b="1" i="0" u="none" strike="noStrike">
                  <a:solidFill>
                    <a:srgbClr val="FF9900"/>
                  </a:solidFill>
                  <a:latin typeface="Calibri"/>
                  <a:cs typeface="Calibri"/>
                </a:rPr>
                <a:pPr algn="ctr"/>
                <a:t> </a:t>
              </a:fld>
              <a:endParaRPr lang="fr-FR" sz="400000" b="1"/>
            </a:p>
          </xdr:txBody>
        </xdr:sp>
        <xdr:sp macro="" textlink="$AE$21">
          <xdr:nvSpPr>
            <xdr:cNvPr id="12" name="ZoneTexte 11">
              <a:extLst>
                <a:ext uri="{FF2B5EF4-FFF2-40B4-BE49-F238E27FC236}">
                  <a16:creationId xmlns:a16="http://schemas.microsoft.com/office/drawing/2014/main" id="{00000000-0008-0000-0300-00000C000000}"/>
                </a:ext>
              </a:extLst>
            </xdr:cNvPr>
            <xdr:cNvSpPr txBox="1"/>
          </xdr:nvSpPr>
          <xdr:spPr>
            <a:xfrm>
              <a:off x="49865592" y="6357408"/>
              <a:ext cx="4145588" cy="2440444"/>
            </a:xfrm>
            <a:prstGeom prst="rect">
              <a:avLst/>
            </a:prstGeom>
            <a:noFill/>
            <a:ln w="9525" cmpd="sng">
              <a:noFill/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horzOverflow="clip" wrap="square" rtlCol="0" anchor="ctr"/>
            <a:lstStyle/>
            <a:p>
              <a:pPr algn="ctr"/>
              <a:fld id="{95A96A28-BB96-4A07-85CE-E171DADBACC4}" type="TxLink">
                <a:rPr lang="en-US" sz="9600" b="1" i="0" u="none" strike="noStrike">
                  <a:solidFill>
                    <a:srgbClr val="DA4A51"/>
                  </a:solidFill>
                  <a:latin typeface="Calibri"/>
                  <a:cs typeface="Calibri"/>
                </a:rPr>
                <a:pPr algn="ctr"/>
                <a:t>2,2%</a:t>
              </a:fld>
              <a:endParaRPr lang="fr-FR" sz="400000" b="1"/>
            </a:p>
          </xdr:txBody>
        </xdr:sp>
        <xdr:sp macro="" textlink="$AE$22">
          <xdr:nvSpPr>
            <xdr:cNvPr id="13" name="ZoneTexte 12">
              <a:extLst>
                <a:ext uri="{FF2B5EF4-FFF2-40B4-BE49-F238E27FC236}">
                  <a16:creationId xmlns:a16="http://schemas.microsoft.com/office/drawing/2014/main" id="{00000000-0008-0000-0300-00000D000000}"/>
                </a:ext>
              </a:extLst>
            </xdr:cNvPr>
            <xdr:cNvSpPr txBox="1"/>
          </xdr:nvSpPr>
          <xdr:spPr>
            <a:xfrm>
              <a:off x="50001426" y="6340844"/>
              <a:ext cx="4150438" cy="2464853"/>
            </a:xfrm>
            <a:prstGeom prst="rect">
              <a:avLst/>
            </a:prstGeom>
            <a:noFill/>
            <a:ln w="9525" cmpd="sng">
              <a:noFill/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horzOverflow="clip" wrap="square" rtlCol="0" anchor="ctr"/>
            <a:lstStyle/>
            <a:p>
              <a:pPr algn="ctr"/>
              <a:fld id="{7487CBA2-4733-4669-970C-9D3395AAD495}" type="TxLink">
                <a:rPr lang="en-US" sz="9600" b="1" i="0" u="none" strike="noStrike">
                  <a:solidFill>
                    <a:srgbClr val="CC0000"/>
                  </a:solidFill>
                  <a:latin typeface="Calibri"/>
                  <a:cs typeface="Calibri"/>
                </a:rPr>
                <a:pPr algn="ctr"/>
                <a:t> </a:t>
              </a:fld>
              <a:endParaRPr lang="fr-FR" sz="160800"/>
            </a:p>
          </xdr:txBody>
        </xdr:sp>
      </xdr:grpSp>
    </xdr:grp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15</xdr:col>
      <xdr:colOff>677335</xdr:colOff>
      <xdr:row>0</xdr:row>
      <xdr:rowOff>306918</xdr:rowOff>
    </xdr:from>
    <xdr:to>
      <xdr:col>65</xdr:col>
      <xdr:colOff>317501</xdr:colOff>
      <xdr:row>41</xdr:row>
      <xdr:rowOff>158751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00000000-0008-0000-0500-000003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15</xdr:col>
      <xdr:colOff>698500</xdr:colOff>
      <xdr:row>47</xdr:row>
      <xdr:rowOff>127000</xdr:rowOff>
    </xdr:from>
    <xdr:to>
      <xdr:col>65</xdr:col>
      <xdr:colOff>254000</xdr:colOff>
      <xdr:row>91</xdr:row>
      <xdr:rowOff>254000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00000000-0008-0000-0500-000002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15</xdr:col>
      <xdr:colOff>574900</xdr:colOff>
      <xdr:row>110</xdr:row>
      <xdr:rowOff>17007</xdr:rowOff>
    </xdr:from>
    <xdr:to>
      <xdr:col>46</xdr:col>
      <xdr:colOff>166687</xdr:colOff>
      <xdr:row>139</xdr:row>
      <xdr:rowOff>174624</xdr:rowOff>
    </xdr:to>
    <xdr:graphicFrame macro="">
      <xdr:nvGraphicFramePr>
        <xdr:cNvPr id="5" name="Graphique 4">
          <a:extLst>
            <a:ext uri="{FF2B5EF4-FFF2-40B4-BE49-F238E27FC236}">
              <a16:creationId xmlns:a16="http://schemas.microsoft.com/office/drawing/2014/main" id="{00000000-0008-0000-0500-000005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15</xdr:col>
      <xdr:colOff>546100</xdr:colOff>
      <xdr:row>150</xdr:row>
      <xdr:rowOff>183090</xdr:rowOff>
    </xdr:from>
    <xdr:to>
      <xdr:col>46</xdr:col>
      <xdr:colOff>285750</xdr:colOff>
      <xdr:row>179</xdr:row>
      <xdr:rowOff>222250</xdr:rowOff>
    </xdr:to>
    <xdr:graphicFrame macro="">
      <xdr:nvGraphicFramePr>
        <xdr:cNvPr id="9" name="Graphique 8">
          <a:extLst>
            <a:ext uri="{FF2B5EF4-FFF2-40B4-BE49-F238E27FC236}">
              <a16:creationId xmlns:a16="http://schemas.microsoft.com/office/drawing/2014/main" id="{00000000-0008-0000-0500-000009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73BE5AC-2230-40DA-B149-AE4AB84AF487}">
  <sheetPr codeName="Feuil2"/>
  <dimension ref="A1:CJ53"/>
  <sheetViews>
    <sheetView topLeftCell="A28" zoomScale="50" zoomScaleNormal="50" workbookViewId="0">
      <selection activeCell="L58" sqref="L58"/>
    </sheetView>
  </sheetViews>
  <sheetFormatPr baseColWidth="10" defaultRowHeight="14.5" x14ac:dyDescent="0.35"/>
  <sheetData>
    <row r="1" spans="1:88" x14ac:dyDescent="0.3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39</v>
      </c>
      <c r="I1" t="s">
        <v>40</v>
      </c>
      <c r="J1" t="s">
        <v>7</v>
      </c>
      <c r="K1" t="s">
        <v>8</v>
      </c>
      <c r="L1" t="s">
        <v>9</v>
      </c>
      <c r="M1" t="s">
        <v>10</v>
      </c>
      <c r="N1" t="s">
        <v>11</v>
      </c>
      <c r="O1" t="s">
        <v>12</v>
      </c>
      <c r="P1" t="s">
        <v>13</v>
      </c>
      <c r="Q1" t="s">
        <v>14</v>
      </c>
      <c r="R1" t="s">
        <v>15</v>
      </c>
      <c r="S1" t="s">
        <v>16</v>
      </c>
      <c r="T1" t="s">
        <v>17</v>
      </c>
      <c r="U1" t="s">
        <v>18</v>
      </c>
      <c r="V1" t="s">
        <v>19</v>
      </c>
      <c r="W1" t="s">
        <v>20</v>
      </c>
      <c r="X1" t="s">
        <v>41</v>
      </c>
      <c r="Y1" t="s">
        <v>42</v>
      </c>
      <c r="Z1" t="s">
        <v>43</v>
      </c>
      <c r="AA1" t="s">
        <v>44</v>
      </c>
      <c r="AB1" t="s">
        <v>45</v>
      </c>
      <c r="AC1" t="s">
        <v>46</v>
      </c>
      <c r="AD1" t="s">
        <v>47</v>
      </c>
      <c r="AE1" t="s">
        <v>48</v>
      </c>
      <c r="AF1" t="s">
        <v>49</v>
      </c>
      <c r="AG1" t="s">
        <v>50</v>
      </c>
      <c r="AH1" t="s">
        <v>51</v>
      </c>
      <c r="AI1" t="s">
        <v>52</v>
      </c>
      <c r="AJ1" t="s">
        <v>21</v>
      </c>
      <c r="AL1" t="s">
        <v>22</v>
      </c>
      <c r="AN1" t="s">
        <v>23</v>
      </c>
      <c r="AP1" t="s">
        <v>24</v>
      </c>
      <c r="AR1" t="s">
        <v>25</v>
      </c>
      <c r="AT1" t="s">
        <v>26</v>
      </c>
      <c r="AV1" t="s">
        <v>27</v>
      </c>
      <c r="AX1" t="s">
        <v>28</v>
      </c>
      <c r="AZ1" t="s">
        <v>29</v>
      </c>
      <c r="BB1" t="s">
        <v>30</v>
      </c>
      <c r="BD1" t="s">
        <v>31</v>
      </c>
      <c r="BF1" t="s">
        <v>32</v>
      </c>
      <c r="BH1" t="s">
        <v>33</v>
      </c>
      <c r="BJ1" t="s">
        <v>34</v>
      </c>
      <c r="BL1" t="s">
        <v>53</v>
      </c>
      <c r="BN1" t="s">
        <v>54</v>
      </c>
      <c r="BP1" t="s">
        <v>55</v>
      </c>
      <c r="BR1" t="s">
        <v>56</v>
      </c>
      <c r="BT1" t="s">
        <v>57</v>
      </c>
      <c r="BV1" t="s">
        <v>58</v>
      </c>
      <c r="BX1" t="s">
        <v>59</v>
      </c>
      <c r="BZ1" t="s">
        <v>60</v>
      </c>
      <c r="CB1" t="s">
        <v>61</v>
      </c>
      <c r="CD1" t="s">
        <v>62</v>
      </c>
      <c r="CF1" t="s">
        <v>63</v>
      </c>
      <c r="CH1" t="s">
        <v>64</v>
      </c>
    </row>
    <row r="2" spans="1:88" x14ac:dyDescent="0.35">
      <c r="A2" s="1">
        <v>44168</v>
      </c>
      <c r="B2" s="2">
        <v>0.48148148148148145</v>
      </c>
      <c r="C2" t="s">
        <v>66</v>
      </c>
      <c r="D2" t="s">
        <v>67</v>
      </c>
      <c r="E2" t="s">
        <v>35</v>
      </c>
      <c r="F2">
        <v>11</v>
      </c>
      <c r="G2">
        <v>25</v>
      </c>
      <c r="H2">
        <v>0</v>
      </c>
      <c r="I2">
        <v>1</v>
      </c>
      <c r="J2">
        <v>0</v>
      </c>
      <c r="K2">
        <v>0</v>
      </c>
      <c r="L2">
        <v>0</v>
      </c>
      <c r="M2">
        <v>0</v>
      </c>
      <c r="N2">
        <v>0</v>
      </c>
      <c r="O2">
        <v>0</v>
      </c>
      <c r="P2">
        <v>0</v>
      </c>
      <c r="Q2">
        <v>0</v>
      </c>
      <c r="R2">
        <v>0</v>
      </c>
      <c r="S2">
        <v>0</v>
      </c>
      <c r="T2">
        <v>0</v>
      </c>
      <c r="U2">
        <v>0</v>
      </c>
      <c r="V2">
        <v>1</v>
      </c>
      <c r="W2" t="s">
        <v>38</v>
      </c>
      <c r="X2">
        <v>1</v>
      </c>
      <c r="Y2">
        <v>1</v>
      </c>
      <c r="Z2">
        <v>0</v>
      </c>
      <c r="AA2">
        <v>1</v>
      </c>
      <c r="AB2">
        <v>1</v>
      </c>
      <c r="AC2">
        <v>1</v>
      </c>
      <c r="AD2">
        <v>1</v>
      </c>
      <c r="AE2">
        <v>0</v>
      </c>
      <c r="AF2">
        <v>1</v>
      </c>
      <c r="AG2">
        <v>1</v>
      </c>
      <c r="AH2">
        <v>1</v>
      </c>
      <c r="AI2">
        <v>1</v>
      </c>
      <c r="AJ2">
        <v>0</v>
      </c>
      <c r="AK2">
        <v>0</v>
      </c>
      <c r="AL2">
        <v>0</v>
      </c>
      <c r="AM2">
        <v>0</v>
      </c>
      <c r="AN2">
        <v>0</v>
      </c>
      <c r="AO2">
        <v>0</v>
      </c>
      <c r="AP2">
        <v>0</v>
      </c>
      <c r="AQ2">
        <v>0</v>
      </c>
      <c r="AR2">
        <v>0</v>
      </c>
      <c r="AS2">
        <v>0</v>
      </c>
      <c r="AT2">
        <v>0</v>
      </c>
      <c r="AU2">
        <v>0</v>
      </c>
      <c r="AV2">
        <v>0</v>
      </c>
      <c r="AW2">
        <v>0</v>
      </c>
      <c r="AX2">
        <v>0</v>
      </c>
      <c r="AY2">
        <v>0</v>
      </c>
      <c r="AZ2">
        <v>0</v>
      </c>
      <c r="BA2">
        <v>0</v>
      </c>
      <c r="BB2">
        <v>0</v>
      </c>
      <c r="BC2">
        <v>0</v>
      </c>
      <c r="BD2">
        <v>0</v>
      </c>
      <c r="BE2">
        <v>0</v>
      </c>
      <c r="BF2">
        <v>0</v>
      </c>
      <c r="BG2">
        <v>0</v>
      </c>
      <c r="BH2">
        <v>0</v>
      </c>
      <c r="BI2" t="s">
        <v>68</v>
      </c>
      <c r="BJ2" t="s">
        <v>69</v>
      </c>
      <c r="BK2" t="s">
        <v>70</v>
      </c>
      <c r="BL2" t="s">
        <v>71</v>
      </c>
      <c r="BM2" t="s">
        <v>72</v>
      </c>
      <c r="BN2" t="s">
        <v>73</v>
      </c>
      <c r="BO2" t="s">
        <v>74</v>
      </c>
      <c r="BP2" t="s">
        <v>75</v>
      </c>
      <c r="BQ2">
        <v>0</v>
      </c>
      <c r="BR2">
        <v>0</v>
      </c>
      <c r="BS2" t="s">
        <v>76</v>
      </c>
      <c r="BT2" t="s">
        <v>77</v>
      </c>
      <c r="BU2" t="s">
        <v>78</v>
      </c>
      <c r="BV2" t="s">
        <v>79</v>
      </c>
      <c r="BW2">
        <v>0</v>
      </c>
      <c r="BX2">
        <v>0</v>
      </c>
      <c r="BY2" t="s">
        <v>80</v>
      </c>
      <c r="BZ2" t="s">
        <v>81</v>
      </c>
      <c r="CA2">
        <v>0</v>
      </c>
      <c r="CB2">
        <v>0</v>
      </c>
      <c r="CC2" t="s">
        <v>82</v>
      </c>
      <c r="CD2" t="s">
        <v>83</v>
      </c>
      <c r="CE2" t="s">
        <v>84</v>
      </c>
      <c r="CF2" t="s">
        <v>85</v>
      </c>
      <c r="CG2" t="s">
        <v>86</v>
      </c>
      <c r="CH2" t="s">
        <v>87</v>
      </c>
      <c r="CI2" t="s">
        <v>88</v>
      </c>
      <c r="CJ2" t="s">
        <v>89</v>
      </c>
    </row>
    <row r="3" spans="1:88" x14ac:dyDescent="0.35">
      <c r="A3" s="1">
        <v>44168</v>
      </c>
      <c r="B3" s="2">
        <v>0.50548611111111108</v>
      </c>
      <c r="C3" t="s">
        <v>90</v>
      </c>
      <c r="D3" t="s">
        <v>67</v>
      </c>
      <c r="E3" t="s">
        <v>35</v>
      </c>
      <c r="F3">
        <v>11</v>
      </c>
      <c r="G3">
        <v>25</v>
      </c>
      <c r="H3">
        <v>0</v>
      </c>
      <c r="I3">
        <v>1</v>
      </c>
      <c r="J3">
        <v>0</v>
      </c>
      <c r="K3">
        <v>0</v>
      </c>
      <c r="L3">
        <v>0</v>
      </c>
      <c r="M3">
        <v>0</v>
      </c>
      <c r="N3">
        <v>0</v>
      </c>
      <c r="O3">
        <v>0</v>
      </c>
      <c r="P3">
        <v>0</v>
      </c>
      <c r="Q3">
        <v>0</v>
      </c>
      <c r="R3">
        <v>0</v>
      </c>
      <c r="S3">
        <v>0</v>
      </c>
      <c r="T3">
        <v>0</v>
      </c>
      <c r="U3">
        <v>0</v>
      </c>
      <c r="V3">
        <v>1</v>
      </c>
      <c r="W3" t="s">
        <v>38</v>
      </c>
      <c r="X3">
        <v>1</v>
      </c>
      <c r="Y3">
        <v>1</v>
      </c>
      <c r="Z3">
        <v>0</v>
      </c>
      <c r="AA3">
        <v>1</v>
      </c>
      <c r="AB3">
        <v>1</v>
      </c>
      <c r="AC3">
        <v>1</v>
      </c>
      <c r="AD3">
        <v>1</v>
      </c>
      <c r="AE3">
        <v>0</v>
      </c>
      <c r="AF3">
        <v>1</v>
      </c>
      <c r="AG3">
        <v>1</v>
      </c>
      <c r="AH3">
        <v>1</v>
      </c>
      <c r="AI3">
        <v>1</v>
      </c>
      <c r="AJ3">
        <v>0</v>
      </c>
      <c r="AK3">
        <v>0</v>
      </c>
      <c r="AL3">
        <v>0</v>
      </c>
      <c r="AM3">
        <v>0</v>
      </c>
      <c r="AN3">
        <v>0</v>
      </c>
      <c r="AO3">
        <v>0</v>
      </c>
      <c r="AP3">
        <v>0</v>
      </c>
      <c r="AQ3">
        <v>0</v>
      </c>
      <c r="AR3">
        <v>0</v>
      </c>
      <c r="AS3">
        <v>0</v>
      </c>
      <c r="AT3">
        <v>0</v>
      </c>
      <c r="AU3">
        <v>0</v>
      </c>
      <c r="AV3">
        <v>0</v>
      </c>
      <c r="AW3">
        <v>0</v>
      </c>
      <c r="AX3">
        <v>0</v>
      </c>
      <c r="AY3">
        <v>0</v>
      </c>
      <c r="AZ3">
        <v>0</v>
      </c>
      <c r="BA3">
        <v>0</v>
      </c>
      <c r="BB3">
        <v>0</v>
      </c>
      <c r="BC3">
        <v>0</v>
      </c>
      <c r="BD3">
        <v>0</v>
      </c>
      <c r="BE3">
        <v>0</v>
      </c>
      <c r="BF3">
        <v>0</v>
      </c>
      <c r="BG3">
        <v>0</v>
      </c>
      <c r="BH3">
        <v>0</v>
      </c>
      <c r="BI3" t="s">
        <v>91</v>
      </c>
      <c r="BJ3" t="s">
        <v>92</v>
      </c>
      <c r="BK3" t="s">
        <v>93</v>
      </c>
      <c r="BL3" t="s">
        <v>94</v>
      </c>
      <c r="BM3" t="s">
        <v>95</v>
      </c>
      <c r="BN3" t="s">
        <v>96</v>
      </c>
      <c r="BO3" t="s">
        <v>97</v>
      </c>
      <c r="BP3" t="s">
        <v>98</v>
      </c>
      <c r="BQ3">
        <v>0</v>
      </c>
      <c r="BR3">
        <v>0</v>
      </c>
      <c r="BS3" t="s">
        <v>99</v>
      </c>
      <c r="BT3" t="s">
        <v>100</v>
      </c>
      <c r="BU3" t="s">
        <v>101</v>
      </c>
      <c r="BV3" t="s">
        <v>102</v>
      </c>
      <c r="BW3">
        <v>0</v>
      </c>
      <c r="BX3">
        <v>0</v>
      </c>
      <c r="BY3">
        <v>0</v>
      </c>
      <c r="BZ3">
        <v>0</v>
      </c>
      <c r="CA3">
        <v>0</v>
      </c>
      <c r="CB3">
        <v>0</v>
      </c>
      <c r="CC3">
        <v>0</v>
      </c>
      <c r="CD3">
        <v>0</v>
      </c>
      <c r="CE3" t="s">
        <v>103</v>
      </c>
      <c r="CF3" t="s">
        <v>104</v>
      </c>
      <c r="CG3">
        <v>0</v>
      </c>
      <c r="CH3">
        <v>0</v>
      </c>
      <c r="CI3" t="s">
        <v>105</v>
      </c>
      <c r="CJ3" t="s">
        <v>106</v>
      </c>
    </row>
    <row r="4" spans="1:88" x14ac:dyDescent="0.35">
      <c r="A4" s="1">
        <v>44168</v>
      </c>
      <c r="B4" s="2">
        <v>0.50656250000000003</v>
      </c>
      <c r="C4" t="s">
        <v>107</v>
      </c>
      <c r="D4" t="s">
        <v>67</v>
      </c>
      <c r="E4" t="s">
        <v>35</v>
      </c>
      <c r="F4">
        <v>11</v>
      </c>
      <c r="G4">
        <v>25</v>
      </c>
      <c r="H4">
        <v>0</v>
      </c>
      <c r="I4">
        <v>1</v>
      </c>
      <c r="J4">
        <v>0</v>
      </c>
      <c r="K4">
        <v>0</v>
      </c>
      <c r="L4">
        <v>0</v>
      </c>
      <c r="M4">
        <v>0</v>
      </c>
      <c r="N4">
        <v>0</v>
      </c>
      <c r="O4">
        <v>0</v>
      </c>
      <c r="P4">
        <v>0</v>
      </c>
      <c r="Q4">
        <v>0</v>
      </c>
      <c r="R4">
        <v>0</v>
      </c>
      <c r="S4">
        <v>0</v>
      </c>
      <c r="T4">
        <v>0</v>
      </c>
      <c r="U4">
        <v>0</v>
      </c>
      <c r="V4">
        <v>1</v>
      </c>
      <c r="W4" t="s">
        <v>38</v>
      </c>
      <c r="X4">
        <v>1</v>
      </c>
      <c r="Y4">
        <v>1</v>
      </c>
      <c r="Z4">
        <v>0</v>
      </c>
      <c r="AA4">
        <v>1</v>
      </c>
      <c r="AB4">
        <v>1</v>
      </c>
      <c r="AC4">
        <v>1</v>
      </c>
      <c r="AD4">
        <v>1</v>
      </c>
      <c r="AE4">
        <v>0</v>
      </c>
      <c r="AF4">
        <v>1</v>
      </c>
      <c r="AG4">
        <v>1</v>
      </c>
      <c r="AH4">
        <v>1</v>
      </c>
      <c r="AI4">
        <v>1</v>
      </c>
      <c r="AJ4">
        <v>0</v>
      </c>
      <c r="AK4">
        <v>0</v>
      </c>
      <c r="AL4">
        <v>0</v>
      </c>
      <c r="AM4">
        <v>0</v>
      </c>
      <c r="AN4">
        <v>0</v>
      </c>
      <c r="AO4">
        <v>0</v>
      </c>
      <c r="AP4">
        <v>0</v>
      </c>
      <c r="AQ4">
        <v>0</v>
      </c>
      <c r="AR4">
        <v>0</v>
      </c>
      <c r="AS4">
        <v>0</v>
      </c>
      <c r="AT4">
        <v>0</v>
      </c>
      <c r="AU4">
        <v>0</v>
      </c>
      <c r="AV4">
        <v>0</v>
      </c>
      <c r="AW4">
        <v>0</v>
      </c>
      <c r="AX4">
        <v>0</v>
      </c>
      <c r="AY4">
        <v>0</v>
      </c>
      <c r="AZ4">
        <v>0</v>
      </c>
      <c r="BA4">
        <v>0</v>
      </c>
      <c r="BB4">
        <v>0</v>
      </c>
      <c r="BC4">
        <v>0</v>
      </c>
      <c r="BD4">
        <v>0</v>
      </c>
      <c r="BE4">
        <v>0</v>
      </c>
      <c r="BF4">
        <v>0</v>
      </c>
      <c r="BG4">
        <v>0</v>
      </c>
      <c r="BH4">
        <v>0</v>
      </c>
      <c r="BI4">
        <v>0</v>
      </c>
      <c r="BJ4">
        <v>0</v>
      </c>
      <c r="BK4">
        <v>0</v>
      </c>
      <c r="BL4">
        <v>0</v>
      </c>
      <c r="BM4">
        <v>0</v>
      </c>
      <c r="BN4">
        <v>0</v>
      </c>
      <c r="BO4">
        <v>0</v>
      </c>
      <c r="BP4">
        <v>0</v>
      </c>
      <c r="BQ4">
        <v>0</v>
      </c>
      <c r="BR4">
        <v>0</v>
      </c>
      <c r="BS4" t="s">
        <v>108</v>
      </c>
      <c r="BT4" t="s">
        <v>109</v>
      </c>
      <c r="BU4">
        <v>0</v>
      </c>
      <c r="BV4">
        <v>0</v>
      </c>
      <c r="BW4">
        <v>0</v>
      </c>
      <c r="BX4">
        <v>0</v>
      </c>
      <c r="BY4" t="s">
        <v>110</v>
      </c>
      <c r="BZ4" t="s">
        <v>111</v>
      </c>
      <c r="CA4">
        <v>0</v>
      </c>
      <c r="CB4">
        <v>0</v>
      </c>
      <c r="CC4">
        <v>0</v>
      </c>
      <c r="CD4">
        <v>0</v>
      </c>
      <c r="CE4">
        <v>0</v>
      </c>
      <c r="CF4">
        <v>0</v>
      </c>
      <c r="CG4" t="s">
        <v>112</v>
      </c>
      <c r="CH4" t="s">
        <v>113</v>
      </c>
      <c r="CI4">
        <v>0</v>
      </c>
      <c r="CJ4">
        <v>0</v>
      </c>
    </row>
    <row r="5" spans="1:88" x14ac:dyDescent="0.35">
      <c r="A5" s="1">
        <v>44168</v>
      </c>
      <c r="B5" s="2">
        <v>0.50776620370370373</v>
      </c>
      <c r="C5" t="s">
        <v>114</v>
      </c>
      <c r="D5" t="s">
        <v>67</v>
      </c>
      <c r="E5" t="s">
        <v>35</v>
      </c>
      <c r="F5">
        <v>11</v>
      </c>
      <c r="G5">
        <v>25</v>
      </c>
      <c r="H5">
        <v>0</v>
      </c>
      <c r="I5">
        <v>1</v>
      </c>
      <c r="J5">
        <v>0</v>
      </c>
      <c r="K5">
        <v>0</v>
      </c>
      <c r="L5">
        <v>0</v>
      </c>
      <c r="M5">
        <v>0</v>
      </c>
      <c r="N5">
        <v>0</v>
      </c>
      <c r="O5">
        <v>0</v>
      </c>
      <c r="P5">
        <v>0</v>
      </c>
      <c r="Q5">
        <v>0</v>
      </c>
      <c r="R5">
        <v>0</v>
      </c>
      <c r="S5">
        <v>0</v>
      </c>
      <c r="T5">
        <v>0</v>
      </c>
      <c r="U5">
        <v>0</v>
      </c>
      <c r="V5">
        <v>1</v>
      </c>
      <c r="W5" t="s">
        <v>38</v>
      </c>
      <c r="X5">
        <v>1</v>
      </c>
      <c r="Y5">
        <v>1</v>
      </c>
      <c r="Z5">
        <v>0</v>
      </c>
      <c r="AA5">
        <v>1</v>
      </c>
      <c r="AB5">
        <v>1</v>
      </c>
      <c r="AC5">
        <v>1</v>
      </c>
      <c r="AD5">
        <v>1</v>
      </c>
      <c r="AE5">
        <v>0</v>
      </c>
      <c r="AF5">
        <v>1</v>
      </c>
      <c r="AG5">
        <v>1</v>
      </c>
      <c r="AH5">
        <v>1</v>
      </c>
      <c r="AI5">
        <v>1</v>
      </c>
      <c r="AJ5">
        <v>0</v>
      </c>
      <c r="AK5">
        <v>0</v>
      </c>
      <c r="AL5">
        <v>0</v>
      </c>
      <c r="AM5">
        <v>0</v>
      </c>
      <c r="AN5">
        <v>0</v>
      </c>
      <c r="AO5">
        <v>0</v>
      </c>
      <c r="AP5">
        <v>0</v>
      </c>
      <c r="AQ5">
        <v>0</v>
      </c>
      <c r="AR5">
        <v>0</v>
      </c>
      <c r="AS5">
        <v>0</v>
      </c>
      <c r="AT5">
        <v>0</v>
      </c>
      <c r="AU5">
        <v>0</v>
      </c>
      <c r="AV5">
        <v>0</v>
      </c>
      <c r="AW5">
        <v>0</v>
      </c>
      <c r="AX5">
        <v>0</v>
      </c>
      <c r="AY5">
        <v>0</v>
      </c>
      <c r="AZ5">
        <v>0</v>
      </c>
      <c r="BA5">
        <v>0</v>
      </c>
      <c r="BB5">
        <v>0</v>
      </c>
      <c r="BC5">
        <v>0</v>
      </c>
      <c r="BD5">
        <v>0</v>
      </c>
      <c r="BE5">
        <v>0</v>
      </c>
      <c r="BF5">
        <v>0</v>
      </c>
      <c r="BG5">
        <v>0</v>
      </c>
      <c r="BH5">
        <v>0</v>
      </c>
      <c r="BI5">
        <v>0</v>
      </c>
      <c r="BJ5">
        <v>0</v>
      </c>
      <c r="BK5">
        <v>0</v>
      </c>
      <c r="BL5">
        <v>0</v>
      </c>
      <c r="BM5">
        <v>0</v>
      </c>
      <c r="BN5">
        <v>0</v>
      </c>
      <c r="BO5">
        <v>0</v>
      </c>
      <c r="BP5">
        <v>0</v>
      </c>
      <c r="BQ5">
        <v>0</v>
      </c>
      <c r="BR5">
        <v>0</v>
      </c>
      <c r="BS5">
        <v>0</v>
      </c>
      <c r="BT5">
        <v>0</v>
      </c>
      <c r="BU5" t="s">
        <v>115</v>
      </c>
      <c r="BV5" t="s">
        <v>116</v>
      </c>
      <c r="BW5">
        <v>0</v>
      </c>
      <c r="BX5">
        <v>0</v>
      </c>
      <c r="BY5" t="s">
        <v>117</v>
      </c>
      <c r="BZ5" t="s">
        <v>118</v>
      </c>
      <c r="CA5">
        <v>0</v>
      </c>
      <c r="CB5">
        <v>0</v>
      </c>
      <c r="CC5" t="s">
        <v>119</v>
      </c>
      <c r="CD5" t="s">
        <v>120</v>
      </c>
      <c r="CE5" t="s">
        <v>121</v>
      </c>
      <c r="CF5" t="s">
        <v>122</v>
      </c>
      <c r="CG5">
        <v>0</v>
      </c>
      <c r="CH5">
        <v>0</v>
      </c>
      <c r="CI5">
        <v>0</v>
      </c>
      <c r="CJ5">
        <v>0</v>
      </c>
    </row>
    <row r="6" spans="1:88" x14ac:dyDescent="0.35">
      <c r="A6" s="1">
        <v>44168</v>
      </c>
      <c r="B6" s="2">
        <v>0.50924768518518515</v>
      </c>
      <c r="C6" t="s">
        <v>123</v>
      </c>
      <c r="D6" t="s">
        <v>67</v>
      </c>
      <c r="E6" t="s">
        <v>35</v>
      </c>
      <c r="F6">
        <v>11</v>
      </c>
      <c r="G6">
        <v>25</v>
      </c>
      <c r="H6">
        <v>0</v>
      </c>
      <c r="I6">
        <v>1</v>
      </c>
      <c r="J6">
        <v>0</v>
      </c>
      <c r="K6">
        <v>0</v>
      </c>
      <c r="L6">
        <v>0</v>
      </c>
      <c r="M6">
        <v>0</v>
      </c>
      <c r="N6">
        <v>0</v>
      </c>
      <c r="O6">
        <v>0</v>
      </c>
      <c r="P6">
        <v>0</v>
      </c>
      <c r="Q6">
        <v>0</v>
      </c>
      <c r="R6">
        <v>0</v>
      </c>
      <c r="S6">
        <v>0</v>
      </c>
      <c r="T6">
        <v>0</v>
      </c>
      <c r="U6">
        <v>0</v>
      </c>
      <c r="V6">
        <v>1</v>
      </c>
      <c r="W6" t="s">
        <v>38</v>
      </c>
      <c r="X6">
        <v>1</v>
      </c>
      <c r="Y6">
        <v>1</v>
      </c>
      <c r="Z6">
        <v>0</v>
      </c>
      <c r="AA6">
        <v>1</v>
      </c>
      <c r="AB6">
        <v>1</v>
      </c>
      <c r="AC6">
        <v>1</v>
      </c>
      <c r="AD6">
        <v>1</v>
      </c>
      <c r="AE6">
        <v>0</v>
      </c>
      <c r="AF6">
        <v>1</v>
      </c>
      <c r="AG6">
        <v>1</v>
      </c>
      <c r="AH6">
        <v>1</v>
      </c>
      <c r="AI6">
        <v>1</v>
      </c>
      <c r="AJ6">
        <v>0</v>
      </c>
      <c r="AK6">
        <v>0</v>
      </c>
      <c r="AL6">
        <v>0</v>
      </c>
      <c r="AM6">
        <v>0</v>
      </c>
      <c r="AN6">
        <v>0</v>
      </c>
      <c r="AO6">
        <v>0</v>
      </c>
      <c r="AP6">
        <v>0</v>
      </c>
      <c r="AQ6">
        <v>0</v>
      </c>
      <c r="AR6">
        <v>0</v>
      </c>
      <c r="AS6">
        <v>0</v>
      </c>
      <c r="AT6">
        <v>0</v>
      </c>
      <c r="AU6">
        <v>0</v>
      </c>
      <c r="AV6">
        <v>0</v>
      </c>
      <c r="AW6">
        <v>0</v>
      </c>
      <c r="AX6">
        <v>0</v>
      </c>
      <c r="AY6">
        <v>0</v>
      </c>
      <c r="AZ6">
        <v>0</v>
      </c>
      <c r="BA6">
        <v>0</v>
      </c>
      <c r="BB6">
        <v>0</v>
      </c>
      <c r="BC6">
        <v>0</v>
      </c>
      <c r="BD6">
        <v>0</v>
      </c>
      <c r="BE6">
        <v>0</v>
      </c>
      <c r="BF6">
        <v>0</v>
      </c>
      <c r="BG6">
        <v>0</v>
      </c>
      <c r="BH6">
        <v>0</v>
      </c>
      <c r="BI6">
        <v>0</v>
      </c>
      <c r="BJ6">
        <v>0</v>
      </c>
      <c r="BK6">
        <v>0</v>
      </c>
      <c r="BL6">
        <v>0</v>
      </c>
      <c r="BM6">
        <v>0</v>
      </c>
      <c r="BN6">
        <v>0</v>
      </c>
      <c r="BO6">
        <v>0</v>
      </c>
      <c r="BP6">
        <v>0</v>
      </c>
      <c r="BQ6">
        <v>0</v>
      </c>
      <c r="BR6">
        <v>0</v>
      </c>
      <c r="BS6" t="s">
        <v>124</v>
      </c>
      <c r="BT6" t="s">
        <v>125</v>
      </c>
      <c r="BU6">
        <v>0</v>
      </c>
      <c r="BV6">
        <v>0</v>
      </c>
      <c r="BW6">
        <v>0</v>
      </c>
      <c r="BX6">
        <v>0</v>
      </c>
      <c r="BY6" t="s">
        <v>126</v>
      </c>
      <c r="BZ6" t="s">
        <v>127</v>
      </c>
      <c r="CA6">
        <v>0</v>
      </c>
      <c r="CB6">
        <v>0</v>
      </c>
      <c r="CC6">
        <v>0</v>
      </c>
      <c r="CD6">
        <v>0</v>
      </c>
      <c r="CE6" t="s">
        <v>128</v>
      </c>
      <c r="CF6" t="s">
        <v>129</v>
      </c>
      <c r="CG6">
        <v>0</v>
      </c>
      <c r="CH6">
        <v>0</v>
      </c>
      <c r="CI6">
        <v>0</v>
      </c>
      <c r="CJ6">
        <v>0</v>
      </c>
    </row>
    <row r="7" spans="1:88" x14ac:dyDescent="0.35">
      <c r="A7" s="1">
        <v>44168</v>
      </c>
      <c r="B7" s="2">
        <v>0.5108449074074074</v>
      </c>
      <c r="C7" t="s">
        <v>130</v>
      </c>
      <c r="D7" t="s">
        <v>67</v>
      </c>
      <c r="E7" t="s">
        <v>35</v>
      </c>
      <c r="F7">
        <v>11</v>
      </c>
      <c r="G7">
        <v>25</v>
      </c>
      <c r="H7">
        <v>0</v>
      </c>
      <c r="I7">
        <v>1</v>
      </c>
      <c r="J7">
        <v>0</v>
      </c>
      <c r="K7">
        <v>0</v>
      </c>
      <c r="L7">
        <v>0</v>
      </c>
      <c r="M7">
        <v>0</v>
      </c>
      <c r="N7">
        <v>0</v>
      </c>
      <c r="O7">
        <v>0</v>
      </c>
      <c r="P7">
        <v>0</v>
      </c>
      <c r="Q7">
        <v>0</v>
      </c>
      <c r="R7">
        <v>0</v>
      </c>
      <c r="S7">
        <v>0</v>
      </c>
      <c r="T7">
        <v>0</v>
      </c>
      <c r="U7">
        <v>0</v>
      </c>
      <c r="V7">
        <v>1</v>
      </c>
      <c r="W7" t="s">
        <v>38</v>
      </c>
      <c r="X7">
        <v>1</v>
      </c>
      <c r="Y7">
        <v>1</v>
      </c>
      <c r="Z7">
        <v>0</v>
      </c>
      <c r="AA7">
        <v>1</v>
      </c>
      <c r="AB7">
        <v>1</v>
      </c>
      <c r="AC7">
        <v>1</v>
      </c>
      <c r="AD7">
        <v>1</v>
      </c>
      <c r="AE7">
        <v>0</v>
      </c>
      <c r="AF7">
        <v>1</v>
      </c>
      <c r="AG7">
        <v>1</v>
      </c>
      <c r="AH7">
        <v>1</v>
      </c>
      <c r="AI7">
        <v>1</v>
      </c>
      <c r="AJ7">
        <v>0</v>
      </c>
      <c r="AK7">
        <v>0</v>
      </c>
      <c r="AL7">
        <v>0</v>
      </c>
      <c r="AM7">
        <v>0</v>
      </c>
      <c r="AN7">
        <v>0</v>
      </c>
      <c r="AO7">
        <v>0</v>
      </c>
      <c r="AP7">
        <v>0</v>
      </c>
      <c r="AQ7">
        <v>0</v>
      </c>
      <c r="AR7">
        <v>0</v>
      </c>
      <c r="AS7">
        <v>0</v>
      </c>
      <c r="AT7">
        <v>0</v>
      </c>
      <c r="AU7">
        <v>0</v>
      </c>
      <c r="AV7">
        <v>0</v>
      </c>
      <c r="AW7">
        <v>0</v>
      </c>
      <c r="AX7">
        <v>0</v>
      </c>
      <c r="AY7">
        <v>0</v>
      </c>
      <c r="AZ7">
        <v>0</v>
      </c>
      <c r="BA7">
        <v>0</v>
      </c>
      <c r="BB7">
        <v>0</v>
      </c>
      <c r="BC7">
        <v>0</v>
      </c>
      <c r="BD7">
        <v>0</v>
      </c>
      <c r="BE7">
        <v>0</v>
      </c>
      <c r="BF7">
        <v>0</v>
      </c>
      <c r="BG7">
        <v>0</v>
      </c>
      <c r="BH7">
        <v>0</v>
      </c>
      <c r="BI7">
        <v>0</v>
      </c>
      <c r="BJ7">
        <v>0</v>
      </c>
      <c r="BK7">
        <v>0</v>
      </c>
      <c r="BL7">
        <v>0</v>
      </c>
      <c r="BM7">
        <v>0</v>
      </c>
      <c r="BN7">
        <v>0</v>
      </c>
      <c r="BO7">
        <v>0</v>
      </c>
      <c r="BP7">
        <v>0</v>
      </c>
      <c r="BQ7">
        <v>0</v>
      </c>
      <c r="BR7">
        <v>0</v>
      </c>
      <c r="BS7">
        <v>0</v>
      </c>
      <c r="BT7">
        <v>0</v>
      </c>
      <c r="BU7">
        <v>0</v>
      </c>
      <c r="BV7">
        <v>0</v>
      </c>
      <c r="BW7">
        <v>0</v>
      </c>
      <c r="BX7">
        <v>0</v>
      </c>
      <c r="BY7" t="s">
        <v>131</v>
      </c>
      <c r="BZ7" t="s">
        <v>132</v>
      </c>
      <c r="CA7">
        <v>0</v>
      </c>
      <c r="CB7">
        <v>0</v>
      </c>
      <c r="CC7">
        <v>0</v>
      </c>
      <c r="CD7">
        <v>0</v>
      </c>
      <c r="CE7">
        <v>0</v>
      </c>
      <c r="CF7">
        <v>0</v>
      </c>
      <c r="CG7">
        <v>0</v>
      </c>
      <c r="CH7">
        <v>0</v>
      </c>
      <c r="CI7">
        <v>0</v>
      </c>
      <c r="CJ7">
        <v>0</v>
      </c>
    </row>
    <row r="8" spans="1:88" x14ac:dyDescent="0.35">
      <c r="A8" s="1">
        <v>44168</v>
      </c>
      <c r="B8" s="2">
        <v>0.51239583333333327</v>
      </c>
      <c r="C8" t="s">
        <v>133</v>
      </c>
      <c r="D8" t="s">
        <v>67</v>
      </c>
      <c r="E8" t="s">
        <v>35</v>
      </c>
      <c r="F8">
        <v>10</v>
      </c>
      <c r="G8">
        <v>25</v>
      </c>
      <c r="H8">
        <v>0</v>
      </c>
      <c r="I8">
        <v>1</v>
      </c>
      <c r="J8">
        <v>0</v>
      </c>
      <c r="K8">
        <v>0</v>
      </c>
      <c r="L8">
        <v>0</v>
      </c>
      <c r="M8">
        <v>0</v>
      </c>
      <c r="N8">
        <v>0</v>
      </c>
      <c r="O8">
        <v>0</v>
      </c>
      <c r="P8">
        <v>0</v>
      </c>
      <c r="Q8">
        <v>0</v>
      </c>
      <c r="R8">
        <v>0</v>
      </c>
      <c r="S8">
        <v>0</v>
      </c>
      <c r="T8">
        <v>0</v>
      </c>
      <c r="U8">
        <v>0</v>
      </c>
      <c r="V8">
        <v>1</v>
      </c>
      <c r="W8" t="s">
        <v>38</v>
      </c>
      <c r="X8">
        <v>1</v>
      </c>
      <c r="Y8">
        <v>1</v>
      </c>
      <c r="Z8">
        <v>0</v>
      </c>
      <c r="AA8">
        <v>1</v>
      </c>
      <c r="AB8">
        <v>1</v>
      </c>
      <c r="AC8">
        <v>1</v>
      </c>
      <c r="AD8">
        <v>0</v>
      </c>
      <c r="AE8">
        <v>0</v>
      </c>
      <c r="AF8">
        <v>1</v>
      </c>
      <c r="AG8">
        <v>1</v>
      </c>
      <c r="AH8">
        <v>1</v>
      </c>
      <c r="AI8">
        <v>1</v>
      </c>
      <c r="AJ8">
        <v>0</v>
      </c>
      <c r="AK8">
        <v>0</v>
      </c>
      <c r="AL8">
        <v>0</v>
      </c>
      <c r="AM8">
        <v>0</v>
      </c>
      <c r="AN8">
        <v>0</v>
      </c>
      <c r="AO8">
        <v>0</v>
      </c>
      <c r="AP8">
        <v>0</v>
      </c>
      <c r="AQ8">
        <v>0</v>
      </c>
      <c r="AR8">
        <v>0</v>
      </c>
      <c r="AS8">
        <v>0</v>
      </c>
      <c r="AT8">
        <v>0</v>
      </c>
      <c r="AU8">
        <v>0</v>
      </c>
      <c r="AV8">
        <v>0</v>
      </c>
      <c r="AW8">
        <v>0</v>
      </c>
      <c r="AX8">
        <v>0</v>
      </c>
      <c r="AY8">
        <v>0</v>
      </c>
      <c r="AZ8">
        <v>0</v>
      </c>
      <c r="BA8">
        <v>0</v>
      </c>
      <c r="BB8">
        <v>0</v>
      </c>
      <c r="BC8">
        <v>0</v>
      </c>
      <c r="BD8">
        <v>0</v>
      </c>
      <c r="BE8">
        <v>0</v>
      </c>
      <c r="BF8">
        <v>0</v>
      </c>
      <c r="BG8">
        <v>0</v>
      </c>
      <c r="BH8">
        <v>0</v>
      </c>
      <c r="BI8">
        <v>0</v>
      </c>
      <c r="BJ8">
        <v>0</v>
      </c>
      <c r="BK8">
        <v>0</v>
      </c>
      <c r="BL8">
        <v>0</v>
      </c>
      <c r="BM8">
        <v>0</v>
      </c>
      <c r="BN8">
        <v>0</v>
      </c>
      <c r="BO8">
        <v>0</v>
      </c>
      <c r="BP8">
        <v>0</v>
      </c>
      <c r="BQ8">
        <v>0</v>
      </c>
      <c r="BR8">
        <v>0</v>
      </c>
      <c r="BS8">
        <v>0</v>
      </c>
      <c r="BT8">
        <v>0</v>
      </c>
      <c r="BU8">
        <v>0</v>
      </c>
      <c r="BV8">
        <v>0</v>
      </c>
      <c r="BW8">
        <v>0</v>
      </c>
      <c r="BX8">
        <v>0</v>
      </c>
      <c r="BY8" t="s">
        <v>134</v>
      </c>
      <c r="BZ8" t="s">
        <v>135</v>
      </c>
      <c r="CA8">
        <v>0</v>
      </c>
      <c r="CB8">
        <v>0</v>
      </c>
      <c r="CC8">
        <v>0</v>
      </c>
      <c r="CD8">
        <v>0</v>
      </c>
      <c r="CE8">
        <v>0</v>
      </c>
      <c r="CF8">
        <v>0</v>
      </c>
      <c r="CG8">
        <v>0</v>
      </c>
      <c r="CH8">
        <v>0</v>
      </c>
      <c r="CI8">
        <v>0</v>
      </c>
      <c r="CJ8">
        <v>0</v>
      </c>
    </row>
    <row r="9" spans="1:88" x14ac:dyDescent="0.35">
      <c r="A9" s="1">
        <v>44168</v>
      </c>
      <c r="B9" s="2">
        <v>0.51265046296296302</v>
      </c>
      <c r="C9" t="s">
        <v>136</v>
      </c>
      <c r="D9" t="s">
        <v>67</v>
      </c>
      <c r="E9" t="s">
        <v>36</v>
      </c>
      <c r="F9">
        <v>10</v>
      </c>
      <c r="G9">
        <v>25</v>
      </c>
      <c r="H9">
        <v>0</v>
      </c>
      <c r="I9">
        <v>1</v>
      </c>
      <c r="J9">
        <v>0</v>
      </c>
      <c r="K9">
        <v>0</v>
      </c>
      <c r="L9">
        <v>0</v>
      </c>
      <c r="M9">
        <v>0</v>
      </c>
      <c r="N9">
        <v>0</v>
      </c>
      <c r="O9">
        <v>0</v>
      </c>
      <c r="P9">
        <v>0</v>
      </c>
      <c r="Q9">
        <v>0</v>
      </c>
      <c r="R9">
        <v>0</v>
      </c>
      <c r="S9">
        <v>0</v>
      </c>
      <c r="T9">
        <v>0</v>
      </c>
      <c r="U9">
        <v>0</v>
      </c>
      <c r="V9">
        <v>1</v>
      </c>
      <c r="W9" t="s">
        <v>38</v>
      </c>
      <c r="X9">
        <v>1</v>
      </c>
      <c r="Y9">
        <v>1</v>
      </c>
      <c r="Z9">
        <v>0</v>
      </c>
      <c r="AA9">
        <v>1</v>
      </c>
      <c r="AB9">
        <v>1</v>
      </c>
      <c r="AC9">
        <v>1</v>
      </c>
      <c r="AD9">
        <v>0</v>
      </c>
      <c r="AE9">
        <v>0</v>
      </c>
      <c r="AF9">
        <v>1</v>
      </c>
      <c r="AG9">
        <v>1</v>
      </c>
      <c r="AH9">
        <v>1</v>
      </c>
      <c r="AI9">
        <v>1</v>
      </c>
      <c r="AJ9">
        <v>0</v>
      </c>
      <c r="AK9">
        <v>0</v>
      </c>
      <c r="AL9">
        <v>0</v>
      </c>
      <c r="AM9">
        <v>0</v>
      </c>
      <c r="AN9">
        <v>0</v>
      </c>
      <c r="AO9">
        <v>0</v>
      </c>
      <c r="AP9">
        <v>0</v>
      </c>
      <c r="AQ9">
        <v>0</v>
      </c>
      <c r="AR9">
        <v>0</v>
      </c>
      <c r="AS9">
        <v>0</v>
      </c>
      <c r="AT9">
        <v>0</v>
      </c>
      <c r="AU9">
        <v>0</v>
      </c>
      <c r="AV9">
        <v>0</v>
      </c>
      <c r="AW9">
        <v>0</v>
      </c>
      <c r="AX9">
        <v>0</v>
      </c>
      <c r="AY9">
        <v>0</v>
      </c>
      <c r="AZ9">
        <v>0</v>
      </c>
      <c r="BA9">
        <v>0</v>
      </c>
      <c r="BB9">
        <v>0</v>
      </c>
      <c r="BC9">
        <v>0</v>
      </c>
      <c r="BD9">
        <v>0</v>
      </c>
      <c r="BE9">
        <v>0</v>
      </c>
      <c r="BF9">
        <v>0</v>
      </c>
      <c r="BG9">
        <v>0</v>
      </c>
      <c r="BH9">
        <v>0</v>
      </c>
      <c r="BI9">
        <v>0</v>
      </c>
      <c r="BJ9">
        <v>0</v>
      </c>
      <c r="BK9">
        <v>0</v>
      </c>
      <c r="BL9">
        <v>0</v>
      </c>
      <c r="BM9">
        <v>0</v>
      </c>
      <c r="BN9">
        <v>0</v>
      </c>
      <c r="BO9">
        <v>0</v>
      </c>
      <c r="BP9">
        <v>0</v>
      </c>
      <c r="BQ9">
        <v>0</v>
      </c>
      <c r="BR9">
        <v>0</v>
      </c>
      <c r="BS9">
        <v>0</v>
      </c>
      <c r="BT9">
        <v>0</v>
      </c>
      <c r="BU9">
        <v>0</v>
      </c>
      <c r="BV9">
        <v>0</v>
      </c>
      <c r="BW9">
        <v>0</v>
      </c>
      <c r="BX9">
        <v>0</v>
      </c>
      <c r="BY9" t="s">
        <v>134</v>
      </c>
      <c r="BZ9" t="s">
        <v>135</v>
      </c>
      <c r="CA9">
        <v>0</v>
      </c>
      <c r="CB9">
        <v>0</v>
      </c>
      <c r="CC9">
        <v>0</v>
      </c>
      <c r="CD9">
        <v>0</v>
      </c>
      <c r="CE9">
        <v>0</v>
      </c>
      <c r="CF9">
        <v>0</v>
      </c>
      <c r="CG9">
        <v>0</v>
      </c>
      <c r="CH9">
        <v>0</v>
      </c>
      <c r="CI9">
        <v>0</v>
      </c>
      <c r="CJ9">
        <v>0</v>
      </c>
    </row>
    <row r="10" spans="1:88" x14ac:dyDescent="0.35">
      <c r="A10" s="1">
        <v>44168</v>
      </c>
      <c r="B10" s="2">
        <v>0.51314814814814813</v>
      </c>
      <c r="C10" t="s">
        <v>136</v>
      </c>
      <c r="D10" t="s">
        <v>67</v>
      </c>
      <c r="E10" t="s">
        <v>36</v>
      </c>
      <c r="F10">
        <v>10</v>
      </c>
      <c r="G10">
        <v>25</v>
      </c>
      <c r="H10">
        <v>0</v>
      </c>
      <c r="I10">
        <v>1</v>
      </c>
      <c r="J10">
        <v>0</v>
      </c>
      <c r="K10">
        <v>0</v>
      </c>
      <c r="L10">
        <v>0</v>
      </c>
      <c r="M10">
        <v>0</v>
      </c>
      <c r="N10">
        <v>0</v>
      </c>
      <c r="O10">
        <v>0</v>
      </c>
      <c r="P10">
        <v>0</v>
      </c>
      <c r="Q10">
        <v>0</v>
      </c>
      <c r="R10">
        <v>0</v>
      </c>
      <c r="S10">
        <v>0</v>
      </c>
      <c r="T10">
        <v>0</v>
      </c>
      <c r="U10">
        <v>0</v>
      </c>
      <c r="V10">
        <v>1</v>
      </c>
      <c r="W10" t="s">
        <v>38</v>
      </c>
      <c r="X10">
        <v>1</v>
      </c>
      <c r="Y10">
        <v>1</v>
      </c>
      <c r="Z10">
        <v>0</v>
      </c>
      <c r="AA10">
        <v>1</v>
      </c>
      <c r="AB10">
        <v>1</v>
      </c>
      <c r="AC10">
        <v>1</v>
      </c>
      <c r="AD10">
        <v>0</v>
      </c>
      <c r="AE10">
        <v>0</v>
      </c>
      <c r="AF10">
        <v>1</v>
      </c>
      <c r="AG10">
        <v>1</v>
      </c>
      <c r="AH10">
        <v>1</v>
      </c>
      <c r="AI10">
        <v>1</v>
      </c>
      <c r="AJ10">
        <v>0</v>
      </c>
      <c r="AK10">
        <v>0</v>
      </c>
      <c r="AL10">
        <v>0</v>
      </c>
      <c r="AM10">
        <v>0</v>
      </c>
      <c r="AN10">
        <v>0</v>
      </c>
      <c r="AO10">
        <v>0</v>
      </c>
      <c r="AP10">
        <v>0</v>
      </c>
      <c r="AQ10">
        <v>0</v>
      </c>
      <c r="AR10">
        <v>0</v>
      </c>
      <c r="AS10">
        <v>0</v>
      </c>
      <c r="AT10">
        <v>0</v>
      </c>
      <c r="AU10">
        <v>0</v>
      </c>
      <c r="AV10">
        <v>0</v>
      </c>
      <c r="AW10">
        <v>0</v>
      </c>
      <c r="AX10">
        <v>0</v>
      </c>
      <c r="AY10">
        <v>0</v>
      </c>
      <c r="AZ10">
        <v>0</v>
      </c>
      <c r="BA10">
        <v>0</v>
      </c>
      <c r="BB10">
        <v>0</v>
      </c>
      <c r="BC10">
        <v>0</v>
      </c>
      <c r="BD10">
        <v>0</v>
      </c>
      <c r="BE10">
        <v>0</v>
      </c>
      <c r="BF10">
        <v>0</v>
      </c>
      <c r="BG10">
        <v>0</v>
      </c>
      <c r="BH10">
        <v>0</v>
      </c>
      <c r="BI10">
        <v>0</v>
      </c>
      <c r="BJ10">
        <v>0</v>
      </c>
      <c r="BK10">
        <v>0</v>
      </c>
      <c r="BL10">
        <v>0</v>
      </c>
      <c r="BM10">
        <v>0</v>
      </c>
      <c r="BN10">
        <v>0</v>
      </c>
      <c r="BO10">
        <v>0</v>
      </c>
      <c r="BP10">
        <v>0</v>
      </c>
      <c r="BQ10">
        <v>0</v>
      </c>
      <c r="BR10">
        <v>0</v>
      </c>
      <c r="BS10">
        <v>0</v>
      </c>
      <c r="BT10">
        <v>0</v>
      </c>
      <c r="BU10">
        <v>0</v>
      </c>
      <c r="BV10">
        <v>0</v>
      </c>
      <c r="BW10">
        <v>0</v>
      </c>
      <c r="BX10">
        <v>0</v>
      </c>
      <c r="BY10" t="s">
        <v>134</v>
      </c>
      <c r="BZ10" t="s">
        <v>135</v>
      </c>
      <c r="CA10">
        <v>0</v>
      </c>
      <c r="CB10">
        <v>0</v>
      </c>
      <c r="CC10">
        <v>0</v>
      </c>
      <c r="CD10">
        <v>0</v>
      </c>
      <c r="CE10">
        <v>0</v>
      </c>
      <c r="CF10">
        <v>0</v>
      </c>
      <c r="CG10">
        <v>0</v>
      </c>
      <c r="CH10">
        <v>0</v>
      </c>
      <c r="CI10">
        <v>0</v>
      </c>
      <c r="CJ10">
        <v>0</v>
      </c>
    </row>
    <row r="11" spans="1:88" x14ac:dyDescent="0.35">
      <c r="A11" s="1">
        <v>44168</v>
      </c>
      <c r="B11" s="2">
        <v>0.51380787037037035</v>
      </c>
      <c r="C11" t="s">
        <v>137</v>
      </c>
      <c r="D11" t="s">
        <v>67</v>
      </c>
      <c r="E11" t="s">
        <v>36</v>
      </c>
      <c r="F11">
        <v>10</v>
      </c>
      <c r="G11">
        <v>25</v>
      </c>
      <c r="H11">
        <v>0</v>
      </c>
      <c r="I11">
        <v>1</v>
      </c>
      <c r="J11">
        <v>0</v>
      </c>
      <c r="K11">
        <v>0</v>
      </c>
      <c r="L11">
        <v>0</v>
      </c>
      <c r="M11">
        <v>0</v>
      </c>
      <c r="N11">
        <v>0</v>
      </c>
      <c r="O11">
        <v>0</v>
      </c>
      <c r="P11">
        <v>0</v>
      </c>
      <c r="Q11">
        <v>0</v>
      </c>
      <c r="R11">
        <v>0</v>
      </c>
      <c r="S11">
        <v>0</v>
      </c>
      <c r="T11">
        <v>0</v>
      </c>
      <c r="U11">
        <v>0</v>
      </c>
      <c r="V11">
        <v>1</v>
      </c>
      <c r="W11" t="s">
        <v>38</v>
      </c>
      <c r="X11">
        <v>1</v>
      </c>
      <c r="Y11">
        <v>1</v>
      </c>
      <c r="Z11">
        <v>0</v>
      </c>
      <c r="AA11">
        <v>1</v>
      </c>
      <c r="AB11">
        <v>1</v>
      </c>
      <c r="AC11">
        <v>1</v>
      </c>
      <c r="AD11">
        <v>0</v>
      </c>
      <c r="AE11">
        <v>0</v>
      </c>
      <c r="AF11">
        <v>1</v>
      </c>
      <c r="AG11">
        <v>1</v>
      </c>
      <c r="AH11">
        <v>1</v>
      </c>
      <c r="AI11">
        <v>1</v>
      </c>
      <c r="AJ11">
        <v>0</v>
      </c>
      <c r="AK11">
        <v>0</v>
      </c>
      <c r="AL11">
        <v>0</v>
      </c>
      <c r="AM11">
        <v>0</v>
      </c>
      <c r="AN11">
        <v>0</v>
      </c>
      <c r="AO11">
        <v>0</v>
      </c>
      <c r="AP11">
        <v>0</v>
      </c>
      <c r="AQ11">
        <v>0</v>
      </c>
      <c r="AR11">
        <v>0</v>
      </c>
      <c r="AS11">
        <v>0</v>
      </c>
      <c r="AT11">
        <v>0</v>
      </c>
      <c r="AU11">
        <v>0</v>
      </c>
      <c r="AV11">
        <v>0</v>
      </c>
      <c r="AW11">
        <v>0</v>
      </c>
      <c r="AX11">
        <v>0</v>
      </c>
      <c r="AY11">
        <v>0</v>
      </c>
      <c r="AZ11">
        <v>0</v>
      </c>
      <c r="BA11">
        <v>0</v>
      </c>
      <c r="BB11">
        <v>0</v>
      </c>
      <c r="BC11">
        <v>0</v>
      </c>
      <c r="BD11">
        <v>0</v>
      </c>
      <c r="BE11">
        <v>0</v>
      </c>
      <c r="BF11">
        <v>0</v>
      </c>
      <c r="BG11">
        <v>0</v>
      </c>
      <c r="BH11">
        <v>0</v>
      </c>
      <c r="BI11">
        <v>0</v>
      </c>
      <c r="BJ11">
        <v>0</v>
      </c>
      <c r="BK11">
        <v>0</v>
      </c>
      <c r="BL11">
        <v>0</v>
      </c>
      <c r="BM11">
        <v>0</v>
      </c>
      <c r="BN11">
        <v>0</v>
      </c>
      <c r="BO11">
        <v>0</v>
      </c>
      <c r="BP11">
        <v>0</v>
      </c>
      <c r="BQ11">
        <v>0</v>
      </c>
      <c r="BR11">
        <v>0</v>
      </c>
      <c r="BS11">
        <v>0</v>
      </c>
      <c r="BT11">
        <v>0</v>
      </c>
      <c r="BU11">
        <v>0</v>
      </c>
      <c r="BV11">
        <v>0</v>
      </c>
      <c r="BW11">
        <v>0</v>
      </c>
      <c r="BX11">
        <v>0</v>
      </c>
      <c r="BY11" t="s">
        <v>134</v>
      </c>
      <c r="BZ11" t="s">
        <v>135</v>
      </c>
      <c r="CA11">
        <v>0</v>
      </c>
      <c r="CB11">
        <v>0</v>
      </c>
      <c r="CC11">
        <v>0</v>
      </c>
      <c r="CD11">
        <v>0</v>
      </c>
      <c r="CE11">
        <v>0</v>
      </c>
      <c r="CF11">
        <v>0</v>
      </c>
      <c r="CG11">
        <v>0</v>
      </c>
      <c r="CH11">
        <v>0</v>
      </c>
      <c r="CI11">
        <v>0</v>
      </c>
      <c r="CJ11">
        <v>0</v>
      </c>
    </row>
    <row r="12" spans="1:88" x14ac:dyDescent="0.35">
      <c r="A12" s="1">
        <v>44168</v>
      </c>
      <c r="B12" s="2">
        <v>0.51394675925925926</v>
      </c>
      <c r="C12" t="s">
        <v>138</v>
      </c>
      <c r="D12" t="s">
        <v>67</v>
      </c>
      <c r="E12" t="s">
        <v>36</v>
      </c>
      <c r="F12">
        <v>10</v>
      </c>
      <c r="G12">
        <v>25</v>
      </c>
      <c r="H12">
        <v>0</v>
      </c>
      <c r="I12">
        <v>1</v>
      </c>
      <c r="J12">
        <v>0</v>
      </c>
      <c r="K12">
        <v>0</v>
      </c>
      <c r="L12">
        <v>0</v>
      </c>
      <c r="M12">
        <v>0</v>
      </c>
      <c r="N12">
        <v>0</v>
      </c>
      <c r="O12">
        <v>0</v>
      </c>
      <c r="P12">
        <v>0</v>
      </c>
      <c r="Q12">
        <v>0</v>
      </c>
      <c r="R12">
        <v>0</v>
      </c>
      <c r="S12">
        <v>0</v>
      </c>
      <c r="T12">
        <v>0</v>
      </c>
      <c r="U12">
        <v>0</v>
      </c>
      <c r="V12">
        <v>1</v>
      </c>
      <c r="W12" t="s">
        <v>38</v>
      </c>
      <c r="X12">
        <v>1</v>
      </c>
      <c r="Y12">
        <v>1</v>
      </c>
      <c r="Z12">
        <v>0</v>
      </c>
      <c r="AA12">
        <v>1</v>
      </c>
      <c r="AB12">
        <v>1</v>
      </c>
      <c r="AC12">
        <v>1</v>
      </c>
      <c r="AD12">
        <v>0</v>
      </c>
      <c r="AE12">
        <v>0</v>
      </c>
      <c r="AF12">
        <v>1</v>
      </c>
      <c r="AG12">
        <v>1</v>
      </c>
      <c r="AH12">
        <v>1</v>
      </c>
      <c r="AI12">
        <v>1</v>
      </c>
      <c r="AJ12">
        <v>0</v>
      </c>
      <c r="AK12">
        <v>0</v>
      </c>
      <c r="AL12">
        <v>0</v>
      </c>
      <c r="AM12">
        <v>0</v>
      </c>
      <c r="AN12">
        <v>0</v>
      </c>
      <c r="AO12">
        <v>0</v>
      </c>
      <c r="AP12">
        <v>0</v>
      </c>
      <c r="AQ12">
        <v>0</v>
      </c>
      <c r="AR12">
        <v>0</v>
      </c>
      <c r="AS12">
        <v>0</v>
      </c>
      <c r="AT12">
        <v>0</v>
      </c>
      <c r="AU12">
        <v>0</v>
      </c>
      <c r="AV12">
        <v>0</v>
      </c>
      <c r="AW12">
        <v>0</v>
      </c>
      <c r="AX12">
        <v>0</v>
      </c>
      <c r="AY12">
        <v>0</v>
      </c>
      <c r="AZ12">
        <v>0</v>
      </c>
      <c r="BA12">
        <v>0</v>
      </c>
      <c r="BB12">
        <v>0</v>
      </c>
      <c r="BC12">
        <v>0</v>
      </c>
      <c r="BD12">
        <v>0</v>
      </c>
      <c r="BE12">
        <v>0</v>
      </c>
      <c r="BF12">
        <v>0</v>
      </c>
      <c r="BG12">
        <v>0</v>
      </c>
      <c r="BH12">
        <v>0</v>
      </c>
      <c r="BI12">
        <v>0</v>
      </c>
      <c r="BJ12">
        <v>0</v>
      </c>
      <c r="BK12">
        <v>0</v>
      </c>
      <c r="BL12">
        <v>0</v>
      </c>
      <c r="BM12">
        <v>0</v>
      </c>
      <c r="BN12">
        <v>0</v>
      </c>
      <c r="BO12">
        <v>0</v>
      </c>
      <c r="BP12">
        <v>0</v>
      </c>
      <c r="BQ12">
        <v>0</v>
      </c>
      <c r="BR12">
        <v>0</v>
      </c>
      <c r="BS12">
        <v>0</v>
      </c>
      <c r="BT12">
        <v>0</v>
      </c>
      <c r="BU12">
        <v>0</v>
      </c>
      <c r="BV12">
        <v>0</v>
      </c>
      <c r="BW12">
        <v>0</v>
      </c>
      <c r="BX12">
        <v>0</v>
      </c>
      <c r="BY12" t="s">
        <v>134</v>
      </c>
      <c r="BZ12" t="s">
        <v>135</v>
      </c>
      <c r="CA12">
        <v>0</v>
      </c>
      <c r="CB12">
        <v>0</v>
      </c>
      <c r="CC12">
        <v>0</v>
      </c>
      <c r="CD12">
        <v>0</v>
      </c>
      <c r="CE12">
        <v>0</v>
      </c>
      <c r="CF12">
        <v>0</v>
      </c>
      <c r="CG12">
        <v>0</v>
      </c>
      <c r="CH12">
        <v>0</v>
      </c>
      <c r="CI12">
        <v>0</v>
      </c>
      <c r="CJ12">
        <v>0</v>
      </c>
    </row>
    <row r="13" spans="1:88" x14ac:dyDescent="0.35">
      <c r="A13" s="1">
        <v>44168</v>
      </c>
      <c r="B13" s="2">
        <v>0.51479166666666665</v>
      </c>
      <c r="C13" t="s">
        <v>139</v>
      </c>
      <c r="D13" t="s">
        <v>67</v>
      </c>
      <c r="E13" t="s">
        <v>35</v>
      </c>
      <c r="F13">
        <v>10</v>
      </c>
      <c r="G13">
        <v>25</v>
      </c>
      <c r="H13">
        <v>0</v>
      </c>
      <c r="I13">
        <v>1</v>
      </c>
      <c r="J13">
        <v>0</v>
      </c>
      <c r="K13">
        <v>0</v>
      </c>
      <c r="L13">
        <v>0</v>
      </c>
      <c r="M13">
        <v>0</v>
      </c>
      <c r="N13">
        <v>0</v>
      </c>
      <c r="O13">
        <v>0</v>
      </c>
      <c r="P13">
        <v>0</v>
      </c>
      <c r="Q13">
        <v>0</v>
      </c>
      <c r="R13">
        <v>0</v>
      </c>
      <c r="S13">
        <v>0</v>
      </c>
      <c r="T13">
        <v>0</v>
      </c>
      <c r="U13">
        <v>0</v>
      </c>
      <c r="V13">
        <v>1</v>
      </c>
      <c r="W13" t="s">
        <v>38</v>
      </c>
      <c r="X13">
        <v>1</v>
      </c>
      <c r="Y13">
        <v>1</v>
      </c>
      <c r="Z13">
        <v>0</v>
      </c>
      <c r="AA13">
        <v>1</v>
      </c>
      <c r="AB13">
        <v>1</v>
      </c>
      <c r="AC13">
        <v>1</v>
      </c>
      <c r="AD13">
        <v>0</v>
      </c>
      <c r="AE13">
        <v>0</v>
      </c>
      <c r="AF13">
        <v>1</v>
      </c>
      <c r="AG13">
        <v>1</v>
      </c>
      <c r="AH13">
        <v>1</v>
      </c>
      <c r="AI13">
        <v>1</v>
      </c>
      <c r="AJ13">
        <v>0</v>
      </c>
      <c r="AK13">
        <v>0</v>
      </c>
      <c r="AL13">
        <v>0</v>
      </c>
      <c r="AM13">
        <v>0</v>
      </c>
      <c r="AN13">
        <v>0</v>
      </c>
      <c r="AO13">
        <v>0</v>
      </c>
      <c r="AP13">
        <v>0</v>
      </c>
      <c r="AQ13">
        <v>0</v>
      </c>
      <c r="AR13">
        <v>0</v>
      </c>
      <c r="AS13">
        <v>0</v>
      </c>
      <c r="AT13">
        <v>0</v>
      </c>
      <c r="AU13">
        <v>0</v>
      </c>
      <c r="AV13">
        <v>0</v>
      </c>
      <c r="AW13">
        <v>0</v>
      </c>
      <c r="AX13">
        <v>0</v>
      </c>
      <c r="AY13">
        <v>0</v>
      </c>
      <c r="AZ13">
        <v>0</v>
      </c>
      <c r="BA13">
        <v>0</v>
      </c>
      <c r="BB13">
        <v>0</v>
      </c>
      <c r="BC13">
        <v>0</v>
      </c>
      <c r="BD13">
        <v>0</v>
      </c>
      <c r="BE13">
        <v>0</v>
      </c>
      <c r="BF13">
        <v>0</v>
      </c>
      <c r="BG13">
        <v>0</v>
      </c>
      <c r="BH13">
        <v>0</v>
      </c>
      <c r="BI13">
        <v>0</v>
      </c>
      <c r="BJ13">
        <v>0</v>
      </c>
      <c r="BK13">
        <v>0</v>
      </c>
      <c r="BL13">
        <v>0</v>
      </c>
      <c r="BM13">
        <v>0</v>
      </c>
      <c r="BN13">
        <v>0</v>
      </c>
      <c r="BO13">
        <v>0</v>
      </c>
      <c r="BP13">
        <v>0</v>
      </c>
      <c r="BQ13">
        <v>0</v>
      </c>
      <c r="BR13">
        <v>0</v>
      </c>
      <c r="BS13">
        <v>0</v>
      </c>
      <c r="BT13">
        <v>0</v>
      </c>
      <c r="BU13">
        <v>0</v>
      </c>
      <c r="BV13">
        <v>0</v>
      </c>
      <c r="BW13">
        <v>0</v>
      </c>
      <c r="BX13">
        <v>0</v>
      </c>
      <c r="BY13" t="s">
        <v>140</v>
      </c>
      <c r="BZ13" t="s">
        <v>141</v>
      </c>
      <c r="CA13">
        <v>0</v>
      </c>
      <c r="CB13">
        <v>0</v>
      </c>
      <c r="CC13">
        <v>0</v>
      </c>
      <c r="CD13">
        <v>0</v>
      </c>
      <c r="CE13">
        <v>0</v>
      </c>
      <c r="CF13">
        <v>0</v>
      </c>
      <c r="CG13">
        <v>0</v>
      </c>
      <c r="CH13">
        <v>0</v>
      </c>
      <c r="CI13">
        <v>0</v>
      </c>
      <c r="CJ13">
        <v>0</v>
      </c>
    </row>
    <row r="14" spans="1:88" x14ac:dyDescent="0.35">
      <c r="A14" s="1">
        <v>44168</v>
      </c>
      <c r="B14" s="2">
        <v>0.51534722222222229</v>
      </c>
      <c r="C14" t="s">
        <v>142</v>
      </c>
      <c r="D14" t="s">
        <v>67</v>
      </c>
      <c r="E14" t="s">
        <v>36</v>
      </c>
      <c r="F14">
        <v>10</v>
      </c>
      <c r="G14">
        <v>25</v>
      </c>
      <c r="H14">
        <v>0</v>
      </c>
      <c r="I14">
        <v>1</v>
      </c>
      <c r="J14">
        <v>0</v>
      </c>
      <c r="K14">
        <v>0</v>
      </c>
      <c r="L14">
        <v>0</v>
      </c>
      <c r="M14">
        <v>0</v>
      </c>
      <c r="N14">
        <v>0</v>
      </c>
      <c r="O14">
        <v>0</v>
      </c>
      <c r="P14">
        <v>0</v>
      </c>
      <c r="Q14">
        <v>0</v>
      </c>
      <c r="R14">
        <v>0</v>
      </c>
      <c r="S14">
        <v>0</v>
      </c>
      <c r="T14">
        <v>0</v>
      </c>
      <c r="U14">
        <v>0</v>
      </c>
      <c r="V14">
        <v>1</v>
      </c>
      <c r="W14" t="s">
        <v>38</v>
      </c>
      <c r="X14">
        <v>1</v>
      </c>
      <c r="Y14">
        <v>1</v>
      </c>
      <c r="Z14">
        <v>0</v>
      </c>
      <c r="AA14">
        <v>1</v>
      </c>
      <c r="AB14">
        <v>1</v>
      </c>
      <c r="AC14">
        <v>1</v>
      </c>
      <c r="AD14">
        <v>0</v>
      </c>
      <c r="AE14">
        <v>0</v>
      </c>
      <c r="AF14">
        <v>1</v>
      </c>
      <c r="AG14">
        <v>1</v>
      </c>
      <c r="AH14">
        <v>1</v>
      </c>
      <c r="AI14">
        <v>1</v>
      </c>
      <c r="AJ14">
        <v>0</v>
      </c>
      <c r="AK14">
        <v>0</v>
      </c>
      <c r="AL14">
        <v>0</v>
      </c>
      <c r="AM14">
        <v>0</v>
      </c>
      <c r="AN14">
        <v>0</v>
      </c>
      <c r="AO14">
        <v>0</v>
      </c>
      <c r="AP14">
        <v>0</v>
      </c>
      <c r="AQ14">
        <v>0</v>
      </c>
      <c r="AR14">
        <v>0</v>
      </c>
      <c r="AS14">
        <v>0</v>
      </c>
      <c r="AT14">
        <v>0</v>
      </c>
      <c r="AU14">
        <v>0</v>
      </c>
      <c r="AV14">
        <v>0</v>
      </c>
      <c r="AW14">
        <v>0</v>
      </c>
      <c r="AX14">
        <v>0</v>
      </c>
      <c r="AY14">
        <v>0</v>
      </c>
      <c r="AZ14">
        <v>0</v>
      </c>
      <c r="BA14">
        <v>0</v>
      </c>
      <c r="BB14">
        <v>0</v>
      </c>
      <c r="BC14">
        <v>0</v>
      </c>
      <c r="BD14">
        <v>0</v>
      </c>
      <c r="BE14">
        <v>0</v>
      </c>
      <c r="BF14">
        <v>0</v>
      </c>
      <c r="BG14">
        <v>0</v>
      </c>
      <c r="BH14">
        <v>0</v>
      </c>
      <c r="BI14">
        <v>0</v>
      </c>
      <c r="BJ14">
        <v>0</v>
      </c>
      <c r="BK14">
        <v>0</v>
      </c>
      <c r="BL14">
        <v>0</v>
      </c>
      <c r="BM14">
        <v>0</v>
      </c>
      <c r="BN14">
        <v>0</v>
      </c>
      <c r="BO14">
        <v>0</v>
      </c>
      <c r="BP14">
        <v>0</v>
      </c>
      <c r="BQ14">
        <v>0</v>
      </c>
      <c r="BR14">
        <v>0</v>
      </c>
      <c r="BS14">
        <v>0</v>
      </c>
      <c r="BT14">
        <v>0</v>
      </c>
      <c r="BU14">
        <v>0</v>
      </c>
      <c r="BV14">
        <v>0</v>
      </c>
      <c r="BW14">
        <v>0</v>
      </c>
      <c r="BX14">
        <v>0</v>
      </c>
      <c r="BY14" t="s">
        <v>140</v>
      </c>
      <c r="BZ14" t="s">
        <v>141</v>
      </c>
      <c r="CA14">
        <v>0</v>
      </c>
      <c r="CB14">
        <v>0</v>
      </c>
      <c r="CC14">
        <v>0</v>
      </c>
      <c r="CD14">
        <v>0</v>
      </c>
      <c r="CE14">
        <v>0</v>
      </c>
      <c r="CF14">
        <v>0</v>
      </c>
      <c r="CG14">
        <v>0</v>
      </c>
      <c r="CH14">
        <v>0</v>
      </c>
      <c r="CI14">
        <v>0</v>
      </c>
      <c r="CJ14">
        <v>0</v>
      </c>
    </row>
    <row r="15" spans="1:88" x14ac:dyDescent="0.35">
      <c r="A15" s="1">
        <v>44168</v>
      </c>
      <c r="B15" s="2">
        <v>0.51549768518518524</v>
      </c>
      <c r="C15" t="s">
        <v>143</v>
      </c>
      <c r="D15" t="s">
        <v>67</v>
      </c>
      <c r="E15" t="s">
        <v>36</v>
      </c>
      <c r="F15">
        <v>10</v>
      </c>
      <c r="G15">
        <v>25</v>
      </c>
      <c r="H15">
        <v>0</v>
      </c>
      <c r="I15">
        <v>1</v>
      </c>
      <c r="J15">
        <v>0</v>
      </c>
      <c r="K15">
        <v>0</v>
      </c>
      <c r="L15">
        <v>0</v>
      </c>
      <c r="M15">
        <v>0</v>
      </c>
      <c r="N15">
        <v>0</v>
      </c>
      <c r="O15">
        <v>0</v>
      </c>
      <c r="P15">
        <v>0</v>
      </c>
      <c r="Q15">
        <v>0</v>
      </c>
      <c r="R15">
        <v>0</v>
      </c>
      <c r="S15">
        <v>0</v>
      </c>
      <c r="T15">
        <v>0</v>
      </c>
      <c r="U15">
        <v>0</v>
      </c>
      <c r="V15">
        <v>1</v>
      </c>
      <c r="W15" t="s">
        <v>38</v>
      </c>
      <c r="X15">
        <v>1</v>
      </c>
      <c r="Y15">
        <v>1</v>
      </c>
      <c r="Z15">
        <v>0</v>
      </c>
      <c r="AA15">
        <v>1</v>
      </c>
      <c r="AB15">
        <v>1</v>
      </c>
      <c r="AC15">
        <v>1</v>
      </c>
      <c r="AD15">
        <v>0</v>
      </c>
      <c r="AE15">
        <v>0</v>
      </c>
      <c r="AF15">
        <v>1</v>
      </c>
      <c r="AG15">
        <v>1</v>
      </c>
      <c r="AH15">
        <v>1</v>
      </c>
      <c r="AI15">
        <v>1</v>
      </c>
      <c r="AJ15">
        <v>0</v>
      </c>
      <c r="AK15">
        <v>0</v>
      </c>
      <c r="AL15">
        <v>0</v>
      </c>
      <c r="AM15">
        <v>0</v>
      </c>
      <c r="AN15">
        <v>0</v>
      </c>
      <c r="AO15">
        <v>0</v>
      </c>
      <c r="AP15">
        <v>0</v>
      </c>
      <c r="AQ15">
        <v>0</v>
      </c>
      <c r="AR15">
        <v>0</v>
      </c>
      <c r="AS15">
        <v>0</v>
      </c>
      <c r="AT15">
        <v>0</v>
      </c>
      <c r="AU15">
        <v>0</v>
      </c>
      <c r="AV15">
        <v>0</v>
      </c>
      <c r="AW15">
        <v>0</v>
      </c>
      <c r="AX15">
        <v>0</v>
      </c>
      <c r="AY15">
        <v>0</v>
      </c>
      <c r="AZ15">
        <v>0</v>
      </c>
      <c r="BA15">
        <v>0</v>
      </c>
      <c r="BB15">
        <v>0</v>
      </c>
      <c r="BC15">
        <v>0</v>
      </c>
      <c r="BD15">
        <v>0</v>
      </c>
      <c r="BE15">
        <v>0</v>
      </c>
      <c r="BF15">
        <v>0</v>
      </c>
      <c r="BG15">
        <v>0</v>
      </c>
      <c r="BH15">
        <v>0</v>
      </c>
      <c r="BI15">
        <v>0</v>
      </c>
      <c r="BJ15">
        <v>0</v>
      </c>
      <c r="BK15">
        <v>0</v>
      </c>
      <c r="BL15">
        <v>0</v>
      </c>
      <c r="BM15">
        <v>0</v>
      </c>
      <c r="BN15">
        <v>0</v>
      </c>
      <c r="BO15">
        <v>0</v>
      </c>
      <c r="BP15">
        <v>0</v>
      </c>
      <c r="BQ15">
        <v>0</v>
      </c>
      <c r="BR15">
        <v>0</v>
      </c>
      <c r="BS15">
        <v>0</v>
      </c>
      <c r="BT15">
        <v>0</v>
      </c>
      <c r="BU15">
        <v>0</v>
      </c>
      <c r="BV15">
        <v>0</v>
      </c>
      <c r="BW15">
        <v>0</v>
      </c>
      <c r="BX15">
        <v>0</v>
      </c>
      <c r="BY15" t="s">
        <v>140</v>
      </c>
      <c r="BZ15" t="s">
        <v>141</v>
      </c>
      <c r="CA15">
        <v>0</v>
      </c>
      <c r="CB15">
        <v>0</v>
      </c>
      <c r="CC15">
        <v>0</v>
      </c>
      <c r="CD15">
        <v>0</v>
      </c>
      <c r="CE15">
        <v>0</v>
      </c>
      <c r="CF15">
        <v>0</v>
      </c>
      <c r="CG15">
        <v>0</v>
      </c>
      <c r="CH15">
        <v>0</v>
      </c>
      <c r="CI15">
        <v>0</v>
      </c>
      <c r="CJ15">
        <v>0</v>
      </c>
    </row>
    <row r="16" spans="1:88" x14ac:dyDescent="0.35">
      <c r="A16" s="1">
        <v>44168</v>
      </c>
      <c r="B16" s="2">
        <v>0.51749999999999996</v>
      </c>
      <c r="C16" t="s">
        <v>144</v>
      </c>
      <c r="D16" t="s">
        <v>67</v>
      </c>
      <c r="E16" t="s">
        <v>35</v>
      </c>
      <c r="F16">
        <v>10</v>
      </c>
      <c r="G16">
        <v>25</v>
      </c>
      <c r="H16">
        <v>0</v>
      </c>
      <c r="I16">
        <v>1</v>
      </c>
      <c r="J16">
        <v>0</v>
      </c>
      <c r="K16">
        <v>0</v>
      </c>
      <c r="L16">
        <v>0</v>
      </c>
      <c r="M16">
        <v>0</v>
      </c>
      <c r="N16">
        <v>0</v>
      </c>
      <c r="O16">
        <v>0</v>
      </c>
      <c r="P16">
        <v>0</v>
      </c>
      <c r="Q16">
        <v>0</v>
      </c>
      <c r="R16">
        <v>0</v>
      </c>
      <c r="S16">
        <v>0</v>
      </c>
      <c r="T16">
        <v>0</v>
      </c>
      <c r="U16">
        <v>0</v>
      </c>
      <c r="V16">
        <v>1</v>
      </c>
      <c r="W16" t="s">
        <v>38</v>
      </c>
      <c r="X16">
        <v>1</v>
      </c>
      <c r="Y16">
        <v>1</v>
      </c>
      <c r="Z16">
        <v>0</v>
      </c>
      <c r="AA16">
        <v>1</v>
      </c>
      <c r="AB16">
        <v>1</v>
      </c>
      <c r="AC16">
        <v>0</v>
      </c>
      <c r="AD16">
        <v>1</v>
      </c>
      <c r="AE16">
        <v>0</v>
      </c>
      <c r="AF16">
        <v>1</v>
      </c>
      <c r="AG16">
        <v>1</v>
      </c>
      <c r="AH16">
        <v>1</v>
      </c>
      <c r="AI16">
        <v>1</v>
      </c>
      <c r="AJ16">
        <v>0</v>
      </c>
      <c r="AK16">
        <v>0</v>
      </c>
      <c r="AL16">
        <v>0</v>
      </c>
      <c r="AM16">
        <v>0</v>
      </c>
      <c r="AN16">
        <v>0</v>
      </c>
      <c r="AO16">
        <v>0</v>
      </c>
      <c r="AP16">
        <v>0</v>
      </c>
      <c r="AQ16">
        <v>0</v>
      </c>
      <c r="AR16">
        <v>0</v>
      </c>
      <c r="AS16">
        <v>0</v>
      </c>
      <c r="AT16">
        <v>0</v>
      </c>
      <c r="AU16">
        <v>0</v>
      </c>
      <c r="AV16">
        <v>0</v>
      </c>
      <c r="AW16">
        <v>0</v>
      </c>
      <c r="AX16">
        <v>0</v>
      </c>
      <c r="AY16">
        <v>0</v>
      </c>
      <c r="AZ16">
        <v>0</v>
      </c>
      <c r="BA16">
        <v>0</v>
      </c>
      <c r="BB16">
        <v>0</v>
      </c>
      <c r="BC16">
        <v>0</v>
      </c>
      <c r="BD16">
        <v>0</v>
      </c>
      <c r="BE16">
        <v>0</v>
      </c>
      <c r="BF16">
        <v>0</v>
      </c>
      <c r="BG16">
        <v>0</v>
      </c>
      <c r="BH16">
        <v>0</v>
      </c>
      <c r="BI16">
        <v>0</v>
      </c>
      <c r="BJ16">
        <v>0</v>
      </c>
      <c r="BK16">
        <v>0</v>
      </c>
      <c r="BL16">
        <v>0</v>
      </c>
      <c r="BM16">
        <v>0</v>
      </c>
      <c r="BN16">
        <v>0</v>
      </c>
      <c r="BO16">
        <v>0</v>
      </c>
      <c r="BP16">
        <v>0</v>
      </c>
      <c r="BQ16">
        <v>0</v>
      </c>
      <c r="BR16">
        <v>0</v>
      </c>
      <c r="BS16" t="s">
        <v>145</v>
      </c>
      <c r="BT16" t="s">
        <v>146</v>
      </c>
      <c r="BU16" t="s">
        <v>147</v>
      </c>
      <c r="BV16" t="s">
        <v>148</v>
      </c>
      <c r="BW16" t="s">
        <v>149</v>
      </c>
      <c r="BX16" t="s">
        <v>150</v>
      </c>
      <c r="BY16">
        <v>0</v>
      </c>
      <c r="BZ16">
        <v>0</v>
      </c>
      <c r="CA16">
        <v>0</v>
      </c>
      <c r="CB16">
        <v>0</v>
      </c>
      <c r="CC16">
        <v>0</v>
      </c>
      <c r="CD16">
        <v>0</v>
      </c>
      <c r="CE16">
        <v>0</v>
      </c>
      <c r="CF16">
        <v>0</v>
      </c>
      <c r="CG16">
        <v>0</v>
      </c>
      <c r="CH16">
        <v>0</v>
      </c>
      <c r="CI16">
        <v>0</v>
      </c>
      <c r="CJ16">
        <v>0</v>
      </c>
    </row>
    <row r="17" spans="1:88" x14ac:dyDescent="0.35">
      <c r="A17" s="1">
        <v>44168</v>
      </c>
      <c r="B17" s="2">
        <v>0.51768518518518525</v>
      </c>
      <c r="C17" t="s">
        <v>151</v>
      </c>
      <c r="D17" t="s">
        <v>67</v>
      </c>
      <c r="E17" t="s">
        <v>36</v>
      </c>
      <c r="F17">
        <v>10</v>
      </c>
      <c r="G17">
        <v>25</v>
      </c>
      <c r="H17">
        <v>0</v>
      </c>
      <c r="I17">
        <v>1</v>
      </c>
      <c r="J17">
        <v>0</v>
      </c>
      <c r="K17">
        <v>0</v>
      </c>
      <c r="L17">
        <v>0</v>
      </c>
      <c r="M17">
        <v>0</v>
      </c>
      <c r="N17">
        <v>0</v>
      </c>
      <c r="O17">
        <v>0</v>
      </c>
      <c r="P17">
        <v>0</v>
      </c>
      <c r="Q17">
        <v>0</v>
      </c>
      <c r="R17">
        <v>0</v>
      </c>
      <c r="S17">
        <v>0</v>
      </c>
      <c r="T17">
        <v>0</v>
      </c>
      <c r="U17">
        <v>0</v>
      </c>
      <c r="V17">
        <v>1</v>
      </c>
      <c r="W17" t="s">
        <v>38</v>
      </c>
      <c r="X17">
        <v>1</v>
      </c>
      <c r="Y17">
        <v>1</v>
      </c>
      <c r="Z17">
        <v>0</v>
      </c>
      <c r="AA17">
        <v>1</v>
      </c>
      <c r="AB17">
        <v>1</v>
      </c>
      <c r="AC17">
        <v>0</v>
      </c>
      <c r="AD17">
        <v>1</v>
      </c>
      <c r="AE17">
        <v>0</v>
      </c>
      <c r="AF17">
        <v>1</v>
      </c>
      <c r="AG17">
        <v>1</v>
      </c>
      <c r="AH17">
        <v>1</v>
      </c>
      <c r="AI17">
        <v>1</v>
      </c>
      <c r="AJ17">
        <v>0</v>
      </c>
      <c r="AK17">
        <v>0</v>
      </c>
      <c r="AL17">
        <v>0</v>
      </c>
      <c r="AM17">
        <v>0</v>
      </c>
      <c r="AN17">
        <v>0</v>
      </c>
      <c r="AO17">
        <v>0</v>
      </c>
      <c r="AP17">
        <v>0</v>
      </c>
      <c r="AQ17">
        <v>0</v>
      </c>
      <c r="AR17">
        <v>0</v>
      </c>
      <c r="AS17">
        <v>0</v>
      </c>
      <c r="AT17">
        <v>0</v>
      </c>
      <c r="AU17">
        <v>0</v>
      </c>
      <c r="AV17">
        <v>0</v>
      </c>
      <c r="AW17">
        <v>0</v>
      </c>
      <c r="AX17">
        <v>0</v>
      </c>
      <c r="AY17">
        <v>0</v>
      </c>
      <c r="AZ17">
        <v>0</v>
      </c>
      <c r="BA17">
        <v>0</v>
      </c>
      <c r="BB17">
        <v>0</v>
      </c>
      <c r="BC17">
        <v>0</v>
      </c>
      <c r="BD17">
        <v>0</v>
      </c>
      <c r="BE17">
        <v>0</v>
      </c>
      <c r="BF17">
        <v>0</v>
      </c>
      <c r="BG17">
        <v>0</v>
      </c>
      <c r="BH17">
        <v>0</v>
      </c>
      <c r="BI17">
        <v>0</v>
      </c>
      <c r="BJ17">
        <v>0</v>
      </c>
      <c r="BK17">
        <v>0</v>
      </c>
      <c r="BL17">
        <v>0</v>
      </c>
      <c r="BM17">
        <v>0</v>
      </c>
      <c r="BN17">
        <v>0</v>
      </c>
      <c r="BO17">
        <v>0</v>
      </c>
      <c r="BP17">
        <v>0</v>
      </c>
      <c r="BQ17">
        <v>0</v>
      </c>
      <c r="BR17">
        <v>0</v>
      </c>
      <c r="BS17" t="s">
        <v>145</v>
      </c>
      <c r="BT17" t="s">
        <v>146</v>
      </c>
      <c r="BU17" t="s">
        <v>147</v>
      </c>
      <c r="BV17" t="s">
        <v>148</v>
      </c>
      <c r="BW17" t="s">
        <v>149</v>
      </c>
      <c r="BX17" t="s">
        <v>150</v>
      </c>
      <c r="BY17">
        <v>0</v>
      </c>
      <c r="BZ17">
        <v>0</v>
      </c>
      <c r="CA17">
        <v>0</v>
      </c>
      <c r="CB17">
        <v>0</v>
      </c>
      <c r="CC17">
        <v>0</v>
      </c>
      <c r="CD17">
        <v>0</v>
      </c>
      <c r="CE17">
        <v>0</v>
      </c>
      <c r="CF17">
        <v>0</v>
      </c>
      <c r="CG17">
        <v>0</v>
      </c>
      <c r="CH17">
        <v>0</v>
      </c>
      <c r="CI17">
        <v>0</v>
      </c>
      <c r="CJ17">
        <v>0</v>
      </c>
    </row>
    <row r="18" spans="1:88" x14ac:dyDescent="0.35">
      <c r="A18" s="1">
        <v>44168</v>
      </c>
      <c r="B18" s="2">
        <v>0.51792824074074073</v>
      </c>
      <c r="C18" t="s">
        <v>152</v>
      </c>
      <c r="D18" t="s">
        <v>67</v>
      </c>
      <c r="E18" t="s">
        <v>36</v>
      </c>
      <c r="F18">
        <v>11</v>
      </c>
      <c r="G18">
        <v>25</v>
      </c>
      <c r="H18">
        <v>0</v>
      </c>
      <c r="I18">
        <v>1</v>
      </c>
      <c r="J18">
        <v>0</v>
      </c>
      <c r="K18">
        <v>0</v>
      </c>
      <c r="L18">
        <v>0</v>
      </c>
      <c r="M18">
        <v>0</v>
      </c>
      <c r="N18">
        <v>0</v>
      </c>
      <c r="O18">
        <v>0</v>
      </c>
      <c r="P18">
        <v>0</v>
      </c>
      <c r="Q18">
        <v>0</v>
      </c>
      <c r="R18">
        <v>0</v>
      </c>
      <c r="S18">
        <v>0</v>
      </c>
      <c r="T18">
        <v>0</v>
      </c>
      <c r="U18">
        <v>0</v>
      </c>
      <c r="V18">
        <v>1</v>
      </c>
      <c r="W18" t="s">
        <v>38</v>
      </c>
      <c r="X18">
        <v>1</v>
      </c>
      <c r="Y18">
        <v>1</v>
      </c>
      <c r="Z18">
        <v>0</v>
      </c>
      <c r="AA18">
        <v>1</v>
      </c>
      <c r="AB18">
        <v>1</v>
      </c>
      <c r="AC18">
        <v>1</v>
      </c>
      <c r="AD18">
        <v>1</v>
      </c>
      <c r="AE18">
        <v>0</v>
      </c>
      <c r="AF18">
        <v>1</v>
      </c>
      <c r="AG18">
        <v>1</v>
      </c>
      <c r="AH18">
        <v>1</v>
      </c>
      <c r="AI18">
        <v>1</v>
      </c>
      <c r="AJ18">
        <v>0</v>
      </c>
      <c r="AK18">
        <v>0</v>
      </c>
      <c r="AL18">
        <v>0</v>
      </c>
      <c r="AM18">
        <v>0</v>
      </c>
      <c r="AN18">
        <v>0</v>
      </c>
      <c r="AO18">
        <v>0</v>
      </c>
      <c r="AP18">
        <v>0</v>
      </c>
      <c r="AQ18">
        <v>0</v>
      </c>
      <c r="AR18">
        <v>0</v>
      </c>
      <c r="AS18">
        <v>0</v>
      </c>
      <c r="AT18">
        <v>0</v>
      </c>
      <c r="AU18">
        <v>0</v>
      </c>
      <c r="AV18">
        <v>0</v>
      </c>
      <c r="AW18">
        <v>0</v>
      </c>
      <c r="AX18">
        <v>0</v>
      </c>
      <c r="AY18">
        <v>0</v>
      </c>
      <c r="AZ18">
        <v>0</v>
      </c>
      <c r="BA18">
        <v>0</v>
      </c>
      <c r="BB18">
        <v>0</v>
      </c>
      <c r="BC18">
        <v>0</v>
      </c>
      <c r="BD18">
        <v>0</v>
      </c>
      <c r="BE18">
        <v>0</v>
      </c>
      <c r="BF18">
        <v>0</v>
      </c>
      <c r="BG18">
        <v>0</v>
      </c>
      <c r="BH18">
        <v>0</v>
      </c>
      <c r="BI18">
        <v>0</v>
      </c>
      <c r="BJ18">
        <v>0</v>
      </c>
      <c r="BK18">
        <v>0</v>
      </c>
      <c r="BL18">
        <v>0</v>
      </c>
      <c r="BM18">
        <v>0</v>
      </c>
      <c r="BN18">
        <v>0</v>
      </c>
      <c r="BO18">
        <v>0</v>
      </c>
      <c r="BP18">
        <v>0</v>
      </c>
      <c r="BQ18">
        <v>0</v>
      </c>
      <c r="BR18">
        <v>0</v>
      </c>
      <c r="BS18" t="s">
        <v>145</v>
      </c>
      <c r="BT18" t="s">
        <v>146</v>
      </c>
      <c r="BU18" t="s">
        <v>147</v>
      </c>
      <c r="BV18" t="s">
        <v>148</v>
      </c>
      <c r="BW18" t="s">
        <v>149</v>
      </c>
      <c r="BX18" t="s">
        <v>150</v>
      </c>
      <c r="BY18">
        <v>0</v>
      </c>
      <c r="BZ18">
        <v>0</v>
      </c>
      <c r="CA18">
        <v>0</v>
      </c>
      <c r="CB18">
        <v>0</v>
      </c>
      <c r="CC18">
        <v>0</v>
      </c>
      <c r="CD18">
        <v>0</v>
      </c>
      <c r="CE18">
        <v>0</v>
      </c>
      <c r="CF18">
        <v>0</v>
      </c>
      <c r="CG18">
        <v>0</v>
      </c>
      <c r="CH18">
        <v>0</v>
      </c>
      <c r="CI18">
        <v>0</v>
      </c>
      <c r="CJ18">
        <v>0</v>
      </c>
    </row>
    <row r="19" spans="1:88" x14ac:dyDescent="0.35">
      <c r="A19" s="1">
        <v>44168</v>
      </c>
      <c r="B19" s="2">
        <v>0.5191782407407407</v>
      </c>
      <c r="C19" t="s">
        <v>153</v>
      </c>
      <c r="D19" t="s">
        <v>154</v>
      </c>
      <c r="E19" t="s">
        <v>35</v>
      </c>
      <c r="F19">
        <v>11</v>
      </c>
      <c r="G19">
        <v>26</v>
      </c>
      <c r="H19">
        <v>0</v>
      </c>
      <c r="I19">
        <v>1</v>
      </c>
      <c r="J19">
        <v>0</v>
      </c>
      <c r="K19">
        <v>0</v>
      </c>
      <c r="L19">
        <v>0</v>
      </c>
      <c r="M19">
        <v>0</v>
      </c>
      <c r="N19">
        <v>0</v>
      </c>
      <c r="O19">
        <v>0</v>
      </c>
      <c r="P19">
        <v>0</v>
      </c>
      <c r="Q19">
        <v>0</v>
      </c>
      <c r="R19">
        <v>0</v>
      </c>
      <c r="S19">
        <v>0</v>
      </c>
      <c r="T19">
        <v>0</v>
      </c>
      <c r="U19">
        <v>0</v>
      </c>
      <c r="V19">
        <v>0</v>
      </c>
      <c r="W19">
        <v>1</v>
      </c>
      <c r="X19">
        <v>1</v>
      </c>
      <c r="Y19">
        <v>1</v>
      </c>
      <c r="Z19">
        <v>1</v>
      </c>
      <c r="AA19">
        <v>0</v>
      </c>
      <c r="AB19">
        <v>1</v>
      </c>
      <c r="AC19">
        <v>1</v>
      </c>
      <c r="AD19">
        <v>1</v>
      </c>
      <c r="AE19">
        <v>0</v>
      </c>
      <c r="AF19">
        <v>1</v>
      </c>
      <c r="AG19">
        <v>1</v>
      </c>
      <c r="AH19">
        <v>1</v>
      </c>
      <c r="AI19">
        <v>1</v>
      </c>
      <c r="AJ19">
        <v>0</v>
      </c>
      <c r="AK19">
        <v>0</v>
      </c>
      <c r="AL19">
        <v>0</v>
      </c>
      <c r="AM19">
        <v>0</v>
      </c>
      <c r="AN19">
        <v>0</v>
      </c>
      <c r="AO19">
        <v>0</v>
      </c>
      <c r="AP19">
        <v>0</v>
      </c>
      <c r="AQ19">
        <v>0</v>
      </c>
      <c r="AR19">
        <v>0</v>
      </c>
      <c r="AS19">
        <v>0</v>
      </c>
      <c r="AT19">
        <v>0</v>
      </c>
      <c r="AU19">
        <v>0</v>
      </c>
      <c r="AV19">
        <v>0</v>
      </c>
      <c r="AW19">
        <v>0</v>
      </c>
      <c r="AX19">
        <v>0</v>
      </c>
      <c r="AY19">
        <v>0</v>
      </c>
      <c r="AZ19">
        <v>0</v>
      </c>
      <c r="BA19">
        <v>0</v>
      </c>
      <c r="BB19">
        <v>0</v>
      </c>
      <c r="BC19">
        <v>0</v>
      </c>
      <c r="BD19">
        <v>0</v>
      </c>
      <c r="BE19">
        <v>0</v>
      </c>
      <c r="BF19">
        <v>0</v>
      </c>
      <c r="BG19">
        <v>0</v>
      </c>
      <c r="BH19">
        <v>0</v>
      </c>
      <c r="BI19" t="s">
        <v>155</v>
      </c>
      <c r="BJ19" t="s">
        <v>156</v>
      </c>
      <c r="BK19" t="s">
        <v>157</v>
      </c>
      <c r="BL19" t="s">
        <v>158</v>
      </c>
      <c r="BM19" t="s">
        <v>159</v>
      </c>
      <c r="BN19" t="s">
        <v>160</v>
      </c>
      <c r="BO19" t="s">
        <v>161</v>
      </c>
      <c r="BP19" t="s">
        <v>162</v>
      </c>
      <c r="BQ19" t="s">
        <v>163</v>
      </c>
      <c r="BR19" t="s">
        <v>164</v>
      </c>
      <c r="BS19">
        <v>0</v>
      </c>
      <c r="BT19">
        <v>0</v>
      </c>
      <c r="BU19" t="s">
        <v>165</v>
      </c>
      <c r="BV19" t="s">
        <v>166</v>
      </c>
      <c r="BW19" t="s">
        <v>167</v>
      </c>
      <c r="BX19" t="s">
        <v>168</v>
      </c>
      <c r="BY19" t="s">
        <v>169</v>
      </c>
      <c r="BZ19" t="s">
        <v>170</v>
      </c>
      <c r="CA19">
        <v>0</v>
      </c>
      <c r="CB19">
        <v>0</v>
      </c>
      <c r="CC19" t="s">
        <v>171</v>
      </c>
      <c r="CD19" t="s">
        <v>172</v>
      </c>
      <c r="CE19" t="s">
        <v>173</v>
      </c>
      <c r="CF19" t="s">
        <v>174</v>
      </c>
      <c r="CG19" t="s">
        <v>175</v>
      </c>
      <c r="CH19" t="s">
        <v>176</v>
      </c>
      <c r="CI19" t="s">
        <v>177</v>
      </c>
      <c r="CJ19" t="s">
        <v>178</v>
      </c>
    </row>
    <row r="20" spans="1:88" x14ac:dyDescent="0.35">
      <c r="A20" s="1">
        <v>44168</v>
      </c>
      <c r="B20" s="2">
        <v>0.51960648148148147</v>
      </c>
      <c r="C20" t="s">
        <v>179</v>
      </c>
      <c r="D20" t="s">
        <v>154</v>
      </c>
      <c r="E20" t="s">
        <v>36</v>
      </c>
      <c r="F20">
        <v>12</v>
      </c>
      <c r="G20">
        <v>26</v>
      </c>
      <c r="H20">
        <v>0</v>
      </c>
      <c r="I20">
        <v>1</v>
      </c>
      <c r="J20">
        <v>0</v>
      </c>
      <c r="K20">
        <v>0</v>
      </c>
      <c r="L20">
        <v>0</v>
      </c>
      <c r="M20">
        <v>0</v>
      </c>
      <c r="N20">
        <v>0</v>
      </c>
      <c r="O20">
        <v>0</v>
      </c>
      <c r="P20">
        <v>0</v>
      </c>
      <c r="Q20">
        <v>0</v>
      </c>
      <c r="R20">
        <v>0</v>
      </c>
      <c r="S20">
        <v>0</v>
      </c>
      <c r="T20">
        <v>0</v>
      </c>
      <c r="U20">
        <v>0</v>
      </c>
      <c r="V20">
        <v>1</v>
      </c>
      <c r="W20">
        <v>1</v>
      </c>
      <c r="X20">
        <v>1</v>
      </c>
      <c r="Y20">
        <v>1</v>
      </c>
      <c r="Z20">
        <v>1</v>
      </c>
      <c r="AA20">
        <v>0</v>
      </c>
      <c r="AB20">
        <v>1</v>
      </c>
      <c r="AC20">
        <v>1</v>
      </c>
      <c r="AD20">
        <v>1</v>
      </c>
      <c r="AE20">
        <v>0</v>
      </c>
      <c r="AF20">
        <v>1</v>
      </c>
      <c r="AG20">
        <v>1</v>
      </c>
      <c r="AH20">
        <v>1</v>
      </c>
      <c r="AI20">
        <v>1</v>
      </c>
      <c r="AJ20">
        <v>0</v>
      </c>
      <c r="AK20">
        <v>0</v>
      </c>
      <c r="AL20">
        <v>0</v>
      </c>
      <c r="AM20">
        <v>0</v>
      </c>
      <c r="AN20">
        <v>0</v>
      </c>
      <c r="AO20">
        <v>0</v>
      </c>
      <c r="AP20">
        <v>0</v>
      </c>
      <c r="AQ20">
        <v>0</v>
      </c>
      <c r="AR20">
        <v>0</v>
      </c>
      <c r="AS20">
        <v>0</v>
      </c>
      <c r="AT20">
        <v>0</v>
      </c>
      <c r="AU20">
        <v>0</v>
      </c>
      <c r="AV20">
        <v>0</v>
      </c>
      <c r="AW20">
        <v>0</v>
      </c>
      <c r="AX20">
        <v>0</v>
      </c>
      <c r="AY20">
        <v>0</v>
      </c>
      <c r="AZ20">
        <v>0</v>
      </c>
      <c r="BA20">
        <v>0</v>
      </c>
      <c r="BB20">
        <v>0</v>
      </c>
      <c r="BC20">
        <v>0</v>
      </c>
      <c r="BD20">
        <v>0</v>
      </c>
      <c r="BE20">
        <v>0</v>
      </c>
      <c r="BF20">
        <v>0</v>
      </c>
      <c r="BG20">
        <v>0</v>
      </c>
      <c r="BH20">
        <v>0</v>
      </c>
      <c r="BI20" t="s">
        <v>155</v>
      </c>
      <c r="BJ20" t="s">
        <v>156</v>
      </c>
      <c r="BK20" t="s">
        <v>157</v>
      </c>
      <c r="BL20" t="s">
        <v>158</v>
      </c>
      <c r="BM20" t="s">
        <v>159</v>
      </c>
      <c r="BN20" t="s">
        <v>160</v>
      </c>
      <c r="BO20" t="s">
        <v>161</v>
      </c>
      <c r="BP20" t="s">
        <v>162</v>
      </c>
      <c r="BQ20" t="s">
        <v>163</v>
      </c>
      <c r="BR20" t="s">
        <v>164</v>
      </c>
      <c r="BS20">
        <v>0</v>
      </c>
      <c r="BT20">
        <v>0</v>
      </c>
      <c r="BU20" t="s">
        <v>165</v>
      </c>
      <c r="BV20" t="s">
        <v>166</v>
      </c>
      <c r="BW20" t="s">
        <v>167</v>
      </c>
      <c r="BX20" t="s">
        <v>168</v>
      </c>
      <c r="BY20" t="s">
        <v>169</v>
      </c>
      <c r="BZ20" t="s">
        <v>170</v>
      </c>
      <c r="CA20">
        <v>0</v>
      </c>
      <c r="CB20">
        <v>0</v>
      </c>
      <c r="CC20" t="s">
        <v>171</v>
      </c>
      <c r="CD20" t="s">
        <v>172</v>
      </c>
      <c r="CE20" t="s">
        <v>173</v>
      </c>
      <c r="CF20" t="s">
        <v>174</v>
      </c>
      <c r="CG20" t="s">
        <v>175</v>
      </c>
      <c r="CH20" t="s">
        <v>176</v>
      </c>
      <c r="CI20" t="s">
        <v>177</v>
      </c>
      <c r="CJ20" t="s">
        <v>178</v>
      </c>
    </row>
    <row r="21" spans="1:88" x14ac:dyDescent="0.35">
      <c r="A21" s="1">
        <v>44168</v>
      </c>
      <c r="B21" s="2">
        <v>0.52099537037037036</v>
      </c>
      <c r="C21" t="s">
        <v>180</v>
      </c>
      <c r="D21" t="s">
        <v>154</v>
      </c>
      <c r="E21" t="s">
        <v>35</v>
      </c>
      <c r="F21">
        <v>12</v>
      </c>
      <c r="G21">
        <v>26</v>
      </c>
      <c r="H21">
        <v>0</v>
      </c>
      <c r="I21">
        <v>1</v>
      </c>
      <c r="J21">
        <v>0</v>
      </c>
      <c r="K21">
        <v>0</v>
      </c>
      <c r="L21">
        <v>0</v>
      </c>
      <c r="M21">
        <v>0</v>
      </c>
      <c r="N21">
        <v>0</v>
      </c>
      <c r="O21">
        <v>0</v>
      </c>
      <c r="P21">
        <v>0</v>
      </c>
      <c r="Q21">
        <v>0</v>
      </c>
      <c r="R21">
        <v>0</v>
      </c>
      <c r="S21">
        <v>0</v>
      </c>
      <c r="T21">
        <v>0</v>
      </c>
      <c r="U21">
        <v>0</v>
      </c>
      <c r="V21">
        <v>1</v>
      </c>
      <c r="W21">
        <v>1</v>
      </c>
      <c r="X21">
        <v>1</v>
      </c>
      <c r="Y21">
        <v>1</v>
      </c>
      <c r="Z21">
        <v>1</v>
      </c>
      <c r="AA21">
        <v>0</v>
      </c>
      <c r="AB21">
        <v>1</v>
      </c>
      <c r="AC21">
        <v>1</v>
      </c>
      <c r="AD21">
        <v>1</v>
      </c>
      <c r="AE21">
        <v>0</v>
      </c>
      <c r="AF21">
        <v>1</v>
      </c>
      <c r="AG21">
        <v>1</v>
      </c>
      <c r="AH21">
        <v>1</v>
      </c>
      <c r="AI21">
        <v>1</v>
      </c>
      <c r="AJ21">
        <v>0</v>
      </c>
      <c r="AK21">
        <v>0</v>
      </c>
      <c r="AL21">
        <v>0</v>
      </c>
      <c r="AM21">
        <v>0</v>
      </c>
      <c r="AN21">
        <v>0</v>
      </c>
      <c r="AO21">
        <v>0</v>
      </c>
      <c r="AP21">
        <v>0</v>
      </c>
      <c r="AQ21">
        <v>0</v>
      </c>
      <c r="AR21">
        <v>0</v>
      </c>
      <c r="AS21">
        <v>0</v>
      </c>
      <c r="AT21">
        <v>0</v>
      </c>
      <c r="AU21">
        <v>0</v>
      </c>
      <c r="AV21">
        <v>0</v>
      </c>
      <c r="AW21">
        <v>0</v>
      </c>
      <c r="AX21">
        <v>0</v>
      </c>
      <c r="AY21">
        <v>0</v>
      </c>
      <c r="AZ21">
        <v>0</v>
      </c>
      <c r="BA21">
        <v>0</v>
      </c>
      <c r="BB21">
        <v>0</v>
      </c>
      <c r="BC21">
        <v>0</v>
      </c>
      <c r="BD21">
        <v>0</v>
      </c>
      <c r="BE21">
        <v>0</v>
      </c>
      <c r="BF21">
        <v>0</v>
      </c>
      <c r="BG21">
        <v>0</v>
      </c>
      <c r="BH21">
        <v>0</v>
      </c>
      <c r="BI21" t="s">
        <v>181</v>
      </c>
      <c r="BJ21" t="s">
        <v>182</v>
      </c>
      <c r="BK21" t="s">
        <v>183</v>
      </c>
      <c r="BL21" t="s">
        <v>184</v>
      </c>
      <c r="BM21" t="s">
        <v>185</v>
      </c>
      <c r="BN21" t="s">
        <v>186</v>
      </c>
      <c r="BO21" t="s">
        <v>187</v>
      </c>
      <c r="BP21" t="s">
        <v>188</v>
      </c>
      <c r="BQ21" t="s">
        <v>189</v>
      </c>
      <c r="BR21" t="s">
        <v>190</v>
      </c>
      <c r="BS21">
        <v>0</v>
      </c>
      <c r="BT21">
        <v>0</v>
      </c>
      <c r="BU21" t="s">
        <v>191</v>
      </c>
      <c r="BV21" t="s">
        <v>192</v>
      </c>
      <c r="BW21" t="s">
        <v>193</v>
      </c>
      <c r="BX21" t="s">
        <v>194</v>
      </c>
      <c r="BY21" t="s">
        <v>195</v>
      </c>
      <c r="BZ21" t="s">
        <v>196</v>
      </c>
      <c r="CA21">
        <v>0</v>
      </c>
      <c r="CB21">
        <v>0</v>
      </c>
      <c r="CC21" t="s">
        <v>197</v>
      </c>
      <c r="CD21" t="s">
        <v>198</v>
      </c>
      <c r="CE21">
        <v>0</v>
      </c>
      <c r="CF21">
        <v>0</v>
      </c>
      <c r="CG21" t="s">
        <v>199</v>
      </c>
      <c r="CH21" t="s">
        <v>200</v>
      </c>
      <c r="CI21" t="s">
        <v>201</v>
      </c>
      <c r="CJ21" t="s">
        <v>202</v>
      </c>
    </row>
    <row r="22" spans="1:88" x14ac:dyDescent="0.35">
      <c r="A22" s="1">
        <v>44168</v>
      </c>
      <c r="B22" s="2">
        <v>0.52199074074074081</v>
      </c>
      <c r="C22" t="s">
        <v>203</v>
      </c>
      <c r="D22" t="s">
        <v>154</v>
      </c>
      <c r="E22" t="s">
        <v>35</v>
      </c>
      <c r="F22">
        <v>11</v>
      </c>
      <c r="G22">
        <v>26</v>
      </c>
      <c r="H22">
        <v>0</v>
      </c>
      <c r="I22">
        <v>1</v>
      </c>
      <c r="J22">
        <v>0</v>
      </c>
      <c r="K22">
        <v>0</v>
      </c>
      <c r="L22">
        <v>0</v>
      </c>
      <c r="M22">
        <v>0</v>
      </c>
      <c r="N22">
        <v>0</v>
      </c>
      <c r="O22">
        <v>0</v>
      </c>
      <c r="P22">
        <v>0</v>
      </c>
      <c r="Q22">
        <v>0</v>
      </c>
      <c r="R22">
        <v>0</v>
      </c>
      <c r="S22">
        <v>0</v>
      </c>
      <c r="T22">
        <v>0</v>
      </c>
      <c r="U22">
        <v>0</v>
      </c>
      <c r="V22">
        <v>0</v>
      </c>
      <c r="W22">
        <v>1</v>
      </c>
      <c r="X22">
        <v>1</v>
      </c>
      <c r="Y22">
        <v>1</v>
      </c>
      <c r="Z22">
        <v>1</v>
      </c>
      <c r="AA22">
        <v>0</v>
      </c>
      <c r="AB22">
        <v>1</v>
      </c>
      <c r="AC22">
        <v>1</v>
      </c>
      <c r="AD22">
        <v>1</v>
      </c>
      <c r="AE22">
        <v>0</v>
      </c>
      <c r="AF22">
        <v>1</v>
      </c>
      <c r="AG22">
        <v>1</v>
      </c>
      <c r="AH22">
        <v>1</v>
      </c>
      <c r="AI22">
        <v>1</v>
      </c>
      <c r="AJ22">
        <v>0</v>
      </c>
      <c r="AK22">
        <v>0</v>
      </c>
      <c r="AL22">
        <v>0</v>
      </c>
      <c r="AM22">
        <v>0</v>
      </c>
      <c r="AN22">
        <v>0</v>
      </c>
      <c r="AO22">
        <v>0</v>
      </c>
      <c r="AP22">
        <v>0</v>
      </c>
      <c r="AQ22">
        <v>0</v>
      </c>
      <c r="AR22">
        <v>0</v>
      </c>
      <c r="AS22">
        <v>0</v>
      </c>
      <c r="AT22">
        <v>0</v>
      </c>
      <c r="AU22">
        <v>0</v>
      </c>
      <c r="AV22">
        <v>0</v>
      </c>
      <c r="AW22">
        <v>0</v>
      </c>
      <c r="AX22">
        <v>0</v>
      </c>
      <c r="AY22">
        <v>0</v>
      </c>
      <c r="AZ22">
        <v>0</v>
      </c>
      <c r="BA22">
        <v>0</v>
      </c>
      <c r="BB22">
        <v>0</v>
      </c>
      <c r="BC22">
        <v>0</v>
      </c>
      <c r="BD22">
        <v>0</v>
      </c>
      <c r="BE22">
        <v>0</v>
      </c>
      <c r="BF22">
        <v>0</v>
      </c>
      <c r="BG22">
        <v>0</v>
      </c>
      <c r="BH22">
        <v>0</v>
      </c>
      <c r="BI22" t="s">
        <v>204</v>
      </c>
      <c r="BJ22" t="s">
        <v>205</v>
      </c>
      <c r="BK22">
        <v>0</v>
      </c>
      <c r="BL22">
        <v>0</v>
      </c>
      <c r="BM22">
        <v>0</v>
      </c>
      <c r="BN22">
        <v>0</v>
      </c>
      <c r="BO22" t="s">
        <v>206</v>
      </c>
      <c r="BP22" t="s">
        <v>207</v>
      </c>
      <c r="BQ22" t="s">
        <v>208</v>
      </c>
      <c r="BR22" t="s">
        <v>209</v>
      </c>
      <c r="BS22">
        <v>0</v>
      </c>
      <c r="BT22">
        <v>0</v>
      </c>
      <c r="BU22" t="s">
        <v>210</v>
      </c>
      <c r="BV22" t="s">
        <v>211</v>
      </c>
      <c r="BW22" t="s">
        <v>212</v>
      </c>
      <c r="BX22" t="s">
        <v>213</v>
      </c>
      <c r="BY22">
        <v>0</v>
      </c>
      <c r="BZ22">
        <v>0</v>
      </c>
      <c r="CA22">
        <v>0</v>
      </c>
      <c r="CB22">
        <v>0</v>
      </c>
      <c r="CC22" t="s">
        <v>214</v>
      </c>
      <c r="CD22" t="s">
        <v>215</v>
      </c>
      <c r="CE22" t="s">
        <v>216</v>
      </c>
      <c r="CF22" t="s">
        <v>217</v>
      </c>
      <c r="CG22" t="s">
        <v>218</v>
      </c>
      <c r="CH22" t="s">
        <v>219</v>
      </c>
      <c r="CI22">
        <v>0</v>
      </c>
      <c r="CJ22">
        <v>0</v>
      </c>
    </row>
    <row r="23" spans="1:88" x14ac:dyDescent="0.35">
      <c r="A23" s="1">
        <v>44168</v>
      </c>
      <c r="B23" s="2">
        <v>0.52226851851851852</v>
      </c>
      <c r="C23" t="s">
        <v>220</v>
      </c>
      <c r="D23" t="s">
        <v>154</v>
      </c>
      <c r="E23" t="s">
        <v>36</v>
      </c>
      <c r="F23">
        <v>11</v>
      </c>
      <c r="G23">
        <v>26</v>
      </c>
      <c r="H23">
        <v>0</v>
      </c>
      <c r="I23">
        <v>1</v>
      </c>
      <c r="J23">
        <v>0</v>
      </c>
      <c r="K23">
        <v>0</v>
      </c>
      <c r="L23">
        <v>0</v>
      </c>
      <c r="M23">
        <v>0</v>
      </c>
      <c r="N23">
        <v>0</v>
      </c>
      <c r="O23">
        <v>0</v>
      </c>
      <c r="P23">
        <v>0</v>
      </c>
      <c r="Q23">
        <v>0</v>
      </c>
      <c r="R23">
        <v>0</v>
      </c>
      <c r="S23">
        <v>0</v>
      </c>
      <c r="T23">
        <v>0</v>
      </c>
      <c r="U23">
        <v>0</v>
      </c>
      <c r="V23">
        <v>0</v>
      </c>
      <c r="W23">
        <v>1</v>
      </c>
      <c r="X23">
        <v>1</v>
      </c>
      <c r="Y23">
        <v>1</v>
      </c>
      <c r="Z23">
        <v>1</v>
      </c>
      <c r="AA23">
        <v>0</v>
      </c>
      <c r="AB23">
        <v>1</v>
      </c>
      <c r="AC23">
        <v>1</v>
      </c>
      <c r="AD23">
        <v>1</v>
      </c>
      <c r="AE23">
        <v>0</v>
      </c>
      <c r="AF23">
        <v>1</v>
      </c>
      <c r="AG23">
        <v>1</v>
      </c>
      <c r="AH23">
        <v>1</v>
      </c>
      <c r="AI23">
        <v>1</v>
      </c>
      <c r="AJ23">
        <v>0</v>
      </c>
      <c r="AK23">
        <v>0</v>
      </c>
      <c r="AL23">
        <v>0</v>
      </c>
      <c r="AM23">
        <v>0</v>
      </c>
      <c r="AN23">
        <v>0</v>
      </c>
      <c r="AO23">
        <v>0</v>
      </c>
      <c r="AP23">
        <v>0</v>
      </c>
      <c r="AQ23">
        <v>0</v>
      </c>
      <c r="AR23">
        <v>0</v>
      </c>
      <c r="AS23">
        <v>0</v>
      </c>
      <c r="AT23">
        <v>0</v>
      </c>
      <c r="AU23">
        <v>0</v>
      </c>
      <c r="AV23">
        <v>0</v>
      </c>
      <c r="AW23">
        <v>0</v>
      </c>
      <c r="AX23">
        <v>0</v>
      </c>
      <c r="AY23">
        <v>0</v>
      </c>
      <c r="AZ23">
        <v>0</v>
      </c>
      <c r="BA23">
        <v>0</v>
      </c>
      <c r="BB23">
        <v>0</v>
      </c>
      <c r="BC23">
        <v>0</v>
      </c>
      <c r="BD23">
        <v>0</v>
      </c>
      <c r="BE23">
        <v>0</v>
      </c>
      <c r="BF23">
        <v>0</v>
      </c>
      <c r="BG23">
        <v>0</v>
      </c>
      <c r="BH23">
        <v>0</v>
      </c>
      <c r="BI23" t="s">
        <v>204</v>
      </c>
      <c r="BJ23" t="s">
        <v>205</v>
      </c>
      <c r="BK23">
        <v>0</v>
      </c>
      <c r="BL23">
        <v>0</v>
      </c>
      <c r="BM23">
        <v>0</v>
      </c>
      <c r="BN23">
        <v>0</v>
      </c>
      <c r="BO23" t="s">
        <v>206</v>
      </c>
      <c r="BP23" t="s">
        <v>207</v>
      </c>
      <c r="BQ23" t="s">
        <v>208</v>
      </c>
      <c r="BR23" t="s">
        <v>209</v>
      </c>
      <c r="BS23">
        <v>0</v>
      </c>
      <c r="BT23">
        <v>0</v>
      </c>
      <c r="BU23" t="s">
        <v>210</v>
      </c>
      <c r="BV23" t="s">
        <v>211</v>
      </c>
      <c r="BW23" t="s">
        <v>212</v>
      </c>
      <c r="BX23" t="s">
        <v>213</v>
      </c>
      <c r="BY23">
        <v>0</v>
      </c>
      <c r="BZ23">
        <v>0</v>
      </c>
      <c r="CA23">
        <v>0</v>
      </c>
      <c r="CB23">
        <v>0</v>
      </c>
      <c r="CC23" t="s">
        <v>214</v>
      </c>
      <c r="CD23" t="s">
        <v>215</v>
      </c>
      <c r="CE23" t="s">
        <v>216</v>
      </c>
      <c r="CF23" t="s">
        <v>217</v>
      </c>
      <c r="CG23" t="s">
        <v>218</v>
      </c>
      <c r="CH23" t="s">
        <v>219</v>
      </c>
      <c r="CI23">
        <v>0</v>
      </c>
      <c r="CJ23">
        <v>0</v>
      </c>
    </row>
    <row r="24" spans="1:88" x14ac:dyDescent="0.35">
      <c r="A24" s="1">
        <v>44168</v>
      </c>
      <c r="B24" s="2">
        <v>0.52261574074074069</v>
      </c>
      <c r="C24" t="s">
        <v>221</v>
      </c>
      <c r="D24" t="s">
        <v>154</v>
      </c>
      <c r="E24" t="s">
        <v>36</v>
      </c>
      <c r="F24">
        <v>11</v>
      </c>
      <c r="G24">
        <v>26</v>
      </c>
      <c r="H24">
        <v>0</v>
      </c>
      <c r="I24">
        <v>1</v>
      </c>
      <c r="J24">
        <v>0</v>
      </c>
      <c r="K24">
        <v>0</v>
      </c>
      <c r="L24">
        <v>0</v>
      </c>
      <c r="M24">
        <v>0</v>
      </c>
      <c r="N24">
        <v>0</v>
      </c>
      <c r="O24">
        <v>0</v>
      </c>
      <c r="P24">
        <v>0</v>
      </c>
      <c r="Q24">
        <v>0</v>
      </c>
      <c r="R24">
        <v>0</v>
      </c>
      <c r="S24">
        <v>0</v>
      </c>
      <c r="T24">
        <v>0</v>
      </c>
      <c r="U24">
        <v>0</v>
      </c>
      <c r="V24">
        <v>0</v>
      </c>
      <c r="W24">
        <v>1</v>
      </c>
      <c r="X24">
        <v>1</v>
      </c>
      <c r="Y24">
        <v>1</v>
      </c>
      <c r="Z24">
        <v>1</v>
      </c>
      <c r="AA24">
        <v>0</v>
      </c>
      <c r="AB24">
        <v>1</v>
      </c>
      <c r="AC24">
        <v>1</v>
      </c>
      <c r="AD24">
        <v>1</v>
      </c>
      <c r="AE24">
        <v>0</v>
      </c>
      <c r="AF24">
        <v>1</v>
      </c>
      <c r="AG24">
        <v>1</v>
      </c>
      <c r="AH24">
        <v>1</v>
      </c>
      <c r="AI24">
        <v>1</v>
      </c>
      <c r="AJ24">
        <v>0</v>
      </c>
      <c r="AK24">
        <v>0</v>
      </c>
      <c r="AL24">
        <v>0</v>
      </c>
      <c r="AM24">
        <v>0</v>
      </c>
      <c r="AN24">
        <v>0</v>
      </c>
      <c r="AO24">
        <v>0</v>
      </c>
      <c r="AP24">
        <v>0</v>
      </c>
      <c r="AQ24">
        <v>0</v>
      </c>
      <c r="AR24">
        <v>0</v>
      </c>
      <c r="AS24">
        <v>0</v>
      </c>
      <c r="AT24">
        <v>0</v>
      </c>
      <c r="AU24">
        <v>0</v>
      </c>
      <c r="AV24">
        <v>0</v>
      </c>
      <c r="AW24">
        <v>0</v>
      </c>
      <c r="AX24">
        <v>0</v>
      </c>
      <c r="AY24">
        <v>0</v>
      </c>
      <c r="AZ24">
        <v>0</v>
      </c>
      <c r="BA24">
        <v>0</v>
      </c>
      <c r="BB24">
        <v>0</v>
      </c>
      <c r="BC24">
        <v>0</v>
      </c>
      <c r="BD24">
        <v>0</v>
      </c>
      <c r="BE24">
        <v>0</v>
      </c>
      <c r="BF24">
        <v>0</v>
      </c>
      <c r="BG24">
        <v>0</v>
      </c>
      <c r="BH24">
        <v>0</v>
      </c>
      <c r="BI24" t="s">
        <v>204</v>
      </c>
      <c r="BJ24" t="s">
        <v>205</v>
      </c>
      <c r="BK24">
        <v>0</v>
      </c>
      <c r="BL24">
        <v>0</v>
      </c>
      <c r="BM24">
        <v>0</v>
      </c>
      <c r="BN24">
        <v>0</v>
      </c>
      <c r="BO24" t="s">
        <v>206</v>
      </c>
      <c r="BP24" t="s">
        <v>207</v>
      </c>
      <c r="BQ24" t="s">
        <v>208</v>
      </c>
      <c r="BR24" t="s">
        <v>209</v>
      </c>
      <c r="BS24">
        <v>0</v>
      </c>
      <c r="BT24">
        <v>0</v>
      </c>
      <c r="BU24" t="s">
        <v>210</v>
      </c>
      <c r="BV24" t="s">
        <v>211</v>
      </c>
      <c r="BW24" t="s">
        <v>212</v>
      </c>
      <c r="BX24" t="s">
        <v>213</v>
      </c>
      <c r="BY24">
        <v>0</v>
      </c>
      <c r="BZ24">
        <v>0</v>
      </c>
      <c r="CA24">
        <v>0</v>
      </c>
      <c r="CB24">
        <v>0</v>
      </c>
      <c r="CC24" t="s">
        <v>214</v>
      </c>
      <c r="CD24" t="s">
        <v>215</v>
      </c>
      <c r="CE24" t="s">
        <v>216</v>
      </c>
      <c r="CF24" t="s">
        <v>217</v>
      </c>
      <c r="CG24" t="s">
        <v>218</v>
      </c>
      <c r="CH24" t="s">
        <v>219</v>
      </c>
      <c r="CI24">
        <v>0</v>
      </c>
      <c r="CJ24">
        <v>0</v>
      </c>
    </row>
    <row r="25" spans="1:88" x14ac:dyDescent="0.35">
      <c r="A25" s="1">
        <v>44168</v>
      </c>
      <c r="B25" s="2">
        <v>0.52287037037037043</v>
      </c>
      <c r="C25" t="s">
        <v>222</v>
      </c>
      <c r="D25" t="s">
        <v>154</v>
      </c>
      <c r="E25" t="s">
        <v>36</v>
      </c>
      <c r="F25">
        <v>12</v>
      </c>
      <c r="G25">
        <v>26</v>
      </c>
      <c r="H25">
        <v>0</v>
      </c>
      <c r="I25">
        <v>1</v>
      </c>
      <c r="J25">
        <v>0</v>
      </c>
      <c r="K25">
        <v>0</v>
      </c>
      <c r="L25">
        <v>0</v>
      </c>
      <c r="M25">
        <v>0</v>
      </c>
      <c r="N25">
        <v>0</v>
      </c>
      <c r="O25">
        <v>0</v>
      </c>
      <c r="P25">
        <v>0</v>
      </c>
      <c r="Q25">
        <v>0</v>
      </c>
      <c r="R25">
        <v>0</v>
      </c>
      <c r="S25">
        <v>0</v>
      </c>
      <c r="T25">
        <v>0</v>
      </c>
      <c r="U25">
        <v>0</v>
      </c>
      <c r="V25">
        <v>1</v>
      </c>
      <c r="W25">
        <v>1</v>
      </c>
      <c r="X25">
        <v>1</v>
      </c>
      <c r="Y25">
        <v>1</v>
      </c>
      <c r="Z25">
        <v>1</v>
      </c>
      <c r="AA25">
        <v>0</v>
      </c>
      <c r="AB25">
        <v>1</v>
      </c>
      <c r="AC25">
        <v>1</v>
      </c>
      <c r="AD25">
        <v>1</v>
      </c>
      <c r="AE25">
        <v>0</v>
      </c>
      <c r="AF25">
        <v>1</v>
      </c>
      <c r="AG25">
        <v>1</v>
      </c>
      <c r="AH25">
        <v>1</v>
      </c>
      <c r="AI25">
        <v>1</v>
      </c>
      <c r="AJ25">
        <v>0</v>
      </c>
      <c r="AK25">
        <v>0</v>
      </c>
      <c r="AL25">
        <v>0</v>
      </c>
      <c r="AM25">
        <v>0</v>
      </c>
      <c r="AN25">
        <v>0</v>
      </c>
      <c r="AO25">
        <v>0</v>
      </c>
      <c r="AP25">
        <v>0</v>
      </c>
      <c r="AQ25">
        <v>0</v>
      </c>
      <c r="AR25">
        <v>0</v>
      </c>
      <c r="AS25">
        <v>0</v>
      </c>
      <c r="AT25">
        <v>0</v>
      </c>
      <c r="AU25">
        <v>0</v>
      </c>
      <c r="AV25">
        <v>0</v>
      </c>
      <c r="AW25">
        <v>0</v>
      </c>
      <c r="AX25">
        <v>0</v>
      </c>
      <c r="AY25">
        <v>0</v>
      </c>
      <c r="AZ25">
        <v>0</v>
      </c>
      <c r="BA25">
        <v>0</v>
      </c>
      <c r="BB25">
        <v>0</v>
      </c>
      <c r="BC25">
        <v>0</v>
      </c>
      <c r="BD25">
        <v>0</v>
      </c>
      <c r="BE25">
        <v>0</v>
      </c>
      <c r="BF25">
        <v>0</v>
      </c>
      <c r="BG25">
        <v>0</v>
      </c>
      <c r="BH25">
        <v>0</v>
      </c>
      <c r="BI25" t="s">
        <v>204</v>
      </c>
      <c r="BJ25" t="s">
        <v>205</v>
      </c>
      <c r="BK25">
        <v>0</v>
      </c>
      <c r="BL25">
        <v>0</v>
      </c>
      <c r="BM25">
        <v>0</v>
      </c>
      <c r="BN25">
        <v>0</v>
      </c>
      <c r="BO25" t="s">
        <v>206</v>
      </c>
      <c r="BP25" t="s">
        <v>207</v>
      </c>
      <c r="BQ25" t="s">
        <v>208</v>
      </c>
      <c r="BR25" t="s">
        <v>209</v>
      </c>
      <c r="BS25">
        <v>0</v>
      </c>
      <c r="BT25">
        <v>0</v>
      </c>
      <c r="BU25" t="s">
        <v>210</v>
      </c>
      <c r="BV25" t="s">
        <v>211</v>
      </c>
      <c r="BW25" t="s">
        <v>212</v>
      </c>
      <c r="BX25" t="s">
        <v>213</v>
      </c>
      <c r="BY25">
        <v>0</v>
      </c>
      <c r="BZ25">
        <v>0</v>
      </c>
      <c r="CA25">
        <v>0</v>
      </c>
      <c r="CB25">
        <v>0</v>
      </c>
      <c r="CC25" t="s">
        <v>214</v>
      </c>
      <c r="CD25" t="s">
        <v>215</v>
      </c>
      <c r="CE25" t="s">
        <v>216</v>
      </c>
      <c r="CF25" t="s">
        <v>217</v>
      </c>
      <c r="CG25" t="s">
        <v>218</v>
      </c>
      <c r="CH25" t="s">
        <v>219</v>
      </c>
      <c r="CI25">
        <v>0</v>
      </c>
      <c r="CJ25">
        <v>0</v>
      </c>
    </row>
    <row r="26" spans="1:88" x14ac:dyDescent="0.35">
      <c r="A26" s="1">
        <v>44168</v>
      </c>
      <c r="B26" s="2">
        <v>0.52372685185185186</v>
      </c>
      <c r="C26" t="s">
        <v>223</v>
      </c>
      <c r="D26" t="s">
        <v>154</v>
      </c>
      <c r="E26" t="s">
        <v>35</v>
      </c>
      <c r="F26">
        <v>11</v>
      </c>
      <c r="G26">
        <v>26</v>
      </c>
      <c r="H26">
        <v>0</v>
      </c>
      <c r="I26">
        <v>1</v>
      </c>
      <c r="J26">
        <v>0</v>
      </c>
      <c r="K26">
        <v>0</v>
      </c>
      <c r="L26">
        <v>0</v>
      </c>
      <c r="M26">
        <v>0</v>
      </c>
      <c r="N26">
        <v>0</v>
      </c>
      <c r="O26">
        <v>0</v>
      </c>
      <c r="P26">
        <v>0</v>
      </c>
      <c r="Q26">
        <v>0</v>
      </c>
      <c r="R26">
        <v>0</v>
      </c>
      <c r="S26">
        <v>0</v>
      </c>
      <c r="T26">
        <v>0</v>
      </c>
      <c r="U26">
        <v>0</v>
      </c>
      <c r="V26">
        <v>0</v>
      </c>
      <c r="W26">
        <v>1</v>
      </c>
      <c r="X26">
        <v>1</v>
      </c>
      <c r="Y26">
        <v>1</v>
      </c>
      <c r="Z26">
        <v>1</v>
      </c>
      <c r="AA26">
        <v>0</v>
      </c>
      <c r="AB26">
        <v>1</v>
      </c>
      <c r="AC26">
        <v>1</v>
      </c>
      <c r="AD26">
        <v>1</v>
      </c>
      <c r="AE26">
        <v>0</v>
      </c>
      <c r="AF26">
        <v>1</v>
      </c>
      <c r="AG26">
        <v>1</v>
      </c>
      <c r="AH26">
        <v>1</v>
      </c>
      <c r="AI26">
        <v>1</v>
      </c>
      <c r="AJ26">
        <v>0</v>
      </c>
      <c r="AK26">
        <v>0</v>
      </c>
      <c r="AL26">
        <v>0</v>
      </c>
      <c r="AM26">
        <v>0</v>
      </c>
      <c r="AN26">
        <v>0</v>
      </c>
      <c r="AO26">
        <v>0</v>
      </c>
      <c r="AP26">
        <v>0</v>
      </c>
      <c r="AQ26">
        <v>0</v>
      </c>
      <c r="AR26">
        <v>0</v>
      </c>
      <c r="AS26">
        <v>0</v>
      </c>
      <c r="AT26">
        <v>0</v>
      </c>
      <c r="AU26">
        <v>0</v>
      </c>
      <c r="AV26">
        <v>0</v>
      </c>
      <c r="AW26">
        <v>0</v>
      </c>
      <c r="AX26">
        <v>0</v>
      </c>
      <c r="AY26">
        <v>0</v>
      </c>
      <c r="AZ26">
        <v>0</v>
      </c>
      <c r="BA26">
        <v>0</v>
      </c>
      <c r="BB26">
        <v>0</v>
      </c>
      <c r="BC26">
        <v>0</v>
      </c>
      <c r="BD26">
        <v>0</v>
      </c>
      <c r="BE26">
        <v>0</v>
      </c>
      <c r="BF26">
        <v>0</v>
      </c>
      <c r="BG26">
        <v>0</v>
      </c>
      <c r="BH26">
        <v>0</v>
      </c>
      <c r="BI26" t="s">
        <v>224</v>
      </c>
      <c r="BJ26" t="s">
        <v>225</v>
      </c>
      <c r="BK26">
        <v>0</v>
      </c>
      <c r="BL26">
        <v>0</v>
      </c>
      <c r="BM26">
        <v>0</v>
      </c>
      <c r="BN26">
        <v>0</v>
      </c>
      <c r="BO26" t="s">
        <v>226</v>
      </c>
      <c r="BP26" t="s">
        <v>227</v>
      </c>
      <c r="BQ26" t="s">
        <v>228</v>
      </c>
      <c r="BR26" t="s">
        <v>229</v>
      </c>
      <c r="BS26">
        <v>0</v>
      </c>
      <c r="BT26">
        <v>0</v>
      </c>
      <c r="BU26">
        <v>0</v>
      </c>
      <c r="BV26">
        <v>0</v>
      </c>
      <c r="BW26">
        <v>0</v>
      </c>
      <c r="BX26">
        <v>0</v>
      </c>
      <c r="BY26" t="s">
        <v>230</v>
      </c>
      <c r="BZ26" t="s">
        <v>231</v>
      </c>
      <c r="CA26">
        <v>0</v>
      </c>
      <c r="CB26">
        <v>0</v>
      </c>
      <c r="CC26" t="s">
        <v>232</v>
      </c>
      <c r="CD26" t="s">
        <v>233</v>
      </c>
      <c r="CE26">
        <v>0</v>
      </c>
      <c r="CF26">
        <v>0</v>
      </c>
      <c r="CG26" t="s">
        <v>234</v>
      </c>
      <c r="CH26" t="s">
        <v>235</v>
      </c>
      <c r="CI26">
        <v>0</v>
      </c>
      <c r="CJ26">
        <v>0</v>
      </c>
    </row>
    <row r="27" spans="1:88" x14ac:dyDescent="0.35">
      <c r="A27" s="1">
        <v>44168</v>
      </c>
      <c r="B27" s="2">
        <v>0.52392361111111108</v>
      </c>
      <c r="C27" t="s">
        <v>236</v>
      </c>
      <c r="D27" t="s">
        <v>154</v>
      </c>
      <c r="E27" t="s">
        <v>36</v>
      </c>
      <c r="F27">
        <v>12</v>
      </c>
      <c r="G27">
        <v>26</v>
      </c>
      <c r="H27">
        <v>0</v>
      </c>
      <c r="I27">
        <v>1</v>
      </c>
      <c r="J27">
        <v>0</v>
      </c>
      <c r="K27">
        <v>0</v>
      </c>
      <c r="L27">
        <v>0</v>
      </c>
      <c r="M27">
        <v>0</v>
      </c>
      <c r="N27">
        <v>0</v>
      </c>
      <c r="O27">
        <v>0</v>
      </c>
      <c r="P27">
        <v>0</v>
      </c>
      <c r="Q27">
        <v>0</v>
      </c>
      <c r="R27">
        <v>0</v>
      </c>
      <c r="S27">
        <v>0</v>
      </c>
      <c r="T27">
        <v>0</v>
      </c>
      <c r="U27">
        <v>0</v>
      </c>
      <c r="V27">
        <v>1</v>
      </c>
      <c r="W27">
        <v>1</v>
      </c>
      <c r="X27">
        <v>1</v>
      </c>
      <c r="Y27">
        <v>1</v>
      </c>
      <c r="Z27">
        <v>1</v>
      </c>
      <c r="AA27">
        <v>0</v>
      </c>
      <c r="AB27">
        <v>1</v>
      </c>
      <c r="AC27">
        <v>1</v>
      </c>
      <c r="AD27">
        <v>1</v>
      </c>
      <c r="AE27">
        <v>0</v>
      </c>
      <c r="AF27">
        <v>1</v>
      </c>
      <c r="AG27">
        <v>1</v>
      </c>
      <c r="AH27">
        <v>1</v>
      </c>
      <c r="AI27">
        <v>1</v>
      </c>
      <c r="AJ27">
        <v>0</v>
      </c>
      <c r="AK27">
        <v>0</v>
      </c>
      <c r="AL27">
        <v>0</v>
      </c>
      <c r="AM27">
        <v>0</v>
      </c>
      <c r="AN27">
        <v>0</v>
      </c>
      <c r="AO27">
        <v>0</v>
      </c>
      <c r="AP27">
        <v>0</v>
      </c>
      <c r="AQ27">
        <v>0</v>
      </c>
      <c r="AR27">
        <v>0</v>
      </c>
      <c r="AS27">
        <v>0</v>
      </c>
      <c r="AT27">
        <v>0</v>
      </c>
      <c r="AU27">
        <v>0</v>
      </c>
      <c r="AV27">
        <v>0</v>
      </c>
      <c r="AW27">
        <v>0</v>
      </c>
      <c r="AX27">
        <v>0</v>
      </c>
      <c r="AY27">
        <v>0</v>
      </c>
      <c r="AZ27">
        <v>0</v>
      </c>
      <c r="BA27">
        <v>0</v>
      </c>
      <c r="BB27">
        <v>0</v>
      </c>
      <c r="BC27">
        <v>0</v>
      </c>
      <c r="BD27">
        <v>0</v>
      </c>
      <c r="BE27">
        <v>0</v>
      </c>
      <c r="BF27">
        <v>0</v>
      </c>
      <c r="BG27">
        <v>0</v>
      </c>
      <c r="BH27">
        <v>0</v>
      </c>
      <c r="BI27" t="s">
        <v>224</v>
      </c>
      <c r="BJ27" t="s">
        <v>225</v>
      </c>
      <c r="BK27">
        <v>0</v>
      </c>
      <c r="BL27">
        <v>0</v>
      </c>
      <c r="BM27">
        <v>0</v>
      </c>
      <c r="BN27">
        <v>0</v>
      </c>
      <c r="BO27" t="s">
        <v>226</v>
      </c>
      <c r="BP27" t="s">
        <v>227</v>
      </c>
      <c r="BQ27" t="s">
        <v>228</v>
      </c>
      <c r="BR27" t="s">
        <v>229</v>
      </c>
      <c r="BS27">
        <v>0</v>
      </c>
      <c r="BT27">
        <v>0</v>
      </c>
      <c r="BU27">
        <v>0</v>
      </c>
      <c r="BV27">
        <v>0</v>
      </c>
      <c r="BW27">
        <v>0</v>
      </c>
      <c r="BX27">
        <v>0</v>
      </c>
      <c r="BY27" t="s">
        <v>230</v>
      </c>
      <c r="BZ27" t="s">
        <v>231</v>
      </c>
      <c r="CA27">
        <v>0</v>
      </c>
      <c r="CB27">
        <v>0</v>
      </c>
      <c r="CC27" t="s">
        <v>232</v>
      </c>
      <c r="CD27" t="s">
        <v>233</v>
      </c>
      <c r="CE27">
        <v>0</v>
      </c>
      <c r="CF27">
        <v>0</v>
      </c>
      <c r="CG27" t="s">
        <v>234</v>
      </c>
      <c r="CH27" t="s">
        <v>235</v>
      </c>
      <c r="CI27">
        <v>0</v>
      </c>
      <c r="CJ27">
        <v>0</v>
      </c>
    </row>
    <row r="28" spans="1:88" x14ac:dyDescent="0.35">
      <c r="A28" s="1">
        <v>44168</v>
      </c>
      <c r="B28" s="2">
        <v>0.52479166666666666</v>
      </c>
      <c r="C28" t="s">
        <v>237</v>
      </c>
      <c r="D28" t="s">
        <v>154</v>
      </c>
      <c r="E28" t="s">
        <v>35</v>
      </c>
      <c r="F28">
        <v>12</v>
      </c>
      <c r="G28">
        <v>26</v>
      </c>
      <c r="H28">
        <v>0</v>
      </c>
      <c r="I28">
        <v>1</v>
      </c>
      <c r="J28">
        <v>0</v>
      </c>
      <c r="K28">
        <v>0</v>
      </c>
      <c r="L28">
        <v>0</v>
      </c>
      <c r="M28">
        <v>0</v>
      </c>
      <c r="N28">
        <v>0</v>
      </c>
      <c r="O28">
        <v>0</v>
      </c>
      <c r="P28">
        <v>0</v>
      </c>
      <c r="Q28">
        <v>0</v>
      </c>
      <c r="R28">
        <v>0</v>
      </c>
      <c r="S28">
        <v>0</v>
      </c>
      <c r="T28">
        <v>0</v>
      </c>
      <c r="U28">
        <v>0</v>
      </c>
      <c r="V28">
        <v>1</v>
      </c>
      <c r="W28">
        <v>1</v>
      </c>
      <c r="X28">
        <v>1</v>
      </c>
      <c r="Y28">
        <v>1</v>
      </c>
      <c r="Z28">
        <v>1</v>
      </c>
      <c r="AA28">
        <v>0</v>
      </c>
      <c r="AB28">
        <v>1</v>
      </c>
      <c r="AC28">
        <v>1</v>
      </c>
      <c r="AD28">
        <v>1</v>
      </c>
      <c r="AE28">
        <v>0</v>
      </c>
      <c r="AF28">
        <v>1</v>
      </c>
      <c r="AG28">
        <v>1</v>
      </c>
      <c r="AH28">
        <v>1</v>
      </c>
      <c r="AI28">
        <v>1</v>
      </c>
      <c r="AJ28">
        <v>0</v>
      </c>
      <c r="AK28">
        <v>0</v>
      </c>
      <c r="AL28">
        <v>0</v>
      </c>
      <c r="AM28">
        <v>0</v>
      </c>
      <c r="AN28">
        <v>0</v>
      </c>
      <c r="AO28">
        <v>0</v>
      </c>
      <c r="AP28">
        <v>0</v>
      </c>
      <c r="AQ28">
        <v>0</v>
      </c>
      <c r="AR28">
        <v>0</v>
      </c>
      <c r="AS28">
        <v>0</v>
      </c>
      <c r="AT28">
        <v>0</v>
      </c>
      <c r="AU28">
        <v>0</v>
      </c>
      <c r="AV28">
        <v>0</v>
      </c>
      <c r="AW28">
        <v>0</v>
      </c>
      <c r="AX28">
        <v>0</v>
      </c>
      <c r="AY28">
        <v>0</v>
      </c>
      <c r="AZ28">
        <v>0</v>
      </c>
      <c r="BA28">
        <v>0</v>
      </c>
      <c r="BB28">
        <v>0</v>
      </c>
      <c r="BC28">
        <v>0</v>
      </c>
      <c r="BD28">
        <v>0</v>
      </c>
      <c r="BE28">
        <v>0</v>
      </c>
      <c r="BF28">
        <v>0</v>
      </c>
      <c r="BG28">
        <v>0</v>
      </c>
      <c r="BH28">
        <v>0</v>
      </c>
      <c r="BI28">
        <v>0</v>
      </c>
      <c r="BJ28">
        <v>0</v>
      </c>
      <c r="BK28">
        <v>0</v>
      </c>
      <c r="BL28">
        <v>0</v>
      </c>
      <c r="BM28">
        <v>0</v>
      </c>
      <c r="BN28">
        <v>0</v>
      </c>
      <c r="BO28" t="s">
        <v>238</v>
      </c>
      <c r="BP28" t="s">
        <v>239</v>
      </c>
      <c r="BQ28" t="s">
        <v>240</v>
      </c>
      <c r="BR28" t="s">
        <v>241</v>
      </c>
      <c r="BS28">
        <v>0</v>
      </c>
      <c r="BT28">
        <v>0</v>
      </c>
      <c r="BU28">
        <v>0</v>
      </c>
      <c r="BV28">
        <v>0</v>
      </c>
      <c r="BW28">
        <v>0</v>
      </c>
      <c r="BX28">
        <v>0</v>
      </c>
      <c r="BY28" t="s">
        <v>242</v>
      </c>
      <c r="BZ28" t="s">
        <v>243</v>
      </c>
      <c r="CA28">
        <v>0</v>
      </c>
      <c r="CB28">
        <v>0</v>
      </c>
      <c r="CC28">
        <v>0</v>
      </c>
      <c r="CD28">
        <v>0</v>
      </c>
      <c r="CE28">
        <v>0</v>
      </c>
      <c r="CF28">
        <v>0</v>
      </c>
      <c r="CG28">
        <v>0</v>
      </c>
      <c r="CH28">
        <v>0</v>
      </c>
      <c r="CI28">
        <v>0</v>
      </c>
      <c r="CJ28">
        <v>0</v>
      </c>
    </row>
    <row r="29" spans="1:88" x14ac:dyDescent="0.35">
      <c r="A29" s="1">
        <v>44168</v>
      </c>
      <c r="B29" s="2">
        <v>0.52546296296296291</v>
      </c>
      <c r="C29" t="s">
        <v>244</v>
      </c>
      <c r="D29" t="s">
        <v>154</v>
      </c>
      <c r="E29" t="s">
        <v>35</v>
      </c>
      <c r="F29">
        <v>12</v>
      </c>
      <c r="G29">
        <v>26</v>
      </c>
      <c r="H29">
        <v>0</v>
      </c>
      <c r="I29">
        <v>1</v>
      </c>
      <c r="J29">
        <v>0</v>
      </c>
      <c r="K29">
        <v>0</v>
      </c>
      <c r="L29">
        <v>0</v>
      </c>
      <c r="M29">
        <v>0</v>
      </c>
      <c r="N29">
        <v>0</v>
      </c>
      <c r="O29">
        <v>0</v>
      </c>
      <c r="P29">
        <v>0</v>
      </c>
      <c r="Q29">
        <v>0</v>
      </c>
      <c r="R29">
        <v>0</v>
      </c>
      <c r="S29">
        <v>0</v>
      </c>
      <c r="T29">
        <v>0</v>
      </c>
      <c r="U29">
        <v>0</v>
      </c>
      <c r="V29">
        <v>1</v>
      </c>
      <c r="W29">
        <v>1</v>
      </c>
      <c r="X29">
        <v>1</v>
      </c>
      <c r="Y29">
        <v>1</v>
      </c>
      <c r="Z29">
        <v>1</v>
      </c>
      <c r="AA29">
        <v>0</v>
      </c>
      <c r="AB29">
        <v>1</v>
      </c>
      <c r="AC29">
        <v>1</v>
      </c>
      <c r="AD29">
        <v>1</v>
      </c>
      <c r="AE29">
        <v>0</v>
      </c>
      <c r="AF29">
        <v>1</v>
      </c>
      <c r="AG29">
        <v>1</v>
      </c>
      <c r="AH29">
        <v>1</v>
      </c>
      <c r="AI29">
        <v>1</v>
      </c>
      <c r="AJ29">
        <v>0</v>
      </c>
      <c r="AK29">
        <v>0</v>
      </c>
      <c r="AL29">
        <v>0</v>
      </c>
      <c r="AM29">
        <v>0</v>
      </c>
      <c r="AN29">
        <v>0</v>
      </c>
      <c r="AO29">
        <v>0</v>
      </c>
      <c r="AP29">
        <v>0</v>
      </c>
      <c r="AQ29">
        <v>0</v>
      </c>
      <c r="AR29">
        <v>0</v>
      </c>
      <c r="AS29">
        <v>0</v>
      </c>
      <c r="AT29">
        <v>0</v>
      </c>
      <c r="AU29">
        <v>0</v>
      </c>
      <c r="AV29">
        <v>0</v>
      </c>
      <c r="AW29">
        <v>0</v>
      </c>
      <c r="AX29">
        <v>0</v>
      </c>
      <c r="AY29">
        <v>0</v>
      </c>
      <c r="AZ29">
        <v>0</v>
      </c>
      <c r="BA29">
        <v>0</v>
      </c>
      <c r="BB29">
        <v>0</v>
      </c>
      <c r="BC29">
        <v>0</v>
      </c>
      <c r="BD29">
        <v>0</v>
      </c>
      <c r="BE29">
        <v>0</v>
      </c>
      <c r="BF29">
        <v>0</v>
      </c>
      <c r="BG29">
        <v>0</v>
      </c>
      <c r="BH29">
        <v>0</v>
      </c>
      <c r="BI29">
        <v>0</v>
      </c>
      <c r="BJ29">
        <v>0</v>
      </c>
      <c r="BK29">
        <v>0</v>
      </c>
      <c r="BL29">
        <v>0</v>
      </c>
      <c r="BM29">
        <v>0</v>
      </c>
      <c r="BN29">
        <v>0</v>
      </c>
      <c r="BO29">
        <v>0</v>
      </c>
      <c r="BP29">
        <v>0</v>
      </c>
      <c r="BQ29" t="s">
        <v>245</v>
      </c>
      <c r="BR29" t="s">
        <v>246</v>
      </c>
      <c r="BS29">
        <v>0</v>
      </c>
      <c r="BT29">
        <v>0</v>
      </c>
      <c r="BU29">
        <v>0</v>
      </c>
      <c r="BV29">
        <v>0</v>
      </c>
      <c r="BW29">
        <v>0</v>
      </c>
      <c r="BX29">
        <v>0</v>
      </c>
      <c r="BY29" t="s">
        <v>247</v>
      </c>
      <c r="BZ29" t="s">
        <v>248</v>
      </c>
      <c r="CA29">
        <v>0</v>
      </c>
      <c r="CB29">
        <v>0</v>
      </c>
      <c r="CC29">
        <v>0</v>
      </c>
      <c r="CD29">
        <v>0</v>
      </c>
      <c r="CE29">
        <v>0</v>
      </c>
      <c r="CF29">
        <v>0</v>
      </c>
      <c r="CG29">
        <v>0</v>
      </c>
      <c r="CH29">
        <v>0</v>
      </c>
      <c r="CI29">
        <v>0</v>
      </c>
      <c r="CJ29">
        <v>0</v>
      </c>
    </row>
    <row r="30" spans="1:88" x14ac:dyDescent="0.35">
      <c r="A30" s="1">
        <v>44168</v>
      </c>
      <c r="B30" s="2">
        <v>0.52685185185185179</v>
      </c>
      <c r="C30" t="s">
        <v>249</v>
      </c>
      <c r="D30" t="s">
        <v>37</v>
      </c>
      <c r="E30" t="s">
        <v>35</v>
      </c>
      <c r="F30">
        <v>12</v>
      </c>
      <c r="G30">
        <v>24</v>
      </c>
      <c r="H30">
        <v>0</v>
      </c>
      <c r="I30">
        <v>1</v>
      </c>
      <c r="J30">
        <v>1</v>
      </c>
      <c r="K30">
        <v>1</v>
      </c>
      <c r="L30">
        <v>1</v>
      </c>
      <c r="M30">
        <v>1</v>
      </c>
      <c r="N30">
        <v>1</v>
      </c>
      <c r="O30">
        <v>1</v>
      </c>
      <c r="P30">
        <v>1</v>
      </c>
      <c r="Q30">
        <v>0</v>
      </c>
      <c r="R30">
        <v>1</v>
      </c>
      <c r="S30">
        <v>1</v>
      </c>
      <c r="T30">
        <v>1</v>
      </c>
      <c r="U30">
        <v>1</v>
      </c>
      <c r="V30" t="s">
        <v>38</v>
      </c>
      <c r="W30" t="s">
        <v>38</v>
      </c>
      <c r="X30">
        <v>0</v>
      </c>
      <c r="Y30">
        <v>0</v>
      </c>
      <c r="Z30">
        <v>0</v>
      </c>
      <c r="AA30">
        <v>0</v>
      </c>
      <c r="AB30">
        <v>0</v>
      </c>
      <c r="AC30">
        <v>0</v>
      </c>
      <c r="AD30">
        <v>0</v>
      </c>
      <c r="AE30">
        <v>0</v>
      </c>
      <c r="AF30">
        <v>0</v>
      </c>
      <c r="AG30">
        <v>0</v>
      </c>
      <c r="AH30">
        <v>0</v>
      </c>
      <c r="AI30">
        <v>0</v>
      </c>
      <c r="AJ30">
        <v>0</v>
      </c>
      <c r="AK30">
        <v>0</v>
      </c>
      <c r="AL30">
        <v>0</v>
      </c>
      <c r="AM30">
        <v>0</v>
      </c>
      <c r="AN30">
        <v>0</v>
      </c>
      <c r="AO30">
        <v>0</v>
      </c>
      <c r="AP30">
        <v>0</v>
      </c>
      <c r="AQ30">
        <v>0</v>
      </c>
      <c r="AR30">
        <v>0</v>
      </c>
      <c r="AS30">
        <v>0</v>
      </c>
      <c r="AT30">
        <v>0</v>
      </c>
      <c r="AU30">
        <v>0</v>
      </c>
      <c r="AV30">
        <v>0</v>
      </c>
      <c r="AW30">
        <v>0</v>
      </c>
      <c r="AX30">
        <v>0</v>
      </c>
      <c r="AY30">
        <v>0</v>
      </c>
      <c r="AZ30">
        <v>0</v>
      </c>
      <c r="BA30">
        <v>0</v>
      </c>
      <c r="BB30">
        <v>0</v>
      </c>
      <c r="BC30">
        <v>0</v>
      </c>
      <c r="BD30">
        <v>0</v>
      </c>
      <c r="BE30" t="s">
        <v>250</v>
      </c>
      <c r="BF30" t="s">
        <v>251</v>
      </c>
      <c r="BG30">
        <v>0</v>
      </c>
      <c r="BH30">
        <v>0</v>
      </c>
      <c r="BI30" t="s">
        <v>65</v>
      </c>
      <c r="BK30" t="s">
        <v>65</v>
      </c>
      <c r="BM30">
        <v>0</v>
      </c>
      <c r="BN30">
        <v>0</v>
      </c>
      <c r="BO30">
        <v>0</v>
      </c>
      <c r="BP30">
        <v>0</v>
      </c>
      <c r="BQ30">
        <v>0</v>
      </c>
      <c r="BR30">
        <v>0</v>
      </c>
      <c r="BS30">
        <v>0</v>
      </c>
      <c r="BT30">
        <v>0</v>
      </c>
      <c r="BU30">
        <v>0</v>
      </c>
      <c r="BV30">
        <v>0</v>
      </c>
      <c r="BW30">
        <v>0</v>
      </c>
      <c r="BX30">
        <v>0</v>
      </c>
      <c r="BY30">
        <v>0</v>
      </c>
      <c r="BZ30">
        <v>0</v>
      </c>
      <c r="CA30">
        <v>0</v>
      </c>
      <c r="CB30">
        <v>0</v>
      </c>
      <c r="CC30">
        <v>0</v>
      </c>
      <c r="CD30">
        <v>0</v>
      </c>
      <c r="CE30">
        <v>0</v>
      </c>
      <c r="CF30">
        <v>0</v>
      </c>
      <c r="CG30">
        <v>0</v>
      </c>
      <c r="CH30">
        <v>0</v>
      </c>
      <c r="CI30">
        <v>0</v>
      </c>
      <c r="CJ30">
        <v>0</v>
      </c>
    </row>
    <row r="31" spans="1:88" x14ac:dyDescent="0.35">
      <c r="A31" s="1">
        <v>44168</v>
      </c>
      <c r="B31" s="2">
        <v>0.5276967592592593</v>
      </c>
      <c r="C31" t="s">
        <v>252</v>
      </c>
      <c r="D31" t="s">
        <v>37</v>
      </c>
      <c r="E31" t="s">
        <v>35</v>
      </c>
      <c r="F31">
        <v>12</v>
      </c>
      <c r="G31">
        <v>24</v>
      </c>
      <c r="H31">
        <v>0</v>
      </c>
      <c r="I31">
        <v>1</v>
      </c>
      <c r="J31">
        <v>1</v>
      </c>
      <c r="K31">
        <v>1</v>
      </c>
      <c r="L31">
        <v>1</v>
      </c>
      <c r="M31">
        <v>1</v>
      </c>
      <c r="N31">
        <v>1</v>
      </c>
      <c r="O31">
        <v>1</v>
      </c>
      <c r="P31">
        <v>1</v>
      </c>
      <c r="Q31">
        <v>0</v>
      </c>
      <c r="R31">
        <v>1</v>
      </c>
      <c r="S31">
        <v>1</v>
      </c>
      <c r="T31">
        <v>1</v>
      </c>
      <c r="U31">
        <v>1</v>
      </c>
      <c r="V31" t="s">
        <v>38</v>
      </c>
      <c r="W31" t="s">
        <v>38</v>
      </c>
      <c r="X31">
        <v>0</v>
      </c>
      <c r="Y31">
        <v>0</v>
      </c>
      <c r="Z31">
        <v>0</v>
      </c>
      <c r="AA31">
        <v>0</v>
      </c>
      <c r="AB31">
        <v>0</v>
      </c>
      <c r="AC31">
        <v>0</v>
      </c>
      <c r="AD31">
        <v>0</v>
      </c>
      <c r="AE31">
        <v>0</v>
      </c>
      <c r="AF31">
        <v>0</v>
      </c>
      <c r="AG31">
        <v>0</v>
      </c>
      <c r="AH31">
        <v>0</v>
      </c>
      <c r="AI31">
        <v>0</v>
      </c>
      <c r="AJ31">
        <v>0</v>
      </c>
      <c r="AK31">
        <v>0</v>
      </c>
      <c r="AL31">
        <v>0</v>
      </c>
      <c r="AM31">
        <v>0</v>
      </c>
      <c r="AN31">
        <v>0</v>
      </c>
      <c r="AO31" t="s">
        <v>253</v>
      </c>
      <c r="AP31" t="s">
        <v>254</v>
      </c>
      <c r="AQ31" t="s">
        <v>255</v>
      </c>
      <c r="AR31" t="s">
        <v>256</v>
      </c>
      <c r="AS31" t="s">
        <v>257</v>
      </c>
      <c r="AT31" t="s">
        <v>258</v>
      </c>
      <c r="AU31">
        <v>0</v>
      </c>
      <c r="AV31">
        <v>0</v>
      </c>
      <c r="AW31" t="s">
        <v>259</v>
      </c>
      <c r="AX31" t="s">
        <v>260</v>
      </c>
      <c r="AY31">
        <v>0</v>
      </c>
      <c r="AZ31">
        <v>0</v>
      </c>
      <c r="BA31" t="s">
        <v>261</v>
      </c>
      <c r="BB31" t="s">
        <v>262</v>
      </c>
      <c r="BC31" t="s">
        <v>263</v>
      </c>
      <c r="BD31" t="s">
        <v>264</v>
      </c>
      <c r="BE31" t="s">
        <v>265</v>
      </c>
      <c r="BF31" t="s">
        <v>266</v>
      </c>
      <c r="BG31" t="s">
        <v>267</v>
      </c>
      <c r="BH31" t="s">
        <v>268</v>
      </c>
      <c r="BI31" t="s">
        <v>65</v>
      </c>
      <c r="BK31" t="s">
        <v>65</v>
      </c>
      <c r="BM31">
        <v>0</v>
      </c>
      <c r="BN31">
        <v>0</v>
      </c>
      <c r="BO31">
        <v>0</v>
      </c>
      <c r="BP31">
        <v>0</v>
      </c>
      <c r="BQ31">
        <v>0</v>
      </c>
      <c r="BR31">
        <v>0</v>
      </c>
      <c r="BS31">
        <v>0</v>
      </c>
      <c r="BT31">
        <v>0</v>
      </c>
      <c r="BU31">
        <v>0</v>
      </c>
      <c r="BV31">
        <v>0</v>
      </c>
      <c r="BW31">
        <v>0</v>
      </c>
      <c r="BX31">
        <v>0</v>
      </c>
      <c r="BY31">
        <v>0</v>
      </c>
      <c r="BZ31">
        <v>0</v>
      </c>
      <c r="CA31">
        <v>0</v>
      </c>
      <c r="CB31">
        <v>0</v>
      </c>
      <c r="CC31">
        <v>0</v>
      </c>
      <c r="CD31">
        <v>0</v>
      </c>
      <c r="CE31">
        <v>0</v>
      </c>
      <c r="CF31">
        <v>0</v>
      </c>
      <c r="CG31">
        <v>0</v>
      </c>
      <c r="CH31">
        <v>0</v>
      </c>
      <c r="CI31">
        <v>0</v>
      </c>
      <c r="CJ31">
        <v>0</v>
      </c>
    </row>
    <row r="32" spans="1:88" x14ac:dyDescent="0.35">
      <c r="A32" s="1">
        <v>44168</v>
      </c>
      <c r="B32" s="2">
        <v>0.52871527777777783</v>
      </c>
      <c r="C32" t="s">
        <v>269</v>
      </c>
      <c r="D32" t="s">
        <v>37</v>
      </c>
      <c r="E32" t="s">
        <v>35</v>
      </c>
      <c r="F32">
        <v>12</v>
      </c>
      <c r="G32">
        <v>24</v>
      </c>
      <c r="H32">
        <v>0</v>
      </c>
      <c r="I32">
        <v>1</v>
      </c>
      <c r="J32">
        <v>1</v>
      </c>
      <c r="K32">
        <v>1</v>
      </c>
      <c r="L32">
        <v>1</v>
      </c>
      <c r="M32">
        <v>1</v>
      </c>
      <c r="N32">
        <v>1</v>
      </c>
      <c r="O32">
        <v>1</v>
      </c>
      <c r="P32">
        <v>1</v>
      </c>
      <c r="Q32">
        <v>0</v>
      </c>
      <c r="R32">
        <v>1</v>
      </c>
      <c r="S32">
        <v>1</v>
      </c>
      <c r="T32">
        <v>1</v>
      </c>
      <c r="U32">
        <v>1</v>
      </c>
      <c r="V32" t="s">
        <v>38</v>
      </c>
      <c r="W32" t="s">
        <v>38</v>
      </c>
      <c r="X32">
        <v>0</v>
      </c>
      <c r="Y32">
        <v>0</v>
      </c>
      <c r="Z32">
        <v>0</v>
      </c>
      <c r="AA32">
        <v>0</v>
      </c>
      <c r="AB32">
        <v>0</v>
      </c>
      <c r="AC32">
        <v>0</v>
      </c>
      <c r="AD32">
        <v>0</v>
      </c>
      <c r="AE32">
        <v>0</v>
      </c>
      <c r="AF32">
        <v>0</v>
      </c>
      <c r="AG32">
        <v>0</v>
      </c>
      <c r="AH32">
        <v>0</v>
      </c>
      <c r="AI32">
        <v>0</v>
      </c>
      <c r="AJ32">
        <v>0</v>
      </c>
      <c r="AK32">
        <v>0</v>
      </c>
      <c r="AL32">
        <v>0</v>
      </c>
      <c r="AM32">
        <v>0</v>
      </c>
      <c r="AN32">
        <v>0</v>
      </c>
      <c r="AO32" t="s">
        <v>270</v>
      </c>
      <c r="AP32" t="s">
        <v>271</v>
      </c>
      <c r="AQ32" t="s">
        <v>272</v>
      </c>
      <c r="AR32" t="s">
        <v>273</v>
      </c>
      <c r="AS32">
        <v>0</v>
      </c>
      <c r="AT32">
        <v>0</v>
      </c>
      <c r="AU32">
        <v>0</v>
      </c>
      <c r="AV32">
        <v>0</v>
      </c>
      <c r="AW32">
        <v>0</v>
      </c>
      <c r="AX32">
        <v>0</v>
      </c>
      <c r="AY32">
        <v>0</v>
      </c>
      <c r="AZ32">
        <v>0</v>
      </c>
      <c r="BA32">
        <v>0</v>
      </c>
      <c r="BB32">
        <v>0</v>
      </c>
      <c r="BC32">
        <v>0</v>
      </c>
      <c r="BD32">
        <v>0</v>
      </c>
      <c r="BE32" t="s">
        <v>274</v>
      </c>
      <c r="BF32" t="s">
        <v>275</v>
      </c>
      <c r="BG32" t="s">
        <v>276</v>
      </c>
      <c r="BH32" t="s">
        <v>277</v>
      </c>
      <c r="BI32" t="s">
        <v>65</v>
      </c>
      <c r="BK32" t="s">
        <v>65</v>
      </c>
      <c r="BM32">
        <v>0</v>
      </c>
      <c r="BN32">
        <v>0</v>
      </c>
      <c r="BO32">
        <v>0</v>
      </c>
      <c r="BP32">
        <v>0</v>
      </c>
      <c r="BQ32">
        <v>0</v>
      </c>
      <c r="BR32">
        <v>0</v>
      </c>
      <c r="BS32">
        <v>0</v>
      </c>
      <c r="BT32">
        <v>0</v>
      </c>
      <c r="BU32">
        <v>0</v>
      </c>
      <c r="BV32">
        <v>0</v>
      </c>
      <c r="BW32">
        <v>0</v>
      </c>
      <c r="BX32">
        <v>0</v>
      </c>
      <c r="BY32">
        <v>0</v>
      </c>
      <c r="BZ32">
        <v>0</v>
      </c>
      <c r="CA32">
        <v>0</v>
      </c>
      <c r="CB32">
        <v>0</v>
      </c>
      <c r="CC32">
        <v>0</v>
      </c>
      <c r="CD32">
        <v>0</v>
      </c>
      <c r="CE32">
        <v>0</v>
      </c>
      <c r="CF32">
        <v>0</v>
      </c>
      <c r="CG32">
        <v>0</v>
      </c>
      <c r="CH32">
        <v>0</v>
      </c>
      <c r="CI32">
        <v>0</v>
      </c>
      <c r="CJ32">
        <v>0</v>
      </c>
    </row>
    <row r="33" spans="1:88" x14ac:dyDescent="0.35">
      <c r="A33" s="1">
        <v>44168</v>
      </c>
      <c r="B33" s="2">
        <v>0.52947916666666661</v>
      </c>
      <c r="C33" t="s">
        <v>278</v>
      </c>
      <c r="D33" t="s">
        <v>37</v>
      </c>
      <c r="E33" t="s">
        <v>35</v>
      </c>
      <c r="F33">
        <v>12</v>
      </c>
      <c r="G33">
        <v>24</v>
      </c>
      <c r="H33">
        <v>0</v>
      </c>
      <c r="I33">
        <v>1</v>
      </c>
      <c r="J33">
        <v>1</v>
      </c>
      <c r="K33">
        <v>1</v>
      </c>
      <c r="L33">
        <v>1</v>
      </c>
      <c r="M33">
        <v>1</v>
      </c>
      <c r="N33">
        <v>1</v>
      </c>
      <c r="O33">
        <v>1</v>
      </c>
      <c r="P33">
        <v>1</v>
      </c>
      <c r="Q33">
        <v>0</v>
      </c>
      <c r="R33">
        <v>1</v>
      </c>
      <c r="S33">
        <v>1</v>
      </c>
      <c r="T33">
        <v>1</v>
      </c>
      <c r="U33">
        <v>1</v>
      </c>
      <c r="V33" t="s">
        <v>38</v>
      </c>
      <c r="W33" t="s">
        <v>38</v>
      </c>
      <c r="X33">
        <v>0</v>
      </c>
      <c r="Y33">
        <v>0</v>
      </c>
      <c r="Z33">
        <v>0</v>
      </c>
      <c r="AA33">
        <v>0</v>
      </c>
      <c r="AB33">
        <v>0</v>
      </c>
      <c r="AC33">
        <v>0</v>
      </c>
      <c r="AD33">
        <v>0</v>
      </c>
      <c r="AE33">
        <v>0</v>
      </c>
      <c r="AF33">
        <v>0</v>
      </c>
      <c r="AG33">
        <v>0</v>
      </c>
      <c r="AH33">
        <v>0</v>
      </c>
      <c r="AI33">
        <v>0</v>
      </c>
      <c r="AJ33">
        <v>0</v>
      </c>
      <c r="AK33">
        <v>0</v>
      </c>
      <c r="AL33">
        <v>0</v>
      </c>
      <c r="AM33">
        <v>0</v>
      </c>
      <c r="AN33">
        <v>0</v>
      </c>
      <c r="AO33" t="s">
        <v>279</v>
      </c>
      <c r="AP33" t="s">
        <v>280</v>
      </c>
      <c r="AQ33" t="s">
        <v>281</v>
      </c>
      <c r="AR33" t="s">
        <v>282</v>
      </c>
      <c r="AS33">
        <v>0</v>
      </c>
      <c r="AT33">
        <v>0</v>
      </c>
      <c r="AU33">
        <v>0</v>
      </c>
      <c r="AV33">
        <v>0</v>
      </c>
      <c r="AW33">
        <v>0</v>
      </c>
      <c r="AX33">
        <v>0</v>
      </c>
      <c r="AY33">
        <v>0</v>
      </c>
      <c r="AZ33">
        <v>0</v>
      </c>
      <c r="BA33">
        <v>0</v>
      </c>
      <c r="BB33">
        <v>0</v>
      </c>
      <c r="BC33">
        <v>0</v>
      </c>
      <c r="BD33">
        <v>0</v>
      </c>
      <c r="BE33" t="s">
        <v>283</v>
      </c>
      <c r="BF33" t="s">
        <v>284</v>
      </c>
      <c r="BG33">
        <v>0</v>
      </c>
      <c r="BH33">
        <v>0</v>
      </c>
      <c r="BI33" t="s">
        <v>65</v>
      </c>
      <c r="BK33" t="s">
        <v>65</v>
      </c>
      <c r="BM33">
        <v>0</v>
      </c>
      <c r="BN33">
        <v>0</v>
      </c>
      <c r="BO33">
        <v>0</v>
      </c>
      <c r="BP33">
        <v>0</v>
      </c>
      <c r="BQ33">
        <v>0</v>
      </c>
      <c r="BR33">
        <v>0</v>
      </c>
      <c r="BS33">
        <v>0</v>
      </c>
      <c r="BT33">
        <v>0</v>
      </c>
      <c r="BU33">
        <v>0</v>
      </c>
      <c r="BV33">
        <v>0</v>
      </c>
      <c r="BW33">
        <v>0</v>
      </c>
      <c r="BX33">
        <v>0</v>
      </c>
      <c r="BY33">
        <v>0</v>
      </c>
      <c r="BZ33">
        <v>0</v>
      </c>
      <c r="CA33">
        <v>0</v>
      </c>
      <c r="CB33">
        <v>0</v>
      </c>
      <c r="CC33">
        <v>0</v>
      </c>
      <c r="CD33">
        <v>0</v>
      </c>
      <c r="CE33">
        <v>0</v>
      </c>
      <c r="CF33">
        <v>0</v>
      </c>
      <c r="CG33">
        <v>0</v>
      </c>
      <c r="CH33">
        <v>0</v>
      </c>
      <c r="CI33">
        <v>0</v>
      </c>
      <c r="CJ33">
        <v>0</v>
      </c>
    </row>
    <row r="34" spans="1:88" x14ac:dyDescent="0.35">
      <c r="A34" s="1">
        <v>44168</v>
      </c>
      <c r="B34" s="2">
        <v>0.53010416666666671</v>
      </c>
      <c r="C34" t="s">
        <v>285</v>
      </c>
      <c r="D34" t="s">
        <v>37</v>
      </c>
      <c r="E34" t="s">
        <v>35</v>
      </c>
      <c r="F34">
        <v>12</v>
      </c>
      <c r="G34">
        <v>24</v>
      </c>
      <c r="H34">
        <v>0</v>
      </c>
      <c r="I34">
        <v>1</v>
      </c>
      <c r="J34">
        <v>1</v>
      </c>
      <c r="K34">
        <v>1</v>
      </c>
      <c r="L34">
        <v>1</v>
      </c>
      <c r="M34">
        <v>1</v>
      </c>
      <c r="N34">
        <v>1</v>
      </c>
      <c r="O34">
        <v>1</v>
      </c>
      <c r="P34">
        <v>1</v>
      </c>
      <c r="Q34">
        <v>1</v>
      </c>
      <c r="R34">
        <v>1</v>
      </c>
      <c r="S34">
        <v>1</v>
      </c>
      <c r="T34">
        <v>1</v>
      </c>
      <c r="U34">
        <v>1</v>
      </c>
      <c r="V34" t="s">
        <v>38</v>
      </c>
      <c r="W34" t="s">
        <v>38</v>
      </c>
      <c r="X34">
        <v>0</v>
      </c>
      <c r="Y34">
        <v>0</v>
      </c>
      <c r="Z34">
        <v>0</v>
      </c>
      <c r="AA34">
        <v>0</v>
      </c>
      <c r="AB34">
        <v>0</v>
      </c>
      <c r="AC34">
        <v>0</v>
      </c>
      <c r="AD34">
        <v>0</v>
      </c>
      <c r="AE34">
        <v>0</v>
      </c>
      <c r="AF34">
        <v>0</v>
      </c>
      <c r="AG34">
        <v>0</v>
      </c>
      <c r="AH34">
        <v>0</v>
      </c>
      <c r="AI34">
        <v>0</v>
      </c>
      <c r="AJ34">
        <v>0</v>
      </c>
      <c r="AK34">
        <v>0</v>
      </c>
      <c r="AL34">
        <v>0</v>
      </c>
      <c r="AM34">
        <v>0</v>
      </c>
      <c r="AN34">
        <v>0</v>
      </c>
      <c r="AO34" t="s">
        <v>286</v>
      </c>
      <c r="AP34" t="s">
        <v>287</v>
      </c>
      <c r="AQ34" t="s">
        <v>288</v>
      </c>
      <c r="AR34" t="s">
        <v>289</v>
      </c>
      <c r="AS34">
        <v>0</v>
      </c>
      <c r="AT34">
        <v>0</v>
      </c>
      <c r="AU34">
        <v>0</v>
      </c>
      <c r="AV34">
        <v>0</v>
      </c>
      <c r="AW34">
        <v>0</v>
      </c>
      <c r="AX34">
        <v>0</v>
      </c>
      <c r="AY34">
        <v>0</v>
      </c>
      <c r="AZ34">
        <v>0</v>
      </c>
      <c r="BA34">
        <v>0</v>
      </c>
      <c r="BB34">
        <v>0</v>
      </c>
      <c r="BC34">
        <v>0</v>
      </c>
      <c r="BD34">
        <v>0</v>
      </c>
      <c r="BE34" t="s">
        <v>290</v>
      </c>
      <c r="BF34" t="s">
        <v>291</v>
      </c>
      <c r="BG34">
        <v>0</v>
      </c>
      <c r="BH34">
        <v>0</v>
      </c>
      <c r="BI34" t="s">
        <v>65</v>
      </c>
      <c r="BK34" t="s">
        <v>65</v>
      </c>
      <c r="BM34">
        <v>0</v>
      </c>
      <c r="BN34">
        <v>0</v>
      </c>
      <c r="BO34">
        <v>0</v>
      </c>
      <c r="BP34">
        <v>0</v>
      </c>
      <c r="BQ34">
        <v>0</v>
      </c>
      <c r="BR34">
        <v>0</v>
      </c>
      <c r="BS34">
        <v>0</v>
      </c>
      <c r="BT34">
        <v>0</v>
      </c>
      <c r="BU34">
        <v>0</v>
      </c>
      <c r="BV34">
        <v>0</v>
      </c>
      <c r="BW34">
        <v>0</v>
      </c>
      <c r="BX34">
        <v>0</v>
      </c>
      <c r="BY34">
        <v>0</v>
      </c>
      <c r="BZ34">
        <v>0</v>
      </c>
      <c r="CA34">
        <v>0</v>
      </c>
      <c r="CB34">
        <v>0</v>
      </c>
      <c r="CC34">
        <v>0</v>
      </c>
      <c r="CD34">
        <v>0</v>
      </c>
      <c r="CE34">
        <v>0</v>
      </c>
      <c r="CF34">
        <v>0</v>
      </c>
      <c r="CG34">
        <v>0</v>
      </c>
      <c r="CH34">
        <v>0</v>
      </c>
      <c r="CI34">
        <v>0</v>
      </c>
      <c r="CJ34">
        <v>0</v>
      </c>
    </row>
    <row r="35" spans="1:88" x14ac:dyDescent="0.35">
      <c r="A35" s="1">
        <v>44168</v>
      </c>
      <c r="B35" s="2">
        <v>0.53098379629629633</v>
      </c>
      <c r="C35" t="s">
        <v>292</v>
      </c>
      <c r="D35" t="s">
        <v>37</v>
      </c>
      <c r="E35" t="s">
        <v>35</v>
      </c>
      <c r="F35">
        <v>12</v>
      </c>
      <c r="G35">
        <v>24</v>
      </c>
      <c r="H35">
        <v>0</v>
      </c>
      <c r="I35">
        <v>1</v>
      </c>
      <c r="J35">
        <v>1</v>
      </c>
      <c r="K35">
        <v>1</v>
      </c>
      <c r="L35">
        <v>1</v>
      </c>
      <c r="M35">
        <v>1</v>
      </c>
      <c r="N35">
        <v>1</v>
      </c>
      <c r="O35">
        <v>1</v>
      </c>
      <c r="P35">
        <v>1</v>
      </c>
      <c r="Q35">
        <v>0</v>
      </c>
      <c r="R35">
        <v>1</v>
      </c>
      <c r="S35">
        <v>1</v>
      </c>
      <c r="T35">
        <v>1</v>
      </c>
      <c r="U35">
        <v>1</v>
      </c>
      <c r="V35" t="s">
        <v>38</v>
      </c>
      <c r="W35" t="s">
        <v>38</v>
      </c>
      <c r="X35">
        <v>0</v>
      </c>
      <c r="Y35">
        <v>0</v>
      </c>
      <c r="Z35">
        <v>0</v>
      </c>
      <c r="AA35">
        <v>0</v>
      </c>
      <c r="AB35">
        <v>0</v>
      </c>
      <c r="AC35">
        <v>0</v>
      </c>
      <c r="AD35">
        <v>0</v>
      </c>
      <c r="AE35">
        <v>0</v>
      </c>
      <c r="AF35">
        <v>0</v>
      </c>
      <c r="AG35">
        <v>0</v>
      </c>
      <c r="AH35">
        <v>0</v>
      </c>
      <c r="AI35">
        <v>0</v>
      </c>
      <c r="AJ35">
        <v>0</v>
      </c>
      <c r="AK35">
        <v>0</v>
      </c>
      <c r="AL35">
        <v>0</v>
      </c>
      <c r="AM35">
        <v>0</v>
      </c>
      <c r="AN35">
        <v>0</v>
      </c>
      <c r="AO35">
        <v>0</v>
      </c>
      <c r="AP35">
        <v>0</v>
      </c>
      <c r="AQ35">
        <v>0</v>
      </c>
      <c r="AR35">
        <v>0</v>
      </c>
      <c r="AS35">
        <v>0</v>
      </c>
      <c r="AT35">
        <v>0</v>
      </c>
      <c r="AU35">
        <v>0</v>
      </c>
      <c r="AV35">
        <v>0</v>
      </c>
      <c r="AW35">
        <v>0</v>
      </c>
      <c r="AX35">
        <v>0</v>
      </c>
      <c r="AY35">
        <v>0</v>
      </c>
      <c r="AZ35">
        <v>0</v>
      </c>
      <c r="BA35">
        <v>0</v>
      </c>
      <c r="BB35">
        <v>0</v>
      </c>
      <c r="BC35">
        <v>0</v>
      </c>
      <c r="BD35">
        <v>0</v>
      </c>
      <c r="BE35" t="s">
        <v>293</v>
      </c>
      <c r="BF35" t="s">
        <v>294</v>
      </c>
      <c r="BG35">
        <v>0</v>
      </c>
      <c r="BH35">
        <v>0</v>
      </c>
      <c r="BI35" t="s">
        <v>65</v>
      </c>
      <c r="BK35" t="s">
        <v>65</v>
      </c>
      <c r="BM35">
        <v>0</v>
      </c>
      <c r="BN35">
        <v>0</v>
      </c>
      <c r="BO35">
        <v>0</v>
      </c>
      <c r="BP35">
        <v>0</v>
      </c>
      <c r="BQ35">
        <v>0</v>
      </c>
      <c r="BR35">
        <v>0</v>
      </c>
      <c r="BS35">
        <v>0</v>
      </c>
      <c r="BT35">
        <v>0</v>
      </c>
      <c r="BU35">
        <v>0</v>
      </c>
      <c r="BV35">
        <v>0</v>
      </c>
      <c r="BW35">
        <v>0</v>
      </c>
      <c r="BX35">
        <v>0</v>
      </c>
      <c r="BY35">
        <v>0</v>
      </c>
      <c r="BZ35">
        <v>0</v>
      </c>
      <c r="CA35">
        <v>0</v>
      </c>
      <c r="CB35">
        <v>0</v>
      </c>
      <c r="CC35">
        <v>0</v>
      </c>
      <c r="CD35">
        <v>0</v>
      </c>
      <c r="CE35">
        <v>0</v>
      </c>
      <c r="CF35">
        <v>0</v>
      </c>
      <c r="CG35">
        <v>0</v>
      </c>
      <c r="CH35">
        <v>0</v>
      </c>
      <c r="CI35">
        <v>0</v>
      </c>
      <c r="CJ35">
        <v>0</v>
      </c>
    </row>
    <row r="36" spans="1:88" x14ac:dyDescent="0.35">
      <c r="A36" s="1">
        <v>44168</v>
      </c>
      <c r="B36" s="2">
        <v>0.53202546296296294</v>
      </c>
      <c r="C36" t="s">
        <v>295</v>
      </c>
      <c r="D36" t="s">
        <v>37</v>
      </c>
      <c r="E36" t="s">
        <v>35</v>
      </c>
      <c r="F36">
        <v>11</v>
      </c>
      <c r="G36">
        <v>24</v>
      </c>
      <c r="H36">
        <v>0</v>
      </c>
      <c r="I36">
        <v>1</v>
      </c>
      <c r="J36">
        <v>1</v>
      </c>
      <c r="K36">
        <v>1</v>
      </c>
      <c r="L36">
        <v>1</v>
      </c>
      <c r="M36">
        <v>1</v>
      </c>
      <c r="N36">
        <v>1</v>
      </c>
      <c r="O36">
        <v>0</v>
      </c>
      <c r="P36">
        <v>0</v>
      </c>
      <c r="Q36">
        <v>0</v>
      </c>
      <c r="R36">
        <v>0</v>
      </c>
      <c r="S36">
        <v>0</v>
      </c>
      <c r="T36">
        <v>1</v>
      </c>
      <c r="U36">
        <v>1</v>
      </c>
      <c r="V36" t="s">
        <v>38</v>
      </c>
      <c r="W36" t="s">
        <v>38</v>
      </c>
      <c r="X36">
        <v>0</v>
      </c>
      <c r="Y36">
        <v>0</v>
      </c>
      <c r="Z36">
        <v>0</v>
      </c>
      <c r="AA36">
        <v>0</v>
      </c>
      <c r="AB36">
        <v>0</v>
      </c>
      <c r="AC36">
        <v>0</v>
      </c>
      <c r="AD36">
        <v>0</v>
      </c>
      <c r="AE36">
        <v>0</v>
      </c>
      <c r="AF36">
        <v>0</v>
      </c>
      <c r="AG36">
        <v>0</v>
      </c>
      <c r="AH36">
        <v>0</v>
      </c>
      <c r="AI36">
        <v>0</v>
      </c>
      <c r="AJ36">
        <v>0</v>
      </c>
      <c r="AK36">
        <v>0</v>
      </c>
      <c r="AL36">
        <v>0</v>
      </c>
      <c r="AM36">
        <v>0</v>
      </c>
      <c r="AN36">
        <v>0</v>
      </c>
      <c r="AO36">
        <v>0</v>
      </c>
      <c r="AP36">
        <v>0</v>
      </c>
      <c r="AQ36">
        <v>0</v>
      </c>
      <c r="AR36">
        <v>0</v>
      </c>
      <c r="AS36">
        <v>0</v>
      </c>
      <c r="AT36">
        <v>0</v>
      </c>
      <c r="AU36">
        <v>0</v>
      </c>
      <c r="AV36">
        <v>0</v>
      </c>
      <c r="AW36">
        <v>0</v>
      </c>
      <c r="AX36">
        <v>0</v>
      </c>
      <c r="AY36">
        <v>0</v>
      </c>
      <c r="AZ36">
        <v>0</v>
      </c>
      <c r="BA36">
        <v>0</v>
      </c>
      <c r="BB36">
        <v>0</v>
      </c>
      <c r="BC36">
        <v>0</v>
      </c>
      <c r="BD36">
        <v>0</v>
      </c>
      <c r="BE36">
        <v>0</v>
      </c>
      <c r="BF36">
        <v>0</v>
      </c>
      <c r="BG36">
        <v>0</v>
      </c>
      <c r="BH36">
        <v>0</v>
      </c>
      <c r="BI36" t="s">
        <v>65</v>
      </c>
      <c r="BK36" t="s">
        <v>65</v>
      </c>
      <c r="BM36">
        <v>0</v>
      </c>
      <c r="BN36">
        <v>0</v>
      </c>
      <c r="BO36">
        <v>0</v>
      </c>
      <c r="BP36">
        <v>0</v>
      </c>
      <c r="BQ36">
        <v>0</v>
      </c>
      <c r="BR36">
        <v>0</v>
      </c>
      <c r="BS36">
        <v>0</v>
      </c>
      <c r="BT36">
        <v>0</v>
      </c>
      <c r="BU36">
        <v>0</v>
      </c>
      <c r="BV36">
        <v>0</v>
      </c>
      <c r="BW36">
        <v>0</v>
      </c>
      <c r="BX36">
        <v>0</v>
      </c>
      <c r="BY36">
        <v>0</v>
      </c>
      <c r="BZ36">
        <v>0</v>
      </c>
      <c r="CA36">
        <v>0</v>
      </c>
      <c r="CB36">
        <v>0</v>
      </c>
      <c r="CC36">
        <v>0</v>
      </c>
      <c r="CD36">
        <v>0</v>
      </c>
      <c r="CE36">
        <v>0</v>
      </c>
      <c r="CF36">
        <v>0</v>
      </c>
      <c r="CG36">
        <v>0</v>
      </c>
      <c r="CH36">
        <v>0</v>
      </c>
      <c r="CI36">
        <v>0</v>
      </c>
      <c r="CJ36">
        <v>0</v>
      </c>
    </row>
    <row r="37" spans="1:88" x14ac:dyDescent="0.35">
      <c r="A37" s="1">
        <v>44168</v>
      </c>
      <c r="B37" s="2">
        <v>0.53221064814814811</v>
      </c>
      <c r="C37" t="s">
        <v>296</v>
      </c>
      <c r="D37" t="s">
        <v>37</v>
      </c>
      <c r="E37" t="s">
        <v>36</v>
      </c>
      <c r="F37">
        <v>11</v>
      </c>
      <c r="G37">
        <v>24</v>
      </c>
      <c r="H37">
        <v>0</v>
      </c>
      <c r="I37">
        <v>1</v>
      </c>
      <c r="J37">
        <v>0</v>
      </c>
      <c r="K37">
        <v>0</v>
      </c>
      <c r="L37">
        <v>0</v>
      </c>
      <c r="M37">
        <v>0</v>
      </c>
      <c r="N37">
        <v>0</v>
      </c>
      <c r="O37">
        <v>0</v>
      </c>
      <c r="P37">
        <v>0</v>
      </c>
      <c r="Q37">
        <v>0</v>
      </c>
      <c r="R37">
        <v>0</v>
      </c>
      <c r="S37">
        <v>1</v>
      </c>
      <c r="T37">
        <v>1</v>
      </c>
      <c r="U37">
        <v>0</v>
      </c>
      <c r="V37" t="s">
        <v>38</v>
      </c>
      <c r="W37" t="s">
        <v>38</v>
      </c>
      <c r="X37">
        <v>0</v>
      </c>
      <c r="Y37">
        <v>0</v>
      </c>
      <c r="Z37">
        <v>0</v>
      </c>
      <c r="AA37">
        <v>0</v>
      </c>
      <c r="AB37">
        <v>0</v>
      </c>
      <c r="AC37">
        <v>0</v>
      </c>
      <c r="AD37">
        <v>0</v>
      </c>
      <c r="AE37">
        <v>0</v>
      </c>
      <c r="AF37">
        <v>0</v>
      </c>
      <c r="AG37">
        <v>0</v>
      </c>
      <c r="AH37">
        <v>0</v>
      </c>
      <c r="AI37">
        <v>0</v>
      </c>
      <c r="AJ37">
        <v>0</v>
      </c>
      <c r="AK37">
        <v>0</v>
      </c>
      <c r="AL37">
        <v>0</v>
      </c>
      <c r="AM37">
        <v>0</v>
      </c>
      <c r="AN37">
        <v>0</v>
      </c>
      <c r="AO37">
        <v>0</v>
      </c>
      <c r="AP37">
        <v>0</v>
      </c>
      <c r="AQ37">
        <v>0</v>
      </c>
      <c r="AR37">
        <v>0</v>
      </c>
      <c r="AS37">
        <v>0</v>
      </c>
      <c r="AT37">
        <v>0</v>
      </c>
      <c r="AU37">
        <v>0</v>
      </c>
      <c r="AV37">
        <v>0</v>
      </c>
      <c r="AW37">
        <v>0</v>
      </c>
      <c r="AX37">
        <v>0</v>
      </c>
      <c r="AY37">
        <v>0</v>
      </c>
      <c r="AZ37">
        <v>0</v>
      </c>
      <c r="BA37">
        <v>0</v>
      </c>
      <c r="BB37">
        <v>0</v>
      </c>
      <c r="BC37">
        <v>0</v>
      </c>
      <c r="BD37">
        <v>0</v>
      </c>
      <c r="BE37">
        <v>0</v>
      </c>
      <c r="BF37">
        <v>0</v>
      </c>
      <c r="BG37">
        <v>0</v>
      </c>
      <c r="BH37">
        <v>0</v>
      </c>
      <c r="BI37" t="s">
        <v>65</v>
      </c>
      <c r="BK37" t="s">
        <v>65</v>
      </c>
      <c r="BM37">
        <v>0</v>
      </c>
      <c r="BN37">
        <v>0</v>
      </c>
      <c r="BO37">
        <v>0</v>
      </c>
      <c r="BP37">
        <v>0</v>
      </c>
      <c r="BQ37">
        <v>0</v>
      </c>
      <c r="BR37">
        <v>0</v>
      </c>
      <c r="BS37">
        <v>0</v>
      </c>
      <c r="BT37">
        <v>0</v>
      </c>
      <c r="BU37">
        <v>0</v>
      </c>
      <c r="BV37">
        <v>0</v>
      </c>
      <c r="BW37">
        <v>0</v>
      </c>
      <c r="BX37">
        <v>0</v>
      </c>
      <c r="BY37">
        <v>0</v>
      </c>
      <c r="BZ37">
        <v>0</v>
      </c>
      <c r="CA37">
        <v>0</v>
      </c>
      <c r="CB37">
        <v>0</v>
      </c>
      <c r="CC37">
        <v>0</v>
      </c>
      <c r="CD37">
        <v>0</v>
      </c>
      <c r="CE37">
        <v>0</v>
      </c>
      <c r="CF37">
        <v>0</v>
      </c>
      <c r="CG37">
        <v>0</v>
      </c>
      <c r="CH37">
        <v>0</v>
      </c>
      <c r="CI37">
        <v>0</v>
      </c>
      <c r="CJ37">
        <v>0</v>
      </c>
    </row>
    <row r="38" spans="1:88" x14ac:dyDescent="0.35">
      <c r="A38" s="1">
        <v>44168</v>
      </c>
      <c r="B38" s="2">
        <v>0.53238425925925925</v>
      </c>
      <c r="C38" t="s">
        <v>296</v>
      </c>
      <c r="D38" t="s">
        <v>37</v>
      </c>
      <c r="E38" t="s">
        <v>36</v>
      </c>
      <c r="F38">
        <v>11</v>
      </c>
      <c r="G38">
        <v>24</v>
      </c>
      <c r="H38">
        <v>0</v>
      </c>
      <c r="I38">
        <v>1</v>
      </c>
      <c r="J38">
        <v>1</v>
      </c>
      <c r="K38">
        <v>1</v>
      </c>
      <c r="L38">
        <v>1</v>
      </c>
      <c r="M38">
        <v>0</v>
      </c>
      <c r="N38">
        <v>0</v>
      </c>
      <c r="O38">
        <v>0</v>
      </c>
      <c r="P38">
        <v>1</v>
      </c>
      <c r="Q38">
        <v>0</v>
      </c>
      <c r="R38">
        <v>0</v>
      </c>
      <c r="S38">
        <v>1</v>
      </c>
      <c r="T38">
        <v>1</v>
      </c>
      <c r="U38">
        <v>1</v>
      </c>
      <c r="V38" t="s">
        <v>38</v>
      </c>
      <c r="W38" t="s">
        <v>38</v>
      </c>
      <c r="X38">
        <v>0</v>
      </c>
      <c r="Y38">
        <v>0</v>
      </c>
      <c r="Z38">
        <v>0</v>
      </c>
      <c r="AA38">
        <v>0</v>
      </c>
      <c r="AB38">
        <v>0</v>
      </c>
      <c r="AC38">
        <v>0</v>
      </c>
      <c r="AD38">
        <v>0</v>
      </c>
      <c r="AE38">
        <v>0</v>
      </c>
      <c r="AF38">
        <v>0</v>
      </c>
      <c r="AG38">
        <v>0</v>
      </c>
      <c r="AH38">
        <v>0</v>
      </c>
      <c r="AI38">
        <v>0</v>
      </c>
      <c r="AJ38">
        <v>0</v>
      </c>
      <c r="AK38">
        <v>0</v>
      </c>
      <c r="AL38">
        <v>0</v>
      </c>
      <c r="AM38">
        <v>0</v>
      </c>
      <c r="AN38">
        <v>0</v>
      </c>
      <c r="AO38">
        <v>0</v>
      </c>
      <c r="AP38">
        <v>0</v>
      </c>
      <c r="AQ38">
        <v>0</v>
      </c>
      <c r="AR38">
        <v>0</v>
      </c>
      <c r="AS38">
        <v>0</v>
      </c>
      <c r="AT38">
        <v>0</v>
      </c>
      <c r="AU38">
        <v>0</v>
      </c>
      <c r="AV38">
        <v>0</v>
      </c>
      <c r="AW38">
        <v>0</v>
      </c>
      <c r="AX38">
        <v>0</v>
      </c>
      <c r="AY38">
        <v>0</v>
      </c>
      <c r="AZ38">
        <v>0</v>
      </c>
      <c r="BA38">
        <v>0</v>
      </c>
      <c r="BB38">
        <v>0</v>
      </c>
      <c r="BC38">
        <v>0</v>
      </c>
      <c r="BD38">
        <v>0</v>
      </c>
      <c r="BE38">
        <v>0</v>
      </c>
      <c r="BF38">
        <v>0</v>
      </c>
      <c r="BG38">
        <v>0</v>
      </c>
      <c r="BH38">
        <v>0</v>
      </c>
      <c r="BI38" t="s">
        <v>65</v>
      </c>
      <c r="BK38" t="s">
        <v>65</v>
      </c>
      <c r="BM38">
        <v>0</v>
      </c>
      <c r="BN38">
        <v>0</v>
      </c>
      <c r="BO38">
        <v>0</v>
      </c>
      <c r="BP38">
        <v>0</v>
      </c>
      <c r="BQ38">
        <v>0</v>
      </c>
      <c r="BR38">
        <v>0</v>
      </c>
      <c r="BS38">
        <v>0</v>
      </c>
      <c r="BT38">
        <v>0</v>
      </c>
      <c r="BU38">
        <v>0</v>
      </c>
      <c r="BV38">
        <v>0</v>
      </c>
      <c r="BW38">
        <v>0</v>
      </c>
      <c r="BX38">
        <v>0</v>
      </c>
      <c r="BY38">
        <v>0</v>
      </c>
      <c r="BZ38">
        <v>0</v>
      </c>
      <c r="CA38">
        <v>0</v>
      </c>
      <c r="CB38">
        <v>0</v>
      </c>
      <c r="CC38">
        <v>0</v>
      </c>
      <c r="CD38">
        <v>0</v>
      </c>
      <c r="CE38">
        <v>0</v>
      </c>
      <c r="CF38">
        <v>0</v>
      </c>
      <c r="CG38">
        <v>0</v>
      </c>
      <c r="CH38">
        <v>0</v>
      </c>
      <c r="CI38">
        <v>0</v>
      </c>
      <c r="CJ38">
        <v>0</v>
      </c>
    </row>
    <row r="39" spans="1:88" x14ac:dyDescent="0.35">
      <c r="A39" s="1">
        <v>44168</v>
      </c>
      <c r="B39" s="2">
        <v>0.5330555555555555</v>
      </c>
      <c r="C39" t="s">
        <v>297</v>
      </c>
      <c r="D39" t="s">
        <v>37</v>
      </c>
      <c r="E39" t="s">
        <v>36</v>
      </c>
      <c r="F39">
        <v>11</v>
      </c>
      <c r="G39">
        <v>24</v>
      </c>
      <c r="H39">
        <v>0</v>
      </c>
      <c r="I39">
        <v>1</v>
      </c>
      <c r="J39">
        <v>1</v>
      </c>
      <c r="K39">
        <v>1</v>
      </c>
      <c r="L39">
        <v>1</v>
      </c>
      <c r="M39">
        <v>1</v>
      </c>
      <c r="N39">
        <v>1</v>
      </c>
      <c r="O39">
        <v>1</v>
      </c>
      <c r="P39">
        <v>1</v>
      </c>
      <c r="Q39">
        <v>0</v>
      </c>
      <c r="R39">
        <v>0</v>
      </c>
      <c r="S39">
        <v>1</v>
      </c>
      <c r="T39">
        <v>1</v>
      </c>
      <c r="U39">
        <v>1</v>
      </c>
      <c r="V39" t="s">
        <v>38</v>
      </c>
      <c r="W39" t="s">
        <v>38</v>
      </c>
      <c r="X39">
        <v>0</v>
      </c>
      <c r="Y39">
        <v>0</v>
      </c>
      <c r="Z39">
        <v>0</v>
      </c>
      <c r="AA39">
        <v>0</v>
      </c>
      <c r="AB39">
        <v>0</v>
      </c>
      <c r="AC39">
        <v>0</v>
      </c>
      <c r="AD39">
        <v>0</v>
      </c>
      <c r="AE39">
        <v>0</v>
      </c>
      <c r="AF39">
        <v>0</v>
      </c>
      <c r="AG39">
        <v>0</v>
      </c>
      <c r="AH39">
        <v>0</v>
      </c>
      <c r="AI39">
        <v>0</v>
      </c>
      <c r="AJ39">
        <v>0</v>
      </c>
      <c r="AK39">
        <v>0</v>
      </c>
      <c r="AL39">
        <v>0</v>
      </c>
      <c r="AM39">
        <v>0</v>
      </c>
      <c r="AN39">
        <v>0</v>
      </c>
      <c r="AO39">
        <v>0</v>
      </c>
      <c r="AP39">
        <v>0</v>
      </c>
      <c r="AQ39">
        <v>0</v>
      </c>
      <c r="AR39">
        <v>0</v>
      </c>
      <c r="AS39">
        <v>0</v>
      </c>
      <c r="AT39">
        <v>0</v>
      </c>
      <c r="AU39">
        <v>0</v>
      </c>
      <c r="AV39">
        <v>0</v>
      </c>
      <c r="AW39">
        <v>0</v>
      </c>
      <c r="AX39">
        <v>0</v>
      </c>
      <c r="AY39">
        <v>0</v>
      </c>
      <c r="AZ39">
        <v>0</v>
      </c>
      <c r="BA39">
        <v>0</v>
      </c>
      <c r="BB39">
        <v>0</v>
      </c>
      <c r="BC39">
        <v>0</v>
      </c>
      <c r="BD39">
        <v>0</v>
      </c>
      <c r="BE39">
        <v>0</v>
      </c>
      <c r="BF39">
        <v>0</v>
      </c>
      <c r="BG39">
        <v>0</v>
      </c>
      <c r="BH39">
        <v>0</v>
      </c>
      <c r="BI39" t="s">
        <v>65</v>
      </c>
      <c r="BK39" t="s">
        <v>65</v>
      </c>
      <c r="BM39">
        <v>0</v>
      </c>
      <c r="BN39">
        <v>0</v>
      </c>
      <c r="BO39">
        <v>0</v>
      </c>
      <c r="BP39">
        <v>0</v>
      </c>
      <c r="BQ39">
        <v>0</v>
      </c>
      <c r="BR39">
        <v>0</v>
      </c>
      <c r="BS39">
        <v>0</v>
      </c>
      <c r="BT39">
        <v>0</v>
      </c>
      <c r="BU39">
        <v>0</v>
      </c>
      <c r="BV39">
        <v>0</v>
      </c>
      <c r="BW39">
        <v>0</v>
      </c>
      <c r="BX39">
        <v>0</v>
      </c>
      <c r="BY39">
        <v>0</v>
      </c>
      <c r="BZ39">
        <v>0</v>
      </c>
      <c r="CA39">
        <v>0</v>
      </c>
      <c r="CB39">
        <v>0</v>
      </c>
      <c r="CC39">
        <v>0</v>
      </c>
      <c r="CD39">
        <v>0</v>
      </c>
      <c r="CE39">
        <v>0</v>
      </c>
      <c r="CF39">
        <v>0</v>
      </c>
      <c r="CG39">
        <v>0</v>
      </c>
      <c r="CH39">
        <v>0</v>
      </c>
      <c r="CI39">
        <v>0</v>
      </c>
      <c r="CJ39">
        <v>0</v>
      </c>
    </row>
    <row r="40" spans="1:88" x14ac:dyDescent="0.35">
      <c r="A40" s="1">
        <v>44168</v>
      </c>
      <c r="B40" s="2">
        <v>0.53325231481481483</v>
      </c>
      <c r="C40" t="s">
        <v>298</v>
      </c>
      <c r="D40" t="s">
        <v>37</v>
      </c>
      <c r="E40" t="s">
        <v>36</v>
      </c>
      <c r="F40">
        <v>11</v>
      </c>
      <c r="G40">
        <v>24</v>
      </c>
      <c r="H40">
        <v>0</v>
      </c>
      <c r="I40">
        <v>1</v>
      </c>
      <c r="J40">
        <v>1</v>
      </c>
      <c r="K40">
        <v>1</v>
      </c>
      <c r="L40">
        <v>1</v>
      </c>
      <c r="M40">
        <v>1</v>
      </c>
      <c r="N40">
        <v>1</v>
      </c>
      <c r="O40">
        <v>0</v>
      </c>
      <c r="P40">
        <v>1</v>
      </c>
      <c r="Q40">
        <v>0</v>
      </c>
      <c r="R40">
        <v>0</v>
      </c>
      <c r="S40">
        <v>1</v>
      </c>
      <c r="T40">
        <v>1</v>
      </c>
      <c r="U40">
        <v>1</v>
      </c>
      <c r="V40" t="s">
        <v>38</v>
      </c>
      <c r="W40" t="s">
        <v>38</v>
      </c>
      <c r="X40">
        <v>0</v>
      </c>
      <c r="Y40">
        <v>0</v>
      </c>
      <c r="Z40">
        <v>0</v>
      </c>
      <c r="AA40">
        <v>0</v>
      </c>
      <c r="AB40">
        <v>0</v>
      </c>
      <c r="AC40">
        <v>0</v>
      </c>
      <c r="AD40">
        <v>0</v>
      </c>
      <c r="AE40">
        <v>0</v>
      </c>
      <c r="AF40">
        <v>0</v>
      </c>
      <c r="AG40">
        <v>0</v>
      </c>
      <c r="AH40">
        <v>0</v>
      </c>
      <c r="AI40">
        <v>0</v>
      </c>
      <c r="AJ40">
        <v>0</v>
      </c>
      <c r="AK40">
        <v>0</v>
      </c>
      <c r="AL40">
        <v>0</v>
      </c>
      <c r="AM40">
        <v>0</v>
      </c>
      <c r="AN40">
        <v>0</v>
      </c>
      <c r="AO40">
        <v>0</v>
      </c>
      <c r="AP40">
        <v>0</v>
      </c>
      <c r="AQ40">
        <v>0</v>
      </c>
      <c r="AR40">
        <v>0</v>
      </c>
      <c r="AS40">
        <v>0</v>
      </c>
      <c r="AT40">
        <v>0</v>
      </c>
      <c r="AU40">
        <v>0</v>
      </c>
      <c r="AV40">
        <v>0</v>
      </c>
      <c r="AW40">
        <v>0</v>
      </c>
      <c r="AX40">
        <v>0</v>
      </c>
      <c r="AY40">
        <v>0</v>
      </c>
      <c r="AZ40">
        <v>0</v>
      </c>
      <c r="BA40">
        <v>0</v>
      </c>
      <c r="BB40">
        <v>0</v>
      </c>
      <c r="BC40">
        <v>0</v>
      </c>
      <c r="BD40">
        <v>0</v>
      </c>
      <c r="BE40">
        <v>0</v>
      </c>
      <c r="BF40">
        <v>0</v>
      </c>
      <c r="BG40">
        <v>0</v>
      </c>
      <c r="BH40">
        <v>0</v>
      </c>
      <c r="BI40" t="s">
        <v>65</v>
      </c>
      <c r="BK40" t="s">
        <v>65</v>
      </c>
      <c r="BM40">
        <v>0</v>
      </c>
      <c r="BN40">
        <v>0</v>
      </c>
      <c r="BO40">
        <v>0</v>
      </c>
      <c r="BP40">
        <v>0</v>
      </c>
      <c r="BQ40">
        <v>0</v>
      </c>
      <c r="BR40">
        <v>0</v>
      </c>
      <c r="BS40">
        <v>0</v>
      </c>
      <c r="BT40">
        <v>0</v>
      </c>
      <c r="BU40">
        <v>0</v>
      </c>
      <c r="BV40">
        <v>0</v>
      </c>
      <c r="BW40">
        <v>0</v>
      </c>
      <c r="BX40">
        <v>0</v>
      </c>
      <c r="BY40">
        <v>0</v>
      </c>
      <c r="BZ40">
        <v>0</v>
      </c>
      <c r="CA40">
        <v>0</v>
      </c>
      <c r="CB40">
        <v>0</v>
      </c>
      <c r="CC40">
        <v>0</v>
      </c>
      <c r="CD40">
        <v>0</v>
      </c>
      <c r="CE40">
        <v>0</v>
      </c>
      <c r="CF40">
        <v>0</v>
      </c>
      <c r="CG40">
        <v>0</v>
      </c>
      <c r="CH40">
        <v>0</v>
      </c>
      <c r="CI40">
        <v>0</v>
      </c>
      <c r="CJ40">
        <v>0</v>
      </c>
    </row>
    <row r="41" spans="1:88" x14ac:dyDescent="0.35">
      <c r="A41" s="1">
        <v>44168</v>
      </c>
      <c r="B41" s="2">
        <v>0.53371527777777772</v>
      </c>
      <c r="C41" t="s">
        <v>299</v>
      </c>
      <c r="D41" t="s">
        <v>37</v>
      </c>
      <c r="E41" t="s">
        <v>36</v>
      </c>
      <c r="F41">
        <v>11</v>
      </c>
      <c r="G41">
        <v>24</v>
      </c>
      <c r="H41">
        <v>0</v>
      </c>
      <c r="I41">
        <v>1</v>
      </c>
      <c r="J41">
        <v>1</v>
      </c>
      <c r="K41">
        <v>1</v>
      </c>
      <c r="L41">
        <v>1</v>
      </c>
      <c r="M41">
        <v>1</v>
      </c>
      <c r="N41">
        <v>1</v>
      </c>
      <c r="O41">
        <v>1</v>
      </c>
      <c r="P41">
        <v>0</v>
      </c>
      <c r="Q41">
        <v>0</v>
      </c>
      <c r="R41">
        <v>0</v>
      </c>
      <c r="S41">
        <v>1</v>
      </c>
      <c r="T41">
        <v>1</v>
      </c>
      <c r="U41">
        <v>1</v>
      </c>
      <c r="V41" t="s">
        <v>38</v>
      </c>
      <c r="W41" t="s">
        <v>38</v>
      </c>
      <c r="X41">
        <v>0</v>
      </c>
      <c r="Y41">
        <v>0</v>
      </c>
      <c r="Z41">
        <v>0</v>
      </c>
      <c r="AA41">
        <v>0</v>
      </c>
      <c r="AB41">
        <v>0</v>
      </c>
      <c r="AC41">
        <v>0</v>
      </c>
      <c r="AD41">
        <v>0</v>
      </c>
      <c r="AE41">
        <v>0</v>
      </c>
      <c r="AF41">
        <v>0</v>
      </c>
      <c r="AG41">
        <v>0</v>
      </c>
      <c r="AH41">
        <v>0</v>
      </c>
      <c r="AI41">
        <v>0</v>
      </c>
      <c r="AJ41">
        <v>0</v>
      </c>
      <c r="AK41">
        <v>0</v>
      </c>
      <c r="AL41">
        <v>0</v>
      </c>
      <c r="AM41">
        <v>0</v>
      </c>
      <c r="AN41">
        <v>0</v>
      </c>
      <c r="AO41">
        <v>0</v>
      </c>
      <c r="AP41">
        <v>0</v>
      </c>
      <c r="AQ41">
        <v>0</v>
      </c>
      <c r="AR41">
        <v>0</v>
      </c>
      <c r="AS41">
        <v>0</v>
      </c>
      <c r="AT41">
        <v>0</v>
      </c>
      <c r="AU41">
        <v>0</v>
      </c>
      <c r="AV41">
        <v>0</v>
      </c>
      <c r="AW41">
        <v>0</v>
      </c>
      <c r="AX41">
        <v>0</v>
      </c>
      <c r="AY41">
        <v>0</v>
      </c>
      <c r="AZ41">
        <v>0</v>
      </c>
      <c r="BA41">
        <v>0</v>
      </c>
      <c r="BB41">
        <v>0</v>
      </c>
      <c r="BC41">
        <v>0</v>
      </c>
      <c r="BD41">
        <v>0</v>
      </c>
      <c r="BE41">
        <v>0</v>
      </c>
      <c r="BF41">
        <v>0</v>
      </c>
      <c r="BG41">
        <v>0</v>
      </c>
      <c r="BH41">
        <v>0</v>
      </c>
      <c r="BI41" t="s">
        <v>65</v>
      </c>
      <c r="BK41" t="s">
        <v>65</v>
      </c>
      <c r="BM41">
        <v>0</v>
      </c>
      <c r="BN41">
        <v>0</v>
      </c>
      <c r="BO41">
        <v>0</v>
      </c>
      <c r="BP41">
        <v>0</v>
      </c>
      <c r="BQ41">
        <v>0</v>
      </c>
      <c r="BR41">
        <v>0</v>
      </c>
      <c r="BS41">
        <v>0</v>
      </c>
      <c r="BT41">
        <v>0</v>
      </c>
      <c r="BU41">
        <v>0</v>
      </c>
      <c r="BV41">
        <v>0</v>
      </c>
      <c r="BW41">
        <v>0</v>
      </c>
      <c r="BX41">
        <v>0</v>
      </c>
      <c r="BY41">
        <v>0</v>
      </c>
      <c r="BZ41">
        <v>0</v>
      </c>
      <c r="CA41">
        <v>0</v>
      </c>
      <c r="CB41">
        <v>0</v>
      </c>
      <c r="CC41">
        <v>0</v>
      </c>
      <c r="CD41">
        <v>0</v>
      </c>
      <c r="CE41">
        <v>0</v>
      </c>
      <c r="CF41">
        <v>0</v>
      </c>
      <c r="CG41">
        <v>0</v>
      </c>
      <c r="CH41">
        <v>0</v>
      </c>
      <c r="CI41">
        <v>0</v>
      </c>
      <c r="CJ41">
        <v>0</v>
      </c>
    </row>
    <row r="42" spans="1:88" x14ac:dyDescent="0.35">
      <c r="A42" s="1">
        <v>44168</v>
      </c>
      <c r="B42" s="2">
        <v>0.53396990740740746</v>
      </c>
      <c r="C42" t="s">
        <v>300</v>
      </c>
      <c r="D42" t="s">
        <v>37</v>
      </c>
      <c r="E42" t="s">
        <v>36</v>
      </c>
      <c r="F42">
        <v>12</v>
      </c>
      <c r="G42">
        <v>24</v>
      </c>
      <c r="H42">
        <v>0</v>
      </c>
      <c r="I42">
        <v>1</v>
      </c>
      <c r="J42">
        <v>1</v>
      </c>
      <c r="K42">
        <v>1</v>
      </c>
      <c r="L42">
        <v>1</v>
      </c>
      <c r="M42">
        <v>1</v>
      </c>
      <c r="N42">
        <v>1</v>
      </c>
      <c r="O42">
        <v>1</v>
      </c>
      <c r="P42">
        <v>1</v>
      </c>
      <c r="Q42">
        <v>1</v>
      </c>
      <c r="R42">
        <v>1</v>
      </c>
      <c r="S42">
        <v>1</v>
      </c>
      <c r="T42">
        <v>1</v>
      </c>
      <c r="U42">
        <v>1</v>
      </c>
      <c r="V42" t="s">
        <v>38</v>
      </c>
      <c r="W42" t="s">
        <v>38</v>
      </c>
      <c r="X42">
        <v>0</v>
      </c>
      <c r="Y42">
        <v>0</v>
      </c>
      <c r="Z42">
        <v>0</v>
      </c>
      <c r="AA42">
        <v>0</v>
      </c>
      <c r="AB42">
        <v>0</v>
      </c>
      <c r="AC42">
        <v>0</v>
      </c>
      <c r="AD42">
        <v>0</v>
      </c>
      <c r="AE42">
        <v>0</v>
      </c>
      <c r="AF42">
        <v>0</v>
      </c>
      <c r="AG42">
        <v>0</v>
      </c>
      <c r="AH42">
        <v>0</v>
      </c>
      <c r="AI42">
        <v>0</v>
      </c>
      <c r="AJ42">
        <v>0</v>
      </c>
      <c r="AK42">
        <v>0</v>
      </c>
      <c r="AL42">
        <v>0</v>
      </c>
      <c r="AM42">
        <v>0</v>
      </c>
      <c r="AN42">
        <v>0</v>
      </c>
      <c r="AO42">
        <v>0</v>
      </c>
      <c r="AP42">
        <v>0</v>
      </c>
      <c r="AQ42">
        <v>0</v>
      </c>
      <c r="AR42">
        <v>0</v>
      </c>
      <c r="AS42">
        <v>0</v>
      </c>
      <c r="AT42">
        <v>0</v>
      </c>
      <c r="AU42">
        <v>0</v>
      </c>
      <c r="AV42">
        <v>0</v>
      </c>
      <c r="AW42">
        <v>0</v>
      </c>
      <c r="AX42">
        <v>0</v>
      </c>
      <c r="AY42">
        <v>0</v>
      </c>
      <c r="AZ42">
        <v>0</v>
      </c>
      <c r="BA42">
        <v>0</v>
      </c>
      <c r="BB42">
        <v>0</v>
      </c>
      <c r="BC42">
        <v>0</v>
      </c>
      <c r="BD42">
        <v>0</v>
      </c>
      <c r="BE42">
        <v>0</v>
      </c>
      <c r="BF42">
        <v>0</v>
      </c>
      <c r="BG42">
        <v>0</v>
      </c>
      <c r="BH42">
        <v>0</v>
      </c>
      <c r="BI42" t="s">
        <v>65</v>
      </c>
      <c r="BK42" t="s">
        <v>65</v>
      </c>
      <c r="BM42">
        <v>0</v>
      </c>
      <c r="BN42">
        <v>0</v>
      </c>
      <c r="BO42">
        <v>0</v>
      </c>
      <c r="BP42">
        <v>0</v>
      </c>
      <c r="BQ42">
        <v>0</v>
      </c>
      <c r="BR42">
        <v>0</v>
      </c>
      <c r="BS42">
        <v>0</v>
      </c>
      <c r="BT42">
        <v>0</v>
      </c>
      <c r="BU42">
        <v>0</v>
      </c>
      <c r="BV42">
        <v>0</v>
      </c>
      <c r="BW42">
        <v>0</v>
      </c>
      <c r="BX42">
        <v>0</v>
      </c>
      <c r="BY42">
        <v>0</v>
      </c>
      <c r="BZ42">
        <v>0</v>
      </c>
      <c r="CA42">
        <v>0</v>
      </c>
      <c r="CB42">
        <v>0</v>
      </c>
      <c r="CC42">
        <v>0</v>
      </c>
      <c r="CD42">
        <v>0</v>
      </c>
      <c r="CE42">
        <v>0</v>
      </c>
      <c r="CF42">
        <v>0</v>
      </c>
      <c r="CG42">
        <v>0</v>
      </c>
      <c r="CH42">
        <v>0</v>
      </c>
      <c r="CI42">
        <v>0</v>
      </c>
      <c r="CJ42">
        <v>0</v>
      </c>
    </row>
    <row r="43" spans="1:88" x14ac:dyDescent="0.35">
      <c r="A43" s="1">
        <v>44168</v>
      </c>
      <c r="B43" s="2">
        <v>0.53461805555555553</v>
      </c>
      <c r="C43" t="s">
        <v>301</v>
      </c>
      <c r="D43" t="s">
        <v>37</v>
      </c>
      <c r="E43" t="s">
        <v>35</v>
      </c>
      <c r="F43">
        <v>9</v>
      </c>
      <c r="G43">
        <v>24</v>
      </c>
      <c r="H43">
        <v>0</v>
      </c>
      <c r="I43">
        <v>1</v>
      </c>
      <c r="J43">
        <v>1</v>
      </c>
      <c r="K43">
        <v>1</v>
      </c>
      <c r="L43">
        <v>1</v>
      </c>
      <c r="M43">
        <v>1</v>
      </c>
      <c r="N43">
        <v>1</v>
      </c>
      <c r="O43">
        <v>0</v>
      </c>
      <c r="P43">
        <v>0</v>
      </c>
      <c r="Q43">
        <v>0</v>
      </c>
      <c r="R43">
        <v>0</v>
      </c>
      <c r="S43">
        <v>1</v>
      </c>
      <c r="T43">
        <v>1</v>
      </c>
      <c r="U43">
        <v>1</v>
      </c>
      <c r="V43" t="s">
        <v>38</v>
      </c>
      <c r="W43" t="s">
        <v>38</v>
      </c>
      <c r="X43">
        <v>0</v>
      </c>
      <c r="Y43">
        <v>0</v>
      </c>
      <c r="Z43">
        <v>0</v>
      </c>
      <c r="AA43">
        <v>0</v>
      </c>
      <c r="AB43">
        <v>0</v>
      </c>
      <c r="AC43">
        <v>0</v>
      </c>
      <c r="AD43">
        <v>0</v>
      </c>
      <c r="AE43">
        <v>0</v>
      </c>
      <c r="AF43">
        <v>0</v>
      </c>
      <c r="AG43">
        <v>0</v>
      </c>
      <c r="AH43">
        <v>0</v>
      </c>
      <c r="AI43">
        <v>0</v>
      </c>
      <c r="AJ43">
        <v>0</v>
      </c>
      <c r="AK43">
        <v>0</v>
      </c>
      <c r="AL43">
        <v>0</v>
      </c>
      <c r="AM43">
        <v>0</v>
      </c>
      <c r="AN43">
        <v>0</v>
      </c>
      <c r="AO43">
        <v>0</v>
      </c>
      <c r="AP43">
        <v>0</v>
      </c>
      <c r="AQ43">
        <v>0</v>
      </c>
      <c r="AR43">
        <v>0</v>
      </c>
      <c r="AS43">
        <v>0</v>
      </c>
      <c r="AT43">
        <v>0</v>
      </c>
      <c r="AU43">
        <v>0</v>
      </c>
      <c r="AV43">
        <v>0</v>
      </c>
      <c r="AW43" t="s">
        <v>302</v>
      </c>
      <c r="AX43" t="s">
        <v>303</v>
      </c>
      <c r="AY43">
        <v>0</v>
      </c>
      <c r="AZ43">
        <v>0</v>
      </c>
      <c r="BA43" t="s">
        <v>304</v>
      </c>
      <c r="BB43" t="s">
        <v>305</v>
      </c>
      <c r="BC43">
        <v>0</v>
      </c>
      <c r="BD43">
        <v>0</v>
      </c>
      <c r="BE43">
        <v>0</v>
      </c>
      <c r="BF43">
        <v>0</v>
      </c>
      <c r="BG43">
        <v>0</v>
      </c>
      <c r="BH43">
        <v>0</v>
      </c>
      <c r="BI43" t="s">
        <v>65</v>
      </c>
      <c r="BK43" t="s">
        <v>65</v>
      </c>
      <c r="BM43">
        <v>0</v>
      </c>
      <c r="BN43">
        <v>0</v>
      </c>
      <c r="BO43">
        <v>0</v>
      </c>
      <c r="BP43">
        <v>0</v>
      </c>
      <c r="BQ43">
        <v>0</v>
      </c>
      <c r="BR43">
        <v>0</v>
      </c>
      <c r="BS43">
        <v>0</v>
      </c>
      <c r="BT43">
        <v>0</v>
      </c>
      <c r="BU43">
        <v>0</v>
      </c>
      <c r="BV43">
        <v>0</v>
      </c>
      <c r="BW43">
        <v>0</v>
      </c>
      <c r="BX43">
        <v>0</v>
      </c>
      <c r="BY43">
        <v>0</v>
      </c>
      <c r="BZ43">
        <v>0</v>
      </c>
      <c r="CA43">
        <v>0</v>
      </c>
      <c r="CB43">
        <v>0</v>
      </c>
      <c r="CC43">
        <v>0</v>
      </c>
      <c r="CD43">
        <v>0</v>
      </c>
      <c r="CE43">
        <v>0</v>
      </c>
      <c r="CF43">
        <v>0</v>
      </c>
      <c r="CG43">
        <v>0</v>
      </c>
      <c r="CH43">
        <v>0</v>
      </c>
      <c r="CI43">
        <v>0</v>
      </c>
      <c r="CJ43">
        <v>0</v>
      </c>
    </row>
    <row r="44" spans="1:88" x14ac:dyDescent="0.35">
      <c r="A44" s="1">
        <v>44168</v>
      </c>
      <c r="B44" s="2">
        <v>0.53518518518518521</v>
      </c>
      <c r="C44" t="s">
        <v>306</v>
      </c>
      <c r="D44" t="s">
        <v>37</v>
      </c>
      <c r="E44" t="s">
        <v>36</v>
      </c>
      <c r="F44">
        <v>9</v>
      </c>
      <c r="G44">
        <v>24</v>
      </c>
      <c r="H44">
        <v>0</v>
      </c>
      <c r="I44">
        <v>1</v>
      </c>
      <c r="J44">
        <v>1</v>
      </c>
      <c r="K44">
        <v>1</v>
      </c>
      <c r="L44">
        <v>1</v>
      </c>
      <c r="M44">
        <v>1</v>
      </c>
      <c r="N44">
        <v>1</v>
      </c>
      <c r="O44">
        <v>0</v>
      </c>
      <c r="P44">
        <v>0</v>
      </c>
      <c r="Q44">
        <v>0</v>
      </c>
      <c r="R44">
        <v>0</v>
      </c>
      <c r="S44">
        <v>1</v>
      </c>
      <c r="T44">
        <v>1</v>
      </c>
      <c r="U44">
        <v>1</v>
      </c>
      <c r="V44" t="s">
        <v>38</v>
      </c>
      <c r="W44" t="s">
        <v>38</v>
      </c>
      <c r="X44">
        <v>0</v>
      </c>
      <c r="Y44">
        <v>0</v>
      </c>
      <c r="Z44">
        <v>0</v>
      </c>
      <c r="AA44">
        <v>0</v>
      </c>
      <c r="AB44">
        <v>0</v>
      </c>
      <c r="AC44">
        <v>0</v>
      </c>
      <c r="AD44">
        <v>0</v>
      </c>
      <c r="AE44">
        <v>0</v>
      </c>
      <c r="AF44">
        <v>0</v>
      </c>
      <c r="AG44">
        <v>0</v>
      </c>
      <c r="AH44">
        <v>0</v>
      </c>
      <c r="AI44">
        <v>0</v>
      </c>
      <c r="AJ44">
        <v>0</v>
      </c>
      <c r="AK44">
        <v>0</v>
      </c>
      <c r="AL44">
        <v>0</v>
      </c>
      <c r="AM44">
        <v>0</v>
      </c>
      <c r="AN44">
        <v>0</v>
      </c>
      <c r="AO44">
        <v>0</v>
      </c>
      <c r="AP44">
        <v>0</v>
      </c>
      <c r="AQ44">
        <v>0</v>
      </c>
      <c r="AR44">
        <v>0</v>
      </c>
      <c r="AS44">
        <v>0</v>
      </c>
      <c r="AT44">
        <v>0</v>
      </c>
      <c r="AU44">
        <v>0</v>
      </c>
      <c r="AV44">
        <v>0</v>
      </c>
      <c r="AW44" t="s">
        <v>302</v>
      </c>
      <c r="AX44" t="s">
        <v>303</v>
      </c>
      <c r="AY44">
        <v>0</v>
      </c>
      <c r="AZ44">
        <v>0</v>
      </c>
      <c r="BA44" t="s">
        <v>304</v>
      </c>
      <c r="BB44" t="s">
        <v>305</v>
      </c>
      <c r="BC44">
        <v>0</v>
      </c>
      <c r="BD44">
        <v>0</v>
      </c>
      <c r="BE44">
        <v>0</v>
      </c>
      <c r="BF44">
        <v>0</v>
      </c>
      <c r="BG44">
        <v>0</v>
      </c>
      <c r="BH44">
        <v>0</v>
      </c>
      <c r="BI44" t="s">
        <v>65</v>
      </c>
      <c r="BK44" t="s">
        <v>65</v>
      </c>
      <c r="BM44">
        <v>0</v>
      </c>
      <c r="BN44">
        <v>0</v>
      </c>
      <c r="BO44">
        <v>0</v>
      </c>
      <c r="BP44">
        <v>0</v>
      </c>
      <c r="BQ44">
        <v>0</v>
      </c>
      <c r="BR44">
        <v>0</v>
      </c>
      <c r="BS44">
        <v>0</v>
      </c>
      <c r="BT44">
        <v>0</v>
      </c>
      <c r="BU44">
        <v>0</v>
      </c>
      <c r="BV44">
        <v>0</v>
      </c>
      <c r="BW44">
        <v>0</v>
      </c>
      <c r="BX44">
        <v>0</v>
      </c>
      <c r="BY44">
        <v>0</v>
      </c>
      <c r="BZ44">
        <v>0</v>
      </c>
      <c r="CA44">
        <v>0</v>
      </c>
      <c r="CB44">
        <v>0</v>
      </c>
      <c r="CC44">
        <v>0</v>
      </c>
      <c r="CD44">
        <v>0</v>
      </c>
      <c r="CE44">
        <v>0</v>
      </c>
      <c r="CF44">
        <v>0</v>
      </c>
      <c r="CG44">
        <v>0</v>
      </c>
      <c r="CH44">
        <v>0</v>
      </c>
      <c r="CI44">
        <v>0</v>
      </c>
      <c r="CJ44">
        <v>0</v>
      </c>
    </row>
    <row r="45" spans="1:88" x14ac:dyDescent="0.35">
      <c r="A45" s="1">
        <v>44168</v>
      </c>
      <c r="B45" s="2">
        <v>0.53609953703703705</v>
      </c>
      <c r="C45" t="s">
        <v>307</v>
      </c>
      <c r="D45" t="s">
        <v>37</v>
      </c>
      <c r="E45" t="s">
        <v>36</v>
      </c>
      <c r="F45">
        <v>12</v>
      </c>
      <c r="G45">
        <v>24</v>
      </c>
      <c r="H45">
        <v>0</v>
      </c>
      <c r="I45">
        <v>1</v>
      </c>
      <c r="J45">
        <v>1</v>
      </c>
      <c r="K45">
        <v>1</v>
      </c>
      <c r="L45">
        <v>1</v>
      </c>
      <c r="M45">
        <v>1</v>
      </c>
      <c r="N45">
        <v>1</v>
      </c>
      <c r="O45">
        <v>1</v>
      </c>
      <c r="P45">
        <v>1</v>
      </c>
      <c r="Q45">
        <v>1</v>
      </c>
      <c r="R45">
        <v>1</v>
      </c>
      <c r="S45">
        <v>1</v>
      </c>
      <c r="T45">
        <v>1</v>
      </c>
      <c r="U45">
        <v>1</v>
      </c>
      <c r="V45" t="s">
        <v>38</v>
      </c>
      <c r="W45" t="s">
        <v>38</v>
      </c>
      <c r="X45">
        <v>0</v>
      </c>
      <c r="Y45">
        <v>0</v>
      </c>
      <c r="Z45">
        <v>0</v>
      </c>
      <c r="AA45">
        <v>0</v>
      </c>
      <c r="AB45">
        <v>0</v>
      </c>
      <c r="AC45">
        <v>0</v>
      </c>
      <c r="AD45">
        <v>0</v>
      </c>
      <c r="AE45">
        <v>0</v>
      </c>
      <c r="AF45">
        <v>0</v>
      </c>
      <c r="AG45">
        <v>0</v>
      </c>
      <c r="AH45">
        <v>0</v>
      </c>
      <c r="AI45">
        <v>0</v>
      </c>
      <c r="AJ45">
        <v>0</v>
      </c>
      <c r="AK45">
        <v>0</v>
      </c>
      <c r="AL45">
        <v>0</v>
      </c>
      <c r="AM45">
        <v>0</v>
      </c>
      <c r="AN45">
        <v>0</v>
      </c>
      <c r="AO45">
        <v>0</v>
      </c>
      <c r="AP45">
        <v>0</v>
      </c>
      <c r="AQ45">
        <v>0</v>
      </c>
      <c r="AR45">
        <v>0</v>
      </c>
      <c r="AS45">
        <v>0</v>
      </c>
      <c r="AT45">
        <v>0</v>
      </c>
      <c r="AU45">
        <v>0</v>
      </c>
      <c r="AV45">
        <v>0</v>
      </c>
      <c r="AW45" t="s">
        <v>302</v>
      </c>
      <c r="AX45" t="s">
        <v>303</v>
      </c>
      <c r="AY45">
        <v>0</v>
      </c>
      <c r="AZ45">
        <v>0</v>
      </c>
      <c r="BA45" t="s">
        <v>304</v>
      </c>
      <c r="BB45" t="s">
        <v>305</v>
      </c>
      <c r="BC45">
        <v>0</v>
      </c>
      <c r="BD45">
        <v>0</v>
      </c>
      <c r="BE45">
        <v>0</v>
      </c>
      <c r="BF45">
        <v>0</v>
      </c>
      <c r="BG45">
        <v>0</v>
      </c>
      <c r="BH45">
        <v>0</v>
      </c>
      <c r="BI45" t="s">
        <v>65</v>
      </c>
      <c r="BK45" t="s">
        <v>65</v>
      </c>
      <c r="BM45">
        <v>0</v>
      </c>
      <c r="BN45">
        <v>0</v>
      </c>
      <c r="BO45">
        <v>0</v>
      </c>
      <c r="BP45">
        <v>0</v>
      </c>
      <c r="BQ45">
        <v>0</v>
      </c>
      <c r="BR45">
        <v>0</v>
      </c>
      <c r="BS45">
        <v>0</v>
      </c>
      <c r="BT45">
        <v>0</v>
      </c>
      <c r="BU45">
        <v>0</v>
      </c>
      <c r="BV45">
        <v>0</v>
      </c>
      <c r="BW45">
        <v>0</v>
      </c>
      <c r="BX45">
        <v>0</v>
      </c>
      <c r="BY45">
        <v>0</v>
      </c>
      <c r="BZ45">
        <v>0</v>
      </c>
      <c r="CA45">
        <v>0</v>
      </c>
      <c r="CB45">
        <v>0</v>
      </c>
      <c r="CC45">
        <v>0</v>
      </c>
      <c r="CD45">
        <v>0</v>
      </c>
      <c r="CE45">
        <v>0</v>
      </c>
      <c r="CF45">
        <v>0</v>
      </c>
      <c r="CG45">
        <v>0</v>
      </c>
      <c r="CH45">
        <v>0</v>
      </c>
      <c r="CI45">
        <v>0</v>
      </c>
      <c r="CJ45">
        <v>0</v>
      </c>
    </row>
    <row r="46" spans="1:88" x14ac:dyDescent="0.35">
      <c r="A46" s="1">
        <v>44168</v>
      </c>
      <c r="B46" s="2">
        <v>0.53726851851851853</v>
      </c>
      <c r="C46" t="s">
        <v>308</v>
      </c>
      <c r="D46" t="s">
        <v>37</v>
      </c>
      <c r="E46" t="s">
        <v>35</v>
      </c>
      <c r="F46">
        <v>9</v>
      </c>
      <c r="G46">
        <v>24</v>
      </c>
      <c r="H46">
        <v>0</v>
      </c>
      <c r="I46">
        <v>1</v>
      </c>
      <c r="J46">
        <v>1</v>
      </c>
      <c r="K46">
        <v>1</v>
      </c>
      <c r="L46">
        <v>1</v>
      </c>
      <c r="M46">
        <v>1</v>
      </c>
      <c r="N46">
        <v>1</v>
      </c>
      <c r="O46">
        <v>0</v>
      </c>
      <c r="P46">
        <v>1</v>
      </c>
      <c r="Q46">
        <v>0</v>
      </c>
      <c r="R46">
        <v>1</v>
      </c>
      <c r="S46">
        <v>0</v>
      </c>
      <c r="T46">
        <v>0</v>
      </c>
      <c r="U46">
        <v>1</v>
      </c>
      <c r="V46" t="s">
        <v>38</v>
      </c>
      <c r="W46" t="s">
        <v>38</v>
      </c>
      <c r="X46">
        <v>0</v>
      </c>
      <c r="Y46">
        <v>0</v>
      </c>
      <c r="Z46">
        <v>0</v>
      </c>
      <c r="AA46">
        <v>0</v>
      </c>
      <c r="AB46">
        <v>0</v>
      </c>
      <c r="AC46">
        <v>0</v>
      </c>
      <c r="AD46">
        <v>0</v>
      </c>
      <c r="AE46">
        <v>0</v>
      </c>
      <c r="AF46">
        <v>0</v>
      </c>
      <c r="AG46">
        <v>0</v>
      </c>
      <c r="AH46">
        <v>0</v>
      </c>
      <c r="AI46">
        <v>0</v>
      </c>
      <c r="AJ46">
        <v>0</v>
      </c>
      <c r="AK46">
        <v>0</v>
      </c>
      <c r="AL46">
        <v>0</v>
      </c>
      <c r="AM46">
        <v>0</v>
      </c>
      <c r="AN46">
        <v>0</v>
      </c>
      <c r="AO46">
        <v>0</v>
      </c>
      <c r="AP46">
        <v>0</v>
      </c>
      <c r="AQ46">
        <v>0</v>
      </c>
      <c r="AR46">
        <v>0</v>
      </c>
      <c r="AS46">
        <v>0</v>
      </c>
      <c r="AT46">
        <v>0</v>
      </c>
      <c r="AU46">
        <v>0</v>
      </c>
      <c r="AV46">
        <v>0</v>
      </c>
      <c r="AW46">
        <v>0</v>
      </c>
      <c r="AX46">
        <v>0</v>
      </c>
      <c r="AY46">
        <v>0</v>
      </c>
      <c r="AZ46">
        <v>0</v>
      </c>
      <c r="BA46">
        <v>0</v>
      </c>
      <c r="BB46">
        <v>0</v>
      </c>
      <c r="BC46" t="s">
        <v>309</v>
      </c>
      <c r="BD46" t="s">
        <v>310</v>
      </c>
      <c r="BE46">
        <v>0</v>
      </c>
      <c r="BF46">
        <v>0</v>
      </c>
      <c r="BG46">
        <v>0</v>
      </c>
      <c r="BH46">
        <v>0</v>
      </c>
      <c r="BI46" t="s">
        <v>65</v>
      </c>
      <c r="BK46" t="s">
        <v>65</v>
      </c>
      <c r="BM46">
        <v>0</v>
      </c>
      <c r="BN46">
        <v>0</v>
      </c>
      <c r="BO46">
        <v>0</v>
      </c>
      <c r="BP46">
        <v>0</v>
      </c>
      <c r="BQ46">
        <v>0</v>
      </c>
      <c r="BR46">
        <v>0</v>
      </c>
      <c r="BS46">
        <v>0</v>
      </c>
      <c r="BT46">
        <v>0</v>
      </c>
      <c r="BU46">
        <v>0</v>
      </c>
      <c r="BV46">
        <v>0</v>
      </c>
      <c r="BW46">
        <v>0</v>
      </c>
      <c r="BX46">
        <v>0</v>
      </c>
      <c r="BY46">
        <v>0</v>
      </c>
      <c r="BZ46">
        <v>0</v>
      </c>
      <c r="CA46">
        <v>0</v>
      </c>
      <c r="CB46">
        <v>0</v>
      </c>
      <c r="CC46">
        <v>0</v>
      </c>
      <c r="CD46">
        <v>0</v>
      </c>
      <c r="CE46">
        <v>0</v>
      </c>
      <c r="CF46">
        <v>0</v>
      </c>
      <c r="CG46">
        <v>0</v>
      </c>
      <c r="CH46">
        <v>0</v>
      </c>
      <c r="CI46">
        <v>0</v>
      </c>
      <c r="CJ46">
        <v>0</v>
      </c>
    </row>
    <row r="47" spans="1:88" x14ac:dyDescent="0.35">
      <c r="A47" s="1">
        <v>44168</v>
      </c>
      <c r="B47" s="2">
        <v>0.53780092592592588</v>
      </c>
      <c r="C47" t="s">
        <v>311</v>
      </c>
      <c r="D47" t="s">
        <v>37</v>
      </c>
      <c r="E47" t="s">
        <v>36</v>
      </c>
      <c r="F47">
        <v>9</v>
      </c>
      <c r="G47">
        <v>24</v>
      </c>
      <c r="H47">
        <v>0</v>
      </c>
      <c r="I47">
        <v>1</v>
      </c>
      <c r="J47">
        <v>1</v>
      </c>
      <c r="K47">
        <v>1</v>
      </c>
      <c r="L47">
        <v>1</v>
      </c>
      <c r="M47">
        <v>1</v>
      </c>
      <c r="N47">
        <v>1</v>
      </c>
      <c r="O47">
        <v>1</v>
      </c>
      <c r="P47">
        <v>1</v>
      </c>
      <c r="Q47">
        <v>0</v>
      </c>
      <c r="R47">
        <v>1</v>
      </c>
      <c r="S47">
        <v>0</v>
      </c>
      <c r="T47">
        <v>0</v>
      </c>
      <c r="U47">
        <v>1</v>
      </c>
      <c r="V47" t="s">
        <v>38</v>
      </c>
      <c r="W47" t="s">
        <v>38</v>
      </c>
      <c r="X47">
        <v>0</v>
      </c>
      <c r="Y47">
        <v>0</v>
      </c>
      <c r="Z47">
        <v>0</v>
      </c>
      <c r="AA47">
        <v>0</v>
      </c>
      <c r="AB47">
        <v>0</v>
      </c>
      <c r="AC47">
        <v>0</v>
      </c>
      <c r="AD47">
        <v>0</v>
      </c>
      <c r="AE47">
        <v>0</v>
      </c>
      <c r="AF47">
        <v>0</v>
      </c>
      <c r="AG47">
        <v>0</v>
      </c>
      <c r="AH47">
        <v>0</v>
      </c>
      <c r="AI47">
        <v>0</v>
      </c>
      <c r="AJ47">
        <v>0</v>
      </c>
      <c r="AK47">
        <v>0</v>
      </c>
      <c r="AL47">
        <v>0</v>
      </c>
      <c r="AM47">
        <v>0</v>
      </c>
      <c r="AN47">
        <v>0</v>
      </c>
      <c r="AO47">
        <v>0</v>
      </c>
      <c r="AP47">
        <v>0</v>
      </c>
      <c r="AQ47">
        <v>0</v>
      </c>
      <c r="AR47">
        <v>0</v>
      </c>
      <c r="AS47">
        <v>0</v>
      </c>
      <c r="AT47">
        <v>0</v>
      </c>
      <c r="AU47">
        <v>0</v>
      </c>
      <c r="AV47">
        <v>0</v>
      </c>
      <c r="AW47">
        <v>0</v>
      </c>
      <c r="AX47">
        <v>0</v>
      </c>
      <c r="AY47">
        <v>0</v>
      </c>
      <c r="AZ47">
        <v>0</v>
      </c>
      <c r="BA47">
        <v>0</v>
      </c>
      <c r="BB47">
        <v>0</v>
      </c>
      <c r="BC47" t="s">
        <v>309</v>
      </c>
      <c r="BD47" t="s">
        <v>310</v>
      </c>
      <c r="BE47">
        <v>0</v>
      </c>
      <c r="BF47">
        <v>0</v>
      </c>
      <c r="BG47">
        <v>0</v>
      </c>
      <c r="BH47">
        <v>0</v>
      </c>
      <c r="BI47" t="s">
        <v>65</v>
      </c>
      <c r="BK47" t="s">
        <v>65</v>
      </c>
      <c r="BM47">
        <v>0</v>
      </c>
      <c r="BN47">
        <v>0</v>
      </c>
      <c r="BO47">
        <v>0</v>
      </c>
      <c r="BP47">
        <v>0</v>
      </c>
      <c r="BQ47">
        <v>0</v>
      </c>
      <c r="BR47">
        <v>0</v>
      </c>
      <c r="BS47">
        <v>0</v>
      </c>
      <c r="BT47">
        <v>0</v>
      </c>
      <c r="BU47">
        <v>0</v>
      </c>
      <c r="BV47">
        <v>0</v>
      </c>
      <c r="BW47">
        <v>0</v>
      </c>
      <c r="BX47">
        <v>0</v>
      </c>
      <c r="BY47">
        <v>0</v>
      </c>
      <c r="BZ47">
        <v>0</v>
      </c>
      <c r="CA47">
        <v>0</v>
      </c>
      <c r="CB47">
        <v>0</v>
      </c>
      <c r="CC47">
        <v>0</v>
      </c>
      <c r="CD47">
        <v>0</v>
      </c>
      <c r="CE47">
        <v>0</v>
      </c>
      <c r="CF47">
        <v>0</v>
      </c>
      <c r="CG47">
        <v>0</v>
      </c>
      <c r="CH47">
        <v>0</v>
      </c>
      <c r="CI47">
        <v>0</v>
      </c>
      <c r="CJ47">
        <v>0</v>
      </c>
    </row>
    <row r="48" spans="1:88" x14ac:dyDescent="0.35">
      <c r="A48" s="1">
        <v>44168</v>
      </c>
      <c r="B48" s="2">
        <v>0.5388425925925926</v>
      </c>
      <c r="C48" t="s">
        <v>312</v>
      </c>
      <c r="D48" t="s">
        <v>37</v>
      </c>
      <c r="E48" t="s">
        <v>35</v>
      </c>
      <c r="F48">
        <v>11</v>
      </c>
      <c r="G48">
        <v>24</v>
      </c>
      <c r="H48">
        <v>0</v>
      </c>
      <c r="I48">
        <v>1</v>
      </c>
      <c r="J48">
        <v>1</v>
      </c>
      <c r="K48">
        <v>1</v>
      </c>
      <c r="L48">
        <v>1</v>
      </c>
      <c r="M48">
        <v>1</v>
      </c>
      <c r="N48">
        <v>1</v>
      </c>
      <c r="O48">
        <v>0</v>
      </c>
      <c r="P48">
        <v>0</v>
      </c>
      <c r="Q48">
        <v>0</v>
      </c>
      <c r="R48">
        <v>0</v>
      </c>
      <c r="S48">
        <v>1</v>
      </c>
      <c r="T48">
        <v>1</v>
      </c>
      <c r="U48">
        <v>1</v>
      </c>
      <c r="V48" t="s">
        <v>38</v>
      </c>
      <c r="W48" t="s">
        <v>38</v>
      </c>
      <c r="X48">
        <v>0</v>
      </c>
      <c r="Y48">
        <v>0</v>
      </c>
      <c r="Z48">
        <v>0</v>
      </c>
      <c r="AA48">
        <v>0</v>
      </c>
      <c r="AB48">
        <v>0</v>
      </c>
      <c r="AC48">
        <v>0</v>
      </c>
      <c r="AD48">
        <v>0</v>
      </c>
      <c r="AE48">
        <v>0</v>
      </c>
      <c r="AF48">
        <v>0</v>
      </c>
      <c r="AG48">
        <v>0</v>
      </c>
      <c r="AH48">
        <v>0</v>
      </c>
      <c r="AI48">
        <v>0</v>
      </c>
      <c r="AJ48">
        <v>0</v>
      </c>
      <c r="AK48">
        <v>0</v>
      </c>
      <c r="AL48">
        <v>0</v>
      </c>
      <c r="AM48">
        <v>0</v>
      </c>
      <c r="AN48">
        <v>0</v>
      </c>
      <c r="AO48">
        <v>0</v>
      </c>
      <c r="AP48">
        <v>0</v>
      </c>
      <c r="AQ48">
        <v>0</v>
      </c>
      <c r="AR48">
        <v>0</v>
      </c>
      <c r="AS48">
        <v>0</v>
      </c>
      <c r="AT48">
        <v>0</v>
      </c>
      <c r="AU48">
        <v>0</v>
      </c>
      <c r="AV48">
        <v>0</v>
      </c>
      <c r="AW48">
        <v>0</v>
      </c>
      <c r="AX48">
        <v>0</v>
      </c>
      <c r="AY48">
        <v>0</v>
      </c>
      <c r="AZ48">
        <v>0</v>
      </c>
      <c r="BA48">
        <v>0</v>
      </c>
      <c r="BB48">
        <v>0</v>
      </c>
      <c r="BC48" t="s">
        <v>313</v>
      </c>
      <c r="BD48" t="s">
        <v>314</v>
      </c>
      <c r="BE48" t="s">
        <v>315</v>
      </c>
      <c r="BF48" t="s">
        <v>316</v>
      </c>
      <c r="BG48">
        <v>0</v>
      </c>
      <c r="BH48">
        <v>0</v>
      </c>
      <c r="BI48" t="s">
        <v>65</v>
      </c>
      <c r="BK48" t="s">
        <v>65</v>
      </c>
      <c r="BM48">
        <v>0</v>
      </c>
      <c r="BN48">
        <v>0</v>
      </c>
      <c r="BO48">
        <v>0</v>
      </c>
      <c r="BP48">
        <v>0</v>
      </c>
      <c r="BQ48">
        <v>0</v>
      </c>
      <c r="BR48">
        <v>0</v>
      </c>
      <c r="BS48">
        <v>0</v>
      </c>
      <c r="BT48">
        <v>0</v>
      </c>
      <c r="BU48">
        <v>0</v>
      </c>
      <c r="BV48">
        <v>0</v>
      </c>
      <c r="BW48">
        <v>0</v>
      </c>
      <c r="BX48">
        <v>0</v>
      </c>
      <c r="BY48">
        <v>0</v>
      </c>
      <c r="BZ48">
        <v>0</v>
      </c>
      <c r="CA48">
        <v>0</v>
      </c>
      <c r="CB48">
        <v>0</v>
      </c>
      <c r="CC48">
        <v>0</v>
      </c>
      <c r="CD48">
        <v>0</v>
      </c>
      <c r="CE48">
        <v>0</v>
      </c>
      <c r="CF48">
        <v>0</v>
      </c>
      <c r="CG48">
        <v>0</v>
      </c>
      <c r="CH48">
        <v>0</v>
      </c>
      <c r="CI48">
        <v>0</v>
      </c>
      <c r="CJ48">
        <v>0</v>
      </c>
    </row>
    <row r="49" spans="1:88" x14ac:dyDescent="0.35">
      <c r="A49" s="1">
        <v>44168</v>
      </c>
      <c r="B49" s="2">
        <v>0.53902777777777777</v>
      </c>
      <c r="C49" t="s">
        <v>317</v>
      </c>
      <c r="D49" t="s">
        <v>37</v>
      </c>
      <c r="E49" t="s">
        <v>36</v>
      </c>
      <c r="F49">
        <v>12</v>
      </c>
      <c r="G49">
        <v>24</v>
      </c>
      <c r="H49">
        <v>0</v>
      </c>
      <c r="I49">
        <v>1</v>
      </c>
      <c r="J49">
        <v>1</v>
      </c>
      <c r="K49">
        <v>1</v>
      </c>
      <c r="L49">
        <v>1</v>
      </c>
      <c r="M49">
        <v>1</v>
      </c>
      <c r="N49">
        <v>1</v>
      </c>
      <c r="O49">
        <v>1</v>
      </c>
      <c r="P49">
        <v>1</v>
      </c>
      <c r="Q49">
        <v>1</v>
      </c>
      <c r="R49">
        <v>1</v>
      </c>
      <c r="S49">
        <v>1</v>
      </c>
      <c r="T49">
        <v>1</v>
      </c>
      <c r="U49">
        <v>1</v>
      </c>
      <c r="V49" t="s">
        <v>38</v>
      </c>
      <c r="W49" t="s">
        <v>38</v>
      </c>
      <c r="X49">
        <v>0</v>
      </c>
      <c r="Y49">
        <v>0</v>
      </c>
      <c r="Z49">
        <v>0</v>
      </c>
      <c r="AA49">
        <v>0</v>
      </c>
      <c r="AB49">
        <v>0</v>
      </c>
      <c r="AC49">
        <v>0</v>
      </c>
      <c r="AD49">
        <v>0</v>
      </c>
      <c r="AE49">
        <v>0</v>
      </c>
      <c r="AF49">
        <v>0</v>
      </c>
      <c r="AG49">
        <v>0</v>
      </c>
      <c r="AH49">
        <v>0</v>
      </c>
      <c r="AI49">
        <v>0</v>
      </c>
      <c r="AJ49">
        <v>0</v>
      </c>
      <c r="AK49">
        <v>0</v>
      </c>
      <c r="AL49">
        <v>0</v>
      </c>
      <c r="AM49">
        <v>0</v>
      </c>
      <c r="AN49">
        <v>0</v>
      </c>
      <c r="AO49">
        <v>0</v>
      </c>
      <c r="AP49">
        <v>0</v>
      </c>
      <c r="AQ49">
        <v>0</v>
      </c>
      <c r="AR49">
        <v>0</v>
      </c>
      <c r="AS49">
        <v>0</v>
      </c>
      <c r="AT49">
        <v>0</v>
      </c>
      <c r="AU49">
        <v>0</v>
      </c>
      <c r="AV49">
        <v>0</v>
      </c>
      <c r="AW49">
        <v>0</v>
      </c>
      <c r="AX49">
        <v>0</v>
      </c>
      <c r="AY49">
        <v>0</v>
      </c>
      <c r="AZ49">
        <v>0</v>
      </c>
      <c r="BA49">
        <v>0</v>
      </c>
      <c r="BB49">
        <v>0</v>
      </c>
      <c r="BC49" t="s">
        <v>313</v>
      </c>
      <c r="BD49" t="s">
        <v>314</v>
      </c>
      <c r="BE49" t="s">
        <v>315</v>
      </c>
      <c r="BF49" t="s">
        <v>316</v>
      </c>
      <c r="BG49">
        <v>0</v>
      </c>
      <c r="BH49">
        <v>0</v>
      </c>
      <c r="BI49" t="s">
        <v>65</v>
      </c>
      <c r="BK49" t="s">
        <v>65</v>
      </c>
      <c r="BM49">
        <v>0</v>
      </c>
      <c r="BN49">
        <v>0</v>
      </c>
      <c r="BO49">
        <v>0</v>
      </c>
      <c r="BP49">
        <v>0</v>
      </c>
      <c r="BQ49">
        <v>0</v>
      </c>
      <c r="BR49">
        <v>0</v>
      </c>
      <c r="BS49">
        <v>0</v>
      </c>
      <c r="BT49">
        <v>0</v>
      </c>
      <c r="BU49">
        <v>0</v>
      </c>
      <c r="BV49">
        <v>0</v>
      </c>
      <c r="BW49">
        <v>0</v>
      </c>
      <c r="BX49">
        <v>0</v>
      </c>
      <c r="BY49">
        <v>0</v>
      </c>
      <c r="BZ49">
        <v>0</v>
      </c>
      <c r="CA49">
        <v>0</v>
      </c>
      <c r="CB49">
        <v>0</v>
      </c>
      <c r="CC49">
        <v>0</v>
      </c>
      <c r="CD49">
        <v>0</v>
      </c>
      <c r="CE49">
        <v>0</v>
      </c>
      <c r="CF49">
        <v>0</v>
      </c>
      <c r="CG49">
        <v>0</v>
      </c>
      <c r="CH49">
        <v>0</v>
      </c>
      <c r="CI49">
        <v>0</v>
      </c>
      <c r="CJ49">
        <v>0</v>
      </c>
    </row>
    <row r="50" spans="1:88" x14ac:dyDescent="0.35">
      <c r="A50" s="1">
        <v>44168</v>
      </c>
      <c r="B50" s="2">
        <v>0.53969907407407403</v>
      </c>
      <c r="C50" t="s">
        <v>318</v>
      </c>
      <c r="D50" t="s">
        <v>37</v>
      </c>
      <c r="E50" t="s">
        <v>35</v>
      </c>
      <c r="F50">
        <v>12</v>
      </c>
      <c r="G50">
        <v>24</v>
      </c>
      <c r="H50">
        <v>0</v>
      </c>
      <c r="I50">
        <v>1</v>
      </c>
      <c r="J50">
        <v>1</v>
      </c>
      <c r="K50">
        <v>1</v>
      </c>
      <c r="L50">
        <v>1</v>
      </c>
      <c r="M50">
        <v>1</v>
      </c>
      <c r="N50">
        <v>1</v>
      </c>
      <c r="O50">
        <v>1</v>
      </c>
      <c r="P50">
        <v>1</v>
      </c>
      <c r="Q50">
        <v>1</v>
      </c>
      <c r="R50">
        <v>1</v>
      </c>
      <c r="S50">
        <v>1</v>
      </c>
      <c r="T50">
        <v>1</v>
      </c>
      <c r="U50">
        <v>1</v>
      </c>
      <c r="V50" t="s">
        <v>38</v>
      </c>
      <c r="W50" t="s">
        <v>38</v>
      </c>
      <c r="X50">
        <v>0</v>
      </c>
      <c r="Y50">
        <v>0</v>
      </c>
      <c r="Z50">
        <v>0</v>
      </c>
      <c r="AA50">
        <v>0</v>
      </c>
      <c r="AB50">
        <v>0</v>
      </c>
      <c r="AC50">
        <v>0</v>
      </c>
      <c r="AD50">
        <v>0</v>
      </c>
      <c r="AE50">
        <v>0</v>
      </c>
      <c r="AF50">
        <v>0</v>
      </c>
      <c r="AG50">
        <v>0</v>
      </c>
      <c r="AH50">
        <v>0</v>
      </c>
      <c r="AI50">
        <v>0</v>
      </c>
      <c r="AJ50">
        <v>0</v>
      </c>
      <c r="AK50">
        <v>0</v>
      </c>
      <c r="AL50">
        <v>0</v>
      </c>
      <c r="AM50">
        <v>0</v>
      </c>
      <c r="AN50">
        <v>0</v>
      </c>
      <c r="AO50">
        <v>0</v>
      </c>
      <c r="AP50">
        <v>0</v>
      </c>
      <c r="AQ50">
        <v>0</v>
      </c>
      <c r="AR50">
        <v>0</v>
      </c>
      <c r="AS50">
        <v>0</v>
      </c>
      <c r="AT50">
        <v>0</v>
      </c>
      <c r="AU50">
        <v>0</v>
      </c>
      <c r="AV50">
        <v>0</v>
      </c>
      <c r="AW50">
        <v>0</v>
      </c>
      <c r="AX50">
        <v>0</v>
      </c>
      <c r="AY50">
        <v>0</v>
      </c>
      <c r="AZ50">
        <v>0</v>
      </c>
      <c r="BA50">
        <v>0</v>
      </c>
      <c r="BB50">
        <v>0</v>
      </c>
      <c r="BC50">
        <v>0</v>
      </c>
      <c r="BD50">
        <v>0</v>
      </c>
      <c r="BE50">
        <v>0</v>
      </c>
      <c r="BF50">
        <v>0</v>
      </c>
      <c r="BG50">
        <v>0</v>
      </c>
      <c r="BH50">
        <v>0</v>
      </c>
      <c r="BI50" t="s">
        <v>65</v>
      </c>
      <c r="BK50" t="s">
        <v>65</v>
      </c>
      <c r="BM50">
        <v>0</v>
      </c>
      <c r="BN50">
        <v>0</v>
      </c>
      <c r="BO50">
        <v>0</v>
      </c>
      <c r="BP50">
        <v>0</v>
      </c>
      <c r="BQ50">
        <v>0</v>
      </c>
      <c r="BR50">
        <v>0</v>
      </c>
      <c r="BS50">
        <v>0</v>
      </c>
      <c r="BT50">
        <v>0</v>
      </c>
      <c r="BU50">
        <v>0</v>
      </c>
      <c r="BV50">
        <v>0</v>
      </c>
      <c r="BW50">
        <v>0</v>
      </c>
      <c r="BX50">
        <v>0</v>
      </c>
      <c r="BY50">
        <v>0</v>
      </c>
      <c r="BZ50">
        <v>0</v>
      </c>
      <c r="CA50">
        <v>0</v>
      </c>
      <c r="CB50">
        <v>0</v>
      </c>
      <c r="CC50">
        <v>0</v>
      </c>
      <c r="CD50">
        <v>0</v>
      </c>
      <c r="CE50">
        <v>0</v>
      </c>
      <c r="CF50">
        <v>0</v>
      </c>
      <c r="CG50">
        <v>0</v>
      </c>
      <c r="CH50">
        <v>0</v>
      </c>
      <c r="CI50">
        <v>0</v>
      </c>
      <c r="CJ50">
        <v>0</v>
      </c>
    </row>
    <row r="51" spans="1:88" x14ac:dyDescent="0.35">
      <c r="A51" s="1">
        <v>44168</v>
      </c>
      <c r="B51" s="2">
        <v>0.54039351851851858</v>
      </c>
      <c r="C51" t="s">
        <v>319</v>
      </c>
      <c r="D51" t="s">
        <v>37</v>
      </c>
      <c r="E51" t="s">
        <v>35</v>
      </c>
      <c r="F51">
        <v>11</v>
      </c>
      <c r="G51">
        <v>24</v>
      </c>
      <c r="H51">
        <v>0</v>
      </c>
      <c r="I51">
        <v>1</v>
      </c>
      <c r="J51">
        <v>0</v>
      </c>
      <c r="K51">
        <v>0</v>
      </c>
      <c r="L51">
        <v>0</v>
      </c>
      <c r="M51">
        <v>0</v>
      </c>
      <c r="N51">
        <v>0</v>
      </c>
      <c r="O51">
        <v>0</v>
      </c>
      <c r="P51">
        <v>0</v>
      </c>
      <c r="Q51">
        <v>0</v>
      </c>
      <c r="R51">
        <v>1</v>
      </c>
      <c r="S51">
        <v>1</v>
      </c>
      <c r="T51">
        <v>1</v>
      </c>
      <c r="U51">
        <v>0</v>
      </c>
      <c r="V51" t="s">
        <v>38</v>
      </c>
      <c r="W51" t="s">
        <v>38</v>
      </c>
      <c r="X51">
        <v>0</v>
      </c>
      <c r="Y51">
        <v>0</v>
      </c>
      <c r="Z51">
        <v>0</v>
      </c>
      <c r="AA51">
        <v>0</v>
      </c>
      <c r="AB51">
        <v>0</v>
      </c>
      <c r="AC51">
        <v>0</v>
      </c>
      <c r="AD51">
        <v>0</v>
      </c>
      <c r="AE51">
        <v>0</v>
      </c>
      <c r="AF51">
        <v>0</v>
      </c>
      <c r="AG51">
        <v>0</v>
      </c>
      <c r="AH51">
        <v>0</v>
      </c>
      <c r="AI51">
        <v>0</v>
      </c>
      <c r="AJ51">
        <v>0</v>
      </c>
      <c r="AK51">
        <v>0</v>
      </c>
      <c r="AL51">
        <v>0</v>
      </c>
      <c r="AM51">
        <v>0</v>
      </c>
      <c r="AN51">
        <v>0</v>
      </c>
      <c r="AO51">
        <v>0</v>
      </c>
      <c r="AP51">
        <v>0</v>
      </c>
      <c r="AQ51">
        <v>0</v>
      </c>
      <c r="AR51">
        <v>0</v>
      </c>
      <c r="AS51">
        <v>0</v>
      </c>
      <c r="AT51">
        <v>0</v>
      </c>
      <c r="AU51">
        <v>0</v>
      </c>
      <c r="AV51">
        <v>0</v>
      </c>
      <c r="AW51">
        <v>0</v>
      </c>
      <c r="AX51">
        <v>0</v>
      </c>
      <c r="AY51">
        <v>0</v>
      </c>
      <c r="AZ51">
        <v>0</v>
      </c>
      <c r="BA51">
        <v>0</v>
      </c>
      <c r="BB51">
        <v>0</v>
      </c>
      <c r="BC51">
        <v>0</v>
      </c>
      <c r="BD51">
        <v>0</v>
      </c>
      <c r="BE51">
        <v>0</v>
      </c>
      <c r="BF51">
        <v>0</v>
      </c>
      <c r="BG51">
        <v>0</v>
      </c>
      <c r="BH51">
        <v>0</v>
      </c>
      <c r="BI51" t="s">
        <v>65</v>
      </c>
      <c r="BK51" t="s">
        <v>65</v>
      </c>
      <c r="BM51">
        <v>0</v>
      </c>
      <c r="BN51">
        <v>0</v>
      </c>
      <c r="BO51">
        <v>0</v>
      </c>
      <c r="BP51">
        <v>0</v>
      </c>
      <c r="BQ51">
        <v>0</v>
      </c>
      <c r="BR51">
        <v>0</v>
      </c>
      <c r="BS51">
        <v>0</v>
      </c>
      <c r="BT51">
        <v>0</v>
      </c>
      <c r="BU51">
        <v>0</v>
      </c>
      <c r="BV51">
        <v>0</v>
      </c>
      <c r="BW51">
        <v>0</v>
      </c>
      <c r="BX51">
        <v>0</v>
      </c>
      <c r="BY51">
        <v>0</v>
      </c>
      <c r="BZ51">
        <v>0</v>
      </c>
      <c r="CA51">
        <v>0</v>
      </c>
      <c r="CB51">
        <v>0</v>
      </c>
      <c r="CC51">
        <v>0</v>
      </c>
      <c r="CD51">
        <v>0</v>
      </c>
      <c r="CE51">
        <v>0</v>
      </c>
      <c r="CF51">
        <v>0</v>
      </c>
      <c r="CG51">
        <v>0</v>
      </c>
      <c r="CH51">
        <v>0</v>
      </c>
      <c r="CI51">
        <v>0</v>
      </c>
      <c r="CJ51">
        <v>0</v>
      </c>
    </row>
    <row r="52" spans="1:88" x14ac:dyDescent="0.35">
      <c r="A52" s="1">
        <v>44168</v>
      </c>
      <c r="B52" s="2">
        <v>0.54049768518518515</v>
      </c>
      <c r="C52" t="s">
        <v>320</v>
      </c>
      <c r="D52" t="s">
        <v>37</v>
      </c>
      <c r="E52" t="s">
        <v>36</v>
      </c>
      <c r="F52">
        <v>11</v>
      </c>
      <c r="G52">
        <v>24</v>
      </c>
      <c r="H52">
        <v>0</v>
      </c>
      <c r="I52">
        <v>1</v>
      </c>
      <c r="J52">
        <v>1</v>
      </c>
      <c r="K52">
        <v>1</v>
      </c>
      <c r="L52">
        <v>1</v>
      </c>
      <c r="M52">
        <v>1</v>
      </c>
      <c r="N52">
        <v>1</v>
      </c>
      <c r="O52">
        <v>1</v>
      </c>
      <c r="P52">
        <v>1</v>
      </c>
      <c r="Q52">
        <v>0</v>
      </c>
      <c r="R52">
        <v>1</v>
      </c>
      <c r="S52">
        <v>1</v>
      </c>
      <c r="T52">
        <v>1</v>
      </c>
      <c r="U52">
        <v>1</v>
      </c>
      <c r="V52" t="s">
        <v>38</v>
      </c>
      <c r="W52" t="s">
        <v>38</v>
      </c>
      <c r="X52">
        <v>0</v>
      </c>
      <c r="Y52">
        <v>0</v>
      </c>
      <c r="Z52">
        <v>0</v>
      </c>
      <c r="AA52">
        <v>0</v>
      </c>
      <c r="AB52">
        <v>0</v>
      </c>
      <c r="AC52">
        <v>0</v>
      </c>
      <c r="AD52">
        <v>0</v>
      </c>
      <c r="AE52">
        <v>0</v>
      </c>
      <c r="AF52">
        <v>0</v>
      </c>
      <c r="AG52">
        <v>0</v>
      </c>
      <c r="AH52">
        <v>0</v>
      </c>
      <c r="AI52">
        <v>0</v>
      </c>
      <c r="AJ52">
        <v>0</v>
      </c>
      <c r="AK52">
        <v>0</v>
      </c>
      <c r="AL52">
        <v>0</v>
      </c>
      <c r="AM52">
        <v>0</v>
      </c>
      <c r="AN52">
        <v>0</v>
      </c>
      <c r="AO52">
        <v>0</v>
      </c>
      <c r="AP52">
        <v>0</v>
      </c>
      <c r="AQ52">
        <v>0</v>
      </c>
      <c r="AR52">
        <v>0</v>
      </c>
      <c r="AS52">
        <v>0</v>
      </c>
      <c r="AT52">
        <v>0</v>
      </c>
      <c r="AU52">
        <v>0</v>
      </c>
      <c r="AV52">
        <v>0</v>
      </c>
      <c r="AW52">
        <v>0</v>
      </c>
      <c r="AX52">
        <v>0</v>
      </c>
      <c r="AY52">
        <v>0</v>
      </c>
      <c r="AZ52">
        <v>0</v>
      </c>
      <c r="BA52">
        <v>0</v>
      </c>
      <c r="BB52">
        <v>0</v>
      </c>
      <c r="BC52">
        <v>0</v>
      </c>
      <c r="BD52">
        <v>0</v>
      </c>
      <c r="BE52">
        <v>0</v>
      </c>
      <c r="BF52">
        <v>0</v>
      </c>
      <c r="BG52">
        <v>0</v>
      </c>
      <c r="BH52">
        <v>0</v>
      </c>
      <c r="BI52" t="s">
        <v>65</v>
      </c>
      <c r="BK52" t="s">
        <v>65</v>
      </c>
      <c r="BM52">
        <v>0</v>
      </c>
      <c r="BN52">
        <v>0</v>
      </c>
      <c r="BO52">
        <v>0</v>
      </c>
      <c r="BP52">
        <v>0</v>
      </c>
      <c r="BQ52">
        <v>0</v>
      </c>
      <c r="BR52">
        <v>0</v>
      </c>
      <c r="BS52">
        <v>0</v>
      </c>
      <c r="BT52">
        <v>0</v>
      </c>
      <c r="BU52">
        <v>0</v>
      </c>
      <c r="BV52">
        <v>0</v>
      </c>
      <c r="BW52">
        <v>0</v>
      </c>
      <c r="BX52">
        <v>0</v>
      </c>
      <c r="BY52">
        <v>0</v>
      </c>
      <c r="BZ52">
        <v>0</v>
      </c>
      <c r="CA52">
        <v>0</v>
      </c>
      <c r="CB52">
        <v>0</v>
      </c>
      <c r="CC52">
        <v>0</v>
      </c>
      <c r="CD52">
        <v>0</v>
      </c>
      <c r="CE52">
        <v>0</v>
      </c>
      <c r="CF52">
        <v>0</v>
      </c>
      <c r="CG52">
        <v>0</v>
      </c>
      <c r="CH52">
        <v>0</v>
      </c>
      <c r="CI52">
        <v>0</v>
      </c>
      <c r="CJ52">
        <v>0</v>
      </c>
    </row>
    <row r="53" spans="1:88" x14ac:dyDescent="0.35">
      <c r="A53" s="1">
        <v>44168</v>
      </c>
      <c r="B53" s="2">
        <v>0.54063657407407406</v>
      </c>
      <c r="C53" t="s">
        <v>321</v>
      </c>
      <c r="D53" t="s">
        <v>37</v>
      </c>
      <c r="E53" t="s">
        <v>36</v>
      </c>
      <c r="F53">
        <v>11</v>
      </c>
      <c r="G53">
        <v>24</v>
      </c>
      <c r="H53">
        <v>0</v>
      </c>
      <c r="I53">
        <v>1</v>
      </c>
      <c r="J53">
        <v>1</v>
      </c>
      <c r="K53">
        <v>1</v>
      </c>
      <c r="L53">
        <v>1</v>
      </c>
      <c r="M53">
        <v>1</v>
      </c>
      <c r="N53">
        <v>1</v>
      </c>
      <c r="O53">
        <v>1</v>
      </c>
      <c r="P53">
        <v>1</v>
      </c>
      <c r="Q53">
        <v>0</v>
      </c>
      <c r="R53">
        <v>1</v>
      </c>
      <c r="S53">
        <v>1</v>
      </c>
      <c r="T53">
        <v>1</v>
      </c>
      <c r="U53">
        <v>1</v>
      </c>
      <c r="V53" t="s">
        <v>38</v>
      </c>
      <c r="W53" t="s">
        <v>38</v>
      </c>
      <c r="X53">
        <v>0</v>
      </c>
      <c r="Y53">
        <v>0</v>
      </c>
      <c r="Z53">
        <v>0</v>
      </c>
      <c r="AA53">
        <v>0</v>
      </c>
      <c r="AB53">
        <v>0</v>
      </c>
      <c r="AC53">
        <v>0</v>
      </c>
      <c r="AD53">
        <v>0</v>
      </c>
      <c r="AE53">
        <v>0</v>
      </c>
      <c r="AF53">
        <v>0</v>
      </c>
      <c r="AG53">
        <v>0</v>
      </c>
      <c r="AH53">
        <v>0</v>
      </c>
      <c r="AI53">
        <v>0</v>
      </c>
      <c r="AJ53">
        <v>0</v>
      </c>
      <c r="AK53">
        <v>0</v>
      </c>
      <c r="AL53">
        <v>0</v>
      </c>
      <c r="AM53">
        <v>0</v>
      </c>
      <c r="AN53">
        <v>0</v>
      </c>
      <c r="AO53">
        <v>0</v>
      </c>
      <c r="AP53">
        <v>0</v>
      </c>
      <c r="AQ53">
        <v>0</v>
      </c>
      <c r="AR53">
        <v>0</v>
      </c>
      <c r="AS53">
        <v>0</v>
      </c>
      <c r="AT53">
        <v>0</v>
      </c>
      <c r="AU53">
        <v>0</v>
      </c>
      <c r="AV53">
        <v>0</v>
      </c>
      <c r="AW53">
        <v>0</v>
      </c>
      <c r="AX53">
        <v>0</v>
      </c>
      <c r="AY53">
        <v>0</v>
      </c>
      <c r="AZ53">
        <v>0</v>
      </c>
      <c r="BA53">
        <v>0</v>
      </c>
      <c r="BB53">
        <v>0</v>
      </c>
      <c r="BC53">
        <v>0</v>
      </c>
      <c r="BD53">
        <v>0</v>
      </c>
      <c r="BE53">
        <v>0</v>
      </c>
      <c r="BF53">
        <v>0</v>
      </c>
      <c r="BG53">
        <v>0</v>
      </c>
      <c r="BH53">
        <v>0</v>
      </c>
      <c r="BI53" t="s">
        <v>65</v>
      </c>
      <c r="BK53" t="s">
        <v>65</v>
      </c>
      <c r="BM53">
        <v>0</v>
      </c>
      <c r="BN53">
        <v>0</v>
      </c>
      <c r="BO53">
        <v>0</v>
      </c>
      <c r="BP53">
        <v>0</v>
      </c>
      <c r="BQ53">
        <v>0</v>
      </c>
      <c r="BR53">
        <v>0</v>
      </c>
      <c r="BS53">
        <v>0</v>
      </c>
      <c r="BT53">
        <v>0</v>
      </c>
      <c r="BU53">
        <v>0</v>
      </c>
      <c r="BV53">
        <v>0</v>
      </c>
      <c r="BW53">
        <v>0</v>
      </c>
      <c r="BX53">
        <v>0</v>
      </c>
      <c r="BY53">
        <v>0</v>
      </c>
      <c r="BZ53">
        <v>0</v>
      </c>
      <c r="CA53">
        <v>0</v>
      </c>
      <c r="CB53">
        <v>0</v>
      </c>
      <c r="CC53">
        <v>0</v>
      </c>
      <c r="CD53">
        <v>0</v>
      </c>
      <c r="CE53">
        <v>0</v>
      </c>
      <c r="CF53">
        <v>0</v>
      </c>
      <c r="CG53">
        <v>0</v>
      </c>
      <c r="CH53">
        <v>0</v>
      </c>
      <c r="CI53">
        <v>0</v>
      </c>
      <c r="CJ53">
        <v>0</v>
      </c>
    </row>
  </sheetData>
  <conditionalFormatting sqref="A2:XFD1048576">
    <cfRule type="expression" dxfId="9" priority="1">
      <formula>AND($E2="Rework",$D2="RS_VU",($F2&lt;12))</formula>
    </cfRule>
    <cfRule type="expression" dxfId="8" priority="2">
      <formula>AND($E2="Rework",$D2="RS_VP",($F2&lt;11))</formula>
    </cfRule>
    <cfRule type="expression" dxfId="7" priority="3">
      <formula>AND($E2="Rework",$D2="LHD_MB",($F2&lt;12))</formula>
    </cfRule>
    <cfRule type="expression" dxfId="6" priority="4">
      <formula>AND($E2="Rework",$D2="RS_VP",($F2=11))</formula>
    </cfRule>
    <cfRule type="expression" dxfId="5" priority="5">
      <formula>AND($E2="Rework",$D2="RS_VU",($F2=12))</formula>
    </cfRule>
    <cfRule type="expression" dxfId="4" priority="6">
      <formula>AND($E2="Rework",$D2="LHD_MB",($F2=12))</formula>
    </cfRule>
    <cfRule type="expression" dxfId="3" priority="12">
      <formula>AND($E2="Clipping",$D2="RS_VP",($F2&lt;11))</formula>
    </cfRule>
  </conditionalFormatting>
  <conditionalFormatting sqref="A2:XFD1048576">
    <cfRule type="expression" dxfId="2" priority="11">
      <formula>AND($E2="Clipping",$D2="RS_VU",($F2&lt;12))</formula>
    </cfRule>
  </conditionalFormatting>
  <conditionalFormatting sqref="A2:XFD1048576">
    <cfRule type="expression" dxfId="1" priority="10">
      <formula>AND($E2="Clipping",$D2="LHD_MB",($F2&lt;12))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C47C42E-2997-4386-B2FC-0372E2F9F758}">
  <sheetPr codeName="HistoriqueDefauts"/>
  <dimension ref="B11:X42"/>
  <sheetViews>
    <sheetView showGridLines="0" tabSelected="1" zoomScale="57" zoomScaleNormal="110" workbookViewId="0">
      <selection activeCell="D28" sqref="D28"/>
    </sheetView>
  </sheetViews>
  <sheetFormatPr baseColWidth="10" defaultRowHeight="15.5" x14ac:dyDescent="0.35"/>
  <cols>
    <col min="2" max="2" width="21.36328125" style="52" customWidth="1"/>
    <col min="3" max="3" width="40.26953125" style="52" customWidth="1"/>
    <col min="4" max="4" width="84.90625" style="52" bestFit="1" customWidth="1"/>
    <col min="5" max="8" width="30.1796875" style="52" customWidth="1"/>
    <col min="10" max="10" width="19" bestFit="1" customWidth="1"/>
    <col min="11" max="11" width="36.36328125" customWidth="1"/>
    <col min="12" max="12" width="84.90625" bestFit="1" customWidth="1"/>
    <col min="13" max="13" width="13.26953125" bestFit="1" customWidth="1"/>
    <col min="14" max="14" width="29.81640625" bestFit="1" customWidth="1"/>
    <col min="15" max="16" width="15.6328125" bestFit="1" customWidth="1"/>
    <col min="18" max="18" width="19" bestFit="1" customWidth="1"/>
    <col min="19" max="19" width="42.36328125" customWidth="1"/>
    <col min="20" max="20" width="84.90625" bestFit="1" customWidth="1"/>
    <col min="21" max="21" width="13.26953125" bestFit="1" customWidth="1"/>
    <col min="22" max="22" width="29.81640625" bestFit="1" customWidth="1"/>
    <col min="23" max="23" width="15.6328125" customWidth="1"/>
    <col min="24" max="24" width="15.6328125" bestFit="1" customWidth="1"/>
  </cols>
  <sheetData>
    <row r="11" spans="2:24" ht="21" x14ac:dyDescent="0.5">
      <c r="B11" s="60" t="s">
        <v>414</v>
      </c>
      <c r="C11" s="60"/>
      <c r="D11" s="59"/>
      <c r="E11" s="59"/>
      <c r="F11" s="59"/>
      <c r="G11" s="59"/>
      <c r="H11" s="59"/>
      <c r="J11" s="96" t="s">
        <v>416</v>
      </c>
      <c r="K11" s="96"/>
      <c r="L11" s="6"/>
      <c r="M11" s="6"/>
      <c r="N11" s="6"/>
      <c r="O11" s="6"/>
      <c r="P11" s="6"/>
      <c r="R11" s="97" t="s">
        <v>415</v>
      </c>
      <c r="S11" s="97"/>
      <c r="T11" s="6"/>
      <c r="U11" s="6"/>
      <c r="V11" s="6"/>
      <c r="W11" s="6"/>
      <c r="X11" s="6"/>
    </row>
    <row r="13" spans="2:24" x14ac:dyDescent="0.35">
      <c r="B13" s="53" t="s">
        <v>379</v>
      </c>
      <c r="C13" s="53" t="s">
        <v>380</v>
      </c>
      <c r="D13" s="53" t="s">
        <v>381</v>
      </c>
      <c r="E13" s="53" t="s">
        <v>389</v>
      </c>
      <c r="F13" s="53" t="s">
        <v>382</v>
      </c>
      <c r="G13" s="53" t="s">
        <v>395</v>
      </c>
      <c r="H13" s="53" t="s">
        <v>396</v>
      </c>
      <c r="J13" s="53" t="s">
        <v>379</v>
      </c>
      <c r="K13" s="53" t="s">
        <v>380</v>
      </c>
      <c r="L13" s="53" t="s">
        <v>381</v>
      </c>
      <c r="M13" s="53" t="s">
        <v>389</v>
      </c>
      <c r="N13" s="53" t="s">
        <v>382</v>
      </c>
      <c r="O13" s="53" t="s">
        <v>395</v>
      </c>
      <c r="P13" s="53" t="s">
        <v>396</v>
      </c>
      <c r="R13" s="53" t="s">
        <v>379</v>
      </c>
      <c r="S13" s="53" t="s">
        <v>380</v>
      </c>
      <c r="T13" s="53" t="s">
        <v>381</v>
      </c>
      <c r="U13" s="53" t="s">
        <v>389</v>
      </c>
      <c r="V13" s="53" t="s">
        <v>382</v>
      </c>
      <c r="W13" s="53" t="s">
        <v>395</v>
      </c>
      <c r="X13" s="53" t="s">
        <v>396</v>
      </c>
    </row>
    <row r="14" spans="2:24" x14ac:dyDescent="0.35">
      <c r="B14" s="54" t="s">
        <v>387</v>
      </c>
      <c r="C14" s="54" t="s">
        <v>385</v>
      </c>
      <c r="D14" s="54" t="s">
        <v>383</v>
      </c>
      <c r="E14" s="54">
        <v>17</v>
      </c>
      <c r="F14" s="54">
        <v>3</v>
      </c>
      <c r="G14" s="54">
        <f>E14*F14</f>
        <v>51</v>
      </c>
      <c r="H14" s="54"/>
      <c r="J14" s="54" t="s">
        <v>387</v>
      </c>
      <c r="K14" s="54" t="s">
        <v>385</v>
      </c>
      <c r="L14" s="54" t="s">
        <v>383</v>
      </c>
      <c r="M14" s="54">
        <v>17</v>
      </c>
      <c r="N14" s="54">
        <v>3</v>
      </c>
      <c r="O14" s="54">
        <f>M14*N14</f>
        <v>51</v>
      </c>
      <c r="P14" s="54"/>
      <c r="R14" s="54" t="s">
        <v>387</v>
      </c>
      <c r="S14" s="54" t="s">
        <v>385</v>
      </c>
      <c r="T14" s="54" t="s">
        <v>383</v>
      </c>
      <c r="U14" s="54">
        <v>17</v>
      </c>
      <c r="V14" s="54">
        <v>3</v>
      </c>
      <c r="W14" s="54">
        <f>U14*V14</f>
        <v>51</v>
      </c>
      <c r="X14" s="54"/>
    </row>
    <row r="15" spans="2:24" x14ac:dyDescent="0.35">
      <c r="B15" s="54" t="s">
        <v>388</v>
      </c>
      <c r="C15" s="54" t="s">
        <v>386</v>
      </c>
      <c r="D15" s="54" t="s">
        <v>392</v>
      </c>
      <c r="E15" s="54">
        <v>2</v>
      </c>
      <c r="F15" s="54">
        <v>1</v>
      </c>
      <c r="G15" s="54">
        <f t="shared" ref="G15:G16" si="0">E15*F15</f>
        <v>2</v>
      </c>
      <c r="H15" s="54"/>
      <c r="J15" s="54" t="s">
        <v>388</v>
      </c>
      <c r="K15" s="54" t="s">
        <v>386</v>
      </c>
      <c r="L15" s="54" t="s">
        <v>392</v>
      </c>
      <c r="M15" s="54">
        <v>2</v>
      </c>
      <c r="N15" s="54">
        <v>1</v>
      </c>
      <c r="O15" s="54">
        <f t="shared" ref="O15:O16" si="1">M15*N15</f>
        <v>2</v>
      </c>
      <c r="P15" s="54"/>
      <c r="R15" s="54" t="s">
        <v>388</v>
      </c>
      <c r="S15" s="54" t="s">
        <v>386</v>
      </c>
      <c r="T15" s="54" t="s">
        <v>392</v>
      </c>
      <c r="U15" s="54">
        <v>2</v>
      </c>
      <c r="V15" s="54">
        <v>1</v>
      </c>
      <c r="W15" s="54">
        <f t="shared" ref="W15:W16" si="2">U15*V15</f>
        <v>2</v>
      </c>
      <c r="X15" s="54"/>
    </row>
    <row r="16" spans="2:24" x14ac:dyDescent="0.35">
      <c r="B16" s="54" t="s">
        <v>391</v>
      </c>
      <c r="C16" s="54" t="s">
        <v>390</v>
      </c>
      <c r="D16" s="54" t="s">
        <v>384</v>
      </c>
      <c r="E16" s="54">
        <v>13</v>
      </c>
      <c r="F16" s="54">
        <v>4</v>
      </c>
      <c r="G16" s="54">
        <f t="shared" si="0"/>
        <v>52</v>
      </c>
      <c r="H16" s="54"/>
      <c r="J16" s="54" t="s">
        <v>391</v>
      </c>
      <c r="K16" s="54" t="s">
        <v>390</v>
      </c>
      <c r="L16" s="54" t="s">
        <v>384</v>
      </c>
      <c r="M16" s="54">
        <v>13</v>
      </c>
      <c r="N16" s="54">
        <v>4</v>
      </c>
      <c r="O16" s="54">
        <f t="shared" si="1"/>
        <v>52</v>
      </c>
      <c r="P16" s="54"/>
      <c r="R16" s="54" t="s">
        <v>391</v>
      </c>
      <c r="S16" s="54" t="s">
        <v>390</v>
      </c>
      <c r="T16" s="54" t="s">
        <v>384</v>
      </c>
      <c r="U16" s="54">
        <v>13</v>
      </c>
      <c r="V16" s="54">
        <v>4</v>
      </c>
      <c r="W16" s="54">
        <f t="shared" si="2"/>
        <v>52</v>
      </c>
      <c r="X16" s="54"/>
    </row>
    <row r="17" spans="6:8" x14ac:dyDescent="0.35">
      <c r="G17"/>
      <c r="H17"/>
    </row>
    <row r="20" spans="6:8" x14ac:dyDescent="0.35">
      <c r="G20"/>
      <c r="H20"/>
    </row>
    <row r="21" spans="6:8" x14ac:dyDescent="0.35">
      <c r="F21"/>
      <c r="G21"/>
      <c r="H21"/>
    </row>
    <row r="22" spans="6:8" x14ac:dyDescent="0.35">
      <c r="F22"/>
      <c r="G22"/>
      <c r="H22"/>
    </row>
    <row r="23" spans="6:8" x14ac:dyDescent="0.35">
      <c r="F23"/>
      <c r="G23"/>
      <c r="H23"/>
    </row>
    <row r="24" spans="6:8" x14ac:dyDescent="0.35">
      <c r="F24"/>
      <c r="G24"/>
      <c r="H24"/>
    </row>
    <row r="25" spans="6:8" x14ac:dyDescent="0.35">
      <c r="F25"/>
      <c r="G25"/>
      <c r="H25"/>
    </row>
    <row r="26" spans="6:8" x14ac:dyDescent="0.35">
      <c r="F26"/>
      <c r="G26"/>
      <c r="H26"/>
    </row>
    <row r="27" spans="6:8" x14ac:dyDescent="0.35">
      <c r="F27"/>
      <c r="G27"/>
      <c r="H27"/>
    </row>
    <row r="28" spans="6:8" x14ac:dyDescent="0.35">
      <c r="F28"/>
      <c r="G28"/>
      <c r="H28"/>
    </row>
    <row r="29" spans="6:8" x14ac:dyDescent="0.35">
      <c r="F29"/>
      <c r="G29"/>
      <c r="H29"/>
    </row>
    <row r="30" spans="6:8" x14ac:dyDescent="0.35">
      <c r="G30"/>
      <c r="H30"/>
    </row>
    <row r="31" spans="6:8" x14ac:dyDescent="0.35">
      <c r="G31"/>
      <c r="H31"/>
    </row>
    <row r="32" spans="6:8" x14ac:dyDescent="0.35">
      <c r="G32"/>
      <c r="H32"/>
    </row>
    <row r="33" spans="7:8" x14ac:dyDescent="0.35">
      <c r="G33"/>
      <c r="H33"/>
    </row>
    <row r="34" spans="7:8" x14ac:dyDescent="0.35">
      <c r="G34"/>
      <c r="H34"/>
    </row>
    <row r="35" spans="7:8" x14ac:dyDescent="0.35">
      <c r="G35"/>
      <c r="H35"/>
    </row>
    <row r="36" spans="7:8" x14ac:dyDescent="0.35">
      <c r="G36"/>
      <c r="H36"/>
    </row>
    <row r="37" spans="7:8" x14ac:dyDescent="0.35">
      <c r="G37"/>
      <c r="H37"/>
    </row>
    <row r="38" spans="7:8" x14ac:dyDescent="0.35">
      <c r="G38"/>
      <c r="H38"/>
    </row>
    <row r="39" spans="7:8" x14ac:dyDescent="0.35">
      <c r="G39"/>
      <c r="H39"/>
    </row>
    <row r="40" spans="7:8" x14ac:dyDescent="0.35">
      <c r="G40"/>
      <c r="H40"/>
    </row>
    <row r="41" spans="7:8" x14ac:dyDescent="0.35">
      <c r="G41"/>
      <c r="H41"/>
    </row>
    <row r="42" spans="7:8" x14ac:dyDescent="0.35">
      <c r="G42"/>
      <c r="H42"/>
    </row>
  </sheetData>
  <mergeCells count="2">
    <mergeCell ref="J11:K11"/>
    <mergeCell ref="R11:S11"/>
  </mergeCells>
  <phoneticPr fontId="2" type="noConversion"/>
  <conditionalFormatting sqref="Y10:XFD19 B13:X17 B20:XFD22 B23:W23 Y23:XFD23 B24:XFD1048576">
    <cfRule type="expression" dxfId="0" priority="1">
      <formula>B10&lt;&gt;""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Enregistre_Historique">
                <anchor moveWithCells="1" sizeWithCells="1">
                  <from>
                    <xdr:col>1</xdr:col>
                    <xdr:colOff>12700</xdr:colOff>
                    <xdr:row>5</xdr:row>
                    <xdr:rowOff>114300</xdr:rowOff>
                  </from>
                  <to>
                    <xdr:col>2</xdr:col>
                    <xdr:colOff>533400</xdr:colOff>
                    <xdr:row>8</xdr:row>
                    <xdr:rowOff>190500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4618B7C-E70C-42CF-9E07-C6F23BBA4CC2}">
  <sheetPr codeName="Feuil4"/>
  <dimension ref="A1:AF56"/>
  <sheetViews>
    <sheetView showGridLines="0" zoomScale="40" zoomScaleNormal="40" zoomScaleSheetLayoutView="40" workbookViewId="0">
      <selection activeCell="V12" sqref="V12"/>
    </sheetView>
  </sheetViews>
  <sheetFormatPr baseColWidth="10" defaultRowHeight="14.5" x14ac:dyDescent="0.35"/>
  <cols>
    <col min="1" max="1" width="24.26953125" customWidth="1"/>
    <col min="2" max="2" width="22.26953125" customWidth="1"/>
    <col min="3" max="3" width="20.26953125" customWidth="1"/>
    <col min="4" max="4" width="17.26953125" customWidth="1"/>
    <col min="5" max="5" width="23" customWidth="1"/>
    <col min="6" max="6" width="18.54296875" customWidth="1"/>
    <col min="7" max="7" width="20.90625" customWidth="1"/>
    <col min="8" max="8" width="28.90625" customWidth="1"/>
    <col min="9" max="9" width="19.453125" customWidth="1"/>
    <col min="10" max="10" width="19.81640625" customWidth="1"/>
    <col min="11" max="11" width="15.453125" customWidth="1"/>
    <col min="12" max="12" width="15.6328125" customWidth="1"/>
    <col min="13" max="13" width="25.08984375" customWidth="1"/>
    <col min="14" max="14" width="14.36328125" customWidth="1"/>
    <col min="15" max="15" width="15.08984375" customWidth="1"/>
    <col min="16" max="16" width="17.08984375" customWidth="1"/>
    <col min="17" max="17" width="13.81640625" customWidth="1"/>
    <col min="18" max="18" width="15.08984375" customWidth="1"/>
    <col min="19" max="19" width="23.08984375" customWidth="1"/>
    <col min="20" max="20" width="28.54296875" customWidth="1"/>
    <col min="21" max="21" width="24.90625" customWidth="1"/>
    <col min="22" max="22" width="27.26953125" customWidth="1"/>
    <col min="23" max="23" width="26.36328125" customWidth="1"/>
    <col min="24" max="24" width="23.6328125" customWidth="1"/>
    <col min="25" max="25" width="25.81640625" bestFit="1" customWidth="1"/>
    <col min="26" max="26" width="22.90625" customWidth="1"/>
    <col min="29" max="29" width="25.26953125" customWidth="1"/>
    <col min="30" max="30" width="15.453125" customWidth="1"/>
  </cols>
  <sheetData>
    <row r="1" spans="1:32" ht="23.5" customHeight="1" x14ac:dyDescent="0.35"/>
    <row r="2" spans="1:32" ht="23.5" customHeight="1" x14ac:dyDescent="0.35"/>
    <row r="3" spans="1:32" ht="23.5" customHeight="1" x14ac:dyDescent="0.35"/>
    <row r="4" spans="1:32" ht="23.5" customHeight="1" x14ac:dyDescent="0.35"/>
    <row r="5" spans="1:32" ht="23.5" customHeight="1" x14ac:dyDescent="0.35"/>
    <row r="6" spans="1:32" ht="23.5" customHeight="1" x14ac:dyDescent="0.35"/>
    <row r="7" spans="1:32" ht="23.5" customHeight="1" x14ac:dyDescent="0.35"/>
    <row r="8" spans="1:32" ht="23.5" customHeight="1" x14ac:dyDescent="0.45">
      <c r="E8" s="17"/>
      <c r="F8" s="17"/>
      <c r="V8" s="63" t="s">
        <v>402</v>
      </c>
    </row>
    <row r="9" spans="1:32" ht="23.5" customHeight="1" x14ac:dyDescent="0.35">
      <c r="E9" s="23"/>
      <c r="F9" s="17"/>
    </row>
    <row r="10" spans="1:32" ht="35" customHeight="1" x14ac:dyDescent="0.35">
      <c r="A10" s="21" t="s">
        <v>326</v>
      </c>
      <c r="B10" s="6"/>
      <c r="C10" s="15"/>
      <c r="D10" s="15"/>
      <c r="E10" s="6"/>
      <c r="F10" s="6"/>
      <c r="G10" s="6"/>
      <c r="I10" s="22" t="s">
        <v>325</v>
      </c>
      <c r="J10" s="6"/>
      <c r="K10" s="15"/>
      <c r="L10" s="15"/>
      <c r="M10" s="15"/>
      <c r="N10" s="6"/>
      <c r="O10" s="6"/>
      <c r="P10" s="6"/>
      <c r="Q10" s="6"/>
      <c r="R10" s="6"/>
      <c r="S10" s="6"/>
      <c r="T10" s="6"/>
      <c r="V10" s="61" t="s">
        <v>397</v>
      </c>
      <c r="W10" s="61" t="s">
        <v>399</v>
      </c>
      <c r="X10" s="61" t="s">
        <v>398</v>
      </c>
      <c r="Y10" s="61" t="s">
        <v>400</v>
      </c>
      <c r="Z10" s="61" t="s">
        <v>401</v>
      </c>
      <c r="AC10" s="66" t="s">
        <v>411</v>
      </c>
      <c r="AD10" s="6"/>
      <c r="AE10" s="6"/>
      <c r="AF10" s="6"/>
    </row>
    <row r="11" spans="1:32" ht="31" customHeight="1" x14ac:dyDescent="0.35">
      <c r="A11" s="17"/>
      <c r="B11" s="17"/>
      <c r="V11" s="62">
        <v>45</v>
      </c>
      <c r="W11" s="62">
        <f>1/V11</f>
        <v>2.2222222222222223E-2</v>
      </c>
      <c r="X11" s="62">
        <v>5</v>
      </c>
      <c r="Y11" s="62">
        <f>1/X11</f>
        <v>0.2</v>
      </c>
      <c r="Z11" s="62">
        <f>V11/(V11+X11)</f>
        <v>0.9</v>
      </c>
      <c r="AC11" s="70" t="s">
        <v>405</v>
      </c>
      <c r="AD11" s="79">
        <v>0.95</v>
      </c>
      <c r="AE11" s="80"/>
    </row>
    <row r="12" spans="1:32" ht="31" customHeight="1" x14ac:dyDescent="0.35">
      <c r="A12" s="14" cm="1">
        <f t="array" ref="A12:B23">_xlfn._xlws.SORT(F12:G23,1,-1)</f>
        <v>10</v>
      </c>
      <c r="B12" s="4" t="str">
        <v>Clip 8</v>
      </c>
      <c r="C12" s="16"/>
      <c r="F12" s="13">
        <f>COUNTIFS('Rapport production'!$D$2:$D$1000,"lhd_mb",'Rapport production'!$E$2:$E$1000,"clipping",'Rapport production'!$J$2:$J$1000,"=0")</f>
        <v>1</v>
      </c>
      <c r="G12" s="4" t="s">
        <v>7</v>
      </c>
      <c r="I12" s="4" cm="1">
        <f t="array" ref="I12:J23">_xlfn._xlws.SORT(R12:S23,1,-1)</f>
        <v>9</v>
      </c>
      <c r="J12" s="4" t="str">
        <v>vérification presence clip 8</v>
      </c>
      <c r="K12" s="4"/>
      <c r="R12" s="13">
        <f>COUNTIFS('Rapport production'!$D$2:$D$1000,"lhd_mb",'Rapport production'!$E$2:$E$1000,"rework",'Rapport production'!$J$2:$J$1000,"=0")</f>
        <v>1</v>
      </c>
      <c r="S12" s="4" t="s">
        <v>327</v>
      </c>
      <c r="T12" s="4"/>
      <c r="V12" s="91"/>
      <c r="W12" s="93">
        <f>W11</f>
        <v>2.2222222222222223E-2</v>
      </c>
      <c r="X12" s="91"/>
      <c r="Y12" s="88">
        <f>Y11</f>
        <v>0.2</v>
      </c>
      <c r="Z12" s="91"/>
      <c r="AC12" s="71" t="s">
        <v>406</v>
      </c>
      <c r="AD12" s="81">
        <v>0.05</v>
      </c>
      <c r="AE12" s="80"/>
    </row>
    <row r="13" spans="1:32" ht="35" customHeight="1" x14ac:dyDescent="0.35">
      <c r="A13" s="4">
        <v>5</v>
      </c>
      <c r="B13" s="4" t="str">
        <v>Clip 6</v>
      </c>
      <c r="F13" s="13">
        <f>COUNTIFS('Rapport production'!$D$2:$D$1000,"lhd_mb",'Rapport production'!$E$2:$E$1000,"clipping",'Rapport production'!$K$2:$K$1000,"=0")</f>
        <v>1</v>
      </c>
      <c r="G13" s="4" t="s">
        <v>8</v>
      </c>
      <c r="I13" s="4">
        <v>6</v>
      </c>
      <c r="J13" s="4" t="str">
        <v>vérification presence clip 9</v>
      </c>
      <c r="K13" s="4"/>
      <c r="R13" s="13">
        <f>COUNTIFS('Rapport production'!$D$2:$D$1000,"lhd_mb",'Rapport production'!$E$2:$E$1000,"rework",'Rapport production'!$K$2:$K$1000,"=0")</f>
        <v>1</v>
      </c>
      <c r="S13" s="4" t="s">
        <v>328</v>
      </c>
      <c r="T13" s="4"/>
      <c r="Y13" s="67"/>
      <c r="AC13" s="64"/>
      <c r="AD13" s="82"/>
      <c r="AE13" s="80"/>
    </row>
    <row r="14" spans="1:32" ht="35" customHeight="1" x14ac:dyDescent="0.45">
      <c r="A14" s="4">
        <v>4</v>
      </c>
      <c r="B14" s="4" t="str">
        <v>Clip 7</v>
      </c>
      <c r="F14" s="13">
        <f>COUNTIFS('Rapport production'!$D$2:$D$1000,"lhd_mb",'Rapport production'!$E$2:$E$1000,"clipping",'Rapport production'!$L$2:$L$1000,"=0")</f>
        <v>1</v>
      </c>
      <c r="G14" s="4" t="s">
        <v>9</v>
      </c>
      <c r="I14" s="4">
        <v>4</v>
      </c>
      <c r="J14" s="4" t="str">
        <v>vérification presence clip 6</v>
      </c>
      <c r="K14" s="4"/>
      <c r="R14" s="13">
        <f>COUNTIFS('Rapport production'!$D$2:$D$1000,"lhd_mb",'Rapport production'!$E$2:$E$1000,"rework",'Rapport production'!$L$2:$L$1000,"=0")</f>
        <v>1</v>
      </c>
      <c r="S14" s="4" t="s">
        <v>329</v>
      </c>
      <c r="T14" s="4"/>
      <c r="V14" s="63" t="s">
        <v>404</v>
      </c>
      <c r="AC14" s="66" t="s">
        <v>407</v>
      </c>
      <c r="AD14" s="83"/>
      <c r="AE14" s="83"/>
      <c r="AF14" s="65"/>
    </row>
    <row r="15" spans="1:32" x14ac:dyDescent="0.35">
      <c r="A15" s="4">
        <v>3</v>
      </c>
      <c r="B15" s="4" t="str">
        <v>Clip 9</v>
      </c>
      <c r="F15" s="13">
        <f>COUNTIFS('Rapport production'!$D$2:$D$1000,"lhd_mb",'Rapport production'!$E$2:$E$1000,"clipping",'Rapport production'!$M$2:$M$1000,"=0")</f>
        <v>1</v>
      </c>
      <c r="G15" s="4" t="s">
        <v>10</v>
      </c>
      <c r="I15" s="4">
        <v>3</v>
      </c>
      <c r="J15" s="4" t="str">
        <v>vérification presence clip 7</v>
      </c>
      <c r="K15" s="4"/>
      <c r="R15" s="13">
        <f>COUNTIFS('Rapport production'!$D$2:$D$1000,"lhd_mb",'Rapport production'!$E$2:$E$1000,"rework",'Rapport production'!$M$2:$M$1000,"=0")</f>
        <v>2</v>
      </c>
      <c r="S15" s="4" t="s">
        <v>330</v>
      </c>
      <c r="T15" s="4"/>
      <c r="AD15" s="80"/>
      <c r="AE15" s="80"/>
    </row>
    <row r="16" spans="1:32" ht="32.5" customHeight="1" x14ac:dyDescent="0.35">
      <c r="A16" s="4">
        <v>2</v>
      </c>
      <c r="B16" s="4" t="str">
        <v>Clip 10</v>
      </c>
      <c r="F16" s="13">
        <f>COUNTIFS('Rapport production'!$D$2:$D$1000,"lhd_mb",'Rapport production'!$E$2:$E$1000,"clipping",'Rapport production'!$N$2:$N$1000,"=0")</f>
        <v>1</v>
      </c>
      <c r="G16" s="4" t="s">
        <v>11</v>
      </c>
      <c r="I16" s="4">
        <v>2</v>
      </c>
      <c r="J16" s="4" t="str">
        <v>vérification presence clip 4</v>
      </c>
      <c r="K16" s="4"/>
      <c r="R16" s="13">
        <f>COUNTIFS('Rapport production'!$D$2:$D$1000,"lhd_mb",'Rapport production'!$E$2:$E$1000,"rework",'Rapport production'!$N$2:$N$1000,"=0")</f>
        <v>2</v>
      </c>
      <c r="S16" s="4" t="s">
        <v>331</v>
      </c>
      <c r="T16" s="4"/>
      <c r="V16" s="61" t="s">
        <v>397</v>
      </c>
      <c r="W16" s="61" t="s">
        <v>399</v>
      </c>
      <c r="X16" s="61" t="s">
        <v>398</v>
      </c>
      <c r="Y16" s="61" t="s">
        <v>400</v>
      </c>
      <c r="Z16" s="61" t="s">
        <v>401</v>
      </c>
      <c r="AD16" s="80"/>
      <c r="AE16" s="80"/>
    </row>
    <row r="17" spans="1:32" ht="23.5" customHeight="1" x14ac:dyDescent="0.55000000000000004">
      <c r="A17" s="4">
        <v>1</v>
      </c>
      <c r="B17" s="4" t="str">
        <v>Clip 1</v>
      </c>
      <c r="F17" s="13">
        <f>COUNTIFS('Rapport production'!$D$2:$D$1000,"lhd_mb",'Rapport production'!$E$2:$E$1000,"clipping",'Rapport production'!$O$2:$O$1000,"=0")</f>
        <v>5</v>
      </c>
      <c r="G17" s="4" t="s">
        <v>12</v>
      </c>
      <c r="I17" s="4">
        <v>2</v>
      </c>
      <c r="J17" s="4" t="str">
        <v>vérification presence clip 5</v>
      </c>
      <c r="K17" s="4"/>
      <c r="R17" s="13">
        <f>COUNTIFS('Rapport production'!$D$2:$D$1000,"lhd_mb",'Rapport production'!$E$2:$E$1000,"rework",'Rapport production'!$O$2:$O$1000,"=0")</f>
        <v>4</v>
      </c>
      <c r="S17" s="4" t="s">
        <v>332</v>
      </c>
      <c r="T17" s="4"/>
      <c r="V17" s="62"/>
      <c r="W17" s="62" t="e">
        <f>1/V17</f>
        <v>#DIV/0!</v>
      </c>
      <c r="X17" s="62"/>
      <c r="Y17" s="62" t="e">
        <f>1/X17</f>
        <v>#DIV/0!</v>
      </c>
      <c r="Z17" s="62" t="e">
        <f>V17/(V17+X17)</f>
        <v>#DIV/0!</v>
      </c>
      <c r="AC17" s="73" t="s">
        <v>399</v>
      </c>
      <c r="AD17" s="77">
        <f>W12</f>
        <v>2.2222222222222223E-2</v>
      </c>
      <c r="AE17" s="80"/>
    </row>
    <row r="18" spans="1:32" x14ac:dyDescent="0.35">
      <c r="A18" s="4">
        <v>1</v>
      </c>
      <c r="B18" s="4" t="str">
        <v>Clip 2</v>
      </c>
      <c r="F18" s="13">
        <f>COUNTIFS('Rapport production'!$D$2:$D$1000,"lhd_mb",'Rapport production'!$E$2:$E$1000,"clipping",'Rapport production'!$P$2:$P$1000,"=0")</f>
        <v>4</v>
      </c>
      <c r="G18" s="4" t="s">
        <v>13</v>
      </c>
      <c r="I18" s="4">
        <v>1</v>
      </c>
      <c r="J18" s="4" t="str">
        <v>vérification presence clip 1</v>
      </c>
      <c r="K18" s="4"/>
      <c r="R18" s="13">
        <f>COUNTIFS('Rapport production'!$D$2:$D$1000,"lhd_mb",'Rapport production'!$E$2:$E$1000,"rework",'Rapport production'!$P$2:$P$1000,"=0")</f>
        <v>3</v>
      </c>
      <c r="S18" s="4" t="s">
        <v>333</v>
      </c>
      <c r="T18" s="4"/>
      <c r="V18" s="17"/>
      <c r="W18" s="17"/>
      <c r="X18" s="17"/>
      <c r="Y18" s="17"/>
      <c r="Z18" s="17"/>
      <c r="AD18" s="80"/>
      <c r="AE18" s="80"/>
    </row>
    <row r="19" spans="1:32" ht="21" x14ac:dyDescent="0.45">
      <c r="A19" s="4">
        <v>1</v>
      </c>
      <c r="B19" s="4" t="str">
        <v>Clip 3</v>
      </c>
      <c r="C19" s="5"/>
      <c r="F19" s="13">
        <f>COUNTIFS('Rapport production'!$D$2:$D$1000,"lhd_mb",'Rapport production'!$E$2:$E$1000,"clipping",'Rapport production'!$Q$2:$Q$1000,"=0")</f>
        <v>10</v>
      </c>
      <c r="G19" s="4" t="s">
        <v>14</v>
      </c>
      <c r="I19" s="4">
        <v>1</v>
      </c>
      <c r="J19" s="4" t="str">
        <v>vérification presence clip 2</v>
      </c>
      <c r="K19" s="4"/>
      <c r="R19" s="13">
        <f>COUNTIFS('Rapport production'!$D$2:$D$1000,"lhd_mb",'Rapport production'!$E$2:$E$1000,"rework",'Rapport production'!$Q$2:$Q$1000,"=0")</f>
        <v>9</v>
      </c>
      <c r="S19" s="4" t="s">
        <v>334</v>
      </c>
      <c r="T19" s="4"/>
      <c r="V19" s="91"/>
      <c r="W19" s="94"/>
      <c r="X19" s="91"/>
      <c r="Y19" s="91"/>
      <c r="Z19" s="91"/>
      <c r="AC19" s="63"/>
      <c r="AD19" s="84" t="s">
        <v>412</v>
      </c>
      <c r="AE19" s="80"/>
    </row>
    <row r="20" spans="1:32" ht="18.5" x14ac:dyDescent="0.45">
      <c r="A20" s="4">
        <v>1</v>
      </c>
      <c r="B20" s="4" t="str">
        <v>Clip 4</v>
      </c>
      <c r="F20" s="13">
        <f>COUNTIFS('Rapport production'!$D$2:$D$1000,"lhd_mb",'Rapport production'!$E$2:$E$1000,"clipping",'Rapport production'!$R$2:$R$1000,"=0")</f>
        <v>3</v>
      </c>
      <c r="G20" s="4" t="s">
        <v>15</v>
      </c>
      <c r="I20" s="4">
        <v>1</v>
      </c>
      <c r="J20" s="4" t="str">
        <v>vérification presence clip 3</v>
      </c>
      <c r="K20" s="4"/>
      <c r="R20" s="13">
        <f>COUNTIFS('Rapport production'!$D$2:$D$1000,"lhd_mb",'Rapport production'!$E$2:$E$1000,"rework",'Rapport production'!$R$2:$R$1000,"=0")</f>
        <v>6</v>
      </c>
      <c r="S20" s="4" t="s">
        <v>335</v>
      </c>
      <c r="T20" s="4"/>
      <c r="AC20" s="74" t="s">
        <v>408</v>
      </c>
      <c r="AD20" s="85">
        <v>0.02</v>
      </c>
      <c r="AE20" s="85" t="str">
        <f>IF(AD17&lt;=AD20,AD17,"")</f>
        <v/>
      </c>
      <c r="AF20" s="17"/>
    </row>
    <row r="21" spans="1:32" ht="18.5" x14ac:dyDescent="0.45">
      <c r="A21" s="4">
        <v>1</v>
      </c>
      <c r="B21" s="4" t="str">
        <v>Clip 5</v>
      </c>
      <c r="F21" s="13">
        <f>COUNTIFS('Rapport production'!$D$2:$D$1000,"lhd_mb",'Rapport production'!$E$2:$E$1000,"clipping",'Rapport production'!$S$2:$S$1000,"=0")</f>
        <v>2</v>
      </c>
      <c r="G21" s="4" t="s">
        <v>16</v>
      </c>
      <c r="I21" s="4">
        <v>1</v>
      </c>
      <c r="J21" s="4" t="str">
        <v>vérification presence clip 10</v>
      </c>
      <c r="K21" s="4"/>
      <c r="R21" s="13">
        <f>COUNTIFS('Rapport production'!$D$2:$D$1000,"lhd_mb",'Rapport production'!$E$2:$E$1000,"rework",'Rapport production'!$S$2:$S$1000,"=0")</f>
        <v>1</v>
      </c>
      <c r="S21" s="4" t="s">
        <v>336</v>
      </c>
      <c r="T21" s="4"/>
      <c r="AC21" s="69" t="s">
        <v>409</v>
      </c>
      <c r="AD21" s="86">
        <v>2.5000000000000001E-2</v>
      </c>
      <c r="AE21" s="86">
        <f>IF(AND(AD17&gt;AD20,AD17&lt;=AD21),AD17,"")</f>
        <v>2.2222222222222223E-2</v>
      </c>
      <c r="AF21" s="17"/>
    </row>
    <row r="22" spans="1:32" ht="18.5" x14ac:dyDescent="0.45">
      <c r="A22" s="4">
        <v>1</v>
      </c>
      <c r="B22" s="4" t="str">
        <v>Clip 11</v>
      </c>
      <c r="F22" s="13">
        <f>COUNTIFS('Rapport production'!$D$2:$D$1000,"lhd_mb",'Rapport production'!$E$2:$E$1000,"clipping",'Rapport production'!$T$2:$T$1000,"=0")</f>
        <v>1</v>
      </c>
      <c r="G22" s="4" t="s">
        <v>17</v>
      </c>
      <c r="I22" s="4">
        <v>1</v>
      </c>
      <c r="J22" s="4" t="str">
        <v>vérification presence clip 11</v>
      </c>
      <c r="K22" s="4"/>
      <c r="R22" s="13">
        <f>COUNTIFS('Rapport production'!$D$2:$D$1000,"lhd_mb",'Rapport production'!$E$2:$E$1000,"rework",'Rapport production'!$T$2:$T$1000,"=0")</f>
        <v>1</v>
      </c>
      <c r="S22" s="4" t="s">
        <v>337</v>
      </c>
      <c r="T22" s="4"/>
      <c r="AC22" s="75" t="s">
        <v>410</v>
      </c>
      <c r="AD22" s="78">
        <v>1</v>
      </c>
      <c r="AE22" s="78" t="str">
        <f>IF(AD17&gt;AD21,AD17,"")</f>
        <v/>
      </c>
      <c r="AF22" s="17"/>
    </row>
    <row r="23" spans="1:32" ht="25.5" customHeight="1" x14ac:dyDescent="0.45">
      <c r="A23" s="4">
        <v>1</v>
      </c>
      <c r="B23" s="4" t="str">
        <v>Clip 12</v>
      </c>
      <c r="F23" s="13">
        <f>COUNTIFS('Rapport production'!$D$2:$D$1000,"lhd_mb",'Rapport production'!$E$2:$E$1000,"clipping",'Rapport production'!$U$2:$U$1000,"=0")</f>
        <v>1</v>
      </c>
      <c r="G23" s="4" t="s">
        <v>18</v>
      </c>
      <c r="I23" s="4">
        <v>1</v>
      </c>
      <c r="J23" s="4" t="str">
        <v>vérification presence clip 12</v>
      </c>
      <c r="K23" s="4"/>
      <c r="R23" s="13">
        <f>COUNTIFS('Rapport production'!$D$2:$D$1000,"lhd_mb",'Rapport production'!$E$2:$E$1000,"rework",'Rapport production'!$U$2:$U$1000,"=0")</f>
        <v>1</v>
      </c>
      <c r="S23" s="4" t="s">
        <v>338</v>
      </c>
      <c r="T23" s="4"/>
      <c r="V23" s="63" t="s">
        <v>403</v>
      </c>
      <c r="AC23" s="72" t="s">
        <v>405</v>
      </c>
      <c r="AD23" s="87"/>
      <c r="AE23" s="88">
        <f>MAX(100%,AD17)-AD17</f>
        <v>0.97777777777777775</v>
      </c>
      <c r="AF23" s="6"/>
    </row>
    <row r="24" spans="1:32" x14ac:dyDescent="0.35">
      <c r="AD24" s="80"/>
      <c r="AE24" s="80"/>
    </row>
    <row r="25" spans="1:32" ht="32.5" customHeight="1" x14ac:dyDescent="0.35">
      <c r="V25" s="61" t="s">
        <v>397</v>
      </c>
      <c r="W25" s="61" t="s">
        <v>399</v>
      </c>
      <c r="X25" s="61" t="s">
        <v>398</v>
      </c>
      <c r="Y25" s="61" t="s">
        <v>400</v>
      </c>
      <c r="Z25" s="61" t="s">
        <v>401</v>
      </c>
      <c r="AD25" s="80"/>
      <c r="AE25" s="80"/>
    </row>
    <row r="26" spans="1:32" ht="22.5" customHeight="1" x14ac:dyDescent="0.55000000000000004">
      <c r="V26" s="62"/>
      <c r="W26" s="62" t="e">
        <f>1/V26</f>
        <v>#DIV/0!</v>
      </c>
      <c r="X26" s="62"/>
      <c r="Y26" s="62" t="e">
        <f>1/X26</f>
        <v>#DIV/0!</v>
      </c>
      <c r="Z26" s="62" t="e">
        <f>V26/(V26+X26)</f>
        <v>#DIV/0!</v>
      </c>
      <c r="AC26" s="73" t="s">
        <v>399</v>
      </c>
      <c r="AD26" s="77">
        <f>W19</f>
        <v>0</v>
      </c>
      <c r="AE26" s="80"/>
    </row>
    <row r="27" spans="1:32" ht="28.5" customHeight="1" x14ac:dyDescent="0.35">
      <c r="A27" s="22" t="s">
        <v>368</v>
      </c>
      <c r="B27" s="6"/>
      <c r="C27" s="6"/>
      <c r="D27" s="6"/>
      <c r="E27" s="6"/>
      <c r="F27" s="6"/>
      <c r="G27" s="6"/>
      <c r="H27" s="17"/>
      <c r="I27" s="21" t="s">
        <v>367</v>
      </c>
      <c r="J27" s="6"/>
      <c r="K27" s="6"/>
      <c r="L27" s="6"/>
      <c r="M27" s="6"/>
      <c r="N27" s="6"/>
      <c r="O27" s="6"/>
      <c r="P27" s="6"/>
      <c r="Q27" s="6"/>
      <c r="R27" s="6"/>
      <c r="S27" s="6"/>
      <c r="T27" s="6"/>
      <c r="V27" s="91"/>
      <c r="W27" s="95"/>
      <c r="X27" s="91"/>
      <c r="Y27" s="91"/>
      <c r="Z27" s="91"/>
      <c r="AD27" s="80"/>
      <c r="AE27" s="80"/>
    </row>
    <row r="28" spans="1:32" ht="18.5" x14ac:dyDescent="0.45">
      <c r="AC28" s="63"/>
      <c r="AD28" s="84" t="s">
        <v>412</v>
      </c>
      <c r="AE28" s="80"/>
    </row>
    <row r="29" spans="1:32" ht="18.5" x14ac:dyDescent="0.45">
      <c r="AC29" s="68" t="s">
        <v>408</v>
      </c>
      <c r="AD29" s="89">
        <v>0.02</v>
      </c>
      <c r="AE29" s="90"/>
      <c r="AF29" s="17"/>
    </row>
    <row r="30" spans="1:32" ht="18.5" x14ac:dyDescent="0.45">
      <c r="I30" s="7"/>
      <c r="J30" s="26" t="s">
        <v>369</v>
      </c>
      <c r="K30" s="25" t="s">
        <v>322</v>
      </c>
      <c r="L30" s="25" t="s">
        <v>323</v>
      </c>
      <c r="M30" s="27">
        <v>0.8</v>
      </c>
      <c r="AC30" s="69" t="s">
        <v>409</v>
      </c>
      <c r="AD30" s="86">
        <v>2.5000000000000001E-2</v>
      </c>
      <c r="AE30" s="90"/>
      <c r="AF30" s="17"/>
    </row>
    <row r="31" spans="1:32" ht="18.5" x14ac:dyDescent="0.45">
      <c r="I31" s="3" t="str">
        <f t="shared" ref="I31:I42" si="0">P32</f>
        <v>Défauts  offset  clip 8</v>
      </c>
      <c r="J31" s="3">
        <f t="shared" ref="J31:J42" si="1">O32</f>
        <v>5</v>
      </c>
      <c r="K31" s="9">
        <f t="shared" ref="K31:K42" si="2">J31/$J$43</f>
        <v>0.33333333333333331</v>
      </c>
      <c r="L31" s="8">
        <f>K31</f>
        <v>0.33333333333333331</v>
      </c>
      <c r="M31" s="3">
        <f t="shared" ref="M31:M36" si="3">IF(L31&lt;=0.8,J31,"")</f>
        <v>5</v>
      </c>
      <c r="O31" s="25" t="s">
        <v>370</v>
      </c>
      <c r="P31" s="24"/>
      <c r="Q31" s="24"/>
      <c r="R31" s="24"/>
      <c r="S31" s="24"/>
      <c r="T31" s="24"/>
      <c r="AC31" s="75" t="s">
        <v>410</v>
      </c>
      <c r="AD31" s="78">
        <v>1</v>
      </c>
      <c r="AE31" s="90"/>
      <c r="AF31" s="17"/>
    </row>
    <row r="32" spans="1:32" ht="18.5" x14ac:dyDescent="0.35">
      <c r="A32" s="4" cm="1">
        <f t="array" ref="A32:B43">_xlfn._xlws.SORT(E32:F43,1,-1)</f>
        <v>4</v>
      </c>
      <c r="B32" s="4" t="str">
        <v>Défaut caméra emplacement clip 8</v>
      </c>
      <c r="C32" s="4"/>
      <c r="E32" s="4">
        <f t="shared" ref="E32:E43" si="4">R12-R32</f>
        <v>1</v>
      </c>
      <c r="F32" s="3" t="s">
        <v>342</v>
      </c>
      <c r="G32" s="4"/>
      <c r="I32" s="3" t="str">
        <f t="shared" si="0"/>
        <v>Défauts  offset  clip 9</v>
      </c>
      <c r="J32" s="3">
        <f t="shared" si="1"/>
        <v>4</v>
      </c>
      <c r="K32" s="9">
        <f t="shared" si="2"/>
        <v>0.26666666666666666</v>
      </c>
      <c r="L32" s="8">
        <f t="shared" ref="L32:L42" si="5">L31+K32</f>
        <v>0.6</v>
      </c>
      <c r="M32" s="3">
        <f t="shared" si="3"/>
        <v>4</v>
      </c>
      <c r="O32" s="4" cm="1">
        <f t="array" ref="O32:P43">_xlfn._xlws.SORT(R32:S43,1,-1)</f>
        <v>5</v>
      </c>
      <c r="P32" s="4" t="str">
        <v>Défauts  offset  clip 8</v>
      </c>
      <c r="Q32" s="4"/>
      <c r="R32" s="4">
        <f>Analyse!L168</f>
        <v>0</v>
      </c>
      <c r="S32" s="4" t="str">
        <f>Analyse!K168</f>
        <v>Défauts  offset  clip 1</v>
      </c>
      <c r="T32" s="4"/>
      <c r="AC32" s="72" t="s">
        <v>405</v>
      </c>
      <c r="AD32" s="87"/>
      <c r="AE32" s="91"/>
      <c r="AF32" s="6"/>
    </row>
    <row r="33" spans="1:32" x14ac:dyDescent="0.35">
      <c r="A33" s="4">
        <v>3</v>
      </c>
      <c r="B33" s="4" t="str">
        <v>Défaut caméra emplacement clip 6</v>
      </c>
      <c r="C33" s="4"/>
      <c r="E33" s="4">
        <f t="shared" si="4"/>
        <v>1</v>
      </c>
      <c r="F33" s="3" t="s">
        <v>343</v>
      </c>
      <c r="G33" s="4"/>
      <c r="I33" s="3" t="str">
        <f t="shared" si="0"/>
        <v>Défauts  offset  clip 5</v>
      </c>
      <c r="J33" s="3">
        <f t="shared" si="1"/>
        <v>2</v>
      </c>
      <c r="K33" s="9">
        <f t="shared" si="2"/>
        <v>0.13333333333333333</v>
      </c>
      <c r="L33" s="8">
        <f t="shared" si="5"/>
        <v>0.73333333333333328</v>
      </c>
      <c r="M33" s="3">
        <f t="shared" si="3"/>
        <v>2</v>
      </c>
      <c r="O33" s="4">
        <v>4</v>
      </c>
      <c r="P33" s="4" t="str">
        <v>Défauts  offset  clip 9</v>
      </c>
      <c r="Q33" s="4"/>
      <c r="R33" s="4">
        <f>Analyse!L169</f>
        <v>0</v>
      </c>
      <c r="S33" s="4" t="str">
        <f>Analyse!K169</f>
        <v>Défauts  offset  clip 2</v>
      </c>
      <c r="T33" s="4"/>
      <c r="AD33" s="80"/>
      <c r="AE33" s="80"/>
    </row>
    <row r="34" spans="1:32" x14ac:dyDescent="0.35">
      <c r="A34" s="4">
        <v>3</v>
      </c>
      <c r="B34" s="4" t="str">
        <v>Défaut caméra emplacement clip 7</v>
      </c>
      <c r="C34" s="4"/>
      <c r="E34" s="4">
        <f t="shared" si="4"/>
        <v>1</v>
      </c>
      <c r="F34" s="3" t="s">
        <v>344</v>
      </c>
      <c r="G34" s="4"/>
      <c r="I34" s="3" t="str">
        <f t="shared" si="0"/>
        <v>Défauts  offset  clip 6</v>
      </c>
      <c r="J34" s="3">
        <f t="shared" si="1"/>
        <v>1</v>
      </c>
      <c r="K34" s="9">
        <f t="shared" si="2"/>
        <v>6.6666666666666666E-2</v>
      </c>
      <c r="L34" s="8">
        <f t="shared" si="5"/>
        <v>0.79999999999999993</v>
      </c>
      <c r="M34" s="3">
        <f t="shared" si="3"/>
        <v>1</v>
      </c>
      <c r="O34" s="4">
        <v>2</v>
      </c>
      <c r="P34" s="4" t="str">
        <v>Défauts  offset  clip 5</v>
      </c>
      <c r="Q34" s="4"/>
      <c r="R34" s="4">
        <f>Analyse!L170</f>
        <v>0</v>
      </c>
      <c r="S34" s="4" t="str">
        <f>Analyse!K170</f>
        <v>Défauts  offset  clip 3</v>
      </c>
      <c r="T34" s="4"/>
      <c r="AD34" s="80"/>
      <c r="AE34" s="80"/>
    </row>
    <row r="35" spans="1:32" x14ac:dyDescent="0.35">
      <c r="A35" s="4">
        <v>2</v>
      </c>
      <c r="B35" s="4" t="str">
        <v>Défaut caméra emplacement clip 4</v>
      </c>
      <c r="C35" s="4"/>
      <c r="E35" s="4">
        <f t="shared" si="4"/>
        <v>2</v>
      </c>
      <c r="F35" s="3" t="s">
        <v>345</v>
      </c>
      <c r="G35" s="4"/>
      <c r="I35" s="3" t="str">
        <f t="shared" si="0"/>
        <v>Défauts  offset  clip 10</v>
      </c>
      <c r="J35" s="3">
        <f t="shared" si="1"/>
        <v>1</v>
      </c>
      <c r="K35" s="9">
        <f t="shared" si="2"/>
        <v>6.6666666666666666E-2</v>
      </c>
      <c r="L35" s="8">
        <f t="shared" si="5"/>
        <v>0.86666666666666659</v>
      </c>
      <c r="M35" s="3" t="str">
        <f t="shared" si="3"/>
        <v/>
      </c>
      <c r="O35" s="4">
        <v>1</v>
      </c>
      <c r="P35" s="4" t="str">
        <v>Défauts  offset  clip 6</v>
      </c>
      <c r="Q35" s="4"/>
      <c r="R35" s="4">
        <f>Analyse!L171</f>
        <v>0</v>
      </c>
      <c r="S35" s="4" t="str">
        <f>Analyse!K171</f>
        <v>Défauts  offset  clip 4</v>
      </c>
      <c r="T35" s="4"/>
      <c r="AD35" s="80"/>
      <c r="AE35" s="80"/>
    </row>
    <row r="36" spans="1:32" ht="23.5" x14ac:dyDescent="0.55000000000000004">
      <c r="A36" s="4">
        <v>2</v>
      </c>
      <c r="B36" s="4" t="str">
        <v>Défaut caméra emplacement clip 9</v>
      </c>
      <c r="C36" s="4"/>
      <c r="E36" s="4">
        <f t="shared" si="4"/>
        <v>0</v>
      </c>
      <c r="F36" s="3" t="s">
        <v>346</v>
      </c>
      <c r="G36" s="4"/>
      <c r="I36" s="3" t="str">
        <f t="shared" si="0"/>
        <v>Défauts  offset  clip 11</v>
      </c>
      <c r="J36" s="3">
        <f t="shared" si="1"/>
        <v>1</v>
      </c>
      <c r="K36" s="9">
        <f t="shared" si="2"/>
        <v>6.6666666666666666E-2</v>
      </c>
      <c r="L36" s="8">
        <f t="shared" si="5"/>
        <v>0.93333333333333324</v>
      </c>
      <c r="M36" s="3" t="str">
        <f t="shared" si="3"/>
        <v/>
      </c>
      <c r="O36" s="4">
        <v>1</v>
      </c>
      <c r="P36" s="4" t="str">
        <v>Défauts  offset  clip 10</v>
      </c>
      <c r="Q36" s="4"/>
      <c r="R36" s="4">
        <f>Analyse!L172</f>
        <v>2</v>
      </c>
      <c r="S36" s="4" t="str">
        <f>Analyse!K172</f>
        <v>Défauts  offset  clip 5</v>
      </c>
      <c r="T36" s="4"/>
      <c r="AC36" s="73" t="s">
        <v>399</v>
      </c>
      <c r="AD36" s="77">
        <f>W27</f>
        <v>0</v>
      </c>
      <c r="AE36" s="80"/>
    </row>
    <row r="37" spans="1:32" x14ac:dyDescent="0.35">
      <c r="A37" s="4">
        <v>1</v>
      </c>
      <c r="B37" s="4" t="str">
        <v>Défaut caméra emplacement clip 1</v>
      </c>
      <c r="C37" s="4"/>
      <c r="E37" s="4">
        <f t="shared" si="4"/>
        <v>3</v>
      </c>
      <c r="F37" s="3" t="s">
        <v>347</v>
      </c>
      <c r="G37" s="4"/>
      <c r="I37" s="3" t="str">
        <f t="shared" si="0"/>
        <v>Défauts  offset  clip 12</v>
      </c>
      <c r="J37" s="3">
        <f t="shared" si="1"/>
        <v>1</v>
      </c>
      <c r="K37" s="9">
        <f t="shared" si="2"/>
        <v>6.6666666666666666E-2</v>
      </c>
      <c r="L37" s="8">
        <f t="shared" si="5"/>
        <v>0.99999999999999989</v>
      </c>
      <c r="M37" s="3" t="str">
        <f>IF(OR(L37&lt;=0.8,AND(L36&lt;=0.8,L37&gt;0.8)),J37,"")</f>
        <v/>
      </c>
      <c r="O37" s="4">
        <v>1</v>
      </c>
      <c r="P37" s="4" t="str">
        <v>Défauts  offset  clip 11</v>
      </c>
      <c r="Q37" s="4"/>
      <c r="R37" s="4">
        <f>Analyse!L173</f>
        <v>1</v>
      </c>
      <c r="S37" s="4" t="str">
        <f>Analyse!K173</f>
        <v>Défauts  offset  clip 6</v>
      </c>
      <c r="T37" s="4"/>
      <c r="AD37" s="80"/>
      <c r="AE37" s="80"/>
    </row>
    <row r="38" spans="1:32" ht="18.5" x14ac:dyDescent="0.45">
      <c r="A38" s="4">
        <v>1</v>
      </c>
      <c r="B38" s="4" t="str">
        <v>Défaut caméra emplacement clip 2</v>
      </c>
      <c r="C38" s="4"/>
      <c r="E38" s="4">
        <f t="shared" si="4"/>
        <v>3</v>
      </c>
      <c r="F38" s="3" t="s">
        <v>348</v>
      </c>
      <c r="G38" s="4"/>
      <c r="I38" s="3" t="str">
        <f t="shared" si="0"/>
        <v>Défauts  offset  clip 1</v>
      </c>
      <c r="J38" s="3">
        <f t="shared" si="1"/>
        <v>0</v>
      </c>
      <c r="K38" s="9">
        <f t="shared" si="2"/>
        <v>0</v>
      </c>
      <c r="L38" s="8">
        <f t="shared" si="5"/>
        <v>0.99999999999999989</v>
      </c>
      <c r="M38" s="3" t="str">
        <f>IF(OR(L38&lt;=0.8,AND(L37&lt;=0.8,L38&gt;0.8)),J38,"")</f>
        <v/>
      </c>
      <c r="O38" s="4">
        <v>1</v>
      </c>
      <c r="P38" s="4" t="str">
        <v>Défauts  offset  clip 12</v>
      </c>
      <c r="Q38" s="4"/>
      <c r="R38" s="4">
        <f>Analyse!L174</f>
        <v>0</v>
      </c>
      <c r="S38" s="4" t="str">
        <f>Analyse!K174</f>
        <v>Défauts  offset  clip 7</v>
      </c>
      <c r="T38" s="4"/>
      <c r="AC38" s="63"/>
      <c r="AD38" s="84" t="s">
        <v>412</v>
      </c>
      <c r="AE38" s="80"/>
    </row>
    <row r="39" spans="1:32" ht="18.5" x14ac:dyDescent="0.45">
      <c r="A39" s="4">
        <v>1</v>
      </c>
      <c r="B39" s="4" t="str">
        <v>Défaut caméra emplacement clip 3</v>
      </c>
      <c r="C39" s="4"/>
      <c r="E39" s="4">
        <f t="shared" si="4"/>
        <v>4</v>
      </c>
      <c r="F39" s="3" t="s">
        <v>349</v>
      </c>
      <c r="G39" s="4"/>
      <c r="I39" s="3" t="str">
        <f t="shared" si="0"/>
        <v>Défauts  offset  clip 2</v>
      </c>
      <c r="J39" s="3">
        <f t="shared" si="1"/>
        <v>0</v>
      </c>
      <c r="K39" s="9">
        <f t="shared" si="2"/>
        <v>0</v>
      </c>
      <c r="L39" s="8">
        <f t="shared" si="5"/>
        <v>0.99999999999999989</v>
      </c>
      <c r="M39" s="3" t="str">
        <f>IF(OR(L39&lt;=0.8,AND(L38&lt;=0.8,L39&gt;0.8)),J39,"")</f>
        <v/>
      </c>
      <c r="O39" s="4">
        <v>0</v>
      </c>
      <c r="P39" s="4" t="str">
        <v>Défauts  offset  clip 1</v>
      </c>
      <c r="Q39" s="4"/>
      <c r="R39" s="4">
        <f>Analyse!L175</f>
        <v>5</v>
      </c>
      <c r="S39" s="4" t="str">
        <f>Analyse!K175</f>
        <v>Défauts  offset  clip 8</v>
      </c>
      <c r="T39" s="4"/>
      <c r="AC39" s="74" t="s">
        <v>408</v>
      </c>
      <c r="AD39" s="85">
        <v>0.02</v>
      </c>
      <c r="AE39" s="90"/>
      <c r="AF39" s="17"/>
    </row>
    <row r="40" spans="1:32" ht="18.5" x14ac:dyDescent="0.45">
      <c r="A40" s="4">
        <v>0</v>
      </c>
      <c r="B40" s="4" t="str">
        <v>Défaut caméra emplacement clip 5</v>
      </c>
      <c r="C40" s="4"/>
      <c r="E40" s="4">
        <f t="shared" si="4"/>
        <v>2</v>
      </c>
      <c r="F40" s="3" t="s">
        <v>350</v>
      </c>
      <c r="G40" s="4"/>
      <c r="I40" s="3" t="str">
        <f t="shared" si="0"/>
        <v>Défauts  offset  clip 3</v>
      </c>
      <c r="J40" s="3">
        <f t="shared" si="1"/>
        <v>0</v>
      </c>
      <c r="K40" s="9">
        <f t="shared" si="2"/>
        <v>0</v>
      </c>
      <c r="L40" s="8">
        <f t="shared" si="5"/>
        <v>0.99999999999999989</v>
      </c>
      <c r="M40" s="3" t="str">
        <f t="shared" ref="M40" si="6">IF(OR(L40&lt;=0.8,AND(L39&lt;=0.8,L40&gt;0.8)),J40,"")</f>
        <v/>
      </c>
      <c r="O40" s="4">
        <v>0</v>
      </c>
      <c r="P40" s="4" t="str">
        <v>Défauts  offset  clip 2</v>
      </c>
      <c r="Q40" s="4"/>
      <c r="R40" s="4">
        <f>Analyse!L176</f>
        <v>4</v>
      </c>
      <c r="S40" s="4" t="str">
        <f>Analyse!K176</f>
        <v>Défauts  offset  clip 9</v>
      </c>
      <c r="T40" s="4"/>
      <c r="AC40" s="69" t="s">
        <v>409</v>
      </c>
      <c r="AD40" s="86">
        <v>2.5000000000000001E-2</v>
      </c>
      <c r="AE40" s="90"/>
      <c r="AF40" s="17"/>
    </row>
    <row r="41" spans="1:32" ht="18.5" x14ac:dyDescent="0.45">
      <c r="A41" s="4">
        <v>0</v>
      </c>
      <c r="B41" s="4" t="str">
        <v>Défaut caméra emplacement clip 10</v>
      </c>
      <c r="C41" s="4"/>
      <c r="E41" s="4">
        <f t="shared" si="4"/>
        <v>0</v>
      </c>
      <c r="F41" s="3" t="s">
        <v>351</v>
      </c>
      <c r="G41" s="4"/>
      <c r="I41" s="3" t="str">
        <f t="shared" si="0"/>
        <v>Défauts  offset  clip 4</v>
      </c>
      <c r="J41" s="3">
        <f t="shared" si="1"/>
        <v>0</v>
      </c>
      <c r="K41" s="9">
        <f t="shared" si="2"/>
        <v>0</v>
      </c>
      <c r="L41" s="8">
        <f t="shared" si="5"/>
        <v>0.99999999999999989</v>
      </c>
      <c r="M41" s="3" t="str">
        <f>IF(OR(L41&lt;=0.8,AND(L40&lt;=0.8,L41&gt;0.8)),J41,"")</f>
        <v/>
      </c>
      <c r="O41" s="4">
        <v>0</v>
      </c>
      <c r="P41" s="4" t="str">
        <v>Défauts  offset  clip 3</v>
      </c>
      <c r="Q41" s="4"/>
      <c r="R41" s="4">
        <f>Analyse!L177</f>
        <v>1</v>
      </c>
      <c r="S41" s="4" t="str">
        <f>Analyse!K177</f>
        <v>Défauts  offset  clip 10</v>
      </c>
      <c r="T41" s="4"/>
      <c r="AC41" s="76" t="s">
        <v>410</v>
      </c>
      <c r="AD41" s="92">
        <v>1</v>
      </c>
      <c r="AE41" s="90"/>
      <c r="AF41" s="17"/>
    </row>
    <row r="42" spans="1:32" ht="18.5" x14ac:dyDescent="0.35">
      <c r="A42" s="4">
        <v>0</v>
      </c>
      <c r="B42" s="4" t="str">
        <v>Défaut caméra emplacement clip 11</v>
      </c>
      <c r="C42" s="4"/>
      <c r="E42" s="4">
        <f t="shared" si="4"/>
        <v>0</v>
      </c>
      <c r="F42" s="3" t="s">
        <v>352</v>
      </c>
      <c r="G42" s="4"/>
      <c r="I42" s="3" t="str">
        <f t="shared" si="0"/>
        <v>Défauts  offset  clip 7</v>
      </c>
      <c r="J42" s="3">
        <f t="shared" si="1"/>
        <v>0</v>
      </c>
      <c r="K42" s="9">
        <f t="shared" si="2"/>
        <v>0</v>
      </c>
      <c r="L42" s="8">
        <f t="shared" si="5"/>
        <v>0.99999999999999989</v>
      </c>
      <c r="M42" s="3" t="str">
        <f>IF(OR(L42&lt;=0.8,AND(L41&lt;=0.8,L42&gt;0.8)),J42,"")</f>
        <v/>
      </c>
      <c r="O42" s="4">
        <v>0</v>
      </c>
      <c r="P42" s="4" t="str">
        <v>Défauts  offset  clip 4</v>
      </c>
      <c r="Q42" s="4"/>
      <c r="R42" s="4">
        <f>Analyse!L178</f>
        <v>1</v>
      </c>
      <c r="S42" s="4" t="str">
        <f>Analyse!K178</f>
        <v>Défauts  offset  clip 11</v>
      </c>
      <c r="T42" s="4"/>
      <c r="AC42" s="72" t="s">
        <v>405</v>
      </c>
      <c r="AD42" s="87"/>
      <c r="AE42" s="91"/>
      <c r="AF42" s="6"/>
    </row>
    <row r="43" spans="1:32" x14ac:dyDescent="0.35">
      <c r="A43" s="4">
        <v>0</v>
      </c>
      <c r="B43" s="4" t="str">
        <v>Défaut caméra emplacement clip 12</v>
      </c>
      <c r="C43" s="4"/>
      <c r="E43" s="4">
        <f t="shared" si="4"/>
        <v>0</v>
      </c>
      <c r="F43" s="3" t="s">
        <v>353</v>
      </c>
      <c r="G43" s="4"/>
      <c r="I43" s="3"/>
      <c r="J43" s="3">
        <f>SUM(J31:J42)</f>
        <v>15</v>
      </c>
      <c r="K43" s="4"/>
      <c r="L43" s="4"/>
      <c r="M43" s="4"/>
      <c r="O43" s="4">
        <v>0</v>
      </c>
      <c r="P43" s="4" t="str">
        <v>Défauts  offset  clip 7</v>
      </c>
      <c r="Q43" s="4"/>
      <c r="R43" s="4">
        <f>Analyse!L179</f>
        <v>1</v>
      </c>
      <c r="S43" s="4" t="str">
        <f>Analyse!K179</f>
        <v>Défauts  offset  clip 12</v>
      </c>
      <c r="T43" s="4"/>
    </row>
    <row r="47" spans="1:32" x14ac:dyDescent="0.35">
      <c r="A47" s="18"/>
      <c r="B47" s="18"/>
      <c r="C47" s="20"/>
      <c r="D47" s="19"/>
      <c r="E47" s="18"/>
    </row>
    <row r="48" spans="1:32" x14ac:dyDescent="0.35">
      <c r="A48" s="18"/>
      <c r="B48" s="18"/>
      <c r="C48" s="20"/>
      <c r="D48" s="19"/>
      <c r="E48" s="18"/>
    </row>
    <row r="49" spans="1:5" x14ac:dyDescent="0.35">
      <c r="A49" s="18"/>
      <c r="B49" s="18"/>
      <c r="C49" s="20"/>
      <c r="D49" s="19"/>
      <c r="E49" s="18"/>
    </row>
    <row r="50" spans="1:5" x14ac:dyDescent="0.35">
      <c r="A50" s="18"/>
      <c r="B50" s="18"/>
      <c r="C50" s="20"/>
      <c r="D50" s="19"/>
      <c r="E50" s="18"/>
    </row>
    <row r="51" spans="1:5" x14ac:dyDescent="0.35">
      <c r="A51" s="18"/>
      <c r="B51" s="18"/>
      <c r="C51" s="20"/>
      <c r="D51" s="19"/>
      <c r="E51" s="18"/>
    </row>
    <row r="52" spans="1:5" x14ac:dyDescent="0.35">
      <c r="A52" s="18"/>
      <c r="B52" s="18"/>
      <c r="C52" s="20"/>
      <c r="D52" s="19"/>
      <c r="E52" s="18"/>
    </row>
    <row r="53" spans="1:5" x14ac:dyDescent="0.35">
      <c r="A53" s="18"/>
      <c r="B53" s="18"/>
      <c r="C53" s="20"/>
      <c r="D53" s="19"/>
      <c r="E53" s="18"/>
    </row>
    <row r="55" spans="1:5" ht="9.5" customHeight="1" x14ac:dyDescent="0.35"/>
    <row r="56" spans="1:5" ht="28.5" customHeight="1" x14ac:dyDescent="0.35"/>
  </sheetData>
  <phoneticPr fontId="2" type="noConversion"/>
  <pageMargins left="0.7" right="0.7" top="0.75" bottom="0.75" header="0.3" footer="0.3"/>
  <pageSetup paperSize="9" orientation="portrait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543C5CA-F52A-482B-99A9-4C9FF990BA83}">
  <sheetPr codeName="Feuil6"/>
  <dimension ref="B1:BR187"/>
  <sheetViews>
    <sheetView showGridLines="0" topLeftCell="A184" zoomScale="20" zoomScaleNormal="20" workbookViewId="0">
      <selection activeCell="B28" sqref="B28"/>
    </sheetView>
  </sheetViews>
  <sheetFormatPr baseColWidth="10" defaultRowHeight="14.5" x14ac:dyDescent="0.35"/>
  <cols>
    <col min="2" max="3" width="38.36328125" customWidth="1"/>
    <col min="4" max="4" width="38.08984375" bestFit="1" customWidth="1"/>
    <col min="5" max="8" width="28.1796875" customWidth="1"/>
    <col min="9" max="9" width="20.36328125" customWidth="1"/>
    <col min="10" max="10" width="20.90625" customWidth="1"/>
    <col min="11" max="11" width="82.453125" customWidth="1"/>
    <col min="12" max="12" width="27.7265625" customWidth="1"/>
    <col min="13" max="13" width="25.81640625" customWidth="1"/>
    <col min="14" max="14" width="24.81640625" customWidth="1"/>
    <col min="15" max="15" width="24.36328125" customWidth="1"/>
  </cols>
  <sheetData>
    <row r="1" ht="33.5" customHeight="1" x14ac:dyDescent="0.35"/>
    <row r="2" ht="33.5" customHeight="1" x14ac:dyDescent="0.35"/>
    <row r="3" ht="33.5" customHeight="1" x14ac:dyDescent="0.35"/>
    <row r="4" ht="33.5" customHeight="1" x14ac:dyDescent="0.35"/>
    <row r="5" ht="33.5" customHeight="1" x14ac:dyDescent="0.35"/>
    <row r="6" ht="33.5" customHeight="1" x14ac:dyDescent="0.35"/>
    <row r="7" ht="33.5" customHeight="1" x14ac:dyDescent="0.35"/>
    <row r="8" ht="33.5" customHeight="1" x14ac:dyDescent="0.35"/>
    <row r="9" ht="33.5" customHeight="1" x14ac:dyDescent="0.35"/>
    <row r="10" ht="19.5" customHeight="1" x14ac:dyDescent="0.35"/>
    <row r="11" ht="19.5" customHeight="1" x14ac:dyDescent="0.35"/>
    <row r="12" ht="19.5" customHeight="1" x14ac:dyDescent="0.35"/>
    <row r="13" ht="19.5" customHeight="1" x14ac:dyDescent="0.35"/>
    <row r="14" ht="19.5" customHeight="1" x14ac:dyDescent="0.35"/>
    <row r="15" ht="19.5" customHeight="1" x14ac:dyDescent="0.35"/>
    <row r="27" spans="2:15" ht="28.5" x14ac:dyDescent="0.65">
      <c r="B27" s="31" t="s">
        <v>413</v>
      </c>
      <c r="C27" s="49"/>
      <c r="D27" s="6"/>
      <c r="E27" s="6"/>
      <c r="F27" s="6"/>
      <c r="G27" s="6"/>
      <c r="H27" s="6"/>
      <c r="K27" s="33" t="s">
        <v>373</v>
      </c>
      <c r="L27" s="43"/>
      <c r="M27" s="43"/>
      <c r="N27" s="43"/>
      <c r="O27" s="43"/>
    </row>
    <row r="29" spans="2:15" ht="23.5" x14ac:dyDescent="0.35">
      <c r="C29" s="45"/>
      <c r="D29" s="45"/>
      <c r="E29" s="45"/>
      <c r="F29" s="45"/>
      <c r="G29" s="45"/>
      <c r="H29" s="45"/>
      <c r="K29" s="29"/>
      <c r="L29" s="36" t="s">
        <v>324</v>
      </c>
      <c r="M29" s="37" t="s">
        <v>322</v>
      </c>
      <c r="N29" s="37" t="s">
        <v>323</v>
      </c>
      <c r="O29" s="38">
        <v>0.8</v>
      </c>
    </row>
    <row r="30" spans="2:15" ht="23.5" x14ac:dyDescent="0.35">
      <c r="C30" s="51" t="s">
        <v>339</v>
      </c>
      <c r="D30" s="51" t="s">
        <v>340</v>
      </c>
      <c r="E30" s="51" t="s">
        <v>341</v>
      </c>
      <c r="F30" s="51" t="s">
        <v>393</v>
      </c>
      <c r="G30" s="51" t="s">
        <v>393</v>
      </c>
      <c r="H30" s="51" t="s">
        <v>394</v>
      </c>
      <c r="K30" s="37" t="str">
        <f>'Traitement données 01'!B12</f>
        <v>Clip 8</v>
      </c>
      <c r="L30" s="35">
        <f>'Traitement données 01'!A12</f>
        <v>10</v>
      </c>
      <c r="M30" s="40">
        <f t="shared" ref="M30:M41" si="0">L30/$L$42</f>
        <v>0.32258064516129031</v>
      </c>
      <c r="N30" s="41">
        <f>M30</f>
        <v>0.32258064516129031</v>
      </c>
      <c r="O30" s="35">
        <f t="shared" ref="O30:O35" si="1">IF(N30&lt;=0.8,L30,"")</f>
        <v>10</v>
      </c>
    </row>
    <row r="31" spans="2:15" ht="23.5" x14ac:dyDescent="0.35">
      <c r="B31" s="50" t="s">
        <v>375</v>
      </c>
      <c r="C31" s="12"/>
      <c r="D31" s="12"/>
      <c r="E31" s="12"/>
      <c r="F31" s="12"/>
      <c r="G31" s="12"/>
      <c r="H31" s="12"/>
      <c r="K31" s="37" t="str">
        <f>'Traitement données 01'!B13</f>
        <v>Clip 6</v>
      </c>
      <c r="L31" s="35">
        <f>'Traitement données 01'!A13</f>
        <v>5</v>
      </c>
      <c r="M31" s="40">
        <f t="shared" si="0"/>
        <v>0.16129032258064516</v>
      </c>
      <c r="N31" s="41">
        <f t="shared" ref="N31:N41" si="2">N30+M31</f>
        <v>0.4838709677419355</v>
      </c>
      <c r="O31" s="35">
        <f t="shared" si="1"/>
        <v>5</v>
      </c>
    </row>
    <row r="32" spans="2:15" ht="23.5" x14ac:dyDescent="0.35">
      <c r="B32" s="50" t="s">
        <v>374</v>
      </c>
      <c r="C32" s="4"/>
      <c r="D32" s="4"/>
      <c r="E32" s="4"/>
      <c r="F32" s="4"/>
      <c r="G32" s="4"/>
      <c r="H32" s="4"/>
      <c r="K32" s="37" t="str">
        <f>'Traitement données 01'!B14</f>
        <v>Clip 7</v>
      </c>
      <c r="L32" s="35">
        <f>'Traitement données 01'!A14</f>
        <v>4</v>
      </c>
      <c r="M32" s="40">
        <f t="shared" si="0"/>
        <v>0.12903225806451613</v>
      </c>
      <c r="N32" s="41">
        <f t="shared" si="2"/>
        <v>0.61290322580645162</v>
      </c>
      <c r="O32" s="35">
        <f t="shared" si="1"/>
        <v>4</v>
      </c>
    </row>
    <row r="33" spans="2:70" ht="23.5" x14ac:dyDescent="0.35">
      <c r="B33" s="50" t="s">
        <v>376</v>
      </c>
      <c r="C33" s="4"/>
      <c r="D33" s="4"/>
      <c r="E33" s="4"/>
      <c r="F33" s="4"/>
      <c r="G33" s="4"/>
      <c r="H33" s="4"/>
      <c r="K33" s="37" t="str">
        <f>'Traitement données 01'!B15</f>
        <v>Clip 9</v>
      </c>
      <c r="L33" s="35">
        <f>'Traitement données 01'!A15</f>
        <v>3</v>
      </c>
      <c r="M33" s="40">
        <f t="shared" si="0"/>
        <v>9.6774193548387094E-2</v>
      </c>
      <c r="N33" s="41">
        <f t="shared" si="2"/>
        <v>0.70967741935483875</v>
      </c>
      <c r="O33" s="35">
        <f t="shared" si="1"/>
        <v>3</v>
      </c>
    </row>
    <row r="34" spans="2:70" ht="23.5" x14ac:dyDescent="0.45">
      <c r="B34" s="28" t="s">
        <v>378</v>
      </c>
      <c r="C34" s="4"/>
      <c r="D34" s="4"/>
      <c r="E34" s="4"/>
      <c r="F34" s="4"/>
      <c r="G34" s="4"/>
      <c r="H34" s="4"/>
      <c r="K34" s="37" t="str">
        <f>'Traitement données 01'!B16</f>
        <v>Clip 10</v>
      </c>
      <c r="L34" s="35">
        <f>'Traitement données 01'!A16</f>
        <v>2</v>
      </c>
      <c r="M34" s="40">
        <f t="shared" si="0"/>
        <v>6.4516129032258063E-2</v>
      </c>
      <c r="N34" s="41">
        <f t="shared" si="2"/>
        <v>0.77419354838709675</v>
      </c>
      <c r="O34" s="35">
        <f t="shared" si="1"/>
        <v>2</v>
      </c>
    </row>
    <row r="35" spans="2:70" ht="23.5" x14ac:dyDescent="0.35">
      <c r="B35" s="50" t="s">
        <v>377</v>
      </c>
      <c r="C35" s="11"/>
      <c r="D35" s="11"/>
      <c r="E35" s="11"/>
      <c r="F35" s="11"/>
      <c r="G35" s="11"/>
      <c r="H35" s="11"/>
      <c r="K35" s="37" t="str">
        <f>'Traitement données 01'!B17</f>
        <v>Clip 1</v>
      </c>
      <c r="L35" s="35">
        <f>'Traitement données 01'!A17</f>
        <v>1</v>
      </c>
      <c r="M35" s="40">
        <f t="shared" si="0"/>
        <v>3.2258064516129031E-2</v>
      </c>
      <c r="N35" s="41">
        <f t="shared" si="2"/>
        <v>0.80645161290322576</v>
      </c>
      <c r="O35" s="35" t="str">
        <f t="shared" si="1"/>
        <v/>
      </c>
    </row>
    <row r="36" spans="2:70" ht="23.5" x14ac:dyDescent="0.35">
      <c r="K36" s="37" t="str">
        <f>'Traitement données 01'!B18</f>
        <v>Clip 2</v>
      </c>
      <c r="L36" s="35">
        <f>'Traitement données 01'!A18</f>
        <v>1</v>
      </c>
      <c r="M36" s="40">
        <f t="shared" si="0"/>
        <v>3.2258064516129031E-2</v>
      </c>
      <c r="N36" s="41">
        <f t="shared" si="2"/>
        <v>0.83870967741935476</v>
      </c>
      <c r="O36" s="35" t="str">
        <f>IF(OR(N36&lt;=0.8,AND(N35&lt;=0.8,N36&gt;0.8)),L36,"")</f>
        <v/>
      </c>
    </row>
    <row r="37" spans="2:70" ht="23.5" x14ac:dyDescent="0.35">
      <c r="K37" s="37" t="str">
        <f>'Traitement données 01'!B19</f>
        <v>Clip 3</v>
      </c>
      <c r="L37" s="35">
        <f>'Traitement données 01'!A19</f>
        <v>1</v>
      </c>
      <c r="M37" s="40">
        <f t="shared" si="0"/>
        <v>3.2258064516129031E-2</v>
      </c>
      <c r="N37" s="41">
        <f t="shared" si="2"/>
        <v>0.87096774193548376</v>
      </c>
      <c r="O37" s="35" t="str">
        <f>IF(OR(N37&lt;=0.8,AND(N36&lt;=0.8,N37&gt;0.8)),L37,"")</f>
        <v/>
      </c>
    </row>
    <row r="38" spans="2:70" ht="23.5" x14ac:dyDescent="0.35">
      <c r="K38" s="37" t="str">
        <f>'Traitement données 01'!B20</f>
        <v>Clip 4</v>
      </c>
      <c r="L38" s="35">
        <f>'Traitement données 01'!A20</f>
        <v>1</v>
      </c>
      <c r="M38" s="40">
        <f t="shared" si="0"/>
        <v>3.2258064516129031E-2</v>
      </c>
      <c r="N38" s="41">
        <f t="shared" si="2"/>
        <v>0.90322580645161277</v>
      </c>
      <c r="O38" s="35" t="str">
        <f>IF(OR(N38&lt;=0.8,AND(N37&lt;=0.8,N38&gt;0.8)),L38,"")</f>
        <v/>
      </c>
    </row>
    <row r="39" spans="2:70" ht="23.5" x14ac:dyDescent="0.35">
      <c r="K39" s="37" t="str">
        <f>'Traitement données 01'!B21</f>
        <v>Clip 5</v>
      </c>
      <c r="L39" s="35">
        <f>'Traitement données 01'!A21</f>
        <v>1</v>
      </c>
      <c r="M39" s="40">
        <f t="shared" si="0"/>
        <v>3.2258064516129031E-2</v>
      </c>
      <c r="N39" s="41">
        <f t="shared" si="2"/>
        <v>0.93548387096774177</v>
      </c>
      <c r="O39" s="35" t="str">
        <f t="shared" ref="O39:O41" si="3">IF(OR(N39&lt;=0.8,AND(N38&lt;=0.8,N39&gt;0.8)),L39,"")</f>
        <v/>
      </c>
    </row>
    <row r="40" spans="2:70" ht="23.5" x14ac:dyDescent="0.35">
      <c r="K40" s="37" t="str">
        <f>'Traitement données 01'!B22</f>
        <v>Clip 11</v>
      </c>
      <c r="L40" s="35">
        <f>'Traitement données 01'!A22</f>
        <v>1</v>
      </c>
      <c r="M40" s="40">
        <f t="shared" si="0"/>
        <v>3.2258064516129031E-2</v>
      </c>
      <c r="N40" s="41">
        <f t="shared" si="2"/>
        <v>0.96774193548387077</v>
      </c>
      <c r="O40" s="35" t="str">
        <f>IF(OR(N40&lt;=0.8,AND(N39&lt;=0.8,N40&gt;0.8)),L40,"")</f>
        <v/>
      </c>
    </row>
    <row r="41" spans="2:70" ht="23.5" x14ac:dyDescent="0.35">
      <c r="K41" s="37" t="str">
        <f>'Traitement données 01'!B23</f>
        <v>Clip 12</v>
      </c>
      <c r="L41" s="35">
        <f>'Traitement données 01'!A23</f>
        <v>1</v>
      </c>
      <c r="M41" s="40">
        <f t="shared" si="0"/>
        <v>3.2258064516129031E-2</v>
      </c>
      <c r="N41" s="41">
        <f t="shared" si="2"/>
        <v>0.99999999999999978</v>
      </c>
      <c r="O41" s="35" t="str">
        <f t="shared" si="3"/>
        <v/>
      </c>
      <c r="P41" s="17"/>
      <c r="Q41" s="17"/>
      <c r="R41" s="17"/>
      <c r="S41" s="17"/>
      <c r="T41" s="17"/>
      <c r="U41" s="17"/>
      <c r="V41" s="17"/>
      <c r="W41" s="17"/>
      <c r="X41" s="17"/>
      <c r="Y41" s="17"/>
      <c r="Z41" s="17"/>
      <c r="AA41" s="17"/>
      <c r="AB41" s="17"/>
      <c r="AC41" s="17"/>
      <c r="AD41" s="17"/>
      <c r="AE41" s="17"/>
      <c r="AF41" s="17"/>
      <c r="AG41" s="17"/>
      <c r="AH41" s="17"/>
      <c r="AI41" s="17"/>
      <c r="AJ41" s="17"/>
      <c r="AK41" s="17"/>
      <c r="AL41" s="17"/>
      <c r="AM41" s="17"/>
      <c r="AN41" s="17"/>
      <c r="AO41" s="17"/>
      <c r="AP41" s="17"/>
      <c r="AQ41" s="17"/>
      <c r="AR41" s="17"/>
      <c r="AS41" s="17"/>
      <c r="AT41" s="17"/>
      <c r="AU41" s="17"/>
      <c r="AV41" s="17"/>
      <c r="AW41" s="17"/>
      <c r="AX41" s="17"/>
      <c r="AY41" s="17"/>
      <c r="AZ41" s="17"/>
      <c r="BA41" s="17"/>
      <c r="BB41" s="17"/>
      <c r="BC41" s="17"/>
      <c r="BD41" s="17"/>
      <c r="BE41" s="17"/>
      <c r="BF41" s="17"/>
      <c r="BG41" s="17"/>
      <c r="BH41" s="17"/>
      <c r="BI41" s="17"/>
      <c r="BJ41" s="17"/>
      <c r="BK41" s="17"/>
      <c r="BL41" s="17"/>
      <c r="BM41" s="17"/>
      <c r="BN41" s="17"/>
      <c r="BO41" s="17"/>
      <c r="BP41" s="17"/>
      <c r="BQ41" s="17"/>
      <c r="BR41" s="17"/>
    </row>
    <row r="42" spans="2:70" ht="23.5" x14ac:dyDescent="0.55000000000000004">
      <c r="K42" s="39"/>
      <c r="L42" s="35">
        <f>SUM(L30:L41)</f>
        <v>31</v>
      </c>
      <c r="M42" s="42"/>
      <c r="N42" s="42"/>
      <c r="O42" s="42"/>
      <c r="P42" s="6"/>
      <c r="Q42" s="6"/>
      <c r="R42" s="6"/>
      <c r="S42" s="6"/>
      <c r="T42" s="6"/>
      <c r="U42" s="6"/>
      <c r="V42" s="6"/>
      <c r="W42" s="6"/>
      <c r="X42" s="6"/>
      <c r="Y42" s="6"/>
      <c r="Z42" s="6"/>
      <c r="AA42" s="6"/>
      <c r="AB42" s="6"/>
      <c r="AC42" s="6"/>
      <c r="AD42" s="6"/>
      <c r="AE42" s="6"/>
      <c r="AF42" s="6"/>
      <c r="AG42" s="6"/>
      <c r="AH42" s="6"/>
      <c r="AI42" s="6"/>
      <c r="AJ42" s="6"/>
      <c r="AK42" s="6"/>
      <c r="AL42" s="6"/>
      <c r="AM42" s="6"/>
      <c r="AN42" s="6"/>
      <c r="AO42" s="6"/>
      <c r="AP42" s="6"/>
      <c r="AQ42" s="6"/>
      <c r="AR42" s="6"/>
      <c r="AS42" s="6"/>
      <c r="AT42" s="6"/>
      <c r="AU42" s="6"/>
      <c r="AV42" s="6"/>
      <c r="AW42" s="6"/>
      <c r="AX42" s="6"/>
      <c r="AY42" s="6"/>
      <c r="AZ42" s="6"/>
      <c r="BA42" s="6"/>
      <c r="BB42" s="6"/>
      <c r="BC42" s="6"/>
      <c r="BD42" s="6"/>
      <c r="BE42" s="6"/>
      <c r="BF42" s="6"/>
      <c r="BG42" s="6"/>
      <c r="BH42" s="6"/>
      <c r="BI42" s="6"/>
      <c r="BJ42" s="6"/>
      <c r="BK42" s="6"/>
      <c r="BL42" s="6"/>
      <c r="BM42" s="6"/>
      <c r="BN42" s="6"/>
      <c r="BO42" s="6"/>
      <c r="BP42" s="6"/>
      <c r="BQ42" s="6"/>
      <c r="BR42" s="6"/>
    </row>
    <row r="70" spans="11:15" ht="23.5" customHeight="1" x14ac:dyDescent="0.35"/>
    <row r="77" spans="11:15" ht="28.5" x14ac:dyDescent="0.65">
      <c r="K77" s="33" t="s">
        <v>373</v>
      </c>
      <c r="L77" s="6"/>
      <c r="M77" s="6"/>
      <c r="N77" s="6"/>
      <c r="O77" s="6"/>
    </row>
    <row r="78" spans="11:15" ht="23.5" x14ac:dyDescent="0.55000000000000004">
      <c r="K78" s="30"/>
      <c r="L78" s="30"/>
      <c r="M78" s="30"/>
      <c r="N78" s="30"/>
      <c r="O78" s="30"/>
    </row>
    <row r="79" spans="11:15" ht="23.5" x14ac:dyDescent="0.35">
      <c r="K79" s="29"/>
      <c r="L79" s="36" t="s">
        <v>354</v>
      </c>
      <c r="M79" s="37" t="s">
        <v>322</v>
      </c>
      <c r="N79" s="37" t="s">
        <v>323</v>
      </c>
      <c r="O79" s="38">
        <v>0.8</v>
      </c>
    </row>
    <row r="80" spans="11:15" ht="23.5" x14ac:dyDescent="0.35">
      <c r="K80" s="37" t="str">
        <f>'Traitement données 01'!J12</f>
        <v>vérification presence clip 8</v>
      </c>
      <c r="L80" s="35">
        <f>'Traitement données 01'!I12</f>
        <v>9</v>
      </c>
      <c r="M80" s="40">
        <f t="shared" ref="M80:M91" si="4">L80/$L$92</f>
        <v>0.28125</v>
      </c>
      <c r="N80" s="41">
        <f>M80</f>
        <v>0.28125</v>
      </c>
      <c r="O80" s="35">
        <f t="shared" ref="O80:O85" si="5">IF(N80&lt;=0.8,L80,"")</f>
        <v>9</v>
      </c>
    </row>
    <row r="81" spans="11:70" ht="23.5" x14ac:dyDescent="0.35">
      <c r="K81" s="37" t="str">
        <f>'Traitement données 01'!J13</f>
        <v>vérification presence clip 9</v>
      </c>
      <c r="L81" s="35">
        <f>'Traitement données 01'!I13</f>
        <v>6</v>
      </c>
      <c r="M81" s="40">
        <f t="shared" si="4"/>
        <v>0.1875</v>
      </c>
      <c r="N81" s="41">
        <f t="shared" ref="N81:N91" si="6">N80+M81</f>
        <v>0.46875</v>
      </c>
      <c r="O81" s="35">
        <f t="shared" si="5"/>
        <v>6</v>
      </c>
    </row>
    <row r="82" spans="11:70" ht="23.5" x14ac:dyDescent="0.35">
      <c r="K82" s="37" t="str">
        <f>'Traitement données 01'!J14</f>
        <v>vérification presence clip 6</v>
      </c>
      <c r="L82" s="35">
        <f>'Traitement données 01'!I14</f>
        <v>4</v>
      </c>
      <c r="M82" s="40">
        <f t="shared" si="4"/>
        <v>0.125</v>
      </c>
      <c r="N82" s="41">
        <f t="shared" si="6"/>
        <v>0.59375</v>
      </c>
      <c r="O82" s="35">
        <f t="shared" si="5"/>
        <v>4</v>
      </c>
    </row>
    <row r="83" spans="11:70" ht="23.5" x14ac:dyDescent="0.35">
      <c r="K83" s="37" t="str">
        <f>'Traitement données 01'!J15</f>
        <v>vérification presence clip 7</v>
      </c>
      <c r="L83" s="35">
        <f>'Traitement données 01'!I15</f>
        <v>3</v>
      </c>
      <c r="M83" s="40">
        <f t="shared" si="4"/>
        <v>9.375E-2</v>
      </c>
      <c r="N83" s="41">
        <f t="shared" si="6"/>
        <v>0.6875</v>
      </c>
      <c r="O83" s="35">
        <f t="shared" si="5"/>
        <v>3</v>
      </c>
    </row>
    <row r="84" spans="11:70" ht="23.5" x14ac:dyDescent="0.35">
      <c r="K84" s="37" t="str">
        <f>'Traitement données 01'!J16</f>
        <v>vérification presence clip 4</v>
      </c>
      <c r="L84" s="35">
        <f>'Traitement données 01'!I16</f>
        <v>2</v>
      </c>
      <c r="M84" s="40">
        <f t="shared" si="4"/>
        <v>6.25E-2</v>
      </c>
      <c r="N84" s="41">
        <f t="shared" si="6"/>
        <v>0.75</v>
      </c>
      <c r="O84" s="35">
        <f t="shared" si="5"/>
        <v>2</v>
      </c>
    </row>
    <row r="85" spans="11:70" ht="23.5" x14ac:dyDescent="0.35">
      <c r="K85" s="37" t="str">
        <f>'Traitement données 01'!J17</f>
        <v>vérification presence clip 5</v>
      </c>
      <c r="L85" s="35">
        <f>'Traitement données 01'!I17</f>
        <v>2</v>
      </c>
      <c r="M85" s="40">
        <f t="shared" si="4"/>
        <v>6.25E-2</v>
      </c>
      <c r="N85" s="41">
        <f t="shared" si="6"/>
        <v>0.8125</v>
      </c>
      <c r="O85" s="35" t="str">
        <f t="shared" si="5"/>
        <v/>
      </c>
    </row>
    <row r="86" spans="11:70" ht="23.5" x14ac:dyDescent="0.35">
      <c r="K86" s="37" t="str">
        <f>'Traitement données 01'!J18</f>
        <v>vérification presence clip 1</v>
      </c>
      <c r="L86" s="35">
        <f>'Traitement données 01'!I18</f>
        <v>1</v>
      </c>
      <c r="M86" s="40">
        <f t="shared" si="4"/>
        <v>3.125E-2</v>
      </c>
      <c r="N86" s="41">
        <f t="shared" si="6"/>
        <v>0.84375</v>
      </c>
      <c r="O86" s="35" t="str">
        <f>IF(OR(N86&lt;=0.8,AND(N85&lt;=0.8,N86&gt;0.8)),L86,"")</f>
        <v/>
      </c>
    </row>
    <row r="87" spans="11:70" ht="23.5" x14ac:dyDescent="0.35">
      <c r="K87" s="37" t="str">
        <f>'Traitement données 01'!J19</f>
        <v>vérification presence clip 2</v>
      </c>
      <c r="L87" s="35">
        <f>'Traitement données 01'!I19</f>
        <v>1</v>
      </c>
      <c r="M87" s="40">
        <f t="shared" si="4"/>
        <v>3.125E-2</v>
      </c>
      <c r="N87" s="41">
        <f t="shared" si="6"/>
        <v>0.875</v>
      </c>
      <c r="O87" s="35" t="str">
        <f>IF(OR(N87&lt;=0.8,AND(N86&lt;=0.8,N87&gt;0.8)),L87,"")</f>
        <v/>
      </c>
    </row>
    <row r="88" spans="11:70" ht="23.5" x14ac:dyDescent="0.35">
      <c r="K88" s="37" t="str">
        <f>'Traitement données 01'!J20</f>
        <v>vérification presence clip 3</v>
      </c>
      <c r="L88" s="35">
        <f>'Traitement données 01'!I20</f>
        <v>1</v>
      </c>
      <c r="M88" s="40">
        <f t="shared" si="4"/>
        <v>3.125E-2</v>
      </c>
      <c r="N88" s="41">
        <f t="shared" si="6"/>
        <v>0.90625</v>
      </c>
      <c r="O88" s="35" t="str">
        <f>IF(OR(N88&lt;=0.8,AND(N87&lt;=0.8,N88&gt;0.8)),L88,"")</f>
        <v/>
      </c>
    </row>
    <row r="89" spans="11:70" ht="23.5" x14ac:dyDescent="0.35">
      <c r="K89" s="37" t="str">
        <f>'Traitement données 01'!J21</f>
        <v>vérification presence clip 10</v>
      </c>
      <c r="L89" s="35">
        <f>'Traitement données 01'!I21</f>
        <v>1</v>
      </c>
      <c r="M89" s="40">
        <f t="shared" si="4"/>
        <v>3.125E-2</v>
      </c>
      <c r="N89" s="41">
        <f t="shared" si="6"/>
        <v>0.9375</v>
      </c>
      <c r="O89" s="35" t="str">
        <f t="shared" ref="O89" si="7">IF(OR(N89&lt;=0.8,AND(N88&lt;=0.8,N89&gt;0.8)),L89,"")</f>
        <v/>
      </c>
    </row>
    <row r="90" spans="11:70" ht="23.5" x14ac:dyDescent="0.35">
      <c r="K90" s="37" t="str">
        <f>'Traitement données 01'!J22</f>
        <v>vérification presence clip 11</v>
      </c>
      <c r="L90" s="35">
        <f>'Traitement données 01'!I22</f>
        <v>1</v>
      </c>
      <c r="M90" s="40">
        <f t="shared" si="4"/>
        <v>3.125E-2</v>
      </c>
      <c r="N90" s="41">
        <f t="shared" si="6"/>
        <v>0.96875</v>
      </c>
      <c r="O90" s="35" t="str">
        <f>IF(OR(N90&lt;=0.8,AND(N89&lt;=0.8,N90&gt;0.8)),L90,"")</f>
        <v/>
      </c>
    </row>
    <row r="91" spans="11:70" ht="23.5" x14ac:dyDescent="0.35">
      <c r="K91" s="37" t="str">
        <f>'Traitement données 01'!J23</f>
        <v>vérification presence clip 12</v>
      </c>
      <c r="L91" s="35">
        <f>'Traitement données 01'!I23</f>
        <v>1</v>
      </c>
      <c r="M91" s="40">
        <f t="shared" si="4"/>
        <v>3.125E-2</v>
      </c>
      <c r="N91" s="41">
        <f t="shared" si="6"/>
        <v>1</v>
      </c>
      <c r="O91" s="35" t="str">
        <f>IF(OR(N91&lt;=0.8,AND(N90&lt;=0.8,N91&gt;0.8)),L91,"")</f>
        <v/>
      </c>
    </row>
    <row r="92" spans="11:70" ht="23.5" x14ac:dyDescent="0.55000000000000004">
      <c r="K92" s="39"/>
      <c r="L92" s="35">
        <f>SUM(L80:L91)</f>
        <v>32</v>
      </c>
      <c r="M92" s="42"/>
      <c r="N92" s="42"/>
      <c r="O92" s="42"/>
      <c r="P92" s="6"/>
      <c r="Q92" s="6"/>
      <c r="R92" s="6"/>
      <c r="S92" s="6"/>
      <c r="T92" s="6"/>
      <c r="U92" s="6"/>
      <c r="V92" s="6"/>
      <c r="W92" s="6"/>
      <c r="X92" s="6"/>
      <c r="Y92" s="6"/>
      <c r="Z92" s="6"/>
      <c r="AA92" s="6"/>
      <c r="AB92" s="6"/>
      <c r="AC92" s="6"/>
      <c r="AD92" s="6"/>
      <c r="AE92" s="6"/>
      <c r="AF92" s="6"/>
      <c r="AG92" s="6"/>
      <c r="AH92" s="6"/>
      <c r="AI92" s="6"/>
      <c r="AJ92" s="6"/>
      <c r="AK92" s="6"/>
      <c r="AL92" s="6"/>
      <c r="AM92" s="6"/>
      <c r="AN92" s="6"/>
      <c r="AO92" s="6"/>
      <c r="AP92" s="6"/>
      <c r="AQ92" s="6"/>
      <c r="AR92" s="6"/>
      <c r="AS92" s="6"/>
      <c r="AT92" s="6"/>
      <c r="AU92" s="6"/>
      <c r="AV92" s="6"/>
      <c r="AW92" s="6"/>
      <c r="AX92" s="6"/>
      <c r="AY92" s="6"/>
      <c r="AZ92" s="6"/>
      <c r="BA92" s="6"/>
      <c r="BB92" s="6"/>
      <c r="BC92" s="6"/>
      <c r="BD92" s="6"/>
      <c r="BE92" s="6"/>
      <c r="BF92" s="6"/>
      <c r="BG92" s="6"/>
      <c r="BH92" s="6"/>
      <c r="BI92" s="6"/>
      <c r="BJ92" s="6"/>
      <c r="BK92" s="6"/>
      <c r="BL92" s="6"/>
      <c r="BM92" s="6"/>
      <c r="BN92" s="6"/>
      <c r="BO92" s="6"/>
      <c r="BP92" s="6"/>
      <c r="BQ92" s="6"/>
      <c r="BR92" s="6"/>
    </row>
    <row r="125" spans="11:15" ht="28.5" x14ac:dyDescent="0.65">
      <c r="K125" s="33" t="s">
        <v>372</v>
      </c>
      <c r="L125" s="34"/>
      <c r="M125" s="34"/>
      <c r="N125" s="34"/>
      <c r="O125" s="34"/>
    </row>
    <row r="126" spans="11:15" ht="32" customHeight="1" x14ac:dyDescent="0.55000000000000004">
      <c r="K126" s="30"/>
      <c r="L126" s="30"/>
      <c r="M126" s="30"/>
      <c r="N126" s="30"/>
      <c r="O126" s="30"/>
    </row>
    <row r="127" spans="11:15" ht="23.5" x14ac:dyDescent="0.35">
      <c r="K127" s="29"/>
      <c r="L127" s="36" t="s">
        <v>368</v>
      </c>
      <c r="M127" s="37" t="s">
        <v>322</v>
      </c>
      <c r="N127" s="37" t="s">
        <v>323</v>
      </c>
      <c r="O127" s="38">
        <v>0.8</v>
      </c>
    </row>
    <row r="128" spans="11:15" ht="23.5" x14ac:dyDescent="0.35">
      <c r="K128" s="37" t="str">
        <f>'Traitement données 01'!B32</f>
        <v>Défaut caméra emplacement clip 8</v>
      </c>
      <c r="L128" s="35">
        <f>'Traitement données 01'!A32</f>
        <v>4</v>
      </c>
      <c r="M128" s="40">
        <f t="shared" ref="M128:M139" si="8">L128/$L$140</f>
        <v>0.23529411764705882</v>
      </c>
      <c r="N128" s="41">
        <f>M128</f>
        <v>0.23529411764705882</v>
      </c>
      <c r="O128" s="35">
        <f t="shared" ref="O128:O133" si="9">IF(N128&lt;=0.8,L128,"")</f>
        <v>4</v>
      </c>
    </row>
    <row r="129" spans="11:50" ht="23.5" x14ac:dyDescent="0.35">
      <c r="K129" s="37" t="str">
        <f>'Traitement données 01'!B33</f>
        <v>Défaut caméra emplacement clip 6</v>
      </c>
      <c r="L129" s="35">
        <f>'Traitement données 01'!A33</f>
        <v>3</v>
      </c>
      <c r="M129" s="40">
        <f t="shared" si="8"/>
        <v>0.17647058823529413</v>
      </c>
      <c r="N129" s="41">
        <f t="shared" ref="N129:N139" si="10">N128+M129</f>
        <v>0.41176470588235292</v>
      </c>
      <c r="O129" s="35">
        <f t="shared" si="9"/>
        <v>3</v>
      </c>
    </row>
    <row r="130" spans="11:50" ht="23.5" x14ac:dyDescent="0.35">
      <c r="K130" s="37" t="str">
        <f>'Traitement données 01'!B34</f>
        <v>Défaut caméra emplacement clip 7</v>
      </c>
      <c r="L130" s="35">
        <f>'Traitement données 01'!A34</f>
        <v>3</v>
      </c>
      <c r="M130" s="40">
        <f t="shared" si="8"/>
        <v>0.17647058823529413</v>
      </c>
      <c r="N130" s="41">
        <f t="shared" si="10"/>
        <v>0.58823529411764708</v>
      </c>
      <c r="O130" s="35">
        <f t="shared" si="9"/>
        <v>3</v>
      </c>
    </row>
    <row r="131" spans="11:50" ht="23.5" x14ac:dyDescent="0.35">
      <c r="K131" s="37" t="str">
        <f>'Traitement données 01'!B35</f>
        <v>Défaut caméra emplacement clip 4</v>
      </c>
      <c r="L131" s="35">
        <f>'Traitement données 01'!A35</f>
        <v>2</v>
      </c>
      <c r="M131" s="40">
        <f t="shared" si="8"/>
        <v>0.11764705882352941</v>
      </c>
      <c r="N131" s="41">
        <f t="shared" si="10"/>
        <v>0.70588235294117652</v>
      </c>
      <c r="O131" s="35">
        <f t="shared" si="9"/>
        <v>2</v>
      </c>
    </row>
    <row r="132" spans="11:50" ht="23.5" x14ac:dyDescent="0.35">
      <c r="K132" s="37" t="str">
        <f>'Traitement données 01'!B36</f>
        <v>Défaut caméra emplacement clip 9</v>
      </c>
      <c r="L132" s="35">
        <f>'Traitement données 01'!A36</f>
        <v>2</v>
      </c>
      <c r="M132" s="40">
        <f t="shared" si="8"/>
        <v>0.11764705882352941</v>
      </c>
      <c r="N132" s="41">
        <f t="shared" si="10"/>
        <v>0.82352941176470595</v>
      </c>
      <c r="O132" s="35" t="str">
        <f t="shared" si="9"/>
        <v/>
      </c>
    </row>
    <row r="133" spans="11:50" ht="23.5" x14ac:dyDescent="0.35">
      <c r="K133" s="37" t="str">
        <f>'Traitement données 01'!B37</f>
        <v>Défaut caméra emplacement clip 1</v>
      </c>
      <c r="L133" s="35">
        <f>'Traitement données 01'!A37</f>
        <v>1</v>
      </c>
      <c r="M133" s="40">
        <f t="shared" si="8"/>
        <v>5.8823529411764705E-2</v>
      </c>
      <c r="N133" s="41">
        <f t="shared" si="10"/>
        <v>0.88235294117647067</v>
      </c>
      <c r="O133" s="35" t="str">
        <f t="shared" si="9"/>
        <v/>
      </c>
    </row>
    <row r="134" spans="11:50" ht="23.5" x14ac:dyDescent="0.35">
      <c r="K134" s="37" t="str">
        <f>'Traitement données 01'!B38</f>
        <v>Défaut caméra emplacement clip 2</v>
      </c>
      <c r="L134" s="35">
        <f>'Traitement données 01'!A38</f>
        <v>1</v>
      </c>
      <c r="M134" s="40">
        <f t="shared" si="8"/>
        <v>5.8823529411764705E-2</v>
      </c>
      <c r="N134" s="41">
        <f t="shared" si="10"/>
        <v>0.94117647058823539</v>
      </c>
      <c r="O134" s="35" t="str">
        <f t="shared" ref="O134:O139" si="11">IF(OR(N134&lt;=0.8,AND(N133&lt;=0.8,N134&gt;0.8)),L134,"")</f>
        <v/>
      </c>
    </row>
    <row r="135" spans="11:50" ht="23.5" x14ac:dyDescent="0.35">
      <c r="K135" s="37" t="str">
        <f>'Traitement données 01'!B39</f>
        <v>Défaut caméra emplacement clip 3</v>
      </c>
      <c r="L135" s="35">
        <f>'Traitement données 01'!A39</f>
        <v>1</v>
      </c>
      <c r="M135" s="40">
        <f t="shared" si="8"/>
        <v>5.8823529411764705E-2</v>
      </c>
      <c r="N135" s="41">
        <f t="shared" si="10"/>
        <v>1</v>
      </c>
      <c r="O135" s="35" t="str">
        <f t="shared" si="11"/>
        <v/>
      </c>
    </row>
    <row r="136" spans="11:50" ht="23.5" x14ac:dyDescent="0.35">
      <c r="K136" s="37" t="str">
        <f>'Traitement données 01'!B40</f>
        <v>Défaut caméra emplacement clip 5</v>
      </c>
      <c r="L136" s="35">
        <f>'Traitement données 01'!A40</f>
        <v>0</v>
      </c>
      <c r="M136" s="40">
        <f t="shared" si="8"/>
        <v>0</v>
      </c>
      <c r="N136" s="41">
        <f t="shared" si="10"/>
        <v>1</v>
      </c>
      <c r="O136" s="35" t="str">
        <f t="shared" si="11"/>
        <v/>
      </c>
    </row>
    <row r="137" spans="11:50" ht="23.5" x14ac:dyDescent="0.35">
      <c r="K137" s="37" t="str">
        <f>'Traitement données 01'!B41</f>
        <v>Défaut caméra emplacement clip 10</v>
      </c>
      <c r="L137" s="35">
        <f>'Traitement données 01'!A41</f>
        <v>0</v>
      </c>
      <c r="M137" s="40">
        <f t="shared" si="8"/>
        <v>0</v>
      </c>
      <c r="N137" s="41">
        <f t="shared" si="10"/>
        <v>1</v>
      </c>
      <c r="O137" s="35" t="str">
        <f t="shared" si="11"/>
        <v/>
      </c>
    </row>
    <row r="138" spans="11:50" ht="23.5" x14ac:dyDescent="0.35">
      <c r="K138" s="37" t="str">
        <f>'Traitement données 01'!B42</f>
        <v>Défaut caméra emplacement clip 11</v>
      </c>
      <c r="L138" s="35">
        <f>'Traitement données 01'!A42</f>
        <v>0</v>
      </c>
      <c r="M138" s="40">
        <f t="shared" si="8"/>
        <v>0</v>
      </c>
      <c r="N138" s="41">
        <f t="shared" si="10"/>
        <v>1</v>
      </c>
      <c r="O138" s="35" t="str">
        <f t="shared" si="11"/>
        <v/>
      </c>
    </row>
    <row r="139" spans="11:50" ht="23.5" x14ac:dyDescent="0.35">
      <c r="K139" s="37" t="str">
        <f>'Traitement données 01'!B43</f>
        <v>Défaut caméra emplacement clip 12</v>
      </c>
      <c r="L139" s="35">
        <f>'Traitement données 01'!A43</f>
        <v>0</v>
      </c>
      <c r="M139" s="40">
        <f t="shared" si="8"/>
        <v>0</v>
      </c>
      <c r="N139" s="41">
        <f t="shared" si="10"/>
        <v>1</v>
      </c>
      <c r="O139" s="35" t="str">
        <f t="shared" si="11"/>
        <v/>
      </c>
    </row>
    <row r="140" spans="11:50" ht="23.5" x14ac:dyDescent="0.55000000000000004">
      <c r="K140" s="39"/>
      <c r="L140" s="35">
        <f>SUM(L128:L139)</f>
        <v>17</v>
      </c>
      <c r="M140" s="42"/>
      <c r="N140" s="42"/>
      <c r="O140" s="42"/>
      <c r="P140" s="49"/>
      <c r="Q140" s="6"/>
      <c r="R140" s="6"/>
      <c r="S140" s="6"/>
      <c r="T140" s="6"/>
      <c r="U140" s="6"/>
      <c r="V140" s="6"/>
      <c r="W140" s="6"/>
      <c r="X140" s="6"/>
      <c r="Y140" s="6"/>
      <c r="Z140" s="6"/>
      <c r="AA140" s="6"/>
      <c r="AB140" s="6"/>
      <c r="AC140" s="6"/>
      <c r="AD140" s="6"/>
      <c r="AE140" s="6"/>
      <c r="AF140" s="6"/>
      <c r="AG140" s="6"/>
      <c r="AH140" s="6"/>
      <c r="AI140" s="6"/>
      <c r="AJ140" s="6"/>
      <c r="AK140" s="6"/>
      <c r="AL140" s="6"/>
      <c r="AM140" s="6"/>
      <c r="AN140" s="6"/>
      <c r="AO140" s="6"/>
      <c r="AP140" s="6"/>
      <c r="AQ140" s="6"/>
      <c r="AR140" s="6"/>
      <c r="AS140" s="6"/>
      <c r="AT140" s="6"/>
      <c r="AU140" s="6"/>
      <c r="AV140" s="6"/>
      <c r="AW140" s="6"/>
      <c r="AX140" s="6"/>
    </row>
    <row r="165" spans="5:15" ht="28.5" x14ac:dyDescent="0.65">
      <c r="E165" s="10"/>
      <c r="K165" s="31" t="s">
        <v>371</v>
      </c>
      <c r="L165" s="32"/>
      <c r="M165" s="32"/>
      <c r="N165" s="32"/>
      <c r="O165" s="32"/>
    </row>
    <row r="166" spans="5:15" ht="23.5" x14ac:dyDescent="0.55000000000000004">
      <c r="E166" s="10"/>
      <c r="K166" s="30"/>
      <c r="L166" s="30"/>
      <c r="M166" s="30"/>
      <c r="N166" s="30"/>
      <c r="O166" s="30"/>
    </row>
    <row r="167" spans="5:15" ht="23.5" x14ac:dyDescent="0.35">
      <c r="K167" s="29"/>
      <c r="L167" s="36" t="s">
        <v>369</v>
      </c>
      <c r="M167" s="37" t="s">
        <v>322</v>
      </c>
      <c r="N167" s="37" t="s">
        <v>323</v>
      </c>
      <c r="O167" s="38">
        <v>0.8</v>
      </c>
    </row>
    <row r="168" spans="5:15" ht="23.5" x14ac:dyDescent="0.35">
      <c r="K168" s="37" t="s">
        <v>355</v>
      </c>
      <c r="L168" s="55">
        <v>0</v>
      </c>
      <c r="M168" s="56">
        <f t="shared" ref="M168:M179" si="12">L168/$L$180</f>
        <v>0</v>
      </c>
      <c r="N168" s="57">
        <f>M168</f>
        <v>0</v>
      </c>
      <c r="O168" s="55">
        <f t="shared" ref="O168:O173" si="13">IF(N168&lt;=0.8,L168,"")</f>
        <v>0</v>
      </c>
    </row>
    <row r="169" spans="5:15" ht="23.5" x14ac:dyDescent="0.35">
      <c r="K169" s="37" t="s">
        <v>356</v>
      </c>
      <c r="L169" s="55">
        <f>'Traitement données 01'!I46</f>
        <v>0</v>
      </c>
      <c r="M169" s="56">
        <f t="shared" si="12"/>
        <v>0</v>
      </c>
      <c r="N169" s="57">
        <f>N168+M169</f>
        <v>0</v>
      </c>
      <c r="O169" s="55">
        <f t="shared" si="13"/>
        <v>0</v>
      </c>
    </row>
    <row r="170" spans="5:15" ht="23.5" x14ac:dyDescent="0.35">
      <c r="K170" s="37" t="s">
        <v>357</v>
      </c>
      <c r="L170" s="55">
        <f>'Traitement données 01'!I47</f>
        <v>0</v>
      </c>
      <c r="M170" s="56">
        <f t="shared" si="12"/>
        <v>0</v>
      </c>
      <c r="N170" s="57">
        <f t="shared" ref="N170:N179" si="14">N169+M170</f>
        <v>0</v>
      </c>
      <c r="O170" s="55">
        <f t="shared" si="13"/>
        <v>0</v>
      </c>
    </row>
    <row r="171" spans="5:15" ht="23.5" x14ac:dyDescent="0.35">
      <c r="K171" s="37" t="s">
        <v>358</v>
      </c>
      <c r="L171" s="55">
        <f>'Traitement données 01'!I48</f>
        <v>0</v>
      </c>
      <c r="M171" s="56">
        <f t="shared" si="12"/>
        <v>0</v>
      </c>
      <c r="N171" s="57">
        <f t="shared" si="14"/>
        <v>0</v>
      </c>
      <c r="O171" s="55">
        <f t="shared" si="13"/>
        <v>0</v>
      </c>
    </row>
    <row r="172" spans="5:15" ht="23.5" x14ac:dyDescent="0.35">
      <c r="K172" s="37" t="s">
        <v>359</v>
      </c>
      <c r="L172" s="55">
        <v>2</v>
      </c>
      <c r="M172" s="56">
        <f t="shared" si="12"/>
        <v>0.13333333333333333</v>
      </c>
      <c r="N172" s="57">
        <f t="shared" si="14"/>
        <v>0.13333333333333333</v>
      </c>
      <c r="O172" s="55">
        <f t="shared" si="13"/>
        <v>2</v>
      </c>
    </row>
    <row r="173" spans="5:15" ht="23.5" x14ac:dyDescent="0.35">
      <c r="K173" s="37" t="s">
        <v>360</v>
      </c>
      <c r="L173" s="55">
        <v>1</v>
      </c>
      <c r="M173" s="56">
        <f t="shared" si="12"/>
        <v>6.6666666666666666E-2</v>
      </c>
      <c r="N173" s="57">
        <f t="shared" si="14"/>
        <v>0.2</v>
      </c>
      <c r="O173" s="55">
        <f t="shared" si="13"/>
        <v>1</v>
      </c>
    </row>
    <row r="174" spans="5:15" ht="23.5" x14ac:dyDescent="0.35">
      <c r="K174" s="37" t="s">
        <v>361</v>
      </c>
      <c r="L174" s="55">
        <f>'Traitement données 01'!I51</f>
        <v>0</v>
      </c>
      <c r="M174" s="56">
        <f t="shared" si="12"/>
        <v>0</v>
      </c>
      <c r="N174" s="57">
        <f t="shared" si="14"/>
        <v>0.2</v>
      </c>
      <c r="O174" s="55">
        <f>IF(OR(N174&lt;=0.8,AND(N173&lt;=0.8,N174&gt;0.8)),L174,"")</f>
        <v>0</v>
      </c>
    </row>
    <row r="175" spans="5:15" ht="23.5" x14ac:dyDescent="0.35">
      <c r="K175" s="37" t="s">
        <v>362</v>
      </c>
      <c r="L175" s="55">
        <v>5</v>
      </c>
      <c r="M175" s="56">
        <f t="shared" si="12"/>
        <v>0.33333333333333331</v>
      </c>
      <c r="N175" s="57">
        <f t="shared" si="14"/>
        <v>0.53333333333333333</v>
      </c>
      <c r="O175" s="55">
        <f>IF(OR(N175&lt;=0.8,AND(N174&lt;=0.8,N175&gt;0.8)),L175,"")</f>
        <v>5</v>
      </c>
    </row>
    <row r="176" spans="5:15" ht="23.5" x14ac:dyDescent="0.35">
      <c r="K176" s="37" t="s">
        <v>363</v>
      </c>
      <c r="L176" s="55">
        <v>4</v>
      </c>
      <c r="M176" s="56">
        <f t="shared" si="12"/>
        <v>0.26666666666666666</v>
      </c>
      <c r="N176" s="57">
        <f t="shared" si="14"/>
        <v>0.8</v>
      </c>
      <c r="O176" s="55">
        <f>IF(OR(N176&lt;=0.8,AND(N175&lt;=0.8,N176&gt;0.8)),L176,"")</f>
        <v>4</v>
      </c>
    </row>
    <row r="177" spans="4:51" ht="23.5" x14ac:dyDescent="0.35">
      <c r="K177" s="37" t="s">
        <v>364</v>
      </c>
      <c r="L177" s="55">
        <v>1</v>
      </c>
      <c r="M177" s="56">
        <f t="shared" si="12"/>
        <v>6.6666666666666666E-2</v>
      </c>
      <c r="N177" s="57">
        <f t="shared" si="14"/>
        <v>0.8666666666666667</v>
      </c>
      <c r="O177" s="55">
        <f t="shared" ref="O177" si="15">IF(OR(N177&lt;=0.8,AND(N176&lt;=0.8,N177&gt;0.8)),L177,"")</f>
        <v>1</v>
      </c>
    </row>
    <row r="178" spans="4:51" ht="23.5" x14ac:dyDescent="0.35">
      <c r="K178" s="37" t="s">
        <v>365</v>
      </c>
      <c r="L178" s="55">
        <v>1</v>
      </c>
      <c r="M178" s="56">
        <f t="shared" si="12"/>
        <v>6.6666666666666666E-2</v>
      </c>
      <c r="N178" s="57">
        <f t="shared" si="14"/>
        <v>0.93333333333333335</v>
      </c>
      <c r="O178" s="55" t="str">
        <f>IF(OR(N178&lt;=0.8,AND(N177&lt;=0.8,N178&gt;0.8)),L178,"")</f>
        <v/>
      </c>
    </row>
    <row r="179" spans="4:51" ht="23.5" x14ac:dyDescent="0.35">
      <c r="D179" s="44"/>
      <c r="K179" s="37" t="s">
        <v>366</v>
      </c>
      <c r="L179" s="55">
        <v>1</v>
      </c>
      <c r="M179" s="56">
        <f t="shared" si="12"/>
        <v>6.6666666666666666E-2</v>
      </c>
      <c r="N179" s="57">
        <f t="shared" si="14"/>
        <v>1</v>
      </c>
      <c r="O179" s="55" t="str">
        <f>IF(OR(N179&lt;=0.8,AND(N178&lt;=0.8,N179&gt;0.8)),L179,"")</f>
        <v/>
      </c>
    </row>
    <row r="180" spans="4:51" ht="23.5" x14ac:dyDescent="0.55000000000000004">
      <c r="K180" s="39"/>
      <c r="L180" s="55">
        <f>SUM(L168:L179)</f>
        <v>15</v>
      </c>
      <c r="M180" s="58"/>
      <c r="N180" s="58"/>
      <c r="O180" s="58"/>
      <c r="P180" s="49"/>
      <c r="Q180" s="6"/>
      <c r="R180" s="6"/>
      <c r="S180" s="6"/>
      <c r="T180" s="6"/>
      <c r="U180" s="6"/>
      <c r="V180" s="6"/>
      <c r="W180" s="6"/>
      <c r="X180" s="6"/>
      <c r="Y180" s="6"/>
      <c r="Z180" s="6"/>
      <c r="AA180" s="6"/>
      <c r="AB180" s="6"/>
      <c r="AC180" s="6"/>
      <c r="AD180" s="6"/>
      <c r="AE180" s="6"/>
      <c r="AF180" s="6"/>
      <c r="AG180" s="6"/>
      <c r="AH180" s="6"/>
      <c r="AI180" s="6"/>
      <c r="AJ180" s="6"/>
      <c r="AK180" s="6"/>
      <c r="AL180" s="6"/>
      <c r="AM180" s="6"/>
      <c r="AN180" s="6"/>
      <c r="AO180" s="6"/>
      <c r="AP180" s="6"/>
      <c r="AQ180" s="6"/>
      <c r="AR180" s="6"/>
      <c r="AS180" s="6"/>
      <c r="AT180" s="6"/>
      <c r="AU180" s="6"/>
      <c r="AV180" s="6"/>
      <c r="AW180" s="6"/>
      <c r="AX180" s="6"/>
      <c r="AY180" s="6"/>
    </row>
    <row r="186" spans="4:51" x14ac:dyDescent="0.35">
      <c r="F186" s="46"/>
      <c r="G186" s="46"/>
      <c r="H186" s="46"/>
      <c r="I186" s="46"/>
      <c r="J186" s="46"/>
      <c r="K186" s="46"/>
      <c r="L186" s="46"/>
      <c r="M186" s="46"/>
      <c r="N186" s="46"/>
      <c r="O186" s="47"/>
    </row>
    <row r="187" spans="4:51" x14ac:dyDescent="0.35">
      <c r="F187" s="48"/>
      <c r="G187" s="48"/>
      <c r="H187" s="48"/>
      <c r="I187" s="48"/>
      <c r="J187" s="48"/>
      <c r="K187" s="48"/>
      <c r="L187" s="48"/>
      <c r="M187" s="48"/>
      <c r="N187" s="48"/>
      <c r="O187" s="17"/>
    </row>
  </sheetData>
  <phoneticPr fontId="2" type="noConversion"/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Rapport production</vt:lpstr>
      <vt:lpstr>Pannes</vt:lpstr>
      <vt:lpstr>Traitement données 01</vt:lpstr>
      <vt:lpstr>Analyse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Robert LANGUI</dc:creator>
  <cp:lastModifiedBy>Robert LANGUI</cp:lastModifiedBy>
  <dcterms:created xsi:type="dcterms:W3CDTF">2020-12-02T18:48:12Z</dcterms:created>
  <dcterms:modified xsi:type="dcterms:W3CDTF">2021-01-07T23:41:54Z</dcterms:modified>
</cp:coreProperties>
</file>