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Calcul Prorata" sheetId="1" r:id="rId1"/>
    <sheet name="Suivi dépens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D12"/>
  <c r="E12" s="1"/>
  <c r="D13"/>
  <c r="D28"/>
  <c r="E28" s="1"/>
  <c r="F28" s="1"/>
  <c r="D27"/>
  <c r="E27" s="1"/>
  <c r="F27" s="1"/>
  <c r="D26"/>
  <c r="E26" s="1"/>
  <c r="F26" s="1"/>
  <c r="E7"/>
  <c r="G26" l="1"/>
  <c r="H26" s="1"/>
  <c r="G27"/>
  <c r="H27" s="1"/>
  <c r="G28"/>
  <c r="H28" s="1"/>
  <c r="E13"/>
  <c r="F13" s="1"/>
  <c r="D14"/>
  <c r="E14" s="1"/>
  <c r="F14" s="1"/>
  <c r="D15"/>
  <c r="E15" s="1"/>
  <c r="F15" s="1"/>
  <c r="D16"/>
  <c r="E16" s="1"/>
  <c r="F16" s="1"/>
  <c r="D17"/>
  <c r="E17" s="1"/>
  <c r="F17" s="1"/>
  <c r="D18"/>
  <c r="E18" s="1"/>
  <c r="F18" s="1"/>
  <c r="D19"/>
  <c r="E19" s="1"/>
  <c r="F19" s="1"/>
  <c r="D20"/>
  <c r="E20" s="1"/>
  <c r="F20" s="1"/>
  <c r="D21"/>
  <c r="E21" s="1"/>
  <c r="F21" s="1"/>
  <c r="D22"/>
  <c r="E22" s="1"/>
  <c r="F22" s="1"/>
  <c r="D23"/>
  <c r="E23" s="1"/>
  <c r="F23" s="1"/>
  <c r="D24"/>
  <c r="E24" s="1"/>
  <c r="F24" s="1"/>
  <c r="D25"/>
  <c r="E25" s="1"/>
  <c r="F25" s="1"/>
  <c r="D29"/>
  <c r="E29" s="1"/>
  <c r="F29" s="1"/>
  <c r="F12"/>
  <c r="C30"/>
  <c r="G12" l="1"/>
  <c r="H12" s="1"/>
  <c r="G25"/>
  <c r="H25" s="1"/>
  <c r="G23"/>
  <c r="H23" s="1"/>
  <c r="G21"/>
  <c r="H21" s="1"/>
  <c r="G19"/>
  <c r="H19" s="1"/>
  <c r="G17"/>
  <c r="H17" s="1"/>
  <c r="G15"/>
  <c r="H15" s="1"/>
  <c r="G13"/>
  <c r="H13" s="1"/>
  <c r="F30"/>
  <c r="G29"/>
  <c r="H29" s="1"/>
  <c r="G24"/>
  <c r="H24" s="1"/>
  <c r="G22"/>
  <c r="H22" s="1"/>
  <c r="G20"/>
  <c r="H20" s="1"/>
  <c r="G18"/>
  <c r="H18" s="1"/>
  <c r="G16"/>
  <c r="H16" s="1"/>
  <c r="G14"/>
  <c r="H14" s="1"/>
  <c r="D30"/>
  <c r="E30"/>
  <c r="G30" l="1"/>
  <c r="H30" s="1"/>
</calcChain>
</file>

<file path=xl/comments1.xml><?xml version="1.0" encoding="utf-8"?>
<comments xmlns="http://schemas.openxmlformats.org/spreadsheetml/2006/main">
  <authors>
    <author>Utilisateur</author>
  </authors>
  <commentList>
    <comment ref="E6" authorId="0">
      <text>
        <r>
          <rPr>
            <b/>
            <sz val="8"/>
            <color indexed="81"/>
            <rFont val="Tahoma"/>
            <family val="2"/>
          </rPr>
          <t>Maxi 2% du montant total HT des travaux ou sur estimation des frais</t>
        </r>
      </text>
    </comment>
  </commentList>
</comments>
</file>

<file path=xl/sharedStrings.xml><?xml version="1.0" encoding="utf-8"?>
<sst xmlns="http://schemas.openxmlformats.org/spreadsheetml/2006/main" count="15" uniqueCount="15">
  <si>
    <t xml:space="preserve">Operation : </t>
  </si>
  <si>
    <t>Montant total HT Travaux :</t>
  </si>
  <si>
    <t>Montant du compte prorata prévisionnel HT :</t>
  </si>
  <si>
    <t>Entreprise</t>
  </si>
  <si>
    <t>montant HT</t>
  </si>
  <si>
    <t>%</t>
  </si>
  <si>
    <t>Prorata HT</t>
  </si>
  <si>
    <t>Prorata TTC</t>
  </si>
  <si>
    <t>Pourcentage retenu :</t>
  </si>
  <si>
    <t>Appel de fond de :</t>
  </si>
  <si>
    <t>TVA</t>
  </si>
  <si>
    <t>Lot</t>
  </si>
  <si>
    <t>Frais de gestion :</t>
  </si>
  <si>
    <t>Frais de gestion HT :</t>
  </si>
  <si>
    <t xml:space="preserve">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</si>
</sst>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5" formatCode="0.000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4" fontId="0" fillId="2" borderId="0" xfId="0" applyNumberFormat="1" applyFill="1" applyAlignment="1">
      <alignment horizontal="right" vertical="center"/>
    </xf>
    <xf numFmtId="44" fontId="0" fillId="0" borderId="0" xfId="0" applyNumberFormat="1" applyAlignment="1">
      <alignment horizontal="center" vertical="center" wrapText="1"/>
    </xf>
    <xf numFmtId="9" fontId="0" fillId="0" borderId="0" xfId="1" applyFont="1" applyAlignment="1">
      <alignment horizontal="center" vertical="center" wrapText="1"/>
    </xf>
    <xf numFmtId="44" fontId="0" fillId="0" borderId="0" xfId="0" applyNumberFormat="1" applyFill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0" fontId="0" fillId="0" borderId="1" xfId="1" applyNumberFormat="1" applyFont="1" applyBorder="1" applyAlignment="1">
      <alignment horizontal="right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4" fontId="0" fillId="0" borderId="6" xfId="0" applyNumberFormat="1" applyBorder="1" applyAlignment="1">
      <alignment horizontal="center" vertical="center" wrapText="1"/>
    </xf>
    <xf numFmtId="10" fontId="0" fillId="0" borderId="6" xfId="1" applyNumberFormat="1" applyFont="1" applyBorder="1" applyAlignment="1">
      <alignment horizontal="right" vertical="center" wrapText="1"/>
    </xf>
    <xf numFmtId="44" fontId="0" fillId="0" borderId="3" xfId="0" applyNumberFormat="1" applyBorder="1" applyAlignment="1">
      <alignment horizontal="center" vertical="center" wrapText="1"/>
    </xf>
    <xf numFmtId="10" fontId="0" fillId="0" borderId="3" xfId="1" applyNumberFormat="1" applyFont="1" applyBorder="1" applyAlignment="1">
      <alignment horizontal="right" vertical="center" wrapText="1"/>
    </xf>
    <xf numFmtId="9" fontId="0" fillId="2" borderId="2" xfId="1" applyFont="1" applyFill="1" applyBorder="1" applyAlignment="1">
      <alignment horizontal="center" vertical="center" wrapText="1"/>
    </xf>
    <xf numFmtId="10" fontId="0" fillId="2" borderId="2" xfId="1" applyNumberFormat="1" applyFont="1" applyFill="1" applyBorder="1" applyAlignment="1">
      <alignment horizontal="center" vertical="center" wrapText="1"/>
    </xf>
    <xf numFmtId="165" fontId="0" fillId="2" borderId="0" xfId="1" applyNumberFormat="1" applyFont="1" applyFill="1" applyAlignment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4</xdr:row>
      <xdr:rowOff>114300</xdr:rowOff>
    </xdr:from>
    <xdr:to>
      <xdr:col>7</xdr:col>
      <xdr:colOff>238125</xdr:colOff>
      <xdr:row>10</xdr:row>
      <xdr:rowOff>180975</xdr:rowOff>
    </xdr:to>
    <xdr:sp macro="" textlink="">
      <xdr:nvSpPr>
        <xdr:cNvPr id="2" name="ZoneTexte 1"/>
        <xdr:cNvSpPr txBox="1"/>
      </xdr:nvSpPr>
      <xdr:spPr>
        <a:xfrm>
          <a:off x="5286375" y="1085850"/>
          <a:ext cx="2228850" cy="12192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endParaRPr lang="fr-FR" sz="1100"/>
        </a:p>
        <a:p>
          <a:r>
            <a:rPr lang="fr-FR" sz="1100"/>
            <a:t>34987,30*0,3592=12567,44</a:t>
          </a:r>
        </a:p>
      </xdr:txBody>
    </xdr:sp>
    <xdr:clientData/>
  </xdr:twoCellAnchor>
  <xdr:twoCellAnchor>
    <xdr:from>
      <xdr:col>4</xdr:col>
      <xdr:colOff>638175</xdr:colOff>
      <xdr:row>7</xdr:row>
      <xdr:rowOff>152400</xdr:rowOff>
    </xdr:from>
    <xdr:to>
      <xdr:col>5</xdr:col>
      <xdr:colOff>209550</xdr:colOff>
      <xdr:row>11</xdr:row>
      <xdr:rowOff>66675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4686300" y="1695450"/>
          <a:ext cx="600075" cy="6858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E8" sqref="E8"/>
    </sheetView>
  </sheetViews>
  <sheetFormatPr baseColWidth="10" defaultRowHeight="15"/>
  <cols>
    <col min="1" max="1" width="3.7109375" bestFit="1" customWidth="1"/>
    <col min="2" max="2" width="33.42578125" customWidth="1"/>
    <col min="3" max="3" width="15.42578125" customWidth="1"/>
    <col min="4" max="4" width="8.140625" customWidth="1"/>
    <col min="5" max="5" width="15.42578125" customWidth="1"/>
    <col min="6" max="6" width="19.42578125" customWidth="1"/>
    <col min="7" max="7" width="13.5703125" customWidth="1"/>
    <col min="8" max="8" width="16" customWidth="1"/>
    <col min="9" max="9" width="6.85546875" customWidth="1"/>
  </cols>
  <sheetData>
    <row r="1" spans="1:11" ht="31.5">
      <c r="A1" s="13"/>
      <c r="B1" s="13"/>
      <c r="C1" s="13"/>
      <c r="D1" s="13"/>
      <c r="E1" s="13"/>
      <c r="F1" s="13"/>
      <c r="G1" s="13"/>
      <c r="H1" s="13"/>
      <c r="I1" s="13"/>
    </row>
    <row r="2" spans="1:11"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B3" s="3" t="s">
        <v>0</v>
      </c>
      <c r="C3" s="11"/>
      <c r="D3" s="11"/>
      <c r="E3" s="11"/>
      <c r="F3" s="11"/>
      <c r="G3" s="2"/>
      <c r="H3" s="2"/>
      <c r="I3" s="2"/>
      <c r="J3" s="2"/>
      <c r="K3" s="2"/>
    </row>
    <row r="4" spans="1:11"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s="1" customFormat="1">
      <c r="B5" s="4"/>
      <c r="C5" s="4"/>
      <c r="D5" s="4" t="s">
        <v>1</v>
      </c>
      <c r="E5" s="5">
        <v>2165375.4300000002</v>
      </c>
      <c r="F5" s="1" t="s">
        <v>14</v>
      </c>
      <c r="G5" s="4"/>
      <c r="H5" s="4"/>
      <c r="I5" s="4"/>
      <c r="J5" s="4"/>
      <c r="K5" s="4"/>
    </row>
    <row r="6" spans="1:11" s="1" customFormat="1">
      <c r="B6" s="4"/>
      <c r="C6" s="4"/>
      <c r="D6" s="4" t="s">
        <v>2</v>
      </c>
      <c r="E6" s="8">
        <f>I6*E5</f>
        <v>34987.299026987384</v>
      </c>
      <c r="G6" s="4"/>
      <c r="H6" s="4" t="s">
        <v>8</v>
      </c>
      <c r="I6" s="26">
        <v>1.6157613383000001E-2</v>
      </c>
      <c r="J6" s="4"/>
      <c r="K6" s="4"/>
    </row>
    <row r="7" spans="1:11" s="1" customFormat="1">
      <c r="B7" s="4"/>
      <c r="D7" s="4" t="s">
        <v>13</v>
      </c>
      <c r="E7" s="8">
        <f>I7*E6</f>
        <v>2798.9839221589909</v>
      </c>
      <c r="G7" s="4"/>
      <c r="H7" s="4" t="s">
        <v>12</v>
      </c>
      <c r="I7" s="26">
        <v>0.08</v>
      </c>
      <c r="J7" s="4"/>
      <c r="K7" s="4"/>
    </row>
    <row r="8" spans="1:11"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15.75" thickBot="1"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>
      <c r="A10" s="17" t="s">
        <v>11</v>
      </c>
      <c r="B10" s="17" t="s">
        <v>3</v>
      </c>
      <c r="C10" s="17" t="s">
        <v>4</v>
      </c>
      <c r="D10" s="17" t="s">
        <v>5</v>
      </c>
      <c r="E10" s="17" t="s">
        <v>6</v>
      </c>
      <c r="F10" s="18" t="s">
        <v>9</v>
      </c>
      <c r="G10" s="18" t="s">
        <v>10</v>
      </c>
      <c r="H10" s="17" t="s">
        <v>7</v>
      </c>
      <c r="I10" s="2"/>
      <c r="J10" s="2"/>
      <c r="K10" s="2"/>
    </row>
    <row r="11" spans="1:11">
      <c r="A11" s="12"/>
      <c r="B11" s="12"/>
      <c r="C11" s="12"/>
      <c r="D11" s="12"/>
      <c r="E11" s="12"/>
      <c r="F11" s="24">
        <v>0.6</v>
      </c>
      <c r="G11" s="25">
        <v>0.19600000000000001</v>
      </c>
      <c r="H11" s="12"/>
      <c r="I11" s="2"/>
      <c r="J11" s="2"/>
      <c r="K11" s="6"/>
    </row>
    <row r="12" spans="1:11">
      <c r="A12" s="9"/>
      <c r="B12" s="9">
        <v>1</v>
      </c>
      <c r="C12" s="10">
        <v>777782.52</v>
      </c>
      <c r="D12" s="14">
        <f t="shared" ref="D12:D29" si="0">C12/$E$5</f>
        <v>0.3591906092700054</v>
      </c>
      <c r="E12" s="10">
        <f>$E$6*D12</f>
        <v>12567.109254215466</v>
      </c>
      <c r="F12" s="10">
        <f>E12*$F$11</f>
        <v>7540.2655525292794</v>
      </c>
      <c r="G12" s="10">
        <f>F12*$G$11</f>
        <v>1477.8920482957387</v>
      </c>
      <c r="H12" s="10">
        <f>F12+G12</f>
        <v>9018.1576008250177</v>
      </c>
      <c r="I12" s="2"/>
      <c r="J12" s="2"/>
      <c r="K12" s="2"/>
    </row>
    <row r="13" spans="1:11">
      <c r="A13" s="9"/>
      <c r="B13" s="9">
        <v>2</v>
      </c>
      <c r="C13" s="10">
        <v>44845.89</v>
      </c>
      <c r="D13" s="14">
        <f t="shared" si="0"/>
        <v>2.0710445578483356E-2</v>
      </c>
      <c r="E13" s="10">
        <f t="shared" ref="E12:E29" si="1">$E$6*D13</f>
        <v>724.60255243654592</v>
      </c>
      <c r="F13" s="10">
        <f t="shared" ref="F13:F29" si="2">E13*$F$11</f>
        <v>434.76153146192752</v>
      </c>
      <c r="G13" s="10">
        <f t="shared" ref="G13:G29" si="3">F13*$G$11</f>
        <v>85.213260166537793</v>
      </c>
      <c r="H13" s="10">
        <f t="shared" ref="H13:H30" si="4">F13+G13</f>
        <v>519.97479162846525</v>
      </c>
      <c r="I13" s="2"/>
      <c r="J13" s="2"/>
      <c r="K13" s="2"/>
    </row>
    <row r="14" spans="1:11">
      <c r="A14" s="9"/>
      <c r="B14" s="9">
        <v>3</v>
      </c>
      <c r="C14" s="10">
        <v>37600</v>
      </c>
      <c r="D14" s="14">
        <f t="shared" si="0"/>
        <v>1.7364194439021596E-2</v>
      </c>
      <c r="E14" s="10">
        <f t="shared" si="1"/>
        <v>607.52626320080003</v>
      </c>
      <c r="F14" s="10">
        <f t="shared" si="2"/>
        <v>364.51575792047998</v>
      </c>
      <c r="G14" s="10">
        <f t="shared" si="3"/>
        <v>71.445088552414077</v>
      </c>
      <c r="H14" s="10">
        <f t="shared" si="4"/>
        <v>435.96084647289405</v>
      </c>
      <c r="I14" s="2"/>
      <c r="J14" s="2"/>
      <c r="K14" s="2"/>
    </row>
    <row r="15" spans="1:11">
      <c r="A15" s="9"/>
      <c r="B15" s="9">
        <v>4</v>
      </c>
      <c r="C15" s="10">
        <v>94278.44</v>
      </c>
      <c r="D15" s="14">
        <f t="shared" si="0"/>
        <v>4.353907349913913E-2</v>
      </c>
      <c r="E15" s="10">
        <f t="shared" si="1"/>
        <v>1523.3145838723626</v>
      </c>
      <c r="F15" s="10">
        <f t="shared" si="2"/>
        <v>913.98875032341755</v>
      </c>
      <c r="G15" s="10">
        <f t="shared" si="3"/>
        <v>179.14179506338985</v>
      </c>
      <c r="H15" s="10">
        <f t="shared" si="4"/>
        <v>1093.1305453868074</v>
      </c>
      <c r="I15" s="2"/>
      <c r="J15" s="2"/>
      <c r="K15" s="2"/>
    </row>
    <row r="16" spans="1:11">
      <c r="A16" s="9"/>
      <c r="B16" s="9">
        <v>5</v>
      </c>
      <c r="C16" s="10">
        <v>67737</v>
      </c>
      <c r="D16" s="14">
        <f t="shared" si="0"/>
        <v>3.1281873370106537E-2</v>
      </c>
      <c r="E16" s="10">
        <f t="shared" si="1"/>
        <v>1094.4682577242711</v>
      </c>
      <c r="F16" s="10">
        <f t="shared" si="2"/>
        <v>656.68095463456268</v>
      </c>
      <c r="G16" s="10">
        <f t="shared" si="3"/>
        <v>128.7094671083743</v>
      </c>
      <c r="H16" s="10">
        <f t="shared" si="4"/>
        <v>785.39042174293695</v>
      </c>
      <c r="I16" s="2"/>
      <c r="J16" s="2"/>
      <c r="K16" s="2"/>
    </row>
    <row r="17" spans="1:11">
      <c r="A17" s="9"/>
      <c r="B17" s="9">
        <v>6</v>
      </c>
      <c r="C17" s="10">
        <v>32388.97</v>
      </c>
      <c r="D17" s="14">
        <f t="shared" si="0"/>
        <v>1.4957669488288227E-2</v>
      </c>
      <c r="E17" s="10">
        <f t="shared" si="1"/>
        <v>523.32845513358563</v>
      </c>
      <c r="F17" s="10">
        <f t="shared" si="2"/>
        <v>313.99707308015138</v>
      </c>
      <c r="G17" s="10">
        <f t="shared" si="3"/>
        <v>61.543426323709674</v>
      </c>
      <c r="H17" s="10">
        <f t="shared" si="4"/>
        <v>375.54049940386108</v>
      </c>
      <c r="I17" s="2"/>
      <c r="J17" s="2"/>
      <c r="K17" s="2"/>
    </row>
    <row r="18" spans="1:11">
      <c r="A18" s="9"/>
      <c r="B18" s="9">
        <v>7</v>
      </c>
      <c r="C18" s="10">
        <v>144500</v>
      </c>
      <c r="D18" s="14">
        <f t="shared" si="0"/>
        <v>6.6732077032942039E-2</v>
      </c>
      <c r="E18" s="10">
        <f t="shared" si="1"/>
        <v>2334.7751338435</v>
      </c>
      <c r="F18" s="10">
        <f t="shared" si="2"/>
        <v>1400.8650803061</v>
      </c>
      <c r="G18" s="10">
        <f t="shared" si="3"/>
        <v>274.56955573999562</v>
      </c>
      <c r="H18" s="10">
        <f t="shared" si="4"/>
        <v>1675.4346360460956</v>
      </c>
      <c r="I18" s="2"/>
      <c r="J18" s="2"/>
      <c r="K18" s="2"/>
    </row>
    <row r="19" spans="1:11">
      <c r="A19" s="9"/>
      <c r="B19" s="9">
        <v>8</v>
      </c>
      <c r="C19" s="10">
        <v>140000</v>
      </c>
      <c r="D19" s="14">
        <f t="shared" si="0"/>
        <v>6.4653915464442116E-2</v>
      </c>
      <c r="E19" s="10">
        <f t="shared" si="1"/>
        <v>2262.0658736200003</v>
      </c>
      <c r="F19" s="10">
        <f t="shared" si="2"/>
        <v>1357.2395241720001</v>
      </c>
      <c r="G19" s="10">
        <f t="shared" si="3"/>
        <v>266.01894673771204</v>
      </c>
      <c r="H19" s="10">
        <f t="shared" si="4"/>
        <v>1623.2584709097121</v>
      </c>
      <c r="I19" s="2"/>
      <c r="J19" s="2"/>
      <c r="K19" s="2"/>
    </row>
    <row r="20" spans="1:11">
      <c r="A20" s="9"/>
      <c r="B20" s="9">
        <v>9</v>
      </c>
      <c r="C20" s="10">
        <v>34000</v>
      </c>
      <c r="D20" s="14">
        <f t="shared" si="0"/>
        <v>1.5701665184221655E-2</v>
      </c>
      <c r="E20" s="10">
        <f t="shared" si="1"/>
        <v>549.35885502200006</v>
      </c>
      <c r="F20" s="10">
        <f t="shared" si="2"/>
        <v>329.61531301320002</v>
      </c>
      <c r="G20" s="10">
        <f t="shared" si="3"/>
        <v>64.604601350587203</v>
      </c>
      <c r="H20" s="10">
        <f t="shared" si="4"/>
        <v>394.21991436378721</v>
      </c>
      <c r="I20" s="2"/>
      <c r="J20" s="2"/>
      <c r="K20" s="2"/>
    </row>
    <row r="21" spans="1:11">
      <c r="A21" s="9"/>
      <c r="B21" s="9">
        <v>10</v>
      </c>
      <c r="C21" s="10">
        <v>54874.5</v>
      </c>
      <c r="D21" s="14">
        <f t="shared" si="0"/>
        <v>2.5341794886810921E-2</v>
      </c>
      <c r="E21" s="10">
        <f t="shared" si="1"/>
        <v>886.64095558543363</v>
      </c>
      <c r="F21" s="10">
        <f t="shared" si="2"/>
        <v>531.98457335126011</v>
      </c>
      <c r="G21" s="10">
        <f t="shared" si="3"/>
        <v>104.26897637684698</v>
      </c>
      <c r="H21" s="10">
        <f t="shared" si="4"/>
        <v>636.25354972810715</v>
      </c>
      <c r="I21" s="2"/>
      <c r="J21" s="2"/>
      <c r="K21" s="2"/>
    </row>
    <row r="22" spans="1:11">
      <c r="A22" s="9"/>
      <c r="B22" s="9">
        <v>11</v>
      </c>
      <c r="C22" s="10">
        <v>106430</v>
      </c>
      <c r="D22" s="14">
        <f t="shared" si="0"/>
        <v>4.915083016343267E-2</v>
      </c>
      <c r="E22" s="10">
        <f t="shared" si="1"/>
        <v>1719.65479235269</v>
      </c>
      <c r="F22" s="10">
        <f t="shared" si="2"/>
        <v>1031.792875411614</v>
      </c>
      <c r="G22" s="10">
        <f t="shared" si="3"/>
        <v>202.23140358067636</v>
      </c>
      <c r="H22" s="10">
        <f t="shared" si="4"/>
        <v>1234.0242789922904</v>
      </c>
      <c r="I22" s="2"/>
      <c r="J22" s="2"/>
      <c r="K22" s="2"/>
    </row>
    <row r="23" spans="1:11">
      <c r="A23" s="9"/>
      <c r="B23" s="9">
        <v>12</v>
      </c>
      <c r="C23" s="10">
        <v>80378</v>
      </c>
      <c r="D23" s="14">
        <f t="shared" si="0"/>
        <v>3.7119660122863773E-2</v>
      </c>
      <c r="E23" s="10">
        <f t="shared" si="1"/>
        <v>1298.716648498774</v>
      </c>
      <c r="F23" s="10">
        <f t="shared" si="2"/>
        <v>779.22998909926434</v>
      </c>
      <c r="G23" s="10">
        <f t="shared" si="3"/>
        <v>152.72907786345581</v>
      </c>
      <c r="H23" s="10">
        <f t="shared" si="4"/>
        <v>931.95906696272016</v>
      </c>
      <c r="I23" s="2"/>
      <c r="J23" s="2"/>
      <c r="K23" s="2"/>
    </row>
    <row r="24" spans="1:11">
      <c r="A24" s="9"/>
      <c r="B24" s="9">
        <v>13</v>
      </c>
      <c r="C24" s="10">
        <v>290000</v>
      </c>
      <c r="D24" s="14">
        <f t="shared" si="0"/>
        <v>0.13392596774777293</v>
      </c>
      <c r="E24" s="10">
        <f t="shared" si="1"/>
        <v>4685.7078810699995</v>
      </c>
      <c r="F24" s="10">
        <f t="shared" si="2"/>
        <v>2811.4247286419995</v>
      </c>
      <c r="G24" s="10">
        <f t="shared" si="3"/>
        <v>551.03924681383194</v>
      </c>
      <c r="H24" s="10">
        <f t="shared" si="4"/>
        <v>3362.4639754558316</v>
      </c>
      <c r="I24" s="2"/>
      <c r="J24" s="2"/>
      <c r="K24" s="2"/>
    </row>
    <row r="25" spans="1:11">
      <c r="A25" s="9"/>
      <c r="B25" s="9">
        <v>14</v>
      </c>
      <c r="C25" s="10">
        <v>216455.11</v>
      </c>
      <c r="D25" s="14">
        <f t="shared" si="0"/>
        <v>9.9961931312760835E-2</v>
      </c>
      <c r="E25" s="10">
        <f t="shared" si="1"/>
        <v>3497.3979821547368</v>
      </c>
      <c r="F25" s="10">
        <f t="shared" si="2"/>
        <v>2098.4387892928421</v>
      </c>
      <c r="G25" s="10">
        <f t="shared" si="3"/>
        <v>411.29400270139706</v>
      </c>
      <c r="H25" s="10">
        <f t="shared" si="4"/>
        <v>2509.7327919942391</v>
      </c>
      <c r="I25" s="2"/>
      <c r="J25" s="2"/>
      <c r="K25" s="2"/>
    </row>
    <row r="26" spans="1:11">
      <c r="A26" s="9"/>
      <c r="B26" s="9">
        <v>15</v>
      </c>
      <c r="C26" s="10">
        <v>44105</v>
      </c>
      <c r="D26" s="14">
        <f t="shared" si="0"/>
        <v>2.036829243970871E-2</v>
      </c>
      <c r="E26" s="10">
        <f t="shared" si="1"/>
        <v>712.63153825721508</v>
      </c>
      <c r="F26" s="10">
        <f t="shared" ref="F26:F28" si="5">E26*$F$11</f>
        <v>427.57892295432902</v>
      </c>
      <c r="G26" s="10">
        <f t="shared" ref="G26:G28" si="6">F26*$G$11</f>
        <v>83.805468899048492</v>
      </c>
      <c r="H26" s="10">
        <f t="shared" ref="H26:H28" si="7">F26+G26</f>
        <v>511.38439185337751</v>
      </c>
      <c r="I26" s="2"/>
      <c r="J26" s="2"/>
      <c r="K26" s="2"/>
    </row>
    <row r="27" spans="1:11">
      <c r="A27" s="9"/>
      <c r="B27" s="9"/>
      <c r="C27" s="10"/>
      <c r="D27" s="14">
        <f t="shared" si="0"/>
        <v>0</v>
      </c>
      <c r="E27" s="10">
        <f t="shared" si="1"/>
        <v>0</v>
      </c>
      <c r="F27" s="10">
        <f t="shared" si="5"/>
        <v>0</v>
      </c>
      <c r="G27" s="10">
        <f t="shared" si="6"/>
        <v>0</v>
      </c>
      <c r="H27" s="10">
        <f t="shared" si="7"/>
        <v>0</v>
      </c>
      <c r="I27" s="2"/>
      <c r="J27" s="2"/>
      <c r="K27" s="2"/>
    </row>
    <row r="28" spans="1:11">
      <c r="A28" s="9"/>
      <c r="B28" s="9"/>
      <c r="C28" s="10"/>
      <c r="D28" s="14">
        <f t="shared" si="0"/>
        <v>0</v>
      </c>
      <c r="E28" s="10">
        <f t="shared" si="1"/>
        <v>0</v>
      </c>
      <c r="F28" s="10">
        <f t="shared" si="5"/>
        <v>0</v>
      </c>
      <c r="G28" s="10">
        <f t="shared" si="6"/>
        <v>0</v>
      </c>
      <c r="H28" s="10">
        <f t="shared" si="7"/>
        <v>0</v>
      </c>
      <c r="I28" s="2"/>
      <c r="J28" s="2"/>
      <c r="K28" s="2"/>
    </row>
    <row r="29" spans="1:11" ht="15.75" thickBot="1">
      <c r="A29" s="19"/>
      <c r="B29" s="19"/>
      <c r="C29" s="20"/>
      <c r="D29" s="21">
        <f t="shared" si="0"/>
        <v>0</v>
      </c>
      <c r="E29" s="20">
        <f t="shared" si="1"/>
        <v>0</v>
      </c>
      <c r="F29" s="20">
        <f t="shared" si="2"/>
        <v>0</v>
      </c>
      <c r="G29" s="20">
        <f t="shared" si="3"/>
        <v>0</v>
      </c>
      <c r="H29" s="20">
        <f t="shared" si="4"/>
        <v>0</v>
      </c>
      <c r="I29" s="2"/>
      <c r="J29" s="2"/>
      <c r="K29" s="2"/>
    </row>
    <row r="30" spans="1:11" ht="15.75" thickBot="1">
      <c r="A30" s="15"/>
      <c r="B30" s="16"/>
      <c r="C30" s="22">
        <f>SUM(C12:C29)</f>
        <v>2165375.4300000002</v>
      </c>
      <c r="D30" s="23">
        <f>SUM(D12:D29)</f>
        <v>0.99999999999999989</v>
      </c>
      <c r="E30" s="22">
        <f>SUM(E12:E29)</f>
        <v>34987.299026987384</v>
      </c>
      <c r="F30" s="22">
        <f>SUM(F11:F29)</f>
        <v>20992.979416192429</v>
      </c>
      <c r="G30" s="22">
        <f>SUM(G11:G29)</f>
        <v>4114.7023655737157</v>
      </c>
      <c r="H30" s="22">
        <f t="shared" si="4"/>
        <v>25107.681781766143</v>
      </c>
      <c r="I30" s="2"/>
      <c r="J30" s="2"/>
      <c r="K30" s="2"/>
    </row>
    <row r="31" spans="1:11">
      <c r="B31" s="2"/>
      <c r="C31" s="4"/>
      <c r="D31" s="7"/>
      <c r="E31" s="6"/>
      <c r="F31" s="2"/>
      <c r="G31" s="2"/>
      <c r="H31" s="2"/>
      <c r="I31" s="2"/>
      <c r="J31" s="2"/>
      <c r="K31" s="2"/>
    </row>
    <row r="32" spans="1:1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>
      <c r="B36" s="2"/>
      <c r="C36" s="2"/>
      <c r="D36" s="2"/>
      <c r="E36" s="2"/>
      <c r="F36" s="2"/>
      <c r="G36" s="2"/>
      <c r="H36" s="2"/>
      <c r="I36" s="2"/>
      <c r="J36" s="2"/>
      <c r="K36" s="2"/>
    </row>
  </sheetData>
  <mergeCells count="8">
    <mergeCell ref="H10:H11"/>
    <mergeCell ref="A1:I1"/>
    <mergeCell ref="C3:F3"/>
    <mergeCell ref="A10:A11"/>
    <mergeCell ref="B10:B11"/>
    <mergeCell ref="C10:C11"/>
    <mergeCell ref="D10:D11"/>
    <mergeCell ref="E10:E11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Prorata</vt:lpstr>
      <vt:lpstr>Suivi dépense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2011-10-12T06:31:18Z</cp:lastPrinted>
  <dcterms:created xsi:type="dcterms:W3CDTF">2011-10-11T14:13:08Z</dcterms:created>
  <dcterms:modified xsi:type="dcterms:W3CDTF">2011-10-12T07:13:17Z</dcterms:modified>
</cp:coreProperties>
</file>