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4915" windowHeight="11820" tabRatio="729" activeTab="1"/>
  </bookViews>
  <sheets>
    <sheet name="Suivi Factures" sheetId="2" r:id="rId1"/>
    <sheet name="Stat CA par mois" sheetId="12" r:id="rId2"/>
  </sheets>
  <definedNames>
    <definedName name="Km">#REF!</definedName>
    <definedName name="Liste_Client">OFFSET(#REF!,1,0,COUNTA(#REF!)-1,1)</definedName>
    <definedName name="liste_date">OFFSET(#REF!,1,0,COUNTA(#REF!)-1,1)</definedName>
    <definedName name="liste_libellé">OFFSET(#REF!,1,0,COUNTA(#REF!)-1,1)</definedName>
    <definedName name="liste_moy_paiement">OFFSET(#REF!,1,0,COUNTA(#REF!)-1,1)</definedName>
    <definedName name="liste_sous_cat_tiers">OFFSET(#REF!,1,0,COUNTA(#REF!)-1,1)</definedName>
    <definedName name="liste_tache">OFFSET(#REF!,1,0,COUNTA(#REF!)-1,1)</definedName>
    <definedName name="liste_tiers">OFFSET(#REF!,1,0,COUNTA(#REF!)-1,1)</definedName>
    <definedName name="liste_travail_fait">OFFSET('Suivi Factures'!$E:$E,1,0,COUNTA('Suivi Factures'!$E:$E)-1,1)</definedName>
    <definedName name="liste_tva_achat">OFFSET(#REF!,1,0,COUNTA(#REF!)-1,1)</definedName>
    <definedName name="montant_tva">OFFSET('Suivi Factures'!$K:$K,1,0,COUNTA('Suivi Factures'!$K:$K)-1,1)</definedName>
    <definedName name="TVA">OFFSET(#REF!,1,0,COUNTA(#REF!)-1,1)</definedName>
  </definedNames>
  <calcPr calcId="125725"/>
  <pivotCaches>
    <pivotCache cacheId="10" r:id="rId3"/>
  </pivotCaches>
</workbook>
</file>

<file path=xl/calcChain.xml><?xml version="1.0" encoding="utf-8"?>
<calcChain xmlns="http://schemas.openxmlformats.org/spreadsheetml/2006/main">
  <c r="M2" i="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G3"/>
  <c r="J3" s="1"/>
  <c r="G4"/>
  <c r="J4" s="1"/>
  <c r="G5"/>
  <c r="J5" s="1"/>
  <c r="G6"/>
  <c r="J6" s="1"/>
  <c r="G7"/>
  <c r="J7" s="1"/>
  <c r="G8"/>
  <c r="J8" s="1"/>
  <c r="G9"/>
  <c r="J9" s="1"/>
  <c r="G10"/>
  <c r="J10" s="1"/>
  <c r="G11"/>
  <c r="J11" s="1"/>
  <c r="G12"/>
  <c r="J12" s="1"/>
  <c r="G13"/>
  <c r="J13" s="1"/>
  <c r="G14"/>
  <c r="J14" s="1"/>
  <c r="G15"/>
  <c r="J15" s="1"/>
  <c r="G16"/>
  <c r="J16" s="1"/>
  <c r="G17"/>
  <c r="J17" s="1"/>
  <c r="G18"/>
  <c r="J18" s="1"/>
  <c r="G19"/>
  <c r="J19" s="1"/>
  <c r="G20"/>
  <c r="J20" s="1"/>
  <c r="G21"/>
  <c r="J21" s="1"/>
  <c r="G22"/>
  <c r="J22" s="1"/>
  <c r="G23"/>
  <c r="J23" s="1"/>
  <c r="G24"/>
  <c r="J24" s="1"/>
  <c r="G25"/>
  <c r="J25" s="1"/>
  <c r="G26"/>
  <c r="J26" s="1"/>
  <c r="G27"/>
  <c r="J27" s="1"/>
  <c r="G28"/>
  <c r="J28" s="1"/>
  <c r="G29"/>
  <c r="J29" s="1"/>
  <c r="G30"/>
  <c r="J30" s="1"/>
  <c r="G31"/>
  <c r="J31" s="1"/>
  <c r="G32"/>
  <c r="J32" s="1"/>
  <c r="G33"/>
  <c r="J33" s="1"/>
  <c r="G34"/>
  <c r="J34" s="1"/>
  <c r="G35"/>
  <c r="J35" s="1"/>
  <c r="G36"/>
  <c r="J36" s="1"/>
  <c r="G37"/>
  <c r="J37" s="1"/>
  <c r="G38"/>
  <c r="J38" s="1"/>
  <c r="G39"/>
  <c r="J39" s="1"/>
  <c r="G40"/>
  <c r="J40" s="1"/>
  <c r="G41"/>
  <c r="J41" s="1"/>
  <c r="G42"/>
  <c r="J42" s="1"/>
  <c r="G43"/>
  <c r="J43" s="1"/>
  <c r="G44"/>
  <c r="J44" s="1"/>
  <c r="G45"/>
  <c r="J45" s="1"/>
  <c r="G46"/>
  <c r="J46" s="1"/>
  <c r="G47"/>
  <c r="J47" s="1"/>
  <c r="G48"/>
  <c r="J48" s="1"/>
  <c r="G49"/>
  <c r="J49" s="1"/>
  <c r="G50"/>
  <c r="J50" s="1"/>
  <c r="G51"/>
  <c r="J51" s="1"/>
  <c r="G52"/>
  <c r="J52" s="1"/>
  <c r="G53"/>
  <c r="J53" s="1"/>
  <c r="G54"/>
  <c r="J54" s="1"/>
  <c r="G55"/>
  <c r="J55" s="1"/>
  <c r="G56"/>
  <c r="J56" s="1"/>
  <c r="G57"/>
  <c r="J57" s="1"/>
  <c r="G58"/>
  <c r="J58" s="1"/>
  <c r="G59"/>
  <c r="J59" s="1"/>
  <c r="G60"/>
  <c r="J60" s="1"/>
  <c r="G61"/>
  <c r="J61" s="1"/>
  <c r="G62"/>
  <c r="J62" s="1"/>
  <c r="G63"/>
  <c r="J63" s="1"/>
  <c r="G64"/>
  <c r="J64" s="1"/>
  <c r="G65"/>
  <c r="J65" s="1"/>
  <c r="G66"/>
  <c r="J66" s="1"/>
  <c r="G67"/>
  <c r="J67" s="1"/>
  <c r="G68"/>
  <c r="J68" s="1"/>
  <c r="G69"/>
  <c r="J69" s="1"/>
  <c r="G70"/>
  <c r="J70" s="1"/>
  <c r="G71"/>
  <c r="J71" s="1"/>
  <c r="G72"/>
  <c r="J72" s="1"/>
  <c r="G73"/>
  <c r="J73" s="1"/>
  <c r="G74"/>
  <c r="J74" s="1"/>
  <c r="G75"/>
  <c r="J75" s="1"/>
  <c r="G76"/>
  <c r="J76" s="1"/>
  <c r="G77"/>
  <c r="J77" s="1"/>
  <c r="G78"/>
  <c r="J78" s="1"/>
  <c r="G79"/>
  <c r="J79" s="1"/>
  <c r="G80"/>
  <c r="J80" s="1"/>
  <c r="G81"/>
  <c r="J81" s="1"/>
  <c r="G82"/>
  <c r="J82" s="1"/>
  <c r="G83"/>
  <c r="J83" s="1"/>
  <c r="G84"/>
  <c r="J84" s="1"/>
  <c r="G85"/>
  <c r="J85" s="1"/>
  <c r="G86"/>
  <c r="J86" s="1"/>
  <c r="G87"/>
  <c r="J87" s="1"/>
  <c r="G88"/>
  <c r="J88" s="1"/>
  <c r="G89"/>
  <c r="J89" s="1"/>
  <c r="G90"/>
  <c r="J90" s="1"/>
  <c r="G91"/>
  <c r="J91" s="1"/>
  <c r="G92"/>
  <c r="J92" s="1"/>
  <c r="G93"/>
  <c r="J93" s="1"/>
  <c r="G94"/>
  <c r="J94" s="1"/>
  <c r="G95"/>
  <c r="J95" s="1"/>
  <c r="G96"/>
  <c r="J96" s="1"/>
  <c r="G97"/>
  <c r="J97" s="1"/>
  <c r="G98"/>
  <c r="J98" s="1"/>
  <c r="G99"/>
  <c r="J99" s="1"/>
  <c r="G100"/>
  <c r="J100" s="1"/>
  <c r="G101"/>
  <c r="J101" s="1"/>
  <c r="G102"/>
  <c r="J102" s="1"/>
  <c r="G103"/>
  <c r="J103" s="1"/>
  <c r="G104"/>
  <c r="J104" s="1"/>
  <c r="G105"/>
  <c r="J105" s="1"/>
  <c r="G106"/>
  <c r="J106" s="1"/>
  <c r="G107"/>
  <c r="J107" s="1"/>
  <c r="G108"/>
  <c r="J108" s="1"/>
  <c r="G109"/>
  <c r="J109" s="1"/>
  <c r="G110"/>
  <c r="J110" s="1"/>
  <c r="G111"/>
  <c r="J111" s="1"/>
  <c r="G112"/>
  <c r="J112" s="1"/>
  <c r="G113"/>
  <c r="J113" s="1"/>
  <c r="G114"/>
  <c r="J114" s="1"/>
  <c r="G115"/>
  <c r="J115" s="1"/>
  <c r="G116"/>
  <c r="J116" s="1"/>
  <c r="G117"/>
  <c r="J117" s="1"/>
  <c r="G118"/>
  <c r="J118" s="1"/>
  <c r="G119"/>
  <c r="J119" s="1"/>
  <c r="G120"/>
  <c r="J120" s="1"/>
  <c r="G121"/>
  <c r="J121" s="1"/>
  <c r="G122"/>
  <c r="J122" s="1"/>
  <c r="G123"/>
  <c r="J123" s="1"/>
  <c r="G124"/>
  <c r="J124" s="1"/>
  <c r="G125"/>
  <c r="J125" s="1"/>
  <c r="G126"/>
  <c r="J126" s="1"/>
  <c r="G127"/>
  <c r="J127" s="1"/>
  <c r="G128"/>
  <c r="J128" s="1"/>
  <c r="G129"/>
  <c r="J129" s="1"/>
  <c r="G130"/>
  <c r="J130" s="1"/>
  <c r="G131"/>
  <c r="J131" s="1"/>
  <c r="G132"/>
  <c r="J132" s="1"/>
  <c r="G133"/>
  <c r="J133" s="1"/>
  <c r="G134"/>
  <c r="J134" s="1"/>
  <c r="G135"/>
  <c r="J135" s="1"/>
  <c r="G136"/>
  <c r="J136" s="1"/>
  <c r="G137"/>
  <c r="J137" s="1"/>
  <c r="G138"/>
  <c r="J138" s="1"/>
  <c r="G139"/>
  <c r="J139" s="1"/>
  <c r="G140"/>
  <c r="J140" s="1"/>
  <c r="G141"/>
  <c r="J141" s="1"/>
  <c r="G142"/>
  <c r="J142" s="1"/>
  <c r="G143"/>
  <c r="J143" s="1"/>
  <c r="G144"/>
  <c r="J144" s="1"/>
  <c r="G145"/>
  <c r="J145" s="1"/>
  <c r="G146"/>
  <c r="J146" s="1"/>
  <c r="G147"/>
  <c r="J147" s="1"/>
  <c r="G148"/>
  <c r="J148" s="1"/>
  <c r="G149"/>
  <c r="J149" s="1"/>
  <c r="G150"/>
  <c r="J150" s="1"/>
  <c r="G151"/>
  <c r="J151" s="1"/>
  <c r="G152"/>
  <c r="J152" s="1"/>
  <c r="G153"/>
  <c r="J153" s="1"/>
  <c r="G154"/>
  <c r="J154" s="1"/>
  <c r="G155"/>
  <c r="J155" s="1"/>
  <c r="G156"/>
  <c r="J156" s="1"/>
  <c r="G157"/>
  <c r="J157" s="1"/>
  <c r="G158"/>
  <c r="J158" s="1"/>
  <c r="G159"/>
  <c r="J159" s="1"/>
  <c r="G160"/>
  <c r="J160" s="1"/>
  <c r="G161"/>
  <c r="J161" s="1"/>
  <c r="G162"/>
  <c r="J162" s="1"/>
  <c r="G163"/>
  <c r="J163" s="1"/>
  <c r="G164"/>
  <c r="J164" s="1"/>
  <c r="G165"/>
  <c r="J165" s="1"/>
  <c r="G166"/>
  <c r="J166" s="1"/>
  <c r="G167"/>
  <c r="J167" s="1"/>
  <c r="G168"/>
  <c r="J168" s="1"/>
  <c r="G169"/>
  <c r="J169" s="1"/>
  <c r="G170"/>
  <c r="J170" s="1"/>
  <c r="G171"/>
  <c r="J171" s="1"/>
  <c r="G172"/>
  <c r="J172" s="1"/>
  <c r="G173"/>
  <c r="J173" s="1"/>
  <c r="G174"/>
  <c r="J174" s="1"/>
  <c r="G175"/>
  <c r="J175" s="1"/>
  <c r="G176"/>
  <c r="J176" s="1"/>
  <c r="G177"/>
  <c r="J177" s="1"/>
  <c r="G178"/>
  <c r="J178" s="1"/>
  <c r="G179"/>
  <c r="J179" s="1"/>
  <c r="G180"/>
  <c r="J180" s="1"/>
  <c r="G181"/>
  <c r="J181" s="1"/>
  <c r="G182"/>
  <c r="J182" s="1"/>
  <c r="G183"/>
  <c r="J183" s="1"/>
  <c r="G184"/>
  <c r="J184" s="1"/>
  <c r="G185"/>
  <c r="J185" s="1"/>
  <c r="G186"/>
  <c r="J186" s="1"/>
  <c r="G187"/>
  <c r="J187" s="1"/>
  <c r="G188"/>
  <c r="J188" s="1"/>
  <c r="G189"/>
  <c r="J189" s="1"/>
  <c r="G190"/>
  <c r="J190" s="1"/>
  <c r="G191"/>
  <c r="J191" s="1"/>
  <c r="G192"/>
  <c r="J192" s="1"/>
  <c r="G193"/>
  <c r="J193" s="1"/>
  <c r="G194"/>
  <c r="J194" s="1"/>
  <c r="G195"/>
  <c r="J195" s="1"/>
  <c r="G196"/>
  <c r="J196" s="1"/>
  <c r="G197"/>
  <c r="J197" s="1"/>
  <c r="G198"/>
  <c r="J198" s="1"/>
  <c r="G199"/>
  <c r="J199" s="1"/>
  <c r="G200"/>
  <c r="J200" s="1"/>
  <c r="G201"/>
  <c r="J201" s="1"/>
  <c r="G202"/>
  <c r="J202" s="1"/>
  <c r="G203"/>
  <c r="J203" s="1"/>
  <c r="G204"/>
  <c r="J204" s="1"/>
  <c r="G205"/>
  <c r="J205" s="1"/>
  <c r="G206"/>
  <c r="J206" s="1"/>
  <c r="G207"/>
  <c r="J207" s="1"/>
  <c r="G208"/>
  <c r="J208" s="1"/>
  <c r="G209"/>
  <c r="J209" s="1"/>
  <c r="G210"/>
  <c r="J210" s="1"/>
  <c r="G211"/>
  <c r="J211" s="1"/>
  <c r="G212"/>
  <c r="J212" s="1"/>
  <c r="G213"/>
  <c r="J213" s="1"/>
  <c r="G214"/>
  <c r="J214" s="1"/>
  <c r="G215"/>
  <c r="J215" s="1"/>
  <c r="G216"/>
  <c r="J216" s="1"/>
  <c r="G217"/>
  <c r="J217" s="1"/>
  <c r="G218"/>
  <c r="J218" s="1"/>
  <c r="G219"/>
  <c r="J219" s="1"/>
  <c r="G220"/>
  <c r="J220" s="1"/>
  <c r="G221"/>
  <c r="J221" s="1"/>
  <c r="G222"/>
  <c r="J222" s="1"/>
  <c r="G223"/>
  <c r="J223" s="1"/>
  <c r="G224"/>
  <c r="J224" s="1"/>
  <c r="G225"/>
  <c r="J225" s="1"/>
  <c r="G226"/>
  <c r="J226" s="1"/>
  <c r="G227"/>
  <c r="J227" s="1"/>
  <c r="G228"/>
  <c r="J228" s="1"/>
  <c r="G229"/>
  <c r="J229" s="1"/>
  <c r="G230"/>
  <c r="J230" s="1"/>
  <c r="G231"/>
  <c r="J231" s="1"/>
  <c r="G232"/>
  <c r="J232" s="1"/>
  <c r="G233"/>
  <c r="J233" s="1"/>
  <c r="G234"/>
  <c r="J234" s="1"/>
  <c r="G235"/>
  <c r="J235" s="1"/>
  <c r="G236"/>
  <c r="J236" s="1"/>
  <c r="G237"/>
  <c r="J237" s="1"/>
  <c r="G238"/>
  <c r="J238" s="1"/>
  <c r="G239"/>
  <c r="J239" s="1"/>
  <c r="G240"/>
  <c r="J240" s="1"/>
  <c r="G241"/>
  <c r="J241" s="1"/>
  <c r="G242"/>
  <c r="J242" s="1"/>
  <c r="G243"/>
  <c r="J243" s="1"/>
  <c r="G244"/>
  <c r="J244" s="1"/>
  <c r="G245"/>
  <c r="J245" s="1"/>
  <c r="G246"/>
  <c r="J246" s="1"/>
  <c r="G247"/>
  <c r="J247" s="1"/>
  <c r="G248"/>
  <c r="J248" s="1"/>
  <c r="G249"/>
  <c r="J249" s="1"/>
  <c r="G250"/>
  <c r="J250" s="1"/>
  <c r="G251"/>
  <c r="J251" s="1"/>
  <c r="G252"/>
  <c r="J252" s="1"/>
  <c r="G253"/>
  <c r="J253" s="1"/>
  <c r="G254"/>
  <c r="J254" s="1"/>
  <c r="G255"/>
  <c r="J255" s="1"/>
  <c r="G256"/>
  <c r="J256" s="1"/>
  <c r="G257"/>
  <c r="J257" s="1"/>
  <c r="G258"/>
  <c r="J258" s="1"/>
  <c r="G259"/>
  <c r="J259" s="1"/>
  <c r="G260"/>
  <c r="J260" s="1"/>
  <c r="G261"/>
  <c r="J261" s="1"/>
  <c r="G262"/>
  <c r="J262" s="1"/>
  <c r="G263"/>
  <c r="J263" s="1"/>
  <c r="L263" s="1"/>
  <c r="G264"/>
  <c r="J264" s="1"/>
  <c r="L264" s="1"/>
  <c r="K264" s="1"/>
  <c r="G265"/>
  <c r="J265" s="1"/>
  <c r="L265" s="1"/>
  <c r="K265" s="1"/>
  <c r="G266"/>
  <c r="J266" s="1"/>
  <c r="L266" s="1"/>
  <c r="G267"/>
  <c r="J267" s="1"/>
  <c r="L267" s="1"/>
  <c r="K267" s="1"/>
  <c r="G268"/>
  <c r="J268" s="1"/>
  <c r="L268" s="1"/>
  <c r="G269"/>
  <c r="J269" s="1"/>
  <c r="L269" s="1"/>
  <c r="G270"/>
  <c r="J270" s="1"/>
  <c r="L270" s="1"/>
  <c r="G271"/>
  <c r="J271" s="1"/>
  <c r="L271" s="1"/>
  <c r="K271" s="1"/>
  <c r="G272"/>
  <c r="J272" s="1"/>
  <c r="L272" s="1"/>
  <c r="K272" s="1"/>
  <c r="G273"/>
  <c r="J273" s="1"/>
  <c r="L273" s="1"/>
  <c r="K273" s="1"/>
  <c r="G274"/>
  <c r="J274" s="1"/>
  <c r="L274" s="1"/>
  <c r="K274" s="1"/>
  <c r="G275"/>
  <c r="J275" s="1"/>
  <c r="L275" s="1"/>
  <c r="K275" s="1"/>
  <c r="G276"/>
  <c r="J276" s="1"/>
  <c r="L276" s="1"/>
  <c r="K276" s="1"/>
  <c r="G277"/>
  <c r="J277" s="1"/>
  <c r="L277" s="1"/>
  <c r="G278"/>
  <c r="J278" s="1"/>
  <c r="L278" s="1"/>
  <c r="G2"/>
  <c r="J2" s="1"/>
  <c r="K277" l="1"/>
  <c r="K278"/>
  <c r="K270"/>
  <c r="K269"/>
  <c r="K266"/>
  <c r="K263"/>
  <c r="K268"/>
  <c r="L262"/>
  <c r="K262" s="1"/>
  <c r="L261"/>
  <c r="L260"/>
  <c r="L259"/>
  <c r="K259" s="1"/>
  <c r="L258"/>
  <c r="K258" s="1"/>
  <c r="L257"/>
  <c r="K255"/>
  <c r="L256"/>
  <c r="K256" s="1"/>
  <c r="L254"/>
  <c r="L253"/>
  <c r="K253" s="1"/>
  <c r="L252"/>
  <c r="K252" s="1"/>
  <c r="L251"/>
  <c r="K251" s="1"/>
  <c r="L250"/>
  <c r="K250" s="1"/>
  <c r="L249"/>
  <c r="L248"/>
  <c r="K248" s="1"/>
  <c r="L246"/>
  <c r="K246" s="1"/>
  <c r="K261" l="1"/>
  <c r="K260"/>
  <c r="K257"/>
  <c r="K254"/>
  <c r="K249"/>
  <c r="L247"/>
  <c r="L245"/>
  <c r="K245" s="1"/>
  <c r="L244"/>
  <c r="L243"/>
  <c r="L240"/>
  <c r="L242"/>
  <c r="L241"/>
  <c r="L232"/>
  <c r="K232" s="1"/>
  <c r="L239"/>
  <c r="L238"/>
  <c r="L237"/>
  <c r="L236"/>
  <c r="K236" s="1"/>
  <c r="L235"/>
  <c r="L234"/>
  <c r="L233"/>
  <c r="L231"/>
  <c r="L230"/>
  <c r="L226"/>
  <c r="L229"/>
  <c r="K229" s="1"/>
  <c r="L227"/>
  <c r="K227" s="1"/>
  <c r="L228"/>
  <c r="K228" s="1"/>
  <c r="L225"/>
  <c r="L224"/>
  <c r="L222"/>
  <c r="K222" s="1"/>
  <c r="L223"/>
  <c r="K223" s="1"/>
  <c r="L220"/>
  <c r="L217"/>
  <c r="L221"/>
  <c r="L219"/>
  <c r="K219" s="1"/>
  <c r="L218"/>
  <c r="L213"/>
  <c r="L215"/>
  <c r="K215" s="1"/>
  <c r="L216"/>
  <c r="K216" s="1"/>
  <c r="L202"/>
  <c r="L212"/>
  <c r="L214"/>
  <c r="K214" s="1"/>
  <c r="L211"/>
  <c r="K211" s="1"/>
  <c r="L210"/>
  <c r="K210" s="1"/>
  <c r="L209"/>
  <c r="K209" s="1"/>
  <c r="L208"/>
  <c r="K208" s="1"/>
  <c r="K207"/>
  <c r="K205"/>
  <c r="L204"/>
  <c r="K204" s="1"/>
  <c r="L206"/>
  <c r="K206" s="1"/>
  <c r="L203"/>
  <c r="K203" s="1"/>
  <c r="L201"/>
  <c r="L199"/>
  <c r="L198"/>
  <c r="K198" s="1"/>
  <c r="L195"/>
  <c r="K195" s="1"/>
  <c r="L196"/>
  <c r="K196" s="1"/>
  <c r="L194"/>
  <c r="L197"/>
  <c r="K197" s="1"/>
  <c r="L192"/>
  <c r="K192" s="1"/>
  <c r="L193"/>
  <c r="K193" s="1"/>
  <c r="L191"/>
  <c r="L190"/>
  <c r="L189"/>
  <c r="L188"/>
  <c r="L187"/>
  <c r="K187" s="1"/>
  <c r="L186"/>
  <c r="K186" s="1"/>
  <c r="L184"/>
  <c r="K184" s="1"/>
  <c r="L185"/>
  <c r="K185" s="1"/>
  <c r="L183"/>
  <c r="K183" s="1"/>
  <c r="K181"/>
  <c r="L182"/>
  <c r="L180"/>
  <c r="K180" s="1"/>
  <c r="L179"/>
  <c r="L178"/>
  <c r="L177"/>
  <c r="L176"/>
  <c r="K176" s="1"/>
  <c r="L175"/>
  <c r="K175" s="1"/>
  <c r="K240" l="1"/>
  <c r="K247"/>
  <c r="K244"/>
  <c r="K243"/>
  <c r="K242"/>
  <c r="K241"/>
  <c r="K239"/>
  <c r="K238"/>
  <c r="K237"/>
  <c r="K235"/>
  <c r="K234"/>
  <c r="K233"/>
  <c r="K231"/>
  <c r="K230"/>
  <c r="K226"/>
  <c r="K225"/>
  <c r="K224"/>
  <c r="K217"/>
  <c r="K220"/>
  <c r="K221"/>
  <c r="K218"/>
  <c r="K213"/>
  <c r="K202"/>
  <c r="K212"/>
  <c r="K201"/>
  <c r="K199"/>
  <c r="K200"/>
  <c r="K194"/>
  <c r="K191"/>
  <c r="K190"/>
  <c r="K189"/>
  <c r="K188"/>
  <c r="K182"/>
  <c r="K179"/>
  <c r="K178"/>
  <c r="K177"/>
  <c r="L159"/>
  <c r="K159" s="1"/>
  <c r="L174"/>
  <c r="K174" s="1"/>
  <c r="L173"/>
  <c r="K173" s="1"/>
  <c r="L172"/>
  <c r="K172" s="1"/>
  <c r="L171"/>
  <c r="L170"/>
  <c r="K170" s="1"/>
  <c r="L169"/>
  <c r="K169" s="1"/>
  <c r="L168"/>
  <c r="L167"/>
  <c r="L166"/>
  <c r="K166" s="1"/>
  <c r="L165"/>
  <c r="K165" s="1"/>
  <c r="L163"/>
  <c r="K163" s="1"/>
  <c r="L164"/>
  <c r="K164" s="1"/>
  <c r="L162"/>
  <c r="K162" s="1"/>
  <c r="L161"/>
  <c r="K161" s="1"/>
  <c r="L160"/>
  <c r="K160" s="1"/>
  <c r="L156"/>
  <c r="K156" s="1"/>
  <c r="L157"/>
  <c r="K157" s="1"/>
  <c r="L158"/>
  <c r="K158" s="1"/>
  <c r="L154"/>
  <c r="K154" s="1"/>
  <c r="K155"/>
  <c r="L153"/>
  <c r="K153" s="1"/>
  <c r="L152"/>
  <c r="K151"/>
  <c r="L149"/>
  <c r="K149" s="1"/>
  <c r="L150"/>
  <c r="K150" s="1"/>
  <c r="L147"/>
  <c r="K147" s="1"/>
  <c r="L148"/>
  <c r="K148" s="1"/>
  <c r="L146"/>
  <c r="K146" s="1"/>
  <c r="L145"/>
  <c r="K145" s="1"/>
  <c r="L144"/>
  <c r="K144" s="1"/>
  <c r="L143"/>
  <c r="K143" s="1"/>
  <c r="L142"/>
  <c r="K142" s="1"/>
  <c r="L141"/>
  <c r="K141" s="1"/>
  <c r="L140"/>
  <c r="K140" s="1"/>
  <c r="L137"/>
  <c r="K137" s="1"/>
  <c r="L136"/>
  <c r="K136" s="1"/>
  <c r="L138"/>
  <c r="K138" s="1"/>
  <c r="K171" l="1"/>
  <c r="K168"/>
  <c r="K167"/>
  <c r="K152"/>
  <c r="L135" l="1"/>
  <c r="K135" s="1"/>
  <c r="L139"/>
  <c r="K139" s="1"/>
  <c r="L134"/>
  <c r="K134" s="1"/>
  <c r="L132"/>
  <c r="K132" s="1"/>
  <c r="L133"/>
  <c r="K133" s="1"/>
  <c r="L131"/>
  <c r="K131" s="1"/>
  <c r="L130"/>
  <c r="K130" s="1"/>
  <c r="L129"/>
  <c r="K129" s="1"/>
  <c r="L128"/>
  <c r="K128" s="1"/>
  <c r="L127"/>
  <c r="K127" s="1"/>
  <c r="K126"/>
  <c r="L125"/>
  <c r="K125" s="1"/>
  <c r="L124"/>
  <c r="K124" s="1"/>
  <c r="L123"/>
  <c r="K123" s="1"/>
  <c r="L122"/>
  <c r="K122" s="1"/>
  <c r="L121"/>
  <c r="K121" s="1"/>
  <c r="L120"/>
  <c r="K120" s="1"/>
  <c r="L119"/>
  <c r="K119" s="1"/>
  <c r="L118"/>
  <c r="K118" s="1"/>
  <c r="L117"/>
  <c r="K117" s="1"/>
  <c r="L113"/>
  <c r="K113" s="1"/>
  <c r="L115"/>
  <c r="K115" s="1"/>
  <c r="L116"/>
  <c r="K116" s="1"/>
  <c r="L114"/>
  <c r="K114" s="1"/>
  <c r="L112"/>
  <c r="K112" s="1"/>
  <c r="L111"/>
  <c r="K111" s="1"/>
  <c r="L109"/>
  <c r="K109" s="1"/>
  <c r="L110"/>
  <c r="K110" s="1"/>
  <c r="L108"/>
  <c r="K108" s="1"/>
  <c r="L107"/>
  <c r="K107" s="1"/>
  <c r="L106"/>
  <c r="K106" s="1"/>
  <c r="L105"/>
  <c r="K105" s="1"/>
  <c r="L103"/>
  <c r="K103" s="1"/>
  <c r="L104"/>
  <c r="K104" s="1"/>
  <c r="L102"/>
  <c r="K102" s="1"/>
  <c r="L101"/>
  <c r="K101" s="1"/>
  <c r="L100"/>
  <c r="K100" s="1"/>
  <c r="L98"/>
  <c r="K98" s="1"/>
  <c r="L99"/>
  <c r="K99" s="1"/>
  <c r="L97"/>
  <c r="K97" s="1"/>
  <c r="L95"/>
  <c r="K95" s="1"/>
  <c r="L96"/>
  <c r="K96" s="1"/>
  <c r="L94"/>
  <c r="K94" s="1"/>
  <c r="L92"/>
  <c r="K92" s="1"/>
  <c r="L93" l="1"/>
  <c r="K93" s="1"/>
  <c r="L91"/>
  <c r="K91" s="1"/>
  <c r="L90"/>
  <c r="K90" s="1"/>
  <c r="L89"/>
  <c r="K89" s="1"/>
  <c r="L88"/>
  <c r="K88" s="1"/>
  <c r="L87"/>
  <c r="K87" s="1"/>
  <c r="L86"/>
  <c r="K86" s="1"/>
  <c r="L31"/>
  <c r="L56"/>
  <c r="L85" l="1"/>
  <c r="K85" s="1"/>
  <c r="L83"/>
  <c r="K83" s="1"/>
  <c r="L82"/>
  <c r="K82" s="1"/>
  <c r="L81"/>
  <c r="K81" s="1"/>
  <c r="L80"/>
  <c r="K80" s="1"/>
  <c r="L79"/>
  <c r="K79" s="1"/>
  <c r="L78"/>
  <c r="K78" s="1"/>
  <c r="L76"/>
  <c r="K76" s="1"/>
  <c r="L77"/>
  <c r="K77" s="1"/>
  <c r="L75" l="1"/>
  <c r="K75" s="1"/>
  <c r="L84"/>
  <c r="K84" s="1"/>
  <c r="L74"/>
  <c r="K74" s="1"/>
  <c r="L73"/>
  <c r="K73" s="1"/>
  <c r="L72"/>
  <c r="K72" s="1"/>
  <c r="L71"/>
  <c r="K71" s="1"/>
  <c r="L70"/>
  <c r="K70" s="1"/>
  <c r="L69"/>
  <c r="K69" s="1"/>
  <c r="L68"/>
  <c r="K68" s="1"/>
  <c r="L66"/>
  <c r="K66" s="1"/>
  <c r="L62" l="1"/>
  <c r="K62" s="1"/>
  <c r="K56" l="1"/>
  <c r="L58"/>
  <c r="K58" s="1"/>
  <c r="L60"/>
  <c r="K60" s="1"/>
  <c r="L59"/>
  <c r="K59" s="1"/>
  <c r="L61"/>
  <c r="K61" s="1"/>
  <c r="L63"/>
  <c r="K63" s="1"/>
  <c r="L64"/>
  <c r="K64" s="1"/>
  <c r="L65"/>
  <c r="K65" s="1"/>
  <c r="L67"/>
  <c r="K67" s="1"/>
  <c r="L48"/>
  <c r="K48" s="1"/>
  <c r="L49"/>
  <c r="K49" s="1"/>
  <c r="L50"/>
  <c r="K50" s="1"/>
  <c r="L43" l="1"/>
  <c r="K43" s="1"/>
  <c r="L44"/>
  <c r="K44" s="1"/>
  <c r="L45"/>
  <c r="K45" s="1"/>
  <c r="L46"/>
  <c r="K46" s="1"/>
  <c r="L47"/>
  <c r="K47" s="1"/>
  <c r="L51"/>
  <c r="K51" s="1"/>
  <c r="L52"/>
  <c r="K52" s="1"/>
  <c r="L53"/>
  <c r="K53" s="1"/>
  <c r="L54"/>
  <c r="K54" s="1"/>
  <c r="L55"/>
  <c r="K55" s="1"/>
  <c r="L57"/>
  <c r="K57" s="1"/>
  <c r="L42"/>
  <c r="K42" s="1"/>
  <c r="L39"/>
  <c r="K39" s="1"/>
  <c r="L40"/>
  <c r="K40" s="1"/>
  <c r="L37"/>
  <c r="K37" s="1"/>
  <c r="L38"/>
  <c r="K38" s="1"/>
  <c r="L41"/>
  <c r="K41" s="1"/>
  <c r="L36"/>
  <c r="K36" s="1"/>
  <c r="K31"/>
  <c r="L34"/>
  <c r="K34" s="1"/>
  <c r="L33"/>
  <c r="K33" s="1"/>
  <c r="L32"/>
  <c r="K32" s="1"/>
  <c r="L30"/>
  <c r="K30" s="1"/>
  <c r="L28"/>
  <c r="K28" s="1"/>
  <c r="L35"/>
  <c r="K35" s="1"/>
  <c r="L29"/>
  <c r="K29" s="1"/>
  <c r="L27"/>
  <c r="K27" s="1"/>
  <c r="L26"/>
  <c r="K26" s="1"/>
  <c r="L25"/>
  <c r="K25" s="1"/>
  <c r="L24" l="1"/>
  <c r="K24" s="1"/>
  <c r="L23"/>
  <c r="K23" s="1"/>
  <c r="L22"/>
  <c r="K22" s="1"/>
  <c r="L21"/>
  <c r="K21" s="1"/>
  <c r="L20"/>
  <c r="K20" s="1"/>
  <c r="L19"/>
  <c r="K19" s="1"/>
  <c r="L18" l="1"/>
  <c r="K18" s="1"/>
  <c r="L17"/>
  <c r="K17" s="1"/>
  <c r="L16" l="1"/>
  <c r="K16" s="1"/>
  <c r="L15"/>
  <c r="K15" s="1"/>
  <c r="L13"/>
  <c r="K13" s="1"/>
  <c r="L14"/>
  <c r="K14" s="1"/>
  <c r="L10"/>
  <c r="K10" s="1"/>
  <c r="L12"/>
  <c r="K12" s="1"/>
  <c r="L11"/>
  <c r="K11" s="1"/>
  <c r="L9"/>
  <c r="K9" s="1"/>
  <c r="L8"/>
  <c r="K8" s="1"/>
  <c r="L7"/>
  <c r="K7" s="1"/>
  <c r="L6"/>
  <c r="K6" s="1"/>
  <c r="L5" l="1"/>
  <c r="L2"/>
  <c r="L3"/>
  <c r="L4"/>
  <c r="K4" l="1"/>
  <c r="K2"/>
  <c r="K3"/>
  <c r="K5"/>
</calcChain>
</file>

<file path=xl/comments1.xml><?xml version="1.0" encoding="utf-8"?>
<comments xmlns="http://schemas.openxmlformats.org/spreadsheetml/2006/main">
  <authors>
    <author>Jérôme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Jérôme:</t>
        </r>
        <r>
          <rPr>
            <sz val="9"/>
            <color indexed="81"/>
            <rFont val="Tahoma"/>
            <family val="2"/>
          </rPr>
          <t xml:space="preserve">
Ecrire sur la fact : remise de 150€……..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Jérôme:</t>
        </r>
        <r>
          <rPr>
            <sz val="9"/>
            <color indexed="81"/>
            <rFont val="Tahoma"/>
            <family val="2"/>
          </rPr>
          <t xml:space="preserve">
A voir petit avp
</t>
        </r>
      </text>
    </comment>
  </commentList>
</comments>
</file>

<file path=xl/sharedStrings.xml><?xml version="1.0" encoding="utf-8"?>
<sst xmlns="http://schemas.openxmlformats.org/spreadsheetml/2006/main" count="327" uniqueCount="39">
  <si>
    <t>Client</t>
  </si>
  <si>
    <t>Quoi</t>
  </si>
  <si>
    <t>chantier</t>
  </si>
  <si>
    <t>Date travail fait</t>
  </si>
  <si>
    <t>Quoi 2</t>
  </si>
  <si>
    <t>Nota :</t>
  </si>
  <si>
    <t>N° Fature</t>
  </si>
  <si>
    <t>TVA</t>
  </si>
  <si>
    <t>TTC</t>
  </si>
  <si>
    <t>HT estimé</t>
  </si>
  <si>
    <t>HT facturé</t>
  </si>
  <si>
    <t>Total général</t>
  </si>
  <si>
    <t>Valeurs</t>
  </si>
  <si>
    <t>Date Facture faite</t>
  </si>
  <si>
    <t>% HT facturé</t>
  </si>
  <si>
    <t>H.T facturé</t>
  </si>
  <si>
    <t>(Tous)</t>
  </si>
  <si>
    <t>2015</t>
  </si>
  <si>
    <t>2016</t>
  </si>
  <si>
    <t>2017</t>
  </si>
  <si>
    <t>Moyenne de HT facturé</t>
  </si>
  <si>
    <t>a</t>
  </si>
  <si>
    <t>b</t>
  </si>
  <si>
    <t>c</t>
  </si>
  <si>
    <t>Année fiscale</t>
  </si>
  <si>
    <t>2015-2016</t>
  </si>
  <si>
    <t>2016-2017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</si>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</sst>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" applyNumberFormat="0" applyFill="0" applyAlignment="0" applyProtection="0"/>
    <xf numFmtId="0" fontId="20" fillId="0" borderId="2" applyNumberFormat="0" applyFill="0" applyAlignment="0" applyProtection="0"/>
    <xf numFmtId="0" fontId="21" fillId="0" borderId="3" applyNumberFormat="0" applyFill="0" applyAlignment="0" applyProtection="0"/>
    <xf numFmtId="0" fontId="21" fillId="0" borderId="0" applyNumberFormat="0" applyFill="0" applyBorder="0" applyAlignment="0" applyProtection="0"/>
    <xf numFmtId="0" fontId="22" fillId="3" borderId="0" applyNumberFormat="0" applyBorder="0" applyAlignment="0" applyProtection="0"/>
    <xf numFmtId="0" fontId="23" fillId="4" borderId="0" applyNumberFormat="0" applyBorder="0" applyAlignment="0" applyProtection="0"/>
    <xf numFmtId="0" fontId="24" fillId="5" borderId="0" applyNumberFormat="0" applyBorder="0" applyAlignment="0" applyProtection="0"/>
    <xf numFmtId="0" fontId="25" fillId="6" borderId="4" applyNumberFormat="0" applyAlignment="0" applyProtection="0"/>
    <xf numFmtId="0" fontId="26" fillId="7" borderId="5" applyNumberFormat="0" applyAlignment="0" applyProtection="0"/>
    <xf numFmtId="0" fontId="27" fillId="7" borderId="4" applyNumberFormat="0" applyAlignment="0" applyProtection="0"/>
    <xf numFmtId="0" fontId="28" fillId="0" borderId="6" applyNumberFormat="0" applyFill="0" applyAlignment="0" applyProtection="0"/>
    <xf numFmtId="0" fontId="29" fillId="8" borderId="7" applyNumberFormat="0" applyAlignment="0" applyProtection="0"/>
    <xf numFmtId="0" fontId="30" fillId="0" borderId="0" applyNumberFormat="0" applyFill="0" applyBorder="0" applyAlignment="0" applyProtection="0"/>
    <xf numFmtId="0" fontId="1" fillId="9" borderId="8" applyNumberFormat="0" applyFont="0" applyAlignment="0" applyProtection="0"/>
    <xf numFmtId="0" fontId="31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32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2" fillId="33" borderId="0" applyNumberFormat="0" applyBorder="0" applyAlignment="0" applyProtection="0"/>
  </cellStyleXfs>
  <cellXfs count="90"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0" fontId="0" fillId="0" borderId="0" xfId="0" applyBorder="1"/>
    <xf numFmtId="44" fontId="0" fillId="0" borderId="0" xfId="1" applyFont="1"/>
    <xf numFmtId="0" fontId="2" fillId="0" borderId="0" xfId="0" applyFont="1" applyAlignment="1">
      <alignment horizontal="center"/>
    </xf>
    <xf numFmtId="44" fontId="0" fillId="0" borderId="0" xfId="1" applyFont="1" applyBorder="1"/>
    <xf numFmtId="44" fontId="3" fillId="0" borderId="0" xfId="1" applyFont="1" applyBorder="1"/>
    <xf numFmtId="44" fontId="2" fillId="0" borderId="0" xfId="1" applyFont="1" applyBorder="1" applyAlignment="1">
      <alignment horizontal="center"/>
    </xf>
    <xf numFmtId="44" fontId="4" fillId="0" borderId="0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0" fillId="0" borderId="0" xfId="0" applyNumberFormat="1"/>
    <xf numFmtId="10" fontId="0" fillId="0" borderId="0" xfId="0" applyNumberFormat="1"/>
    <xf numFmtId="2" fontId="0" fillId="0" borderId="0" xfId="0" applyNumberFormat="1"/>
    <xf numFmtId="44" fontId="2" fillId="0" borderId="0" xfId="1" applyNumberFormat="1" applyFont="1" applyBorder="1" applyAlignment="1">
      <alignment horizontal="center"/>
    </xf>
    <xf numFmtId="0" fontId="0" fillId="0" borderId="0" xfId="0" pivotButton="1"/>
    <xf numFmtId="14" fontId="0" fillId="0" borderId="0" xfId="0" applyNumberFormat="1" applyBorder="1" applyAlignment="1">
      <alignment horizontal="left"/>
    </xf>
    <xf numFmtId="44" fontId="7" fillId="0" borderId="0" xfId="1" applyFont="1" applyBorder="1"/>
    <xf numFmtId="14" fontId="7" fillId="0" borderId="0" xfId="0" applyNumberFormat="1" applyFont="1" applyBorder="1" applyAlignment="1">
      <alignment horizontal="left"/>
    </xf>
    <xf numFmtId="44" fontId="8" fillId="0" borderId="0" xfId="1" applyNumberFormat="1" applyFont="1" applyBorder="1" applyAlignment="1">
      <alignment horizontal="center"/>
    </xf>
    <xf numFmtId="14" fontId="0" fillId="0" borderId="0" xfId="0" applyNumberFormat="1" applyBorder="1" applyAlignment="1">
      <alignment horizontal="right"/>
    </xf>
    <xf numFmtId="2" fontId="0" fillId="0" borderId="0" xfId="0" applyNumberFormat="1" applyBorder="1" applyAlignment="1">
      <alignment horizontal="left"/>
    </xf>
    <xf numFmtId="44" fontId="9" fillId="0" borderId="0" xfId="1" applyFont="1"/>
    <xf numFmtId="14" fontId="9" fillId="0" borderId="0" xfId="0" applyNumberFormat="1" applyFont="1" applyAlignment="1">
      <alignment horizontal="left"/>
    </xf>
    <xf numFmtId="44" fontId="10" fillId="0" borderId="0" xfId="1" applyNumberFormat="1" applyFont="1" applyAlignment="1">
      <alignment horizontal="center"/>
    </xf>
    <xf numFmtId="44" fontId="9" fillId="0" borderId="0" xfId="1" applyFont="1" applyBorder="1"/>
    <xf numFmtId="14" fontId="9" fillId="0" borderId="0" xfId="0" applyNumberFormat="1" applyFont="1" applyBorder="1" applyAlignment="1">
      <alignment horizontal="left"/>
    </xf>
    <xf numFmtId="44" fontId="10" fillId="0" borderId="0" xfId="1" applyNumberFormat="1" applyFont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left"/>
    </xf>
    <xf numFmtId="14" fontId="2" fillId="2" borderId="0" xfId="0" applyNumberFormat="1" applyFont="1" applyFill="1" applyAlignment="1">
      <alignment horizontal="center"/>
    </xf>
    <xf numFmtId="0" fontId="2" fillId="0" borderId="0" xfId="1" applyNumberFormat="1" applyFont="1" applyAlignment="1">
      <alignment horizontal="center"/>
    </xf>
    <xf numFmtId="44" fontId="2" fillId="0" borderId="0" xfId="1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4" fontId="11" fillId="0" borderId="0" xfId="0" applyNumberFormat="1" applyFont="1" applyAlignment="1">
      <alignment horizontal="left"/>
    </xf>
    <xf numFmtId="44" fontId="2" fillId="0" borderId="0" xfId="1" applyNumberFormat="1" applyFont="1" applyFill="1" applyBorder="1" applyAlignment="1">
      <alignment horizontal="center"/>
    </xf>
    <xf numFmtId="44" fontId="8" fillId="0" borderId="0" xfId="1" applyNumberFormat="1" applyFont="1" applyFill="1" applyBorder="1" applyAlignment="1">
      <alignment horizontal="center"/>
    </xf>
    <xf numFmtId="44" fontId="13" fillId="0" borderId="0" xfId="1" applyFont="1" applyBorder="1"/>
    <xf numFmtId="14" fontId="13" fillId="0" borderId="0" xfId="0" applyNumberFormat="1" applyFont="1" applyBorder="1" applyAlignment="1">
      <alignment horizontal="left"/>
    </xf>
    <xf numFmtId="0" fontId="12" fillId="0" borderId="0" xfId="1" applyNumberFormat="1" applyFont="1" applyBorder="1" applyAlignment="1">
      <alignment horizontal="center"/>
    </xf>
    <xf numFmtId="44" fontId="12" fillId="0" borderId="0" xfId="1" applyNumberFormat="1" applyFont="1" applyBorder="1" applyAlignment="1">
      <alignment horizontal="center"/>
    </xf>
    <xf numFmtId="44" fontId="14" fillId="0" borderId="0" xfId="1" applyFont="1" applyBorder="1"/>
    <xf numFmtId="14" fontId="14" fillId="0" borderId="0" xfId="0" applyNumberFormat="1" applyFont="1" applyBorder="1" applyAlignment="1">
      <alignment horizontal="left"/>
    </xf>
    <xf numFmtId="0" fontId="15" fillId="0" borderId="0" xfId="1" applyNumberFormat="1" applyFont="1" applyBorder="1" applyAlignment="1">
      <alignment horizontal="center"/>
    </xf>
    <xf numFmtId="44" fontId="15" fillId="0" borderId="0" xfId="1" applyNumberFormat="1" applyFont="1" applyBorder="1" applyAlignment="1">
      <alignment horizontal="center"/>
    </xf>
    <xf numFmtId="44" fontId="16" fillId="0" borderId="0" xfId="1" applyFont="1" applyBorder="1"/>
    <xf numFmtId="14" fontId="16" fillId="0" borderId="0" xfId="0" applyNumberFormat="1" applyFont="1" applyBorder="1" applyAlignment="1">
      <alignment horizontal="left"/>
    </xf>
    <xf numFmtId="44" fontId="17" fillId="0" borderId="0" xfId="1" applyNumberFormat="1" applyFont="1" applyBorder="1" applyAlignment="1">
      <alignment horizontal="center"/>
    </xf>
    <xf numFmtId="44" fontId="16" fillId="0" borderId="0" xfId="1" applyFont="1"/>
    <xf numFmtId="14" fontId="16" fillId="0" borderId="0" xfId="0" applyNumberFormat="1" applyFont="1" applyAlignment="1">
      <alignment horizontal="left"/>
    </xf>
    <xf numFmtId="0" fontId="17" fillId="0" borderId="0" xfId="1" applyNumberFormat="1" applyFont="1" applyAlignment="1">
      <alignment horizontal="center"/>
    </xf>
    <xf numFmtId="44" fontId="17" fillId="0" borderId="0" xfId="1" applyNumberFormat="1" applyFont="1" applyAlignment="1">
      <alignment horizontal="center"/>
    </xf>
    <xf numFmtId="44" fontId="0" fillId="0" borderId="0" xfId="0" applyNumberFormat="1"/>
    <xf numFmtId="0" fontId="17" fillId="0" borderId="0" xfId="1" applyNumberFormat="1" applyFont="1" applyBorder="1" applyAlignment="1">
      <alignment horizontal="center"/>
    </xf>
    <xf numFmtId="0" fontId="0" fillId="0" borderId="0" xfId="0" applyAlignment="1">
      <alignment horizontal="left" indent="1"/>
    </xf>
    <xf numFmtId="0" fontId="2" fillId="0" borderId="0" xfId="1" applyNumberFormat="1" applyFont="1" applyFill="1" applyBorder="1" applyAlignment="1">
      <alignment horizontal="center"/>
    </xf>
    <xf numFmtId="0" fontId="0" fillId="0" borderId="0" xfId="0"/>
    <xf numFmtId="44" fontId="33" fillId="0" borderId="0" xfId="1" applyFont="1" applyBorder="1"/>
    <xf numFmtId="14" fontId="33" fillId="0" borderId="0" xfId="0" applyNumberFormat="1" applyFont="1" applyBorder="1" applyAlignment="1">
      <alignment horizontal="left"/>
    </xf>
    <xf numFmtId="0" fontId="34" fillId="0" borderId="0" xfId="1" applyNumberFormat="1" applyFont="1" applyBorder="1" applyAlignment="1">
      <alignment horizontal="center"/>
    </xf>
    <xf numFmtId="44" fontId="34" fillId="0" borderId="0" xfId="1" applyNumberFormat="1" applyFont="1" applyBorder="1" applyAlignment="1">
      <alignment horizontal="center"/>
    </xf>
    <xf numFmtId="44" fontId="0" fillId="0" borderId="0" xfId="1" applyNumberFormat="1" applyFont="1"/>
    <xf numFmtId="44" fontId="0" fillId="0" borderId="0" xfId="0" applyNumberFormat="1" applyAlignment="1">
      <alignment horizontal="center"/>
    </xf>
    <xf numFmtId="0" fontId="0" fillId="0" borderId="0" xfId="0"/>
    <xf numFmtId="44" fontId="35" fillId="0" borderId="0" xfId="1" applyFont="1" applyBorder="1"/>
    <xf numFmtId="14" fontId="35" fillId="0" borderId="0" xfId="0" applyNumberFormat="1" applyFont="1" applyBorder="1" applyAlignment="1">
      <alignment horizontal="left"/>
    </xf>
    <xf numFmtId="44" fontId="36" fillId="0" borderId="0" xfId="1" applyNumberFormat="1" applyFont="1" applyBorder="1" applyAlignment="1">
      <alignment horizontal="center"/>
    </xf>
    <xf numFmtId="44" fontId="37" fillId="0" borderId="0" xfId="1" applyFont="1" applyBorder="1"/>
    <xf numFmtId="14" fontId="37" fillId="0" borderId="0" xfId="0" applyNumberFormat="1" applyFont="1" applyBorder="1" applyAlignment="1">
      <alignment horizontal="left"/>
    </xf>
    <xf numFmtId="44" fontId="38" fillId="0" borderId="0" xfId="1" applyNumberFormat="1" applyFont="1" applyBorder="1" applyAlignment="1">
      <alignment horizontal="center"/>
    </xf>
    <xf numFmtId="0" fontId="38" fillId="0" borderId="0" xfId="1" applyNumberFormat="1" applyFont="1" applyBorder="1" applyAlignment="1">
      <alignment horizontal="center"/>
    </xf>
    <xf numFmtId="0" fontId="37" fillId="0" borderId="0" xfId="0" applyNumberFormat="1" applyFont="1" applyBorder="1" applyAlignment="1">
      <alignment horizontal="left"/>
    </xf>
    <xf numFmtId="44" fontId="39" fillId="0" borderId="0" xfId="1" applyFont="1" applyBorder="1"/>
    <xf numFmtId="14" fontId="39" fillId="0" borderId="0" xfId="0" applyNumberFormat="1" applyFont="1" applyBorder="1" applyAlignment="1">
      <alignment horizontal="left"/>
    </xf>
    <xf numFmtId="0" fontId="40" fillId="0" borderId="0" xfId="1" applyNumberFormat="1" applyFont="1" applyBorder="1" applyAlignment="1">
      <alignment horizontal="center"/>
    </xf>
    <xf numFmtId="44" fontId="40" fillId="0" borderId="0" xfId="1" applyNumberFormat="1" applyFont="1" applyBorder="1" applyAlignment="1">
      <alignment horizontal="center"/>
    </xf>
    <xf numFmtId="0" fontId="0" fillId="0" borderId="0" xfId="0"/>
    <xf numFmtId="2" fontId="0" fillId="0" borderId="0" xfId="1" applyNumberFormat="1" applyFont="1"/>
    <xf numFmtId="44" fontId="41" fillId="0" borderId="0" xfId="1" applyFont="1" applyBorder="1"/>
    <xf numFmtId="14" fontId="41" fillId="0" borderId="0" xfId="0" applyNumberFormat="1" applyFont="1" applyBorder="1" applyAlignment="1">
      <alignment horizontal="left"/>
    </xf>
    <xf numFmtId="44" fontId="42" fillId="0" borderId="0" xfId="1" applyNumberFormat="1" applyFont="1" applyBorder="1" applyAlignment="1">
      <alignment horizontal="center"/>
    </xf>
    <xf numFmtId="0" fontId="42" fillId="0" borderId="0" xfId="1" applyNumberFormat="1" applyFont="1" applyBorder="1" applyAlignment="1">
      <alignment horizontal="center"/>
    </xf>
    <xf numFmtId="14" fontId="0" fillId="0" borderId="0" xfId="0" applyNumberFormat="1" applyAlignment="1">
      <alignment horizontal="left" indent="2"/>
    </xf>
    <xf numFmtId="0" fontId="43" fillId="0" borderId="0" xfId="0" applyFont="1" applyAlignment="1">
      <alignment horizontal="left" indent="1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9">
    <dxf>
      <font>
        <sz val="9"/>
      </font>
    </dxf>
    <dxf>
      <font>
        <i/>
      </font>
    </dxf>
    <dxf>
      <numFmt numFmtId="2" formatCode="0.00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alignment horizontal="center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readingOrder="0"/>
    </dxf>
    <dxf>
      <font>
        <b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relative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rome gallier" refreshedDate="42925.808692939812" createdVersion="3" refreshedVersion="3" minRefreshableVersion="3" recordCount="277">
  <cacheSource type="worksheet">
    <worksheetSource name="Tableau4[#Tout]"/>
  </cacheSource>
  <cacheFields count="17">
    <cacheField name="Client" numFmtId="0">
      <sharedItems containsBlank="1" count="52">
        <s v="a"/>
        <s v="b"/>
        <s v="c"/>
        <m u="1"/>
        <s v="SCI LA VILLE PERTHE" u="1"/>
        <s v="euro magic" u="1"/>
        <s v="M. &amp;Mme JOURDAN" u="1"/>
        <s v="schacher" u="1"/>
        <s v="Chiche" u="1"/>
        <s v="mairie de maizet" u="1"/>
        <s v="inter com creully" u="1"/>
        <s v="EDC Manche" u="1"/>
        <s v="Abri confort" u="1"/>
        <s v="Chouquet" u="1"/>
        <s v="m ET Mme foyer" u="1"/>
        <s v="INOVA" u="1"/>
        <s v="SARL Boitisseur Hoze Concept" u="1"/>
        <s v="Chesnel Batiment SA" u="1"/>
        <s v="GOSSET BERTRAND" u="1"/>
        <s v="SAJAC" u="1"/>
        <s v="SCI Marianik" u="1"/>
        <s v="LG Habitat" u="1"/>
        <s v="BLC" u="1"/>
        <s v="Demaine" u="1"/>
        <s v="Machou (sbrollini)" u="1"/>
        <s v="Maison d'intérieure" u="1"/>
        <s v="M. lambert la table du terroir" u="1"/>
        <s v="mulois" u="1"/>
        <s v="Mairie de esquay" u="1"/>
        <s v="asso epicerie solidaire" u="1"/>
        <s v="demaret" u="1"/>
        <s v="Aude Teddy" u="1"/>
        <s v="Bellin" u="1"/>
        <s v="lenoir archi" u="1"/>
        <s v="Mme Labrousse &amp; M Buchart" u="1"/>
        <s v="Nourry" u="1"/>
        <s v="Jean Marc BRUNEL Architecte" u="1"/>
        <s v="jodocuis" u="1"/>
        <s v="M. GAULT Alexandre" u="1"/>
        <s v="M. &amp; Mme ravida" u="1"/>
        <s v="Diagform M. Tayeb" u="1"/>
        <s v="masson" u="1"/>
        <s v="berthe" u="1"/>
        <s v="M. &amp; Mme garnier" u="1"/>
        <s v="Foyer père robert" u="1"/>
        <s v="ann archi" u="1"/>
        <s v="printanes" u="1"/>
        <s v="Patrice André Archi" u="1"/>
        <s v="M. et Mme SBROLLINI" u="1"/>
        <s v="hotel du Luxembourg" u="1"/>
        <s v="CopyCaen" u="1"/>
        <s v="Pean" u="1"/>
      </sharedItems>
    </cacheField>
    <cacheField name="Quoi" numFmtId="0">
      <sharedItems containsNonDate="0" containsString="0" containsBlank="1"/>
    </cacheField>
    <cacheField name="Quoi 2" numFmtId="44">
      <sharedItems containsNonDate="0" containsString="0" containsBlank="1"/>
    </cacheField>
    <cacheField name="chantier" numFmtId="0">
      <sharedItems containsNonDate="0" containsString="0" containsBlank="1"/>
    </cacheField>
    <cacheField name="Date travail fait" numFmtId="14">
      <sharedItems containsSemiMixedTypes="0" containsNonDate="0" containsDate="1" containsString="0" minDate="2015-02-03T00:00:00" maxDate="2017-06-20T00:00:00"/>
    </cacheField>
    <cacheField name="Nota :" numFmtId="0">
      <sharedItems containsNonDate="0" containsString="0" containsBlank="1"/>
    </cacheField>
    <cacheField name="HT estimé" numFmtId="44">
      <sharedItems containsSemiMixedTypes="0" containsString="0" containsNumber="1" minValue="5.3715982614530589" maxValue="997.15694256858581"/>
    </cacheField>
    <cacheField name="Date Facture faite" numFmtId="14">
      <sharedItems containsNonDate="0" containsDate="1" containsString="0" containsBlank="1" minDate="2015-03-01T00:00:00" maxDate="2017-06-15T00:00:00" count="95">
        <d v="2015-03-01T00:00:00"/>
        <d v="2015-03-02T00:00:00"/>
        <d v="2015-04-06T00:00:00"/>
        <d v="2015-03-12T00:00:00"/>
        <d v="2015-04-05T00:00:00"/>
        <d v="2015-05-04T00:00:00"/>
        <d v="2015-04-16T00:00:00"/>
        <d v="2015-04-18T00:00:00"/>
        <d v="2015-04-21T00:00:00"/>
        <d v="2015-06-02T00:00:00"/>
        <d v="2015-05-21T00:00:00"/>
        <d v="2015-05-27T00:00:00"/>
        <d v="2015-07-02T00:00:00"/>
        <d v="2015-06-24T00:00:00"/>
        <d v="2015-08-01T00:00:00"/>
        <d v="2015-07-07T00:00:00"/>
        <d v="2015-07-08T00:00:00"/>
        <d v="2015-07-15T00:00:00"/>
        <d v="2015-09-01T00:00:00"/>
        <d v="2015-10-01T00:00:00"/>
        <d v="2015-09-29T00:00:00"/>
        <d v="2015-11-01T00:00:00"/>
        <d v="2015-10-02T00:00:00"/>
        <d v="2015-10-13T00:00:00"/>
        <d v="2015-10-26T00:00:00"/>
        <d v="2015-12-01T00:00:00"/>
        <d v="2015-10-19T00:00:00"/>
        <d v="2015-10-29T00:00:00"/>
        <d v="2015-11-09T00:00:00"/>
        <d v="2015-11-04T00:00:00"/>
        <d v="2015-11-23T00:00:00"/>
        <d v="2015-11-30T00:00:00"/>
        <d v="2015-12-31T00:00:00"/>
        <d v="2015-12-10T00:00:00"/>
        <d v="2015-12-21T00:00:00"/>
        <d v="2016-02-03T00:00:00"/>
        <d v="2015-12-28T00:00:00"/>
        <d v="2016-01-14T00:00:00"/>
        <d v="2016-01-21T00:00:00"/>
        <d v="2016-01-25T00:00:00"/>
        <d v="2016-01-31T00:00:00"/>
        <d v="2016-02-27T00:00:00"/>
        <d v="2016-02-18T00:00:00"/>
        <d v="2016-03-08T00:00:00"/>
        <d v="2016-03-31T00:00:00"/>
        <d v="2016-03-17T00:00:00"/>
        <d v="2016-04-30T00:00:00"/>
        <d v="2016-04-08T00:00:00"/>
        <d v="2016-04-14T00:00:00"/>
        <d v="2016-05-02T00:00:00"/>
        <d v="2016-05-31T00:00:00"/>
        <d v="2016-05-18T00:00:00"/>
        <d v="2016-05-19T00:00:00"/>
        <d v="2016-06-03T00:00:00"/>
        <d v="2016-06-30T00:00:00"/>
        <d v="2016-06-15T00:00:00"/>
        <d v="2016-06-29T00:00:00"/>
        <d v="2016-07-31T00:00:00"/>
        <d v="2016-07-12T00:00:00"/>
        <d v="2016-08-01T00:00:00"/>
        <d v="2016-09-26T00:00:00"/>
        <d v="2016-08-05T00:00:00"/>
        <d v="2016-08-11T00:00:00"/>
        <d v="2016-08-09T00:00:00"/>
        <d v="2016-09-30T00:00:00"/>
        <d v="2016-09-27T00:00:00"/>
        <d v="2016-09-06T00:00:00"/>
        <d v="2016-09-09T00:00:00"/>
        <d v="2016-10-31T00:00:00"/>
        <d v="2016-10-08T00:00:00"/>
        <d v="2016-10-21T00:00:00"/>
        <d v="2016-11-30T00:00:00"/>
        <d v="2016-11-28T00:00:00"/>
        <d v="2016-12-15T00:00:00"/>
        <d v="2016-12-31T00:00:00"/>
        <d v="2017-01-27T00:00:00"/>
        <d v="2017-01-31T00:00:00"/>
        <d v="2017-01-20T00:00:00"/>
        <d v="2017-01-23T00:00:00"/>
        <d v="2017-02-27T00:00:00"/>
        <d v="2017-02-03T00:00:00"/>
        <d v="2017-03-23T00:00:00"/>
        <d v="2017-03-03T00:00:00"/>
        <d v="2017-03-31T00:00:00"/>
        <d v="2017-03-17T00:00:00"/>
        <d v="2017-04-27T00:00:00"/>
        <d v="2017-04-11T00:00:00"/>
        <d v="2017-04-19T00:00:00"/>
        <d v="2017-04-30T00:00:00"/>
        <d v="2017-05-03T00:00:00"/>
        <d v="2017-05-31T00:00:00"/>
        <d v="2017-05-18T00:00:00"/>
        <d v="2017-06-14T00:00:00"/>
        <m/>
        <d v="2017-06-06T00:00:00"/>
      </sharedItems>
      <fieldGroup par="16" base="7">
        <rangePr groupBy="months" startDate="2015-03-01T00:00:00" endDate="2017-06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17"/>
        </groupItems>
      </fieldGroup>
    </cacheField>
    <cacheField name="N° Fature" numFmtId="0">
      <sharedItems containsNonDate="0" containsString="0" containsBlank="1"/>
    </cacheField>
    <cacheField name="HT facturé" numFmtId="44">
      <sharedItems containsSemiMixedTypes="0" containsString="0" containsNumber="1" minValue="5.3715982614530589" maxValue="997.15694256858581"/>
    </cacheField>
    <cacheField name="TVA" numFmtId="44">
      <sharedItems containsSemiMixedTypes="0" containsString="0" containsNumber="1" minValue="-377.69892972468847" maxValue="449.33910266851916"/>
    </cacheField>
    <cacheField name="TTC" numFmtId="44">
      <sharedItems containsSemiMixedTypes="0" containsString="0" containsNumber="1" minValue="6.4459179137436706" maxValue="1196.5883310823028"/>
    </cacheField>
    <cacheField name="Année fiscale" numFmtId="0">
      <sharedItems count="4">
        <s v="2014-2015"/>
        <s v="2015-2016"/>
        <s v="2016-2017"/>
        <s v="1899-1900"/>
      </sharedItems>
    </cacheField>
    <cacheField name="Champ1" numFmtId="0" formula="#NAME?/1.2" databaseField="0"/>
    <cacheField name="Champ2" numFmtId="0" formula="#NAME?/1.2" databaseField="0"/>
    <cacheField name="Champ3" numFmtId="0" formula="'Date Facture faite'+1" databaseField="0"/>
    <cacheField name="Années" numFmtId="0" databaseField="0">
      <fieldGroup base="7">
        <rangePr groupBy="years" startDate="2015-03-01T00:00:00" endDate="2017-06-15T00:00:00"/>
        <groupItems count="5">
          <s v="&lt;01/03/2015"/>
          <s v="2015"/>
          <s v="2016"/>
          <s v="2017"/>
          <s v="&gt;15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7">
  <r>
    <x v="0"/>
    <m/>
    <m/>
    <m/>
    <d v="2015-02-03T00:00:00"/>
    <m/>
    <n v="714.6752661386646"/>
    <x v="0"/>
    <m/>
    <n v="714.6752661386646"/>
    <n v="142.93505322773285"/>
    <n v="857.61031936639745"/>
    <x v="0"/>
  </r>
  <r>
    <x v="1"/>
    <m/>
    <m/>
    <m/>
    <d v="2015-02-18T00:00:00"/>
    <m/>
    <n v="383.30064829548149"/>
    <x v="0"/>
    <m/>
    <n v="383.30064829548149"/>
    <n v="76.660129659096299"/>
    <n v="459.96077795457779"/>
    <x v="0"/>
  </r>
  <r>
    <x v="2"/>
    <m/>
    <m/>
    <m/>
    <d v="2015-02-22T00:00:00"/>
    <m/>
    <n v="623.16181440429568"/>
    <x v="1"/>
    <m/>
    <n v="623.16181440429568"/>
    <n v="124.63236288085909"/>
    <n v="747.79417728515477"/>
    <x v="0"/>
  </r>
  <r>
    <x v="0"/>
    <m/>
    <m/>
    <m/>
    <d v="2015-02-26T00:00:00"/>
    <m/>
    <n v="407.90166741040969"/>
    <x v="0"/>
    <m/>
    <n v="407.90166741040969"/>
    <n v="81.580333482081926"/>
    <n v="489.48200089249161"/>
    <x v="0"/>
  </r>
  <r>
    <x v="1"/>
    <m/>
    <m/>
    <m/>
    <d v="2015-03-05T00:00:00"/>
    <m/>
    <n v="241.0535090011312"/>
    <x v="2"/>
    <m/>
    <n v="241.0535090011312"/>
    <n v="48.210701800226218"/>
    <n v="289.26421080135742"/>
    <x v="0"/>
  </r>
  <r>
    <x v="2"/>
    <m/>
    <m/>
    <m/>
    <d v="2015-03-10T00:00:00"/>
    <m/>
    <n v="817.59746000023915"/>
    <x v="2"/>
    <m/>
    <n v="817.59746000023915"/>
    <n v="163.51949200004776"/>
    <n v="981.11695200028691"/>
    <x v="0"/>
  </r>
  <r>
    <x v="0"/>
    <m/>
    <m/>
    <m/>
    <d v="2015-03-16T00:00:00"/>
    <m/>
    <n v="309.63473548508705"/>
    <x v="3"/>
    <m/>
    <n v="309.63473548508705"/>
    <n v="61.926947097017376"/>
    <n v="371.56168258210442"/>
    <x v="0"/>
  </r>
  <r>
    <x v="1"/>
    <m/>
    <m/>
    <m/>
    <d v="2015-03-23T00:00:00"/>
    <m/>
    <n v="846.77106676968481"/>
    <x v="4"/>
    <m/>
    <n v="846.77106676968481"/>
    <n v="169.35421335393687"/>
    <n v="1016.1252801236217"/>
    <x v="0"/>
  </r>
  <r>
    <x v="2"/>
    <m/>
    <m/>
    <m/>
    <d v="2015-03-24T00:00:00"/>
    <m/>
    <n v="617.04435112068086"/>
    <x v="4"/>
    <m/>
    <n v="617.04435112068086"/>
    <n v="123.40887022413619"/>
    <n v="740.45322134481705"/>
    <x v="0"/>
  </r>
  <r>
    <x v="0"/>
    <m/>
    <m/>
    <m/>
    <d v="2015-03-24T00:00:00"/>
    <m/>
    <n v="263.39795716175109"/>
    <x v="4"/>
    <m/>
    <n v="263.39795716175109"/>
    <n v="52.679591432350207"/>
    <n v="316.0775485941013"/>
    <x v="0"/>
  </r>
  <r>
    <x v="1"/>
    <m/>
    <m/>
    <m/>
    <d v="2015-03-25T00:00:00"/>
    <m/>
    <n v="880.65558821885691"/>
    <x v="4"/>
    <m/>
    <n v="880.65558821885691"/>
    <n v="176.13111764377129"/>
    <n v="1056.7867058626282"/>
    <x v="0"/>
  </r>
  <r>
    <x v="2"/>
    <m/>
    <m/>
    <m/>
    <d v="2015-04-01T00:00:00"/>
    <m/>
    <n v="23.120618787280556"/>
    <x v="5"/>
    <m/>
    <n v="23.120618787280556"/>
    <n v="4.6241237574561112"/>
    <n v="27.744742544736667"/>
    <x v="0"/>
  </r>
  <r>
    <x v="0"/>
    <m/>
    <m/>
    <m/>
    <d v="2015-04-01T00:00:00"/>
    <m/>
    <n v="881.97598107524482"/>
    <x v="5"/>
    <m/>
    <n v="881.97598107524482"/>
    <n v="176.39519621504883"/>
    <n v="1058.3711772902936"/>
    <x v="0"/>
  </r>
  <r>
    <x v="1"/>
    <m/>
    <m/>
    <m/>
    <d v="2015-04-02T00:00:00"/>
    <m/>
    <n v="412.41892803827085"/>
    <x v="5"/>
    <m/>
    <n v="412.41892803827085"/>
    <n v="82.48378560765417"/>
    <n v="494.90271364592502"/>
    <x v="0"/>
  </r>
  <r>
    <x v="2"/>
    <m/>
    <m/>
    <m/>
    <d v="2015-04-08T00:00:00"/>
    <m/>
    <n v="587.3871905266102"/>
    <x v="5"/>
    <m/>
    <n v="587.3871905266102"/>
    <n v="117.47743810532199"/>
    <n v="704.86462863193219"/>
    <x v="0"/>
  </r>
  <r>
    <x v="0"/>
    <m/>
    <m/>
    <m/>
    <d v="2015-04-16T00:00:00"/>
    <m/>
    <n v="182.30787152670146"/>
    <x v="6"/>
    <m/>
    <n v="182.30787152670146"/>
    <n v="36.461574305340292"/>
    <n v="218.76944583204175"/>
    <x v="0"/>
  </r>
  <r>
    <x v="1"/>
    <m/>
    <m/>
    <m/>
    <d v="2015-04-18T00:00:00"/>
    <m/>
    <n v="514.56415318541553"/>
    <x v="7"/>
    <m/>
    <n v="514.56415318541553"/>
    <n v="102.91283063708306"/>
    <n v="617.4769838224986"/>
    <x v="0"/>
  </r>
  <r>
    <x v="2"/>
    <m/>
    <m/>
    <m/>
    <d v="2015-04-20T00:00:00"/>
    <m/>
    <n v="190.50303166958838"/>
    <x v="8"/>
    <m/>
    <n v="190.50303166958838"/>
    <n v="38.100606333917682"/>
    <n v="228.60363800350606"/>
    <x v="0"/>
  </r>
  <r>
    <x v="0"/>
    <m/>
    <m/>
    <m/>
    <d v="2015-05-04T00:00:00"/>
    <m/>
    <n v="897.76132583591209"/>
    <x v="9"/>
    <m/>
    <n v="897.76132583591209"/>
    <n v="179.55226516718233"/>
    <n v="1077.3135910030944"/>
    <x v="0"/>
  </r>
  <r>
    <x v="1"/>
    <m/>
    <m/>
    <m/>
    <d v="2015-05-06T00:00:00"/>
    <m/>
    <n v="638.32227988098111"/>
    <x v="9"/>
    <m/>
    <n v="638.32227988098111"/>
    <n v="127.66445597619622"/>
    <n v="765.98673585717734"/>
    <x v="0"/>
  </r>
  <r>
    <x v="2"/>
    <m/>
    <m/>
    <m/>
    <d v="2015-05-12T00:00:00"/>
    <m/>
    <n v="115.78472069733081"/>
    <x v="9"/>
    <m/>
    <n v="115.78472069733081"/>
    <n v="23.156944139466162"/>
    <n v="138.94166483679697"/>
    <x v="0"/>
  </r>
  <r>
    <x v="0"/>
    <m/>
    <m/>
    <m/>
    <d v="2015-05-20T00:00:00"/>
    <m/>
    <n v="631.75486125334942"/>
    <x v="10"/>
    <m/>
    <n v="631.75486125334942"/>
    <n v="126.35097225066988"/>
    <n v="758.1058335040193"/>
    <x v="0"/>
  </r>
  <r>
    <x v="1"/>
    <m/>
    <m/>
    <m/>
    <d v="2015-05-27T00:00:00"/>
    <m/>
    <n v="883.12303788742861"/>
    <x v="11"/>
    <m/>
    <n v="883.12303788742861"/>
    <n v="176.62460757748568"/>
    <n v="1059.7476454649143"/>
    <x v="0"/>
  </r>
  <r>
    <x v="2"/>
    <m/>
    <m/>
    <m/>
    <d v="2015-06-02T00:00:00"/>
    <m/>
    <n v="984.54800281446614"/>
    <x v="12"/>
    <m/>
    <n v="984.54800281446614"/>
    <n v="196.90960056289327"/>
    <n v="1181.4576033773594"/>
    <x v="0"/>
  </r>
  <r>
    <x v="0"/>
    <m/>
    <m/>
    <m/>
    <d v="2015-06-02T00:00:00"/>
    <m/>
    <n v="133.16070147776227"/>
    <x v="9"/>
    <m/>
    <n v="133.16070147776227"/>
    <n v="26.63214029555246"/>
    <n v="159.79284177331473"/>
    <x v="0"/>
  </r>
  <r>
    <x v="1"/>
    <m/>
    <m/>
    <m/>
    <d v="2015-06-03T00:00:00"/>
    <m/>
    <n v="361.50069732243418"/>
    <x v="12"/>
    <m/>
    <n v="361.50069732243418"/>
    <n v="72.300139464486847"/>
    <n v="433.80083678692102"/>
    <x v="0"/>
  </r>
  <r>
    <x v="2"/>
    <m/>
    <m/>
    <m/>
    <d v="2015-06-05T00:00:00"/>
    <m/>
    <n v="310.16324783208483"/>
    <x v="12"/>
    <m/>
    <n v="310.16324783208483"/>
    <n v="62.032649566416978"/>
    <n v="372.19589739850181"/>
    <x v="0"/>
  </r>
  <r>
    <x v="0"/>
    <m/>
    <m/>
    <m/>
    <d v="2015-06-09T00:00:00"/>
    <m/>
    <n v="189.14432316784712"/>
    <x v="12"/>
    <m/>
    <n v="189.14432316784712"/>
    <n v="37.828864633569424"/>
    <n v="226.97318780141654"/>
    <x v="0"/>
  </r>
  <r>
    <x v="1"/>
    <m/>
    <m/>
    <m/>
    <d v="2015-06-22T00:00:00"/>
    <m/>
    <n v="843.56617115108713"/>
    <x v="12"/>
    <m/>
    <n v="843.56617115108713"/>
    <n v="168.71323423021738"/>
    <n v="1012.2794053813045"/>
    <x v="0"/>
  </r>
  <r>
    <x v="2"/>
    <m/>
    <m/>
    <m/>
    <d v="2015-06-24T00:00:00"/>
    <m/>
    <n v="564.47846213106573"/>
    <x v="13"/>
    <m/>
    <n v="564.47846213106573"/>
    <n v="112.89569242621315"/>
    <n v="677.37415455727887"/>
    <x v="0"/>
  </r>
  <r>
    <x v="0"/>
    <m/>
    <m/>
    <m/>
    <d v="2015-06-24T00:00:00"/>
    <m/>
    <n v="702.85321406630999"/>
    <x v="12"/>
    <m/>
    <n v="702.85321406630999"/>
    <n v="140.570642813262"/>
    <n v="843.42385687957199"/>
    <x v="0"/>
  </r>
  <r>
    <x v="1"/>
    <m/>
    <m/>
    <m/>
    <d v="2015-06-29T00:00:00"/>
    <m/>
    <n v="122.41570981791172"/>
    <x v="12"/>
    <m/>
    <n v="122.41570981791172"/>
    <n v="24.483141963582327"/>
    <n v="146.89885178149405"/>
    <x v="0"/>
  </r>
  <r>
    <x v="2"/>
    <m/>
    <m/>
    <m/>
    <d v="2015-07-01T00:00:00"/>
    <m/>
    <n v="607.82495569245157"/>
    <x v="14"/>
    <m/>
    <n v="607.82495569245157"/>
    <n v="121.56499113849031"/>
    <n v="729.38994683094188"/>
    <x v="1"/>
  </r>
  <r>
    <x v="0"/>
    <m/>
    <m/>
    <m/>
    <d v="2015-07-07T00:00:00"/>
    <m/>
    <n v="363.87915770805137"/>
    <x v="15"/>
    <m/>
    <n v="363.87915770805137"/>
    <n v="72.775831541610273"/>
    <n v="436.65498924966164"/>
    <x v="0"/>
  </r>
  <r>
    <x v="1"/>
    <m/>
    <m/>
    <m/>
    <d v="2015-07-08T00:00:00"/>
    <m/>
    <n v="728.02309979632355"/>
    <x v="16"/>
    <m/>
    <n v="728.02309979632355"/>
    <n v="145.60461995926471"/>
    <n v="873.62771975558826"/>
    <x v="0"/>
  </r>
  <r>
    <x v="2"/>
    <m/>
    <m/>
    <m/>
    <d v="2015-07-08T00:00:00"/>
    <m/>
    <n v="388.07056199193624"/>
    <x v="14"/>
    <m/>
    <n v="388.07056199193624"/>
    <n v="77.614112398387249"/>
    <n v="465.68467439032349"/>
    <x v="1"/>
  </r>
  <r>
    <x v="0"/>
    <m/>
    <m/>
    <m/>
    <d v="2015-07-10T00:00:00"/>
    <m/>
    <n v="293.96231726892762"/>
    <x v="14"/>
    <m/>
    <n v="293.96231726892762"/>
    <n v="58.792463453785501"/>
    <n v="352.75478072271312"/>
    <x v="1"/>
  </r>
  <r>
    <x v="1"/>
    <m/>
    <m/>
    <m/>
    <d v="2015-07-15T00:00:00"/>
    <m/>
    <n v="860.91865890269116"/>
    <x v="14"/>
    <m/>
    <n v="860.91865890269116"/>
    <n v="172.1837317805381"/>
    <n v="1033.1023906832293"/>
    <x v="1"/>
  </r>
  <r>
    <x v="2"/>
    <m/>
    <m/>
    <m/>
    <d v="2015-07-15T00:00:00"/>
    <m/>
    <n v="809.85412356942095"/>
    <x v="14"/>
    <m/>
    <n v="809.85412356942095"/>
    <n v="161.9708247138841"/>
    <n v="971.82494828330505"/>
    <x v="1"/>
  </r>
  <r>
    <x v="0"/>
    <m/>
    <m/>
    <m/>
    <d v="2015-07-15T00:00:00"/>
    <m/>
    <n v="277.46120977629295"/>
    <x v="17"/>
    <m/>
    <n v="277.46120977629295"/>
    <n v="55.492241955258578"/>
    <n v="332.95345173155152"/>
    <x v="0"/>
  </r>
  <r>
    <x v="1"/>
    <m/>
    <m/>
    <m/>
    <d v="2015-08-14T00:00:00"/>
    <m/>
    <n v="881.43340641043415"/>
    <x v="18"/>
    <m/>
    <n v="881.43340641043415"/>
    <n v="176.28668128208687"/>
    <n v="1057.720087692521"/>
    <x v="1"/>
  </r>
  <r>
    <x v="2"/>
    <m/>
    <m/>
    <m/>
    <d v="2015-08-21T00:00:00"/>
    <m/>
    <n v="707.74900891285881"/>
    <x v="18"/>
    <m/>
    <n v="707.74900891285881"/>
    <n v="141.54980178257176"/>
    <n v="849.29881069543057"/>
    <x v="1"/>
  </r>
  <r>
    <x v="0"/>
    <m/>
    <m/>
    <m/>
    <d v="2015-08-29T00:00:00"/>
    <m/>
    <n v="892.05084462407399"/>
    <x v="18"/>
    <m/>
    <n v="892.05084462407399"/>
    <n v="178.4101689248148"/>
    <n v="1070.4610135488888"/>
    <x v="1"/>
  </r>
  <r>
    <x v="1"/>
    <m/>
    <m/>
    <m/>
    <d v="2015-09-04T00:00:00"/>
    <m/>
    <n v="581.30922070651297"/>
    <x v="19"/>
    <m/>
    <n v="581.30922070651297"/>
    <n v="116.26184414130262"/>
    <n v="697.57106484781559"/>
    <x v="1"/>
  </r>
  <r>
    <x v="2"/>
    <m/>
    <m/>
    <m/>
    <d v="2015-09-10T00:00:00"/>
    <m/>
    <n v="872.35085376641791"/>
    <x v="19"/>
    <m/>
    <n v="872.35085376641791"/>
    <n v="174.47017075328358"/>
    <n v="1046.8210245197015"/>
    <x v="1"/>
  </r>
  <r>
    <x v="0"/>
    <m/>
    <m/>
    <m/>
    <d v="2015-09-11T00:00:00"/>
    <m/>
    <n v="485.75760748855276"/>
    <x v="19"/>
    <m/>
    <n v="485.75760748855276"/>
    <n v="97.151521497710576"/>
    <n v="582.90912898626334"/>
    <x v="1"/>
  </r>
  <r>
    <x v="1"/>
    <m/>
    <m/>
    <m/>
    <d v="2015-09-16T00:00:00"/>
    <m/>
    <n v="450.78946655180374"/>
    <x v="19"/>
    <m/>
    <n v="450.78946655180374"/>
    <n v="90.157893310360748"/>
    <n v="540.94735986216449"/>
    <x v="1"/>
  </r>
  <r>
    <x v="2"/>
    <m/>
    <m/>
    <m/>
    <d v="2015-09-17T00:00:00"/>
    <m/>
    <n v="841.53188093567883"/>
    <x v="19"/>
    <m/>
    <n v="841.53188093567883"/>
    <n v="168.3063761871357"/>
    <n v="1009.8382571228145"/>
    <x v="1"/>
  </r>
  <r>
    <x v="0"/>
    <m/>
    <m/>
    <m/>
    <d v="2015-09-18T00:00:00"/>
    <m/>
    <n v="215.5287124128713"/>
    <x v="19"/>
    <m/>
    <n v="215.5287124128713"/>
    <n v="43.105742482574271"/>
    <n v="258.63445489544557"/>
    <x v="1"/>
  </r>
  <r>
    <x v="1"/>
    <m/>
    <m/>
    <m/>
    <d v="2015-09-21T00:00:00"/>
    <m/>
    <n v="303.55398443540957"/>
    <x v="20"/>
    <m/>
    <n v="303.55398443540957"/>
    <n v="60.710796887081926"/>
    <n v="364.2647813224915"/>
    <x v="1"/>
  </r>
  <r>
    <x v="2"/>
    <m/>
    <m/>
    <m/>
    <d v="2015-09-22T00:00:00"/>
    <m/>
    <n v="551.06422118417254"/>
    <x v="19"/>
    <m/>
    <n v="551.06422118417254"/>
    <n v="110.21284423683448"/>
    <n v="661.27706542100702"/>
    <x v="1"/>
  </r>
  <r>
    <x v="0"/>
    <m/>
    <m/>
    <m/>
    <d v="2015-09-23T00:00:00"/>
    <m/>
    <n v="182.45158092335089"/>
    <x v="19"/>
    <m/>
    <n v="182.45158092335089"/>
    <n v="36.490316184670178"/>
    <n v="218.94189710802107"/>
    <x v="1"/>
  </r>
  <r>
    <x v="1"/>
    <m/>
    <m/>
    <m/>
    <d v="2015-09-24T00:00:00"/>
    <m/>
    <n v="872.12363128321942"/>
    <x v="20"/>
    <m/>
    <n v="872.12363128321942"/>
    <n v="174.42472625664379"/>
    <n v="1046.5483575398632"/>
    <x v="1"/>
  </r>
  <r>
    <x v="2"/>
    <m/>
    <m/>
    <m/>
    <d v="2015-10-01T00:00:00"/>
    <m/>
    <n v="103.78943722482425"/>
    <x v="21"/>
    <m/>
    <n v="103.78943722482425"/>
    <n v="20.757887444964851"/>
    <n v="124.54732466978911"/>
    <x v="1"/>
  </r>
  <r>
    <x v="0"/>
    <m/>
    <m/>
    <m/>
    <d v="2015-10-02T00:00:00"/>
    <m/>
    <n v="92.761246800892039"/>
    <x v="22"/>
    <m/>
    <n v="92.761246800892039"/>
    <n v="18.552249360178408"/>
    <n v="111.31349616107045"/>
    <x v="1"/>
  </r>
  <r>
    <x v="1"/>
    <m/>
    <m/>
    <m/>
    <d v="2015-10-02T00:00:00"/>
    <m/>
    <n v="879.45385867609718"/>
    <x v="21"/>
    <m/>
    <n v="879.45385867609718"/>
    <n v="175.89077173521935"/>
    <n v="1055.3446304113165"/>
    <x v="1"/>
  </r>
  <r>
    <x v="2"/>
    <m/>
    <m/>
    <m/>
    <d v="2015-10-13T00:00:00"/>
    <m/>
    <n v="347.21708988273292"/>
    <x v="23"/>
    <m/>
    <n v="347.21708988273292"/>
    <n v="69.443417976546584"/>
    <n v="416.66050785927951"/>
    <x v="1"/>
  </r>
  <r>
    <x v="0"/>
    <m/>
    <m/>
    <m/>
    <d v="2015-10-16T00:00:00"/>
    <m/>
    <n v="670.22746866770547"/>
    <x v="24"/>
    <m/>
    <n v="670.22746866770547"/>
    <n v="134.04549373354109"/>
    <n v="804.27296240124656"/>
    <x v="1"/>
  </r>
  <r>
    <x v="1"/>
    <m/>
    <m/>
    <m/>
    <d v="2015-10-16T00:00:00"/>
    <m/>
    <n v="313.29078715859015"/>
    <x v="25"/>
    <m/>
    <n v="313.29078715859015"/>
    <n v="62.658157431717996"/>
    <n v="375.94894459030814"/>
    <x v="1"/>
  </r>
  <r>
    <x v="2"/>
    <m/>
    <m/>
    <m/>
    <d v="2015-10-19T00:00:00"/>
    <m/>
    <n v="530.68284217181281"/>
    <x v="26"/>
    <m/>
    <n v="530.68284217181281"/>
    <n v="106.13656843436252"/>
    <n v="636.81941060617532"/>
    <x v="1"/>
  </r>
  <r>
    <x v="0"/>
    <m/>
    <m/>
    <m/>
    <d v="2015-10-19T00:00:00"/>
    <m/>
    <n v="994.49617466206325"/>
    <x v="24"/>
    <m/>
    <n v="994.49617466206325"/>
    <n v="198.8992349324127"/>
    <n v="1193.395409594476"/>
    <x v="1"/>
  </r>
  <r>
    <x v="1"/>
    <m/>
    <m/>
    <m/>
    <d v="2015-10-24T00:00:00"/>
    <m/>
    <n v="422.5454858055495"/>
    <x v="21"/>
    <m/>
    <n v="422.5454858055495"/>
    <n v="84.509097161109878"/>
    <n v="507.05458296665938"/>
    <x v="1"/>
  </r>
  <r>
    <x v="2"/>
    <m/>
    <m/>
    <m/>
    <d v="2015-10-29T00:00:00"/>
    <m/>
    <n v="937.24832870224168"/>
    <x v="27"/>
    <m/>
    <n v="937.24832870224168"/>
    <n v="187.44966574044838"/>
    <n v="1124.6979944426901"/>
    <x v="1"/>
  </r>
  <r>
    <x v="0"/>
    <m/>
    <m/>
    <m/>
    <d v="2015-11-03T00:00:00"/>
    <m/>
    <n v="8.5099810658473274"/>
    <x v="28"/>
    <m/>
    <n v="8.5099810658473274"/>
    <n v="1.7019962131694655"/>
    <n v="10.211977279016793"/>
    <x v="1"/>
  </r>
  <r>
    <x v="1"/>
    <m/>
    <m/>
    <m/>
    <d v="2015-11-04T00:00:00"/>
    <m/>
    <n v="215.37957337452895"/>
    <x v="28"/>
    <m/>
    <n v="215.37957337452895"/>
    <n v="43.075914674905789"/>
    <n v="258.45548804943473"/>
    <x v="1"/>
  </r>
  <r>
    <x v="2"/>
    <m/>
    <m/>
    <m/>
    <d v="2015-11-04T00:00:00"/>
    <m/>
    <n v="184.88267150995964"/>
    <x v="29"/>
    <m/>
    <n v="184.88267150995964"/>
    <n v="36.976534301991933"/>
    <n v="221.85920581195157"/>
    <x v="1"/>
  </r>
  <r>
    <x v="0"/>
    <m/>
    <m/>
    <m/>
    <d v="2015-11-09T00:00:00"/>
    <m/>
    <n v="405.10010821989283"/>
    <x v="30"/>
    <m/>
    <n v="405.10010821989283"/>
    <n v="81.020021643978566"/>
    <n v="486.1201298638714"/>
    <x v="1"/>
  </r>
  <r>
    <x v="1"/>
    <m/>
    <m/>
    <m/>
    <d v="2015-11-12T00:00:00"/>
    <m/>
    <n v="405.55466430789266"/>
    <x v="25"/>
    <m/>
    <n v="405.55466430789266"/>
    <n v="81.110932861578533"/>
    <n v="486.6655971694712"/>
    <x v="1"/>
  </r>
  <r>
    <x v="2"/>
    <m/>
    <m/>
    <m/>
    <d v="2015-11-17T00:00:00"/>
    <m/>
    <n v="739.49032215584202"/>
    <x v="25"/>
    <m/>
    <n v="739.49032215584202"/>
    <n v="147.89806443116834"/>
    <n v="887.38838658701036"/>
    <x v="1"/>
  </r>
  <r>
    <x v="0"/>
    <m/>
    <m/>
    <m/>
    <d v="2015-11-19T00:00:00"/>
    <m/>
    <n v="92.576722041668674"/>
    <x v="25"/>
    <m/>
    <n v="92.576722041668674"/>
    <n v="18.515344408333732"/>
    <n v="111.09206645000241"/>
    <x v="1"/>
  </r>
  <r>
    <x v="1"/>
    <m/>
    <m/>
    <m/>
    <d v="2015-11-23T00:00:00"/>
    <m/>
    <n v="900.77930253172815"/>
    <x v="30"/>
    <m/>
    <n v="900.77930253172815"/>
    <n v="180.15586050634568"/>
    <n v="1080.9351630380738"/>
    <x v="1"/>
  </r>
  <r>
    <x v="2"/>
    <m/>
    <m/>
    <m/>
    <d v="2015-11-26T00:00:00"/>
    <m/>
    <n v="651.60503485258948"/>
    <x v="31"/>
    <m/>
    <n v="651.60503485258948"/>
    <n v="130.32100697051783"/>
    <n v="781.92604182310731"/>
    <x v="1"/>
  </r>
  <r>
    <x v="0"/>
    <m/>
    <m/>
    <m/>
    <d v="2015-11-28T00:00:00"/>
    <m/>
    <n v="916.85289874970749"/>
    <x v="25"/>
    <m/>
    <n v="916.85289874970749"/>
    <n v="183.3705797499415"/>
    <n v="1100.223478499649"/>
    <x v="1"/>
  </r>
  <r>
    <x v="1"/>
    <m/>
    <m/>
    <m/>
    <d v="2015-12-01T00:00:00"/>
    <m/>
    <n v="542.30344798918441"/>
    <x v="25"/>
    <m/>
    <n v="542.30344798918441"/>
    <n v="108.4606895978369"/>
    <n v="650.76413758702131"/>
    <x v="1"/>
  </r>
  <r>
    <x v="2"/>
    <m/>
    <m/>
    <m/>
    <d v="2015-12-02T00:00:00"/>
    <m/>
    <n v="389.56022866265715"/>
    <x v="32"/>
    <m/>
    <n v="389.56022866265715"/>
    <n v="77.912045732531396"/>
    <n v="467.47227439518855"/>
    <x v="1"/>
  </r>
  <r>
    <x v="0"/>
    <m/>
    <m/>
    <m/>
    <d v="2015-12-02T00:00:00"/>
    <m/>
    <n v="824.69470993057655"/>
    <x v="33"/>
    <m/>
    <n v="824.69470993057655"/>
    <n v="164.93894198611531"/>
    <n v="989.63365191669186"/>
    <x v="1"/>
  </r>
  <r>
    <x v="1"/>
    <m/>
    <m/>
    <m/>
    <d v="2015-12-13T00:00:00"/>
    <m/>
    <n v="327.52825551754449"/>
    <x v="34"/>
    <m/>
    <n v="327.52825551754449"/>
    <n v="65.50565110350891"/>
    <n v="393.0339066210534"/>
    <x v="1"/>
  </r>
  <r>
    <x v="2"/>
    <m/>
    <m/>
    <m/>
    <d v="2015-12-18T00:00:00"/>
    <m/>
    <n v="156.25568068065988"/>
    <x v="34"/>
    <m/>
    <n v="156.25568068065988"/>
    <n v="31.251136136131976"/>
    <n v="187.50681681679185"/>
    <x v="1"/>
  </r>
  <r>
    <x v="0"/>
    <m/>
    <m/>
    <m/>
    <d v="2015-12-22T00:00:00"/>
    <m/>
    <n v="151.47609578501098"/>
    <x v="35"/>
    <m/>
    <n v="151.47609578501098"/>
    <n v="30.29521915700218"/>
    <n v="181.77131494201316"/>
    <x v="1"/>
  </r>
  <r>
    <x v="1"/>
    <m/>
    <m/>
    <m/>
    <d v="2015-12-28T00:00:00"/>
    <m/>
    <n v="679.89139397176518"/>
    <x v="36"/>
    <m/>
    <n v="679.89139397176518"/>
    <n v="135.97827879435306"/>
    <n v="815.86967276611824"/>
    <x v="1"/>
  </r>
  <r>
    <x v="2"/>
    <m/>
    <m/>
    <m/>
    <d v="2015-12-28T00:00:00"/>
    <m/>
    <n v="643.08829421549115"/>
    <x v="36"/>
    <m/>
    <n v="643.08829421549115"/>
    <n v="128.61765884309818"/>
    <n v="771.70595305858933"/>
    <x v="1"/>
  </r>
  <r>
    <x v="0"/>
    <m/>
    <m/>
    <m/>
    <d v="2015-12-28T00:00:00"/>
    <m/>
    <n v="865.27755946234743"/>
    <x v="36"/>
    <m/>
    <n v="865.27755946234743"/>
    <n v="173.05551189246944"/>
    <n v="1038.3330713548169"/>
    <x v="1"/>
  </r>
  <r>
    <x v="1"/>
    <m/>
    <m/>
    <m/>
    <d v="2015-12-28T00:00:00"/>
    <m/>
    <n v="47.133086274471658"/>
    <x v="25"/>
    <m/>
    <n v="47.133086274471658"/>
    <n v="9.4266172548943317"/>
    <n v="56.55970352936599"/>
    <x v="1"/>
  </r>
  <r>
    <x v="2"/>
    <m/>
    <m/>
    <m/>
    <d v="2015-12-28T00:00:00"/>
    <m/>
    <n v="31.169794553351782"/>
    <x v="36"/>
    <m/>
    <n v="31.169794553351782"/>
    <n v="6.2339589106703563"/>
    <n v="37.403753464022138"/>
    <x v="1"/>
  </r>
  <r>
    <x v="0"/>
    <m/>
    <m/>
    <m/>
    <d v="2015-12-30T00:00:00"/>
    <m/>
    <n v="211.10485521867227"/>
    <x v="32"/>
    <m/>
    <n v="211.10485521867227"/>
    <n v="42.220971043734437"/>
    <n v="253.32582626240671"/>
    <x v="1"/>
  </r>
  <r>
    <x v="1"/>
    <m/>
    <m/>
    <m/>
    <d v="2016-01-13T00:00:00"/>
    <m/>
    <n v="415.48410425058194"/>
    <x v="37"/>
    <m/>
    <n v="415.48410425058194"/>
    <n v="83.096820850116387"/>
    <n v="498.58092510069832"/>
    <x v="1"/>
  </r>
  <r>
    <x v="2"/>
    <m/>
    <m/>
    <m/>
    <d v="2016-01-21T00:00:00"/>
    <m/>
    <n v="129.2977487600746"/>
    <x v="38"/>
    <m/>
    <n v="129.2977487600746"/>
    <n v="25.859549752014914"/>
    <n v="155.15729851208951"/>
    <x v="1"/>
  </r>
  <r>
    <x v="0"/>
    <m/>
    <m/>
    <m/>
    <d v="2016-01-25T00:00:00"/>
    <m/>
    <n v="692.63901782606354"/>
    <x v="39"/>
    <m/>
    <n v="692.63901782606354"/>
    <n v="138.52780356521271"/>
    <n v="831.16682139127624"/>
    <x v="1"/>
  </r>
  <r>
    <x v="1"/>
    <m/>
    <m/>
    <m/>
    <d v="2016-01-27T00:00:00"/>
    <m/>
    <n v="140.7944573303821"/>
    <x v="40"/>
    <m/>
    <n v="140.7944573303821"/>
    <n v="28.158891466076426"/>
    <n v="168.95334879645853"/>
    <x v="1"/>
  </r>
  <r>
    <x v="2"/>
    <m/>
    <m/>
    <m/>
    <d v="2016-01-29T00:00:00"/>
    <m/>
    <n v="493.85257438432672"/>
    <x v="35"/>
    <m/>
    <n v="493.85257438432672"/>
    <n v="98.77051487686532"/>
    <n v="592.62308926119204"/>
    <x v="1"/>
  </r>
  <r>
    <x v="0"/>
    <m/>
    <m/>
    <m/>
    <d v="2016-02-01T00:00:00"/>
    <m/>
    <n v="541.62937002545436"/>
    <x v="41"/>
    <m/>
    <n v="541.62937002545436"/>
    <n v="108.3258740050909"/>
    <n v="649.95524403054526"/>
    <x v="1"/>
  </r>
  <r>
    <x v="1"/>
    <m/>
    <m/>
    <m/>
    <d v="2016-02-01T00:00:00"/>
    <m/>
    <n v="104.64441285606129"/>
    <x v="41"/>
    <m/>
    <n v="104.64441285606129"/>
    <n v="20.928882571212256"/>
    <n v="125.57329542727355"/>
    <x v="1"/>
  </r>
  <r>
    <x v="2"/>
    <m/>
    <m/>
    <m/>
    <d v="2016-02-03T00:00:00"/>
    <m/>
    <n v="454.8509939290368"/>
    <x v="41"/>
    <m/>
    <n v="454.8509939290368"/>
    <n v="90.970198785807384"/>
    <n v="545.82119271484419"/>
    <x v="1"/>
  </r>
  <r>
    <x v="0"/>
    <m/>
    <m/>
    <m/>
    <d v="2016-02-16T00:00:00"/>
    <m/>
    <n v="969.03519565188083"/>
    <x v="41"/>
    <m/>
    <n v="969.03519565188083"/>
    <n v="193.80703913037621"/>
    <n v="1162.842234782257"/>
    <x v="1"/>
  </r>
  <r>
    <x v="1"/>
    <m/>
    <m/>
    <m/>
    <d v="2016-02-16T00:00:00"/>
    <m/>
    <n v="516.14107807039215"/>
    <x v="42"/>
    <m/>
    <n v="516.14107807039215"/>
    <n v="103.22821561407841"/>
    <n v="619.36929368447056"/>
    <x v="1"/>
  </r>
  <r>
    <x v="2"/>
    <m/>
    <m/>
    <m/>
    <d v="2016-02-17T00:00:00"/>
    <m/>
    <n v="170.87759125908653"/>
    <x v="42"/>
    <m/>
    <n v="170.87759125908653"/>
    <n v="34.175518251817294"/>
    <n v="205.05310951090382"/>
    <x v="1"/>
  </r>
  <r>
    <x v="0"/>
    <m/>
    <m/>
    <m/>
    <d v="2016-03-05T00:00:00"/>
    <m/>
    <n v="728.42869703237682"/>
    <x v="43"/>
    <m/>
    <n v="728.42869703237682"/>
    <n v="145.68573940647536"/>
    <n v="874.11443643885218"/>
    <x v="1"/>
  </r>
  <r>
    <x v="1"/>
    <m/>
    <m/>
    <m/>
    <d v="2016-03-05T00:00:00"/>
    <m/>
    <n v="612.93643853890751"/>
    <x v="43"/>
    <m/>
    <n v="612.93643853890751"/>
    <n v="122.58728770778146"/>
    <n v="735.52372624668897"/>
    <x v="1"/>
  </r>
  <r>
    <x v="2"/>
    <m/>
    <m/>
    <m/>
    <d v="2016-03-09T00:00:00"/>
    <m/>
    <n v="674.46655597359234"/>
    <x v="44"/>
    <m/>
    <n v="674.46655597359234"/>
    <n v="134.89331119471842"/>
    <n v="809.35986716831076"/>
    <x v="1"/>
  </r>
  <r>
    <x v="0"/>
    <m/>
    <m/>
    <m/>
    <d v="2016-03-10T00:00:00"/>
    <m/>
    <n v="325.60448425215196"/>
    <x v="44"/>
    <m/>
    <n v="325.60448425215196"/>
    <n v="65.12089685043037"/>
    <n v="390.72538110258233"/>
    <x v="1"/>
  </r>
  <r>
    <x v="1"/>
    <m/>
    <m/>
    <m/>
    <d v="2016-03-17T00:00:00"/>
    <m/>
    <n v="33.211943585881087"/>
    <x v="45"/>
    <m/>
    <n v="33.211943585881087"/>
    <n v="6.6423887171762175"/>
    <n v="39.854332303057305"/>
    <x v="1"/>
  </r>
  <r>
    <x v="2"/>
    <m/>
    <m/>
    <m/>
    <d v="2016-03-23T00:00:00"/>
    <m/>
    <n v="629.31656087632075"/>
    <x v="44"/>
    <m/>
    <n v="629.31656087632075"/>
    <n v="125.86331217526413"/>
    <n v="755.17987305158488"/>
    <x v="1"/>
  </r>
  <r>
    <x v="0"/>
    <m/>
    <m/>
    <m/>
    <d v="2016-03-24T00:00:00"/>
    <m/>
    <n v="47.590322053696177"/>
    <x v="44"/>
    <m/>
    <n v="47.590322053696177"/>
    <n v="9.5180644107392354"/>
    <n v="57.108386464435412"/>
    <x v="1"/>
  </r>
  <r>
    <x v="1"/>
    <m/>
    <m/>
    <m/>
    <d v="2016-03-26T00:00:00"/>
    <m/>
    <n v="781.81119811313908"/>
    <x v="44"/>
    <m/>
    <n v="781.81119811313908"/>
    <n v="156.36223962262773"/>
    <n v="938.17343773576681"/>
    <x v="1"/>
  </r>
  <r>
    <x v="2"/>
    <m/>
    <m/>
    <m/>
    <d v="2016-03-29T00:00:00"/>
    <m/>
    <n v="136.22432482414126"/>
    <x v="44"/>
    <m/>
    <n v="136.22432482414126"/>
    <n v="27.244864964828253"/>
    <n v="163.46918978896952"/>
    <x v="1"/>
  </r>
  <r>
    <x v="0"/>
    <m/>
    <m/>
    <m/>
    <d v="2016-04-01T00:00:00"/>
    <m/>
    <n v="870.39764140822956"/>
    <x v="46"/>
    <m/>
    <n v="870.39764140822956"/>
    <n v="174.07952828164582"/>
    <n v="1044.4771696898754"/>
    <x v="1"/>
  </r>
  <r>
    <x v="1"/>
    <m/>
    <m/>
    <m/>
    <d v="2016-04-02T00:00:00"/>
    <m/>
    <n v="415.76910719811087"/>
    <x v="46"/>
    <m/>
    <n v="415.76910719811087"/>
    <n v="83.153821439622163"/>
    <n v="498.92292863773304"/>
    <x v="1"/>
  </r>
  <r>
    <x v="2"/>
    <m/>
    <m/>
    <m/>
    <d v="2016-04-05T00:00:00"/>
    <m/>
    <n v="182.15995415659992"/>
    <x v="47"/>
    <m/>
    <n v="182.15995415659992"/>
    <n v="36.431990831319979"/>
    <n v="218.5919449879199"/>
    <x v="1"/>
  </r>
  <r>
    <x v="0"/>
    <m/>
    <m/>
    <m/>
    <d v="2016-04-05T00:00:00"/>
    <m/>
    <n v="582.41402925731052"/>
    <x v="46"/>
    <m/>
    <n v="582.41402925731052"/>
    <n v="116.4828058514621"/>
    <n v="698.89683510877262"/>
    <x v="1"/>
  </r>
  <r>
    <x v="1"/>
    <m/>
    <m/>
    <m/>
    <d v="2016-04-06T00:00:00"/>
    <m/>
    <n v="941.14252818706041"/>
    <x v="47"/>
    <m/>
    <n v="941.14252818706041"/>
    <n v="188.22850563741213"/>
    <n v="1129.3710338244725"/>
    <x v="1"/>
  </r>
  <r>
    <x v="2"/>
    <m/>
    <m/>
    <m/>
    <d v="2016-04-14T00:00:00"/>
    <m/>
    <n v="180.62144107384358"/>
    <x v="48"/>
    <m/>
    <n v="180.62144107384358"/>
    <n v="36.124288214768711"/>
    <n v="216.7457292886123"/>
    <x v="1"/>
  </r>
  <r>
    <x v="0"/>
    <m/>
    <m/>
    <m/>
    <d v="2016-04-16T00:00:00"/>
    <m/>
    <n v="796.10654973472856"/>
    <x v="49"/>
    <m/>
    <n v="796.10654973472856"/>
    <n v="159.22130994694567"/>
    <n v="955.32785968167423"/>
    <x v="1"/>
  </r>
  <r>
    <x v="1"/>
    <m/>
    <m/>
    <m/>
    <d v="2016-04-25T00:00:00"/>
    <m/>
    <n v="948.6966638363308"/>
    <x v="49"/>
    <m/>
    <n v="948.6966638363308"/>
    <n v="189.73933276726621"/>
    <n v="1138.435996603597"/>
    <x v="1"/>
  </r>
  <r>
    <x v="2"/>
    <m/>
    <m/>
    <m/>
    <d v="2016-04-29T00:00:00"/>
    <m/>
    <n v="677.6824724290924"/>
    <x v="49"/>
    <m/>
    <n v="677.6824724290924"/>
    <n v="135.53649448581848"/>
    <n v="813.21896691491088"/>
    <x v="1"/>
  </r>
  <r>
    <x v="0"/>
    <m/>
    <m/>
    <m/>
    <d v="2016-04-29T00:00:00"/>
    <m/>
    <n v="607.71131964515132"/>
    <x v="49"/>
    <m/>
    <n v="607.71131964515132"/>
    <n v="121.54226392903024"/>
    <n v="729.25358357418156"/>
    <x v="1"/>
  </r>
  <r>
    <x v="1"/>
    <m/>
    <m/>
    <m/>
    <d v="2016-05-02T00:00:00"/>
    <m/>
    <n v="518.66740034941654"/>
    <x v="50"/>
    <m/>
    <n v="518.66740034941654"/>
    <n v="103.73348006988329"/>
    <n v="622.40088041929982"/>
    <x v="1"/>
  </r>
  <r>
    <x v="2"/>
    <m/>
    <m/>
    <m/>
    <d v="2016-05-09T00:00:00"/>
    <m/>
    <n v="313.16069420115866"/>
    <x v="50"/>
    <m/>
    <n v="313.16069420115866"/>
    <n v="62.632138840231733"/>
    <n v="375.7928330413904"/>
    <x v="1"/>
  </r>
  <r>
    <x v="0"/>
    <m/>
    <m/>
    <m/>
    <d v="2016-05-10T00:00:00"/>
    <m/>
    <n v="404.27494228017878"/>
    <x v="51"/>
    <m/>
    <n v="404.27494228017878"/>
    <n v="80.854988456035755"/>
    <n v="485.12993073621453"/>
    <x v="1"/>
  </r>
  <r>
    <x v="1"/>
    <m/>
    <m/>
    <m/>
    <d v="2016-05-12T00:00:00"/>
    <m/>
    <n v="368.43844294396087"/>
    <x v="51"/>
    <m/>
    <n v="368.43844294396087"/>
    <n v="73.687688588792184"/>
    <n v="442.12613153275305"/>
    <x v="1"/>
  </r>
  <r>
    <x v="2"/>
    <m/>
    <m/>
    <m/>
    <d v="2016-05-19T00:00:00"/>
    <m/>
    <n v="104.76494026771132"/>
    <x v="52"/>
    <m/>
    <n v="104.76494026771132"/>
    <n v="20.952988053542256"/>
    <n v="125.71792832125358"/>
    <x v="1"/>
  </r>
  <r>
    <x v="0"/>
    <m/>
    <m/>
    <m/>
    <d v="2016-05-19T00:00:00"/>
    <m/>
    <n v="533.74647407034388"/>
    <x v="50"/>
    <m/>
    <n v="533.74647407034388"/>
    <n v="106.74929481406878"/>
    <n v="640.49576888441266"/>
    <x v="1"/>
  </r>
  <r>
    <x v="1"/>
    <m/>
    <m/>
    <m/>
    <d v="2016-05-20T00:00:00"/>
    <m/>
    <n v="145.79531983077487"/>
    <x v="53"/>
    <m/>
    <n v="145.79531983077487"/>
    <n v="29.159063966154974"/>
    <n v="174.95438379692985"/>
    <x v="1"/>
  </r>
  <r>
    <x v="2"/>
    <m/>
    <m/>
    <m/>
    <d v="2016-05-23T00:00:00"/>
    <m/>
    <n v="877.67452688646404"/>
    <x v="53"/>
    <m/>
    <n v="877.67452688646404"/>
    <n v="175.53490537729272"/>
    <n v="1053.2094322637568"/>
    <x v="1"/>
  </r>
  <r>
    <x v="0"/>
    <m/>
    <m/>
    <m/>
    <d v="2016-05-30T00:00:00"/>
    <m/>
    <n v="528.09694200160834"/>
    <x v="50"/>
    <m/>
    <n v="528.09694200160834"/>
    <n v="105.61938840032167"/>
    <n v="633.71633040193001"/>
    <x v="1"/>
  </r>
  <r>
    <x v="1"/>
    <m/>
    <m/>
    <m/>
    <d v="2016-05-31T00:00:00"/>
    <m/>
    <n v="877.69892972468847"/>
    <x v="50"/>
    <m/>
    <n v="877.69892972468847"/>
    <n v="-377.69892972468847"/>
    <n v="500"/>
    <x v="1"/>
  </r>
  <r>
    <x v="2"/>
    <m/>
    <m/>
    <m/>
    <d v="2016-05-31T00:00:00"/>
    <m/>
    <n v="161.58307408367901"/>
    <x v="53"/>
    <m/>
    <n v="161.58307408367901"/>
    <n v="32.316614816735807"/>
    <n v="193.89968890041482"/>
    <x v="1"/>
  </r>
  <r>
    <x v="0"/>
    <m/>
    <m/>
    <m/>
    <d v="2016-06-01T00:00:00"/>
    <m/>
    <n v="717.88575148587449"/>
    <x v="53"/>
    <m/>
    <n v="717.88575148587449"/>
    <n v="143.57715029717485"/>
    <n v="861.46290178304935"/>
    <x v="1"/>
  </r>
  <r>
    <x v="1"/>
    <m/>
    <m/>
    <m/>
    <d v="2016-06-03T00:00:00"/>
    <m/>
    <n v="426.54901820504642"/>
    <x v="54"/>
    <m/>
    <n v="426.54901820504642"/>
    <n v="85.309803641009239"/>
    <n v="511.85882184605566"/>
    <x v="1"/>
  </r>
  <r>
    <x v="2"/>
    <m/>
    <m/>
    <m/>
    <d v="2016-06-09T00:00:00"/>
    <m/>
    <n v="222.90456288999283"/>
    <x v="55"/>
    <m/>
    <n v="222.90456288999283"/>
    <n v="44.580912577998532"/>
    <n v="267.48547546799136"/>
    <x v="1"/>
  </r>
  <r>
    <x v="0"/>
    <m/>
    <m/>
    <m/>
    <d v="2016-06-14T00:00:00"/>
    <m/>
    <n v="155.78888012672664"/>
    <x v="54"/>
    <m/>
    <n v="155.78888012672664"/>
    <n v="31.157776025345328"/>
    <n v="186.94665615207197"/>
    <x v="1"/>
  </r>
  <r>
    <x v="1"/>
    <m/>
    <m/>
    <m/>
    <d v="2016-06-15T00:00:00"/>
    <m/>
    <n v="163.54540094777704"/>
    <x v="54"/>
    <m/>
    <n v="163.54540094777704"/>
    <n v="32.709080189555408"/>
    <n v="196.25448113733245"/>
    <x v="1"/>
  </r>
  <r>
    <x v="2"/>
    <m/>
    <m/>
    <m/>
    <d v="2016-06-15T00:00:00"/>
    <m/>
    <n v="493.98245132497021"/>
    <x v="54"/>
    <m/>
    <n v="493.98245132497021"/>
    <n v="98.79649026499402"/>
    <n v="592.77894158996423"/>
    <x v="1"/>
  </r>
  <r>
    <x v="0"/>
    <m/>
    <m/>
    <m/>
    <d v="2016-06-22T00:00:00"/>
    <m/>
    <n v="37.449110518905648"/>
    <x v="54"/>
    <m/>
    <n v="37.449110518905648"/>
    <n v="7.4898221037811297"/>
    <n v="44.938932622686778"/>
    <x v="1"/>
  </r>
  <r>
    <x v="1"/>
    <m/>
    <m/>
    <m/>
    <d v="2016-06-29T00:00:00"/>
    <m/>
    <n v="952.0961733258157"/>
    <x v="56"/>
    <m/>
    <n v="952.0961733258157"/>
    <n v="190.419234665163"/>
    <n v="1142.5154079909787"/>
    <x v="1"/>
  </r>
  <r>
    <x v="2"/>
    <m/>
    <m/>
    <m/>
    <d v="2016-06-30T00:00:00"/>
    <m/>
    <n v="207.17526893072426"/>
    <x v="54"/>
    <m/>
    <n v="207.17526893072426"/>
    <n v="41.435053786144834"/>
    <n v="248.61032271686909"/>
    <x v="1"/>
  </r>
  <r>
    <x v="0"/>
    <m/>
    <m/>
    <m/>
    <d v="2016-06-30T00:00:00"/>
    <m/>
    <n v="484.44817369591874"/>
    <x v="54"/>
    <m/>
    <n v="484.44817369591874"/>
    <n v="96.889634739183748"/>
    <n v="581.33780843510249"/>
    <x v="1"/>
  </r>
  <r>
    <x v="1"/>
    <m/>
    <m/>
    <m/>
    <d v="2016-07-01T00:00:00"/>
    <m/>
    <n v="5.3715982614530589"/>
    <x v="57"/>
    <m/>
    <n v="5.3715982614530589"/>
    <n v="1.0743196522906118"/>
    <n v="6.4459179137436706"/>
    <x v="1"/>
  </r>
  <r>
    <x v="2"/>
    <m/>
    <m/>
    <m/>
    <d v="2016-07-01T00:00:00"/>
    <m/>
    <n v="873.94972762612872"/>
    <x v="57"/>
    <m/>
    <n v="873.94972762612872"/>
    <n v="174.78994552522579"/>
    <n v="1048.7396731513545"/>
    <x v="1"/>
  </r>
  <r>
    <x v="0"/>
    <m/>
    <m/>
    <m/>
    <d v="2016-07-07T00:00:00"/>
    <m/>
    <n v="494.13928051260683"/>
    <x v="57"/>
    <m/>
    <n v="494.13928051260683"/>
    <n v="98.827856102521366"/>
    <n v="592.9671366151282"/>
    <x v="1"/>
  </r>
  <r>
    <x v="1"/>
    <m/>
    <m/>
    <m/>
    <d v="2016-07-10T00:00:00"/>
    <m/>
    <n v="160.49955687851681"/>
    <x v="58"/>
    <m/>
    <n v="160.49955687851681"/>
    <n v="32.099911375703357"/>
    <n v="192.59946825422017"/>
    <x v="1"/>
  </r>
  <r>
    <x v="2"/>
    <m/>
    <m/>
    <m/>
    <d v="2016-07-12T00:00:00"/>
    <m/>
    <n v="488.14717486989514"/>
    <x v="57"/>
    <m/>
    <n v="488.14717486989514"/>
    <n v="97.62943497397896"/>
    <n v="585.7766098438741"/>
    <x v="1"/>
  </r>
  <r>
    <x v="0"/>
    <m/>
    <m/>
    <m/>
    <d v="2016-07-13T00:00:00"/>
    <m/>
    <n v="520.00592722380134"/>
    <x v="57"/>
    <m/>
    <n v="520.00592722380134"/>
    <n v="104.00118544476027"/>
    <n v="624.0071126685616"/>
    <x v="1"/>
  </r>
  <r>
    <x v="1"/>
    <m/>
    <m/>
    <m/>
    <d v="2016-07-15T00:00:00"/>
    <m/>
    <n v="589.9018544430221"/>
    <x v="57"/>
    <m/>
    <n v="589.9018544430221"/>
    <n v="117.9803708886044"/>
    <n v="707.8822253316265"/>
    <x v="1"/>
  </r>
  <r>
    <x v="2"/>
    <m/>
    <m/>
    <m/>
    <d v="2016-07-21T00:00:00"/>
    <m/>
    <n v="991.46178084489861"/>
    <x v="57"/>
    <m/>
    <n v="991.46178084489861"/>
    <n v="198.29235616897972"/>
    <n v="1189.7541370138783"/>
    <x v="1"/>
  </r>
  <r>
    <x v="0"/>
    <m/>
    <m/>
    <m/>
    <d v="2016-07-27T00:00:00"/>
    <m/>
    <n v="659.51970084802292"/>
    <x v="57"/>
    <m/>
    <n v="659.51970084802292"/>
    <n v="131.90394016960454"/>
    <n v="791.42364101762746"/>
    <x v="1"/>
  </r>
  <r>
    <x v="1"/>
    <m/>
    <m/>
    <m/>
    <d v="2016-07-28T00:00:00"/>
    <m/>
    <n v="997.15694256858581"/>
    <x v="57"/>
    <m/>
    <n v="997.15694256858581"/>
    <n v="199.43138851371702"/>
    <n v="1196.5883310823028"/>
    <x v="1"/>
  </r>
  <r>
    <x v="2"/>
    <m/>
    <m/>
    <m/>
    <d v="2016-08-01T00:00:00"/>
    <m/>
    <n v="689.44096120810445"/>
    <x v="59"/>
    <m/>
    <n v="689.44096120810445"/>
    <n v="137.88819224162091"/>
    <n v="827.32915344972537"/>
    <x v="2"/>
  </r>
  <r>
    <x v="0"/>
    <m/>
    <m/>
    <m/>
    <d v="2016-08-02T00:00:00"/>
    <m/>
    <n v="777.53918990914417"/>
    <x v="60"/>
    <m/>
    <n v="777.53918990914417"/>
    <n v="155.50783798182874"/>
    <n v="933.04702789097291"/>
    <x v="2"/>
  </r>
  <r>
    <x v="1"/>
    <m/>
    <m/>
    <m/>
    <d v="2016-08-05T00:00:00"/>
    <m/>
    <n v="466.38101078512227"/>
    <x v="61"/>
    <m/>
    <n v="466.38101078512227"/>
    <n v="93.276202157024386"/>
    <n v="559.65721294214666"/>
    <x v="2"/>
  </r>
  <r>
    <x v="2"/>
    <m/>
    <m/>
    <m/>
    <d v="2016-08-05T00:00:00"/>
    <m/>
    <n v="616.18201837009258"/>
    <x v="62"/>
    <m/>
    <n v="616.18201837009258"/>
    <n v="33.817981629907422"/>
    <n v="650"/>
    <x v="2"/>
  </r>
  <r>
    <x v="0"/>
    <m/>
    <m/>
    <m/>
    <d v="2016-08-09T00:00:00"/>
    <m/>
    <n v="767.43372872416501"/>
    <x v="63"/>
    <m/>
    <n v="767.43372872416501"/>
    <n v="153.486745744833"/>
    <n v="920.92047446899801"/>
    <x v="2"/>
  </r>
  <r>
    <x v="1"/>
    <m/>
    <m/>
    <m/>
    <d v="2016-09-02T00:00:00"/>
    <m/>
    <n v="441.43063472460665"/>
    <x v="64"/>
    <m/>
    <n v="441.43063472460665"/>
    <n v="88.286126944921307"/>
    <n v="529.71676166952795"/>
    <x v="2"/>
  </r>
  <r>
    <x v="2"/>
    <m/>
    <m/>
    <m/>
    <d v="2016-09-04T00:00:00"/>
    <m/>
    <n v="17.964139170961289"/>
    <x v="60"/>
    <m/>
    <n v="17.964139170961289"/>
    <n v="3.5928278341922564"/>
    <n v="21.556967005153545"/>
    <x v="2"/>
  </r>
  <r>
    <x v="0"/>
    <m/>
    <m/>
    <m/>
    <d v="2016-09-04T00:00:00"/>
    <m/>
    <n v="683.72657902659159"/>
    <x v="65"/>
    <m/>
    <n v="683.72657902659159"/>
    <n v="-283.72657902659159"/>
    <n v="400"/>
    <x v="2"/>
  </r>
  <r>
    <x v="1"/>
    <m/>
    <m/>
    <m/>
    <d v="2016-09-06T00:00:00"/>
    <m/>
    <n v="249.29250580110107"/>
    <x v="66"/>
    <m/>
    <n v="249.29250580110107"/>
    <n v="49.858501160220214"/>
    <n v="299.15100696132129"/>
    <x v="2"/>
  </r>
  <r>
    <x v="2"/>
    <m/>
    <m/>
    <m/>
    <d v="2016-09-06T00:00:00"/>
    <m/>
    <n v="367.9177075121649"/>
    <x v="64"/>
    <m/>
    <n v="367.9177075121649"/>
    <n v="73.583541502432979"/>
    <n v="441.50124901459787"/>
    <x v="2"/>
  </r>
  <r>
    <x v="0"/>
    <m/>
    <m/>
    <m/>
    <d v="2016-09-06T00:00:00"/>
    <m/>
    <n v="68.221954047213544"/>
    <x v="67"/>
    <m/>
    <n v="68.221954047213544"/>
    <n v="13.644390809442712"/>
    <n v="81.866344856656255"/>
    <x v="2"/>
  </r>
  <r>
    <x v="1"/>
    <m/>
    <m/>
    <m/>
    <d v="2016-09-09T00:00:00"/>
    <m/>
    <n v="637.26632000446284"/>
    <x v="64"/>
    <m/>
    <n v="637.26632000446284"/>
    <n v="127.45326400089255"/>
    <n v="764.71958400535539"/>
    <x v="2"/>
  </r>
  <r>
    <x v="2"/>
    <m/>
    <m/>
    <m/>
    <d v="2016-09-13T00:00:00"/>
    <m/>
    <n v="9.7050037835186842"/>
    <x v="64"/>
    <m/>
    <n v="9.7050037835186842"/>
    <n v="1.9410007567037368"/>
    <n v="11.646004540222421"/>
    <x v="2"/>
  </r>
  <r>
    <x v="0"/>
    <m/>
    <m/>
    <m/>
    <d v="2016-09-15T00:00:00"/>
    <m/>
    <n v="433.96507446565067"/>
    <x v="64"/>
    <m/>
    <n v="433.96507446565067"/>
    <n v="86.793014893130135"/>
    <n v="520.75808935878081"/>
    <x v="2"/>
  </r>
  <r>
    <x v="1"/>
    <m/>
    <m/>
    <m/>
    <d v="2016-09-17T00:00:00"/>
    <m/>
    <n v="240.89798258484097"/>
    <x v="64"/>
    <m/>
    <n v="240.89798258484097"/>
    <n v="48.179596516968161"/>
    <n v="289.07757910180914"/>
    <x v="2"/>
  </r>
  <r>
    <x v="2"/>
    <m/>
    <m/>
    <m/>
    <d v="2016-09-22T00:00:00"/>
    <m/>
    <n v="539.86208335217566"/>
    <x v="64"/>
    <m/>
    <n v="539.86208335217566"/>
    <n v="107.97241667043511"/>
    <n v="647.83450002261077"/>
    <x v="2"/>
  </r>
  <r>
    <x v="0"/>
    <m/>
    <m/>
    <m/>
    <d v="2016-09-22T00:00:00"/>
    <m/>
    <n v="905.11948962492465"/>
    <x v="64"/>
    <m/>
    <n v="905.11948962492465"/>
    <n v="181.02389792498479"/>
    <n v="1086.1433875499094"/>
    <x v="2"/>
  </r>
  <r>
    <x v="1"/>
    <m/>
    <m/>
    <m/>
    <d v="2016-09-27T00:00:00"/>
    <m/>
    <n v="21.064599843346965"/>
    <x v="64"/>
    <m/>
    <n v="21.064599843346965"/>
    <n v="4.212919968669393"/>
    <n v="25.277519812016358"/>
    <x v="2"/>
  </r>
  <r>
    <x v="2"/>
    <m/>
    <m/>
    <m/>
    <d v="2016-09-29T00:00:00"/>
    <m/>
    <n v="771.1910791607595"/>
    <x v="64"/>
    <m/>
    <n v="771.1910791607595"/>
    <n v="154.23821583215181"/>
    <n v="925.42929499291131"/>
    <x v="2"/>
  </r>
  <r>
    <x v="0"/>
    <m/>
    <m/>
    <m/>
    <d v="2016-09-29T00:00:00"/>
    <m/>
    <n v="523.59954912021033"/>
    <x v="64"/>
    <m/>
    <n v="523.59954912021033"/>
    <n v="104.71990982404202"/>
    <n v="628.31945894425235"/>
    <x v="2"/>
  </r>
  <r>
    <x v="1"/>
    <m/>
    <m/>
    <m/>
    <d v="2016-09-29T00:00:00"/>
    <m/>
    <n v="802.4071243756739"/>
    <x v="64"/>
    <m/>
    <n v="802.4071243756739"/>
    <n v="160.48142487513473"/>
    <n v="962.88854925080864"/>
    <x v="2"/>
  </r>
  <r>
    <x v="2"/>
    <m/>
    <m/>
    <m/>
    <d v="2016-10-04T00:00:00"/>
    <m/>
    <n v="397.63577858016896"/>
    <x v="68"/>
    <m/>
    <n v="397.63577858016896"/>
    <n v="79.527155716033747"/>
    <n v="477.16293429620271"/>
    <x v="2"/>
  </r>
  <r>
    <x v="0"/>
    <m/>
    <m/>
    <m/>
    <d v="2016-10-05T00:00:00"/>
    <m/>
    <n v="788.41271078697696"/>
    <x v="69"/>
    <m/>
    <n v="788.41271078697696"/>
    <n v="157.68254215739535"/>
    <n v="946.09525294437231"/>
    <x v="2"/>
  </r>
  <r>
    <x v="1"/>
    <m/>
    <m/>
    <m/>
    <d v="2016-10-07T00:00:00"/>
    <m/>
    <n v="260.97562467363122"/>
    <x v="68"/>
    <m/>
    <n v="260.97562467363122"/>
    <n v="52.195124934726209"/>
    <n v="313.17074960835743"/>
    <x v="2"/>
  </r>
  <r>
    <x v="2"/>
    <m/>
    <m/>
    <m/>
    <d v="2016-10-07T00:00:00"/>
    <m/>
    <n v="599.69269100389772"/>
    <x v="68"/>
    <m/>
    <n v="599.69269100389772"/>
    <n v="119.93853820077948"/>
    <n v="719.6312292046772"/>
    <x v="2"/>
  </r>
  <r>
    <x v="0"/>
    <m/>
    <m/>
    <m/>
    <d v="2016-10-11T00:00:00"/>
    <m/>
    <n v="597.14733759758644"/>
    <x v="68"/>
    <m/>
    <n v="597.14733759758644"/>
    <n v="119.42946751951729"/>
    <n v="716.57680511710373"/>
    <x v="2"/>
  </r>
  <r>
    <x v="1"/>
    <m/>
    <m/>
    <m/>
    <d v="2016-10-13T00:00:00"/>
    <m/>
    <n v="243.3713659475396"/>
    <x v="68"/>
    <m/>
    <n v="243.3713659475396"/>
    <n v="48.674273189507886"/>
    <n v="292.04563913704749"/>
    <x v="2"/>
  </r>
  <r>
    <x v="2"/>
    <m/>
    <m/>
    <m/>
    <d v="2016-10-18T00:00:00"/>
    <m/>
    <n v="591.25747303501089"/>
    <x v="70"/>
    <m/>
    <n v="591.25747303501089"/>
    <n v="118.2514946070022"/>
    <n v="709.50896764201309"/>
    <x v="2"/>
  </r>
  <r>
    <x v="0"/>
    <m/>
    <m/>
    <m/>
    <d v="2016-10-19T00:00:00"/>
    <m/>
    <n v="570.72648798621572"/>
    <x v="68"/>
    <m/>
    <n v="570.72648798621572"/>
    <n v="114.14529759724314"/>
    <n v="684.87178558345886"/>
    <x v="2"/>
  </r>
  <r>
    <x v="1"/>
    <m/>
    <m/>
    <m/>
    <d v="2016-10-21T00:00:00"/>
    <m/>
    <n v="547.7329544180667"/>
    <x v="68"/>
    <m/>
    <n v="547.7329544180667"/>
    <n v="109.54659088361336"/>
    <n v="657.27954530168006"/>
    <x v="2"/>
  </r>
  <r>
    <x v="2"/>
    <m/>
    <m/>
    <m/>
    <d v="2016-10-24T00:00:00"/>
    <m/>
    <n v="540.67711058084456"/>
    <x v="68"/>
    <m/>
    <n v="540.67711058084456"/>
    <n v="108.13542211616891"/>
    <n v="648.81253269701347"/>
    <x v="2"/>
  </r>
  <r>
    <x v="0"/>
    <m/>
    <m/>
    <m/>
    <d v="2016-10-26T00:00:00"/>
    <m/>
    <n v="741.05588661568265"/>
    <x v="68"/>
    <m/>
    <n v="741.05588661568265"/>
    <n v="148.21117732313655"/>
    <n v="889.26706393881921"/>
    <x v="2"/>
  </r>
  <r>
    <x v="1"/>
    <m/>
    <m/>
    <m/>
    <d v="2016-10-27T00:00:00"/>
    <m/>
    <n v="772.51422983730936"/>
    <x v="68"/>
    <m/>
    <n v="772.51422983730936"/>
    <n v="154.50284596746178"/>
    <n v="927.01707580477114"/>
    <x v="2"/>
  </r>
  <r>
    <x v="2"/>
    <m/>
    <m/>
    <m/>
    <d v="2016-11-04T00:00:00"/>
    <m/>
    <n v="535.28931583515907"/>
    <x v="71"/>
    <m/>
    <n v="535.28931583515907"/>
    <n v="14.710684164840927"/>
    <n v="550"/>
    <x v="2"/>
  </r>
  <r>
    <x v="0"/>
    <m/>
    <m/>
    <m/>
    <d v="2016-11-04T00:00:00"/>
    <m/>
    <n v="680.97222855805035"/>
    <x v="71"/>
    <m/>
    <n v="680.97222855805035"/>
    <n v="136.19444571161"/>
    <n v="817.16667426966035"/>
    <x v="2"/>
  </r>
  <r>
    <x v="1"/>
    <m/>
    <m/>
    <m/>
    <d v="2016-11-07T00:00:00"/>
    <m/>
    <n v="555.57409688384269"/>
    <x v="71"/>
    <m/>
    <n v="555.57409688384269"/>
    <n v="111.11481937676854"/>
    <n v="666.68891626061122"/>
    <x v="2"/>
  </r>
  <r>
    <x v="2"/>
    <m/>
    <m/>
    <m/>
    <d v="2016-11-07T00:00:00"/>
    <m/>
    <n v="396.16967133726087"/>
    <x v="71"/>
    <m/>
    <n v="396.16967133726087"/>
    <n v="79.233934267452128"/>
    <n v="475.40360560471299"/>
    <x v="2"/>
  </r>
  <r>
    <x v="0"/>
    <m/>
    <m/>
    <m/>
    <d v="2016-11-09T00:00:00"/>
    <m/>
    <n v="216.37134173930318"/>
    <x v="71"/>
    <m/>
    <n v="216.37134173930318"/>
    <n v="43.274268347860612"/>
    <n v="259.64561008716379"/>
    <x v="2"/>
  </r>
  <r>
    <x v="1"/>
    <m/>
    <m/>
    <m/>
    <d v="2016-11-09T00:00:00"/>
    <m/>
    <n v="995.34146537731715"/>
    <x v="71"/>
    <m/>
    <n v="995.34146537731715"/>
    <n v="199.06829307546343"/>
    <n v="1194.4097584527806"/>
    <x v="2"/>
  </r>
  <r>
    <x v="2"/>
    <m/>
    <m/>
    <m/>
    <d v="2016-11-11T00:00:00"/>
    <m/>
    <n v="621.14068819958379"/>
    <x v="72"/>
    <m/>
    <n v="621.14068819958379"/>
    <n v="124.22813763991678"/>
    <n v="745.36882583950057"/>
    <x v="2"/>
  </r>
  <r>
    <x v="0"/>
    <m/>
    <m/>
    <m/>
    <d v="2016-11-16T00:00:00"/>
    <m/>
    <n v="574.54993900717534"/>
    <x v="72"/>
    <m/>
    <n v="574.54993900717534"/>
    <n v="114.90998780143502"/>
    <n v="689.45992680861036"/>
    <x v="2"/>
  </r>
  <r>
    <x v="1"/>
    <m/>
    <m/>
    <m/>
    <d v="2016-11-16T00:00:00"/>
    <m/>
    <n v="857.66282715662976"/>
    <x v="72"/>
    <m/>
    <n v="857.66282715662976"/>
    <n v="171.53256543132591"/>
    <n v="1029.1953925879557"/>
    <x v="2"/>
  </r>
  <r>
    <x v="2"/>
    <m/>
    <m/>
    <m/>
    <d v="2016-11-21T00:00:00"/>
    <m/>
    <n v="638.73481102106314"/>
    <x v="71"/>
    <m/>
    <n v="638.73481102106314"/>
    <n v="127.74696220421265"/>
    <n v="766.48177322527579"/>
    <x v="2"/>
  </r>
  <r>
    <x v="0"/>
    <m/>
    <m/>
    <m/>
    <d v="2016-11-23T00:00:00"/>
    <m/>
    <n v="993.75852836825641"/>
    <x v="71"/>
    <m/>
    <n v="993.75852836825641"/>
    <n v="198.75170567365114"/>
    <n v="1192.5102340419076"/>
    <x v="2"/>
  </r>
  <r>
    <x v="1"/>
    <m/>
    <m/>
    <m/>
    <d v="2016-11-24T00:00:00"/>
    <m/>
    <n v="597.75837930232092"/>
    <x v="71"/>
    <m/>
    <n v="597.75837930232092"/>
    <n v="119.55167586046412"/>
    <n v="717.31005516278503"/>
    <x v="2"/>
  </r>
  <r>
    <x v="2"/>
    <m/>
    <m/>
    <m/>
    <d v="2016-11-25T00:00:00"/>
    <m/>
    <n v="118.92219534553838"/>
    <x v="71"/>
    <m/>
    <n v="118.92219534553838"/>
    <n v="23.784439069107677"/>
    <n v="142.70663441464606"/>
    <x v="2"/>
  </r>
  <r>
    <x v="0"/>
    <m/>
    <m/>
    <m/>
    <d v="2016-11-28T00:00:00"/>
    <m/>
    <n v="183.4649677809912"/>
    <x v="73"/>
    <m/>
    <n v="183.4649677809912"/>
    <n v="36.692993556198246"/>
    <n v="220.15796133718945"/>
    <x v="2"/>
  </r>
  <r>
    <x v="1"/>
    <m/>
    <m/>
    <m/>
    <d v="2016-11-29T00:00:00"/>
    <m/>
    <n v="781.0196525939848"/>
    <x v="71"/>
    <m/>
    <n v="781.0196525939848"/>
    <n v="156.20393051879694"/>
    <n v="937.22358311278174"/>
    <x v="2"/>
  </r>
  <r>
    <x v="2"/>
    <m/>
    <m/>
    <m/>
    <d v="2016-11-29T00:00:00"/>
    <m/>
    <n v="692.15984076099346"/>
    <x v="71"/>
    <m/>
    <n v="692.15984076099346"/>
    <n v="138.43196815219869"/>
    <n v="830.59180891319215"/>
    <x v="2"/>
  </r>
  <r>
    <x v="0"/>
    <m/>
    <m/>
    <m/>
    <d v="2016-11-29T00:00:00"/>
    <m/>
    <n v="932.51717804867098"/>
    <x v="71"/>
    <m/>
    <n v="932.51717804867098"/>
    <n v="186.5034356097342"/>
    <n v="1119.0206136584052"/>
    <x v="2"/>
  </r>
  <r>
    <x v="1"/>
    <m/>
    <m/>
    <m/>
    <d v="2016-12-01T00:00:00"/>
    <m/>
    <n v="853.56410412639707"/>
    <x v="71"/>
    <m/>
    <n v="853.56410412639707"/>
    <n v="170.71282082527932"/>
    <n v="1024.2769249516764"/>
    <x v="2"/>
  </r>
  <r>
    <x v="2"/>
    <m/>
    <m/>
    <m/>
    <d v="2016-12-05T00:00:00"/>
    <m/>
    <n v="43.644407588755207"/>
    <x v="73"/>
    <m/>
    <n v="43.644407588755207"/>
    <n v="8.7288815177510415"/>
    <n v="52.373289106506249"/>
    <x v="2"/>
  </r>
  <r>
    <x v="0"/>
    <m/>
    <m/>
    <m/>
    <d v="2016-12-05T00:00:00"/>
    <m/>
    <n v="522.57342418545511"/>
    <x v="74"/>
    <m/>
    <n v="522.57342418545511"/>
    <n v="-122.57342418545511"/>
    <n v="400"/>
    <x v="2"/>
  </r>
  <r>
    <x v="1"/>
    <m/>
    <m/>
    <m/>
    <d v="2016-12-07T00:00:00"/>
    <m/>
    <n v="97.474988094183431"/>
    <x v="74"/>
    <m/>
    <n v="97.474988094183431"/>
    <n v="19.494997618836678"/>
    <n v="116.96998571302011"/>
    <x v="2"/>
  </r>
  <r>
    <x v="2"/>
    <m/>
    <m/>
    <m/>
    <d v="2016-12-09T00:00:00"/>
    <m/>
    <n v="275.57699450512274"/>
    <x v="74"/>
    <m/>
    <n v="275.57699450512274"/>
    <n v="55.115398901024548"/>
    <n v="330.69239340614729"/>
    <x v="2"/>
  </r>
  <r>
    <x v="0"/>
    <m/>
    <m/>
    <m/>
    <d v="2016-12-09T00:00:00"/>
    <m/>
    <n v="563.81412561444483"/>
    <x v="74"/>
    <m/>
    <n v="563.81412561444483"/>
    <n v="112.7628251228889"/>
    <n v="676.57695073733373"/>
    <x v="2"/>
  </r>
  <r>
    <x v="1"/>
    <m/>
    <m/>
    <m/>
    <d v="2016-12-14T00:00:00"/>
    <m/>
    <n v="769.12827573316099"/>
    <x v="73"/>
    <m/>
    <n v="769.12827573316099"/>
    <n v="153.82565514663213"/>
    <n v="922.95393087979312"/>
    <x v="2"/>
  </r>
  <r>
    <x v="2"/>
    <m/>
    <m/>
    <m/>
    <d v="2016-12-14T00:00:00"/>
    <m/>
    <n v="50.660897331480825"/>
    <x v="74"/>
    <m/>
    <n v="50.660897331480825"/>
    <n v="449.33910266851916"/>
    <n v="500"/>
    <x v="2"/>
  </r>
  <r>
    <x v="0"/>
    <m/>
    <m/>
    <m/>
    <d v="2016-12-14T00:00:00"/>
    <m/>
    <n v="746.9351208127888"/>
    <x v="74"/>
    <m/>
    <n v="746.9351208127888"/>
    <n v="149.38702416255774"/>
    <n v="896.32214497534653"/>
    <x v="2"/>
  </r>
  <r>
    <x v="1"/>
    <m/>
    <m/>
    <m/>
    <d v="2016-12-14T00:00:00"/>
    <m/>
    <n v="411.50283637169059"/>
    <x v="74"/>
    <m/>
    <n v="411.50283637169059"/>
    <n v="-61.502836371690591"/>
    <n v="350"/>
    <x v="2"/>
  </r>
  <r>
    <x v="2"/>
    <m/>
    <m/>
    <m/>
    <d v="2016-12-19T00:00:00"/>
    <m/>
    <n v="277.99557473754976"/>
    <x v="74"/>
    <m/>
    <n v="277.99557473754976"/>
    <n v="55.599114947509918"/>
    <n v="333.59468968505968"/>
    <x v="2"/>
  </r>
  <r>
    <x v="0"/>
    <m/>
    <m/>
    <m/>
    <d v="2016-12-19T00:00:00"/>
    <m/>
    <n v="180.44962123589414"/>
    <x v="75"/>
    <m/>
    <n v="180.44962123589414"/>
    <n v="36.089924247178828"/>
    <n v="216.53954548307297"/>
    <x v="2"/>
  </r>
  <r>
    <x v="1"/>
    <m/>
    <m/>
    <m/>
    <d v="2016-12-20T00:00:00"/>
    <m/>
    <n v="427.63706641312814"/>
    <x v="74"/>
    <m/>
    <n v="427.63706641312814"/>
    <n v="85.52741328262556"/>
    <n v="513.1644796957537"/>
    <x v="2"/>
  </r>
  <r>
    <x v="2"/>
    <m/>
    <m/>
    <m/>
    <d v="2016-12-20T00:00:00"/>
    <m/>
    <n v="540.85288795569841"/>
    <x v="74"/>
    <m/>
    <n v="540.85288795569841"/>
    <n v="108.1705775911397"/>
    <n v="649.02346554683811"/>
    <x v="2"/>
  </r>
  <r>
    <x v="0"/>
    <m/>
    <m/>
    <m/>
    <d v="2016-12-22T00:00:00"/>
    <m/>
    <n v="830.41366310850503"/>
    <x v="74"/>
    <m/>
    <n v="830.41366310850503"/>
    <n v="166.08273262170098"/>
    <n v="996.49639573020602"/>
    <x v="2"/>
  </r>
  <r>
    <x v="0"/>
    <m/>
    <m/>
    <m/>
    <d v="2017-01-01T00:00:00"/>
    <m/>
    <n v="917.23220702133119"/>
    <x v="75"/>
    <m/>
    <n v="917.23220702133119"/>
    <n v="183.44644140426624"/>
    <n v="1100.6786484255974"/>
    <x v="2"/>
  </r>
  <r>
    <x v="0"/>
    <m/>
    <m/>
    <m/>
    <d v="2017-01-02T00:00:00"/>
    <m/>
    <n v="481.04223280684022"/>
    <x v="76"/>
    <m/>
    <n v="481.04223280684022"/>
    <n v="96.208446561368021"/>
    <n v="577.25067936820824"/>
    <x v="2"/>
  </r>
  <r>
    <x v="0"/>
    <m/>
    <m/>
    <m/>
    <d v="2017-01-02T00:00:00"/>
    <m/>
    <n v="461.9759282122011"/>
    <x v="76"/>
    <m/>
    <n v="461.9759282122011"/>
    <n v="92.395185642440197"/>
    <n v="554.37111385464129"/>
    <x v="2"/>
  </r>
  <r>
    <x v="0"/>
    <m/>
    <m/>
    <m/>
    <d v="2017-01-02T00:00:00"/>
    <m/>
    <n v="73.855500763150957"/>
    <x v="76"/>
    <m/>
    <n v="73.855500763150957"/>
    <n v="14.771100152630183"/>
    <n v="88.62660091578114"/>
    <x v="2"/>
  </r>
  <r>
    <x v="0"/>
    <m/>
    <m/>
    <m/>
    <d v="2017-01-06T00:00:00"/>
    <m/>
    <n v="427.64415962920646"/>
    <x v="76"/>
    <m/>
    <n v="427.64415962920646"/>
    <n v="85.528831925841246"/>
    <n v="513.1729915550477"/>
    <x v="2"/>
  </r>
  <r>
    <x v="0"/>
    <m/>
    <m/>
    <m/>
    <d v="2017-01-09T00:00:00"/>
    <m/>
    <n v="325.50277179032872"/>
    <x v="76"/>
    <m/>
    <n v="325.50277179032872"/>
    <n v="65.100554358065722"/>
    <n v="390.60332614839444"/>
    <x v="2"/>
  </r>
  <r>
    <x v="0"/>
    <m/>
    <m/>
    <m/>
    <d v="2017-01-09T00:00:00"/>
    <m/>
    <n v="436.69510668416154"/>
    <x v="76"/>
    <m/>
    <n v="436.69510668416154"/>
    <n v="87.339021336832332"/>
    <n v="524.03412802099388"/>
    <x v="2"/>
  </r>
  <r>
    <x v="0"/>
    <m/>
    <m/>
    <m/>
    <d v="2017-01-10T00:00:00"/>
    <m/>
    <n v="854.90273199844876"/>
    <x v="76"/>
    <m/>
    <n v="854.90273199844876"/>
    <n v="170.98054639968962"/>
    <n v="1025.8832783981384"/>
    <x v="2"/>
  </r>
  <r>
    <x v="0"/>
    <m/>
    <m/>
    <m/>
    <d v="2017-01-10T00:00:00"/>
    <m/>
    <n v="519.32232599558142"/>
    <x v="76"/>
    <m/>
    <n v="519.32232599558142"/>
    <n v="103.86446519911624"/>
    <n v="623.18679119469766"/>
    <x v="2"/>
  </r>
  <r>
    <x v="0"/>
    <m/>
    <m/>
    <m/>
    <d v="2017-01-11T00:00:00"/>
    <m/>
    <n v="901.49851563951188"/>
    <x v="76"/>
    <m/>
    <n v="901.49851563951188"/>
    <n v="180.29970312790238"/>
    <n v="1081.7982187674143"/>
    <x v="2"/>
  </r>
  <r>
    <x v="0"/>
    <m/>
    <m/>
    <m/>
    <d v="2017-01-11T00:00:00"/>
    <m/>
    <n v="930.55347274887356"/>
    <x v="76"/>
    <m/>
    <n v="930.55347274887356"/>
    <n v="186.11069454977462"/>
    <n v="1116.6641672986482"/>
    <x v="2"/>
  </r>
  <r>
    <x v="0"/>
    <m/>
    <m/>
    <m/>
    <d v="2017-01-12T00:00:00"/>
    <m/>
    <n v="875.5778926119433"/>
    <x v="75"/>
    <m/>
    <n v="875.5778926119433"/>
    <n v="175.11557852238866"/>
    <n v="1050.693471134332"/>
    <x v="2"/>
  </r>
  <r>
    <x v="0"/>
    <m/>
    <m/>
    <m/>
    <d v="2017-01-15T00:00:00"/>
    <m/>
    <n v="214.49073745526027"/>
    <x v="76"/>
    <m/>
    <n v="214.49073745526027"/>
    <n v="42.898147491052043"/>
    <n v="257.38888494631232"/>
    <x v="2"/>
  </r>
  <r>
    <x v="0"/>
    <m/>
    <m/>
    <m/>
    <d v="2017-01-20T00:00:00"/>
    <m/>
    <n v="267.69000169407462"/>
    <x v="76"/>
    <m/>
    <n v="267.69000169407462"/>
    <n v="53.538000338814925"/>
    <n v="321.22800203288955"/>
    <x v="2"/>
  </r>
  <r>
    <x v="0"/>
    <m/>
    <m/>
    <m/>
    <d v="2017-01-20T00:00:00"/>
    <m/>
    <n v="523.05944458914053"/>
    <x v="77"/>
    <m/>
    <n v="523.05944458914053"/>
    <n v="104.61188891782808"/>
    <n v="627.67133350696861"/>
    <x v="2"/>
  </r>
  <r>
    <x v="0"/>
    <m/>
    <m/>
    <m/>
    <d v="2017-01-23T00:00:00"/>
    <m/>
    <n v="881.95473891547044"/>
    <x v="78"/>
    <m/>
    <n v="881.95473891547044"/>
    <n v="176.39094778309413"/>
    <n v="1058.3456866985646"/>
    <x v="2"/>
  </r>
  <r>
    <x v="0"/>
    <m/>
    <m/>
    <m/>
    <d v="2017-01-25T00:00:00"/>
    <m/>
    <n v="587.93319513326867"/>
    <x v="76"/>
    <m/>
    <n v="587.93319513326867"/>
    <n v="117.58663902665376"/>
    <n v="705.51983415992242"/>
    <x v="2"/>
  </r>
  <r>
    <x v="0"/>
    <m/>
    <m/>
    <m/>
    <d v="2017-01-26T00:00:00"/>
    <m/>
    <n v="777.77475240955391"/>
    <x v="76"/>
    <m/>
    <n v="777.77475240955391"/>
    <n v="155.55495048191074"/>
    <n v="933.32970289146465"/>
    <x v="2"/>
  </r>
  <r>
    <x v="0"/>
    <m/>
    <m/>
    <m/>
    <d v="2017-02-02T00:00:00"/>
    <m/>
    <n v="53.105100429042373"/>
    <x v="79"/>
    <m/>
    <n v="53.105100429042373"/>
    <n v="10.621020085808475"/>
    <n v="63.726120514850848"/>
    <x v="2"/>
  </r>
  <r>
    <x v="0"/>
    <m/>
    <m/>
    <m/>
    <d v="2017-02-03T00:00:00"/>
    <m/>
    <n v="564.46088586215581"/>
    <x v="79"/>
    <m/>
    <n v="564.46088586215581"/>
    <n v="112.89217717243116"/>
    <n v="677.35306303458697"/>
    <x v="2"/>
  </r>
  <r>
    <x v="0"/>
    <m/>
    <m/>
    <m/>
    <d v="2017-02-03T00:00:00"/>
    <m/>
    <n v="538.73036182820647"/>
    <x v="80"/>
    <m/>
    <n v="538.73036182820647"/>
    <n v="107.74607236564123"/>
    <n v="646.47643419384769"/>
    <x v="2"/>
  </r>
  <r>
    <x v="0"/>
    <m/>
    <m/>
    <m/>
    <d v="2017-02-04T00:00:00"/>
    <m/>
    <n v="870.8848517141821"/>
    <x v="79"/>
    <m/>
    <n v="870.8848517141821"/>
    <n v="174.17697034283628"/>
    <n v="1045.0618220570184"/>
    <x v="2"/>
  </r>
  <r>
    <x v="0"/>
    <m/>
    <m/>
    <m/>
    <d v="2017-02-06T00:00:00"/>
    <m/>
    <n v="690.54781455665011"/>
    <x v="79"/>
    <m/>
    <n v="690.54781455665011"/>
    <n v="138.10956291133004"/>
    <n v="828.65737746798015"/>
    <x v="2"/>
  </r>
  <r>
    <x v="0"/>
    <m/>
    <m/>
    <m/>
    <d v="2017-02-06T00:00:00"/>
    <m/>
    <n v="248.36826441906769"/>
    <x v="79"/>
    <m/>
    <n v="248.36826441906769"/>
    <n v="49.673652883813503"/>
    <n v="298.04191730288119"/>
    <x v="2"/>
  </r>
  <r>
    <x v="0"/>
    <m/>
    <m/>
    <m/>
    <d v="2017-02-10T00:00:00"/>
    <m/>
    <n v="370.76208380042084"/>
    <x v="79"/>
    <m/>
    <n v="370.76208380042084"/>
    <n v="74.152416760084179"/>
    <n v="444.91450056050502"/>
    <x v="2"/>
  </r>
  <r>
    <x v="0"/>
    <m/>
    <m/>
    <m/>
    <d v="2017-02-22T00:00:00"/>
    <m/>
    <n v="72.2616351468277"/>
    <x v="79"/>
    <m/>
    <n v="72.2616351468277"/>
    <n v="14.452327029365534"/>
    <n v="86.713962176193235"/>
    <x v="2"/>
  </r>
  <r>
    <x v="0"/>
    <m/>
    <m/>
    <m/>
    <d v="2017-02-27T00:00:00"/>
    <m/>
    <n v="103.13414417742561"/>
    <x v="79"/>
    <m/>
    <n v="103.13414417742561"/>
    <n v="20.626828835485114"/>
    <n v="123.76097301291072"/>
    <x v="2"/>
  </r>
  <r>
    <x v="0"/>
    <m/>
    <m/>
    <m/>
    <d v="2017-02-28T00:00:00"/>
    <m/>
    <n v="964.941605137495"/>
    <x v="81"/>
    <m/>
    <n v="964.941605137495"/>
    <n v="192.98832102749896"/>
    <n v="1157.929926164994"/>
    <x v="2"/>
  </r>
  <r>
    <x v="0"/>
    <m/>
    <m/>
    <m/>
    <d v="2017-03-03T00:00:00"/>
    <m/>
    <n v="630.4766519320832"/>
    <x v="82"/>
    <m/>
    <n v="630.4766519320832"/>
    <n v="126.09533038641666"/>
    <n v="756.57198231849986"/>
    <x v="2"/>
  </r>
  <r>
    <x v="0"/>
    <m/>
    <m/>
    <m/>
    <d v="2017-03-07T00:00:00"/>
    <m/>
    <n v="706.66584129558555"/>
    <x v="83"/>
    <m/>
    <n v="706.66584129558555"/>
    <n v="141.33316825911709"/>
    <n v="847.99900955470264"/>
    <x v="2"/>
  </r>
  <r>
    <x v="0"/>
    <m/>
    <m/>
    <m/>
    <d v="2017-03-17T00:00:00"/>
    <m/>
    <n v="945.82828583301557"/>
    <x v="84"/>
    <m/>
    <n v="945.82828583301557"/>
    <n v="189.16565716660307"/>
    <n v="1134.9939429996186"/>
    <x v="2"/>
  </r>
  <r>
    <x v="0"/>
    <m/>
    <m/>
    <m/>
    <d v="2017-03-20T00:00:00"/>
    <m/>
    <n v="959.82164901014858"/>
    <x v="83"/>
    <m/>
    <n v="959.82164901014858"/>
    <n v="191.96432980202962"/>
    <n v="1151.7859788121782"/>
    <x v="2"/>
  </r>
  <r>
    <x v="0"/>
    <m/>
    <m/>
    <m/>
    <d v="2017-03-22T00:00:00"/>
    <m/>
    <n v="124.31596993747829"/>
    <x v="83"/>
    <m/>
    <n v="124.31596993747829"/>
    <n v="24.863193987495663"/>
    <n v="149.17916392497395"/>
    <x v="2"/>
  </r>
  <r>
    <x v="0"/>
    <m/>
    <m/>
    <m/>
    <d v="2017-03-27T00:00:00"/>
    <m/>
    <n v="577.25839347378917"/>
    <x v="83"/>
    <m/>
    <n v="577.25839347378917"/>
    <n v="115.45167869475779"/>
    <n v="692.71007216854696"/>
    <x v="2"/>
  </r>
  <r>
    <x v="0"/>
    <m/>
    <m/>
    <m/>
    <d v="2017-03-27T00:00:00"/>
    <m/>
    <n v="665.41193571165104"/>
    <x v="83"/>
    <m/>
    <n v="665.41193571165104"/>
    <n v="133.08238714233016"/>
    <n v="798.4943228539812"/>
    <x v="2"/>
  </r>
  <r>
    <x v="0"/>
    <m/>
    <m/>
    <m/>
    <d v="2017-03-31T00:00:00"/>
    <m/>
    <n v="220.00203737822144"/>
    <x v="85"/>
    <m/>
    <n v="220.00203737822144"/>
    <n v="44.000407475644266"/>
    <n v="264.00244485386571"/>
    <x v="2"/>
  </r>
  <r>
    <x v="0"/>
    <m/>
    <m/>
    <m/>
    <d v="2017-04-03T00:00:00"/>
    <m/>
    <n v="471.12399259115944"/>
    <x v="85"/>
    <m/>
    <n v="471.12399259115944"/>
    <n v="94.224798518231864"/>
    <n v="565.3487911093913"/>
    <x v="2"/>
  </r>
  <r>
    <x v="0"/>
    <m/>
    <m/>
    <m/>
    <d v="2017-04-08T00:00:00"/>
    <m/>
    <n v="954.43290687617946"/>
    <x v="85"/>
    <m/>
    <n v="954.43290687617946"/>
    <n v="190.88658137523589"/>
    <n v="1145.3194882514154"/>
    <x v="2"/>
  </r>
  <r>
    <x v="0"/>
    <m/>
    <m/>
    <m/>
    <d v="2017-04-11T00:00:00"/>
    <m/>
    <n v="499.10235289498053"/>
    <x v="86"/>
    <m/>
    <n v="499.10235289498053"/>
    <n v="99.820470578996037"/>
    <n v="598.92282347397656"/>
    <x v="2"/>
  </r>
  <r>
    <x v="0"/>
    <m/>
    <m/>
    <m/>
    <d v="2017-04-12T00:00:00"/>
    <m/>
    <n v="244.23962807307208"/>
    <x v="87"/>
    <m/>
    <n v="244.23962807307208"/>
    <n v="48.847925614614383"/>
    <n v="293.08755368768647"/>
    <x v="2"/>
  </r>
  <r>
    <x v="0"/>
    <m/>
    <m/>
    <m/>
    <d v="2017-04-13T00:00:00"/>
    <m/>
    <n v="463.88526374177673"/>
    <x v="85"/>
    <m/>
    <n v="463.88526374177673"/>
    <n v="92.777052748355345"/>
    <n v="556.66231649013207"/>
    <x v="2"/>
  </r>
  <r>
    <x v="0"/>
    <m/>
    <m/>
    <m/>
    <d v="2017-04-13T00:00:00"/>
    <m/>
    <n v="578.14206051879285"/>
    <x v="88"/>
    <m/>
    <n v="578.14206051879285"/>
    <n v="115.62841210375859"/>
    <n v="693.77047262255144"/>
    <x v="2"/>
  </r>
  <r>
    <x v="0"/>
    <m/>
    <m/>
    <m/>
    <d v="2017-04-19T00:00:00"/>
    <m/>
    <n v="51.601899652212069"/>
    <x v="85"/>
    <m/>
    <n v="51.601899652212069"/>
    <n v="348.39810034778793"/>
    <n v="400"/>
    <x v="2"/>
  </r>
  <r>
    <x v="0"/>
    <m/>
    <m/>
    <m/>
    <d v="2017-04-19T00:00:00"/>
    <m/>
    <n v="571.96243810826888"/>
    <x v="88"/>
    <m/>
    <n v="571.96243810826888"/>
    <n v="114.3924876216538"/>
    <n v="686.35492572992268"/>
    <x v="2"/>
  </r>
  <r>
    <x v="0"/>
    <m/>
    <m/>
    <m/>
    <d v="2017-04-24T00:00:00"/>
    <m/>
    <n v="765.16151129692878"/>
    <x v="85"/>
    <m/>
    <n v="765.16151129692878"/>
    <n v="153.03230225938569"/>
    <n v="918.19381355631447"/>
    <x v="2"/>
  </r>
  <r>
    <x v="0"/>
    <m/>
    <m/>
    <m/>
    <d v="2017-04-27T00:00:00"/>
    <m/>
    <n v="799.91215471237092"/>
    <x v="88"/>
    <m/>
    <n v="799.91215471237092"/>
    <n v="159.98243094247414"/>
    <n v="959.89458565484506"/>
    <x v="2"/>
  </r>
  <r>
    <x v="0"/>
    <m/>
    <m/>
    <m/>
    <d v="2017-05-03T00:00:00"/>
    <m/>
    <n v="495.74014619975458"/>
    <x v="89"/>
    <m/>
    <n v="495.74014619975458"/>
    <n v="99.148029239950915"/>
    <n v="594.88817543970549"/>
    <x v="2"/>
  </r>
  <r>
    <x v="0"/>
    <m/>
    <m/>
    <m/>
    <d v="2017-05-06T00:00:00"/>
    <m/>
    <n v="908.84742969336594"/>
    <x v="90"/>
    <m/>
    <n v="908.84742969336594"/>
    <n v="181.76948593867314"/>
    <n v="1090.6169156320391"/>
    <x v="2"/>
  </r>
  <r>
    <x v="0"/>
    <m/>
    <m/>
    <m/>
    <d v="2017-05-15T00:00:00"/>
    <m/>
    <n v="951.22233575502241"/>
    <x v="91"/>
    <m/>
    <n v="951.22233575502241"/>
    <n v="190.24446715100453"/>
    <n v="1141.4668029060269"/>
    <x v="2"/>
  </r>
  <r>
    <x v="0"/>
    <m/>
    <m/>
    <m/>
    <d v="2017-05-15T00:00:00"/>
    <m/>
    <n v="938.73256210273939"/>
    <x v="90"/>
    <m/>
    <n v="938.73256210273939"/>
    <n v="187.74651242054779"/>
    <n v="1126.4790745232872"/>
    <x v="2"/>
  </r>
  <r>
    <x v="0"/>
    <m/>
    <m/>
    <m/>
    <d v="2017-05-19T00:00:00"/>
    <m/>
    <n v="265.45125885256994"/>
    <x v="92"/>
    <m/>
    <n v="265.45125885256994"/>
    <n v="53.090251770513987"/>
    <n v="318.54151062308392"/>
    <x v="2"/>
  </r>
  <r>
    <x v="0"/>
    <m/>
    <m/>
    <m/>
    <d v="2017-05-19T00:00:00"/>
    <m/>
    <n v="51.592719370878946"/>
    <x v="90"/>
    <m/>
    <n v="51.592719370878946"/>
    <n v="10.318543874175788"/>
    <n v="61.911263245054734"/>
    <x v="2"/>
  </r>
  <r>
    <x v="0"/>
    <m/>
    <m/>
    <m/>
    <d v="2017-05-25T00:00:00"/>
    <m/>
    <n v="974.50386311958857"/>
    <x v="92"/>
    <m/>
    <n v="974.50386311958857"/>
    <n v="194.90077262391776"/>
    <n v="1169.4046357435063"/>
    <x v="2"/>
  </r>
  <r>
    <x v="0"/>
    <m/>
    <m/>
    <m/>
    <d v="2017-05-30T00:00:00"/>
    <m/>
    <n v="475.32022496433422"/>
    <x v="92"/>
    <m/>
    <n v="475.32022496433422"/>
    <n v="95.064044992866798"/>
    <n v="570.38426995720101"/>
    <x v="2"/>
  </r>
  <r>
    <x v="0"/>
    <m/>
    <m/>
    <m/>
    <d v="2017-05-31T00:00:00"/>
    <m/>
    <n v="990.24084995303417"/>
    <x v="90"/>
    <m/>
    <n v="990.24084995303417"/>
    <n v="198.04816999060688"/>
    <n v="1188.2890199436411"/>
    <x v="2"/>
  </r>
  <r>
    <x v="0"/>
    <m/>
    <m/>
    <m/>
    <d v="2017-06-01T00:00:00"/>
    <m/>
    <n v="142.84487691373516"/>
    <x v="93"/>
    <m/>
    <n v="142.84487691373516"/>
    <n v="28.568975382747027"/>
    <n v="171.41385229648219"/>
    <x v="3"/>
  </r>
  <r>
    <x v="0"/>
    <m/>
    <m/>
    <m/>
    <d v="2017-06-01T00:00:00"/>
    <m/>
    <n v="106.39921767833459"/>
    <x v="93"/>
    <m/>
    <n v="106.39921767833459"/>
    <n v="21.279843535666913"/>
    <n v="127.67906121400151"/>
    <x v="3"/>
  </r>
  <r>
    <x v="0"/>
    <m/>
    <m/>
    <m/>
    <d v="2017-06-02T00:00:00"/>
    <m/>
    <n v="162.0480269313278"/>
    <x v="93"/>
    <m/>
    <n v="162.0480269313278"/>
    <n v="32.409605386265554"/>
    <n v="194.45763231759335"/>
    <x v="3"/>
  </r>
  <r>
    <x v="0"/>
    <m/>
    <m/>
    <m/>
    <d v="2017-06-04T00:00:00"/>
    <m/>
    <n v="587.48785095486267"/>
    <x v="94"/>
    <m/>
    <n v="587.48785095486267"/>
    <n v="117.49757019097251"/>
    <n v="704.98542114583518"/>
    <x v="2"/>
  </r>
  <r>
    <x v="0"/>
    <m/>
    <m/>
    <m/>
    <d v="2017-06-07T00:00:00"/>
    <m/>
    <n v="943.48961270217455"/>
    <x v="93"/>
    <m/>
    <n v="943.48961270217455"/>
    <n v="188.69792254043477"/>
    <n v="1132.1875352426093"/>
    <x v="3"/>
  </r>
  <r>
    <x v="0"/>
    <m/>
    <m/>
    <m/>
    <d v="2017-06-09T00:00:00"/>
    <m/>
    <n v="885.12815758912564"/>
    <x v="92"/>
    <m/>
    <n v="885.12815758912564"/>
    <n v="177.02563151782499"/>
    <n v="1062.1537891069506"/>
    <x v="2"/>
  </r>
  <r>
    <x v="0"/>
    <m/>
    <m/>
    <m/>
    <d v="2017-06-09T00:00:00"/>
    <m/>
    <n v="911.87378446718651"/>
    <x v="93"/>
    <m/>
    <n v="911.87378446718651"/>
    <n v="182.37475689343717"/>
    <n v="1094.2485413606237"/>
    <x v="3"/>
  </r>
  <r>
    <x v="0"/>
    <m/>
    <m/>
    <m/>
    <d v="2017-06-10T00:00:00"/>
    <m/>
    <n v="335.1859534766586"/>
    <x v="93"/>
    <m/>
    <n v="335.1859534766586"/>
    <n v="67.037190695331731"/>
    <n v="402.22314417199033"/>
    <x v="3"/>
  </r>
  <r>
    <x v="0"/>
    <m/>
    <m/>
    <m/>
    <d v="2017-06-14T00:00:00"/>
    <m/>
    <n v="242.56582069557277"/>
    <x v="93"/>
    <m/>
    <n v="242.56582069557277"/>
    <n v="48.513164139114565"/>
    <n v="291.07898483468733"/>
    <x v="3"/>
  </r>
  <r>
    <x v="0"/>
    <m/>
    <m/>
    <m/>
    <d v="2017-05-15T00:00:00"/>
    <m/>
    <n v="701.82280548380675"/>
    <x v="93"/>
    <m/>
    <n v="701.82280548380675"/>
    <n v="140.36456109676135"/>
    <n v="842.1873665805681"/>
    <x v="3"/>
  </r>
  <r>
    <x v="0"/>
    <m/>
    <m/>
    <m/>
    <d v="2017-06-19T00:00:00"/>
    <m/>
    <n v="802.4240251113124"/>
    <x v="93"/>
    <m/>
    <n v="802.4240251113124"/>
    <n v="160.48480502226244"/>
    <n v="962.9088301335748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nnée fiscale">
  <location ref="A3:D34" firstHeaderRow="1" firstDataRow="2" firstDataCol="1" rowPageCount="1" colPageCount="1"/>
  <pivotFields count="17">
    <pivotField axis="axisPage" showAll="0">
      <items count="53">
        <item m="1" x="12"/>
        <item m="1" x="31"/>
        <item m="1" x="32"/>
        <item m="1" x="42"/>
        <item m="1" x="22"/>
        <item m="1" x="17"/>
        <item m="1" x="8"/>
        <item m="1" x="50"/>
        <item m="1" x="23"/>
        <item m="1" x="30"/>
        <item m="1" x="40"/>
        <item m="1" x="11"/>
        <item m="1" x="18"/>
        <item m="1" x="49"/>
        <item m="1" x="15"/>
        <item m="1" x="36"/>
        <item m="1" x="21"/>
        <item m="1" x="43"/>
        <item m="1" x="39"/>
        <item m="1" x="6"/>
        <item m="1" x="48"/>
        <item m="1" x="38"/>
        <item m="1" x="26"/>
        <item m="1" x="24"/>
        <item m="1" x="28"/>
        <item m="1" x="9"/>
        <item m="1" x="25"/>
        <item m="1" x="34"/>
        <item m="1" x="35"/>
        <item m="1" x="47"/>
        <item m="1" x="16"/>
        <item m="1" x="4"/>
        <item m="1" x="20"/>
        <item m="1" x="3"/>
        <item m="1" x="19"/>
        <item m="1" x="46"/>
        <item m="1" x="37"/>
        <item m="1" x="44"/>
        <item m="1" x="33"/>
        <item m="1" x="29"/>
        <item m="1" x="13"/>
        <item m="1" x="27"/>
        <item m="1" x="7"/>
        <item m="1" x="51"/>
        <item m="1" x="5"/>
        <item m="1" x="10"/>
        <item m="1" x="45"/>
        <item m="1" x="14"/>
        <item m="1" x="41"/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numFmtId="44" showAll="0"/>
    <pivotField numFmtId="44" showAll="0"/>
    <pivotField axis="axisRow" showAll="0">
      <items count="5">
        <item h="1" x="3"/>
        <item h="1" x="0"/>
        <item x="1"/>
        <item x="2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axis="axisRow" showAll="0" defaultSubtotal="0">
      <items count="5">
        <item x="0"/>
        <item x="1"/>
        <item x="2"/>
        <item x="3"/>
        <item x="4"/>
      </items>
    </pivotField>
  </pivotFields>
  <rowFields count="3">
    <field x="12"/>
    <field x="16"/>
    <field x="7"/>
  </rowFields>
  <rowItems count="30">
    <i>
      <x v="2"/>
    </i>
    <i r="1">
      <x v="1"/>
    </i>
    <i r="2">
      <x v="8"/>
    </i>
    <i r="2">
      <x v="9"/>
    </i>
    <i r="2">
      <x v="10"/>
    </i>
    <i r="2">
      <x v="11"/>
    </i>
    <i r="2">
      <x v="12"/>
    </i>
    <i r="1">
      <x v="2"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>
      <x v="3"/>
    </i>
    <i r="1">
      <x v="2"/>
    </i>
    <i r="2">
      <x v="8"/>
    </i>
    <i r="2">
      <x v="9"/>
    </i>
    <i r="2">
      <x v="10"/>
    </i>
    <i r="2">
      <x v="11"/>
    </i>
    <i r="2">
      <x v="12"/>
    </i>
    <i r="1">
      <x v="3"/>
    </i>
    <i r="2">
      <x v="1"/>
    </i>
    <i r="2">
      <x v="2"/>
    </i>
    <i r="2">
      <x v="3"/>
    </i>
    <i r="2">
      <x v="4"/>
    </i>
    <i r="2">
      <x v="5"/>
    </i>
    <i r="2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% HT facturé" fld="9" showDataAs="percentOfTotal" baseField="0" baseItem="0" numFmtId="10"/>
    <dataField name="H.T facturé" fld="9" baseField="0" baseItem="0" numFmtId="44"/>
    <dataField name="Moyenne de HT facturé" fld="9" subtotal="average" baseField="0" baseItem="0" numFmtId="2"/>
  </dataFields>
  <formats count="9">
    <format dxfId="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">
      <pivotArea field="4" grandRow="1" outline="0" collapsedLevelsAreSubtotals="1">
        <references count="1">
          <reference field="4294967294" count="1" selected="0">
            <x v="1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">
      <pivotArea type="topRight" dataOnly="0" labelOnly="1" outline="0" fieldPosition="0"/>
    </format>
    <format dxfId="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dataOnly="0" labelOnly="1" fieldPosition="0">
        <references count="1">
          <reference field="16" count="0"/>
        </references>
      </pivotArea>
    </format>
    <format dxfId="0">
      <pivotArea dataOnly="0" labelOnly="1" fieldPosition="0">
        <references count="1">
          <reference field="16" count="0"/>
        </references>
      </pivotArea>
    </format>
  </formats>
  <pivotTableStyleInfo name="PivotStyleMedium9" showRowHeaders="1" showColHeaders="1" showRowStripes="0" showColStripes="0" showLastColumn="1"/>
  <filters count="1">
    <filter fld="4" type="dateNewerThan" evalOrder="-1" id="6">
      <autoFilter ref="A1">
        <filterColumn colId="0">
          <customFilters>
            <customFilter operator="greaterThan" val="42210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4" name="Tableau4" displayName="Tableau4" ref="A1:M278" totalsRowShown="0">
  <autoFilter ref="A1:M278"/>
  <sortState ref="A213:P275">
    <sortCondition ref="E1:E275"/>
  </sortState>
  <tableColumns count="13">
    <tableColumn id="1" name="Client"/>
    <tableColumn id="2" name="Quoi"/>
    <tableColumn id="7" name="Quoi 2" dataDxfId="17" dataCellStyle="Monétaire"/>
    <tableColumn id="3" name="chantier"/>
    <tableColumn id="5" name="Date travail fait" dataDxfId="16"/>
    <tableColumn id="8" name="Nota :" dataDxfId="15"/>
    <tableColumn id="4" name="HT estimé" dataCellStyle="Monétaire">
      <calculatedColumnFormula>RAND()*1000</calculatedColumnFormula>
    </tableColumn>
    <tableColumn id="6" name="Date Facture faite" dataDxfId="14"/>
    <tableColumn id="11" name="N° Fature" dataDxfId="13" dataCellStyle="Monétaire"/>
    <tableColumn id="9" name="HT facturé" dataDxfId="12" dataCellStyle="Monétaire">
      <calculatedColumnFormula>Tableau4[[#This Row],[HT estimé]]</calculatedColumnFormula>
    </tableColumn>
    <tableColumn id="12" name="TVA" dataDxfId="11" dataCellStyle="Monétaire">
      <calculatedColumnFormula>Tableau4[[#This Row],[TTC]]-Tableau4[[#This Row],[HT facturé]]</calculatedColumnFormula>
    </tableColumn>
    <tableColumn id="13" name="TTC" dataDxfId="10" dataCellStyle="Monétaire">
      <calculatedColumnFormula>Tableau4[[#This Row],[HT facturé]]*1.2</calculatedColumnFormula>
    </tableColumn>
    <tableColumn id="10" name="Année fiscale" dataDxfId="9">
      <calculatedColumnFormula>YEAR(Tableau4[[#This Row],[Date Facture faite]])-IF(MONTH(Tableau4[[#This Row],[Date Facture faite]])&gt;7,0,1)&amp;"-"&amp;YEAR(Tableau4[[#This Row],[Date Facture faite]])+IF(MONTH(Tableau4[[#This Row],[Date Facture faite]])&gt;7,1,0)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00"/>
    <pageSetUpPr fitToPage="1"/>
  </sheetPr>
  <dimension ref="A1:M278"/>
  <sheetViews>
    <sheetView showGridLines="0" workbookViewId="0">
      <pane xSplit="1" topLeftCell="D1" activePane="topRight" state="frozen"/>
      <selection pane="topRight" activeCell="M2" sqref="M2"/>
    </sheetView>
  </sheetViews>
  <sheetFormatPr baseColWidth="10" defaultRowHeight="15"/>
  <cols>
    <col min="1" max="1" width="27.5703125" bestFit="1" customWidth="1"/>
    <col min="2" max="2" width="32.28515625" customWidth="1"/>
    <col min="3" max="3" width="10.42578125" style="4" customWidth="1"/>
    <col min="4" max="4" width="25.42578125" customWidth="1"/>
    <col min="5" max="5" width="16.85546875" customWidth="1"/>
    <col min="6" max="6" width="23.85546875" style="10" customWidth="1"/>
    <col min="7" max="7" width="13.5703125" style="4" customWidth="1"/>
    <col min="8" max="8" width="21.42578125" style="1" customWidth="1"/>
    <col min="9" max="9" width="13.85546875" style="16" customWidth="1"/>
    <col min="10" max="10" width="14.5703125" customWidth="1"/>
    <col min="11" max="11" width="9.42578125" customWidth="1"/>
    <col min="12" max="12" width="10.85546875" customWidth="1"/>
    <col min="13" max="13" width="18.5703125" bestFit="1" customWidth="1"/>
    <col min="15" max="15" width="13" bestFit="1" customWidth="1"/>
  </cols>
  <sheetData>
    <row r="1" spans="1:13">
      <c r="A1" s="62" t="s">
        <v>0</v>
      </c>
      <c r="B1" t="s">
        <v>1</v>
      </c>
      <c r="C1" s="4" t="s">
        <v>4</v>
      </c>
      <c r="D1" t="s">
        <v>2</v>
      </c>
      <c r="E1" t="s">
        <v>3</v>
      </c>
      <c r="F1" s="13" t="s">
        <v>5</v>
      </c>
      <c r="G1" s="4" t="s">
        <v>9</v>
      </c>
      <c r="H1" s="34" t="s">
        <v>13</v>
      </c>
      <c r="I1" s="14" t="s">
        <v>6</v>
      </c>
      <c r="J1" s="5" t="s">
        <v>10</v>
      </c>
      <c r="K1" s="5" t="s">
        <v>7</v>
      </c>
      <c r="L1" s="5" t="s">
        <v>8</v>
      </c>
      <c r="M1" t="s">
        <v>24</v>
      </c>
    </row>
    <row r="2" spans="1:13">
      <c r="A2" s="3" t="s">
        <v>21</v>
      </c>
      <c r="B2" s="3"/>
      <c r="C2" s="7"/>
      <c r="D2" s="3"/>
      <c r="E2" s="2">
        <v>42038</v>
      </c>
      <c r="F2" s="12"/>
      <c r="G2" s="6">
        <f ca="1">RAND()*1000</f>
        <v>300.02703337106152</v>
      </c>
      <c r="H2" s="33">
        <v>42064</v>
      </c>
      <c r="I2" s="61"/>
      <c r="J2" s="9">
        <f ca="1">Tableau4[[#This Row],[HT estimé]]</f>
        <v>300.02703337106152</v>
      </c>
      <c r="K2" s="9">
        <f ca="1">Tableau4[[#This Row],[TTC]]-Tableau4[[#This Row],[HT facturé]]</f>
        <v>60.005406674212281</v>
      </c>
      <c r="L2" s="9">
        <f ca="1">Tableau4[[#This Row],[HT facturé]]*1.2</f>
        <v>360.0324400452738</v>
      </c>
      <c r="M2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" spans="1:13">
      <c r="A3" s="3" t="s">
        <v>22</v>
      </c>
      <c r="B3" s="3"/>
      <c r="C3" s="7"/>
      <c r="D3" s="3"/>
      <c r="E3" s="2">
        <v>42053</v>
      </c>
      <c r="F3" s="12"/>
      <c r="G3" s="6">
        <f t="shared" ref="G3:G66" ca="1" si="0">RAND()*1000</f>
        <v>418.3366335707164</v>
      </c>
      <c r="H3" s="33">
        <v>42064</v>
      </c>
      <c r="I3" s="61"/>
      <c r="J3" s="9">
        <f ca="1">Tableau4[[#This Row],[HT estimé]]</f>
        <v>418.3366335707164</v>
      </c>
      <c r="K3" s="9">
        <f ca="1">Tableau4[[#This Row],[TTC]]-Tableau4[[#This Row],[HT facturé]]</f>
        <v>83.667326714143258</v>
      </c>
      <c r="L3" s="9">
        <f ca="1">Tableau4[[#This Row],[HT facturé]]*1.2</f>
        <v>502.00396028485966</v>
      </c>
      <c r="M3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4" spans="1:13">
      <c r="A4" s="3" t="s">
        <v>23</v>
      </c>
      <c r="B4" s="3"/>
      <c r="C4" s="6"/>
      <c r="D4" s="3"/>
      <c r="E4" s="2">
        <v>42057</v>
      </c>
      <c r="F4" s="12"/>
      <c r="G4" s="6">
        <f t="shared" ca="1" si="0"/>
        <v>989.83929269764224</v>
      </c>
      <c r="H4" s="33">
        <v>42065</v>
      </c>
      <c r="I4" s="61"/>
      <c r="J4" s="9">
        <f ca="1">Tableau4[[#This Row],[HT estimé]]</f>
        <v>989.83929269764224</v>
      </c>
      <c r="K4" s="8">
        <f ca="1">Tableau4[[#This Row],[TTC]]-Tableau4[[#This Row],[HT facturé]]</f>
        <v>197.96785853952849</v>
      </c>
      <c r="L4" s="8">
        <f ca="1">Tableau4[[#This Row],[HT facturé]]*1.2</f>
        <v>1187.8071512371707</v>
      </c>
      <c r="M4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5" spans="1:13">
      <c r="A5" s="3" t="s">
        <v>21</v>
      </c>
      <c r="B5" s="3"/>
      <c r="C5" s="6"/>
      <c r="D5" s="3"/>
      <c r="E5" s="2">
        <v>42061</v>
      </c>
      <c r="F5" s="12"/>
      <c r="G5" s="6">
        <f t="shared" ca="1" si="0"/>
        <v>921.59402020470259</v>
      </c>
      <c r="H5" s="33">
        <v>42064</v>
      </c>
      <c r="I5" s="61"/>
      <c r="J5" s="9">
        <f ca="1">Tableau4[[#This Row],[HT estimé]]</f>
        <v>921.59402020470259</v>
      </c>
      <c r="K5" s="19">
        <f ca="1">Tableau4[[#This Row],[TTC]]-Tableau4[[#This Row],[HT facturé]]</f>
        <v>184.31880404094056</v>
      </c>
      <c r="L5" s="19">
        <f ca="1">Tableau4[[#This Row],[HT facturé]]*1.2</f>
        <v>1105.9128242456432</v>
      </c>
      <c r="M5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6" spans="1:13">
      <c r="A6" s="3" t="s">
        <v>22</v>
      </c>
      <c r="B6" s="3"/>
      <c r="C6" s="6"/>
      <c r="D6" s="3"/>
      <c r="E6" s="2">
        <v>42068</v>
      </c>
      <c r="F6" s="12"/>
      <c r="G6" s="6">
        <f t="shared" ca="1" si="0"/>
        <v>45.675530581835488</v>
      </c>
      <c r="H6" s="33">
        <v>42100</v>
      </c>
      <c r="I6" s="61"/>
      <c r="J6" s="9">
        <f ca="1">Tableau4[[#This Row],[HT estimé]]</f>
        <v>45.675530581835488</v>
      </c>
      <c r="K6" s="19">
        <f ca="1">Tableau4[[#This Row],[TTC]]-Tableau4[[#This Row],[HT facturé]]</f>
        <v>9.1351061163670977</v>
      </c>
      <c r="L6" s="19">
        <f ca="1">Tableau4[[#This Row],[HT facturé]]*1.2</f>
        <v>54.810636698202586</v>
      </c>
      <c r="M6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7" spans="1:13">
      <c r="A7" s="3" t="s">
        <v>23</v>
      </c>
      <c r="B7" s="3"/>
      <c r="C7" s="6"/>
      <c r="D7" s="3"/>
      <c r="E7" s="2">
        <v>42073</v>
      </c>
      <c r="F7" s="12"/>
      <c r="G7" s="6">
        <f t="shared" ca="1" si="0"/>
        <v>667.09180162262442</v>
      </c>
      <c r="H7" s="33">
        <v>42100</v>
      </c>
      <c r="I7" s="61"/>
      <c r="J7" s="9">
        <f ca="1">Tableau4[[#This Row],[HT estimé]]</f>
        <v>667.09180162262442</v>
      </c>
      <c r="K7" s="19">
        <f ca="1">Tableau4[[#This Row],[TTC]]-Tableau4[[#This Row],[HT facturé]]</f>
        <v>133.41836032452488</v>
      </c>
      <c r="L7" s="19">
        <f ca="1">Tableau4[[#This Row],[HT facturé]]*1.2</f>
        <v>800.5101619471493</v>
      </c>
      <c r="M7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8" spans="1:13">
      <c r="A8" s="3" t="s">
        <v>21</v>
      </c>
      <c r="B8" s="3"/>
      <c r="C8" s="6"/>
      <c r="D8" s="3"/>
      <c r="E8" s="2">
        <v>42079</v>
      </c>
      <c r="F8" s="12"/>
      <c r="G8" s="6">
        <f t="shared" ca="1" si="0"/>
        <v>835.65143958176554</v>
      </c>
      <c r="H8" s="33">
        <v>42075</v>
      </c>
      <c r="I8" s="61"/>
      <c r="J8" s="9">
        <f ca="1">Tableau4[[#This Row],[HT estimé]]</f>
        <v>835.65143958176554</v>
      </c>
      <c r="K8" s="19">
        <f ca="1">Tableau4[[#This Row],[TTC]]-Tableau4[[#This Row],[HT facturé]]</f>
        <v>167.13028791635304</v>
      </c>
      <c r="L8" s="19">
        <f ca="1">Tableau4[[#This Row],[HT facturé]]*1.2</f>
        <v>1002.7817274981186</v>
      </c>
      <c r="M8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9" spans="1:13">
      <c r="A9" s="3" t="s">
        <v>22</v>
      </c>
      <c r="B9" s="3"/>
      <c r="C9" s="6"/>
      <c r="D9" s="3"/>
      <c r="E9" s="2">
        <v>42086</v>
      </c>
      <c r="F9" s="12"/>
      <c r="G9" s="6">
        <f t="shared" ca="1" si="0"/>
        <v>88.435670368885326</v>
      </c>
      <c r="H9" s="33">
        <v>42099</v>
      </c>
      <c r="I9" s="61"/>
      <c r="J9" s="9">
        <f ca="1">Tableau4[[#This Row],[HT estimé]]</f>
        <v>88.435670368885326</v>
      </c>
      <c r="K9" s="19">
        <f ca="1">Tableau4[[#This Row],[TTC]]-Tableau4[[#This Row],[HT facturé]]</f>
        <v>17.687134073777059</v>
      </c>
      <c r="L9" s="19">
        <f ca="1">Tableau4[[#This Row],[HT facturé]]*1.2</f>
        <v>106.12280444266239</v>
      </c>
      <c r="M9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0" spans="1:13">
      <c r="A10" s="3" t="s">
        <v>23</v>
      </c>
      <c r="B10" s="3"/>
      <c r="C10" s="6"/>
      <c r="D10" s="3"/>
      <c r="E10" s="2">
        <v>42087</v>
      </c>
      <c r="F10" s="21"/>
      <c r="G10" s="6">
        <f t="shared" ca="1" si="0"/>
        <v>284.0241897813911</v>
      </c>
      <c r="H10" s="33">
        <v>42099</v>
      </c>
      <c r="I10" s="61"/>
      <c r="J10" s="9">
        <f ca="1">Tableau4[[#This Row],[HT estimé]]</f>
        <v>284.0241897813911</v>
      </c>
      <c r="K10" s="19">
        <f ca="1">Tableau4[[#This Row],[TTC]]-Tableau4[[#This Row],[HT facturé]]</f>
        <v>56.80483795627822</v>
      </c>
      <c r="L10" s="19">
        <f ca="1">Tableau4[[#This Row],[HT facturé]]*1.2</f>
        <v>340.82902773766932</v>
      </c>
      <c r="M10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1" spans="1:13">
      <c r="A11" s="3" t="s">
        <v>21</v>
      </c>
      <c r="B11" s="3"/>
      <c r="C11" s="6"/>
      <c r="D11" s="3"/>
      <c r="E11" s="2">
        <v>42087</v>
      </c>
      <c r="F11" s="12"/>
      <c r="G11" s="6">
        <f t="shared" ca="1" si="0"/>
        <v>57.746032782530321</v>
      </c>
      <c r="H11" s="33">
        <v>42099</v>
      </c>
      <c r="I11" s="61"/>
      <c r="J11" s="9">
        <f ca="1">Tableau4[[#This Row],[HT estimé]]</f>
        <v>57.746032782530321</v>
      </c>
      <c r="K11" s="19">
        <f ca="1">Tableau4[[#This Row],[TTC]]-Tableau4[[#This Row],[HT facturé]]</f>
        <v>11.549206556506064</v>
      </c>
      <c r="L11" s="19">
        <f ca="1">Tableau4[[#This Row],[HT facturé]]*1.2</f>
        <v>69.295239339036385</v>
      </c>
      <c r="M11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2" spans="1:13">
      <c r="A12" s="3" t="s">
        <v>22</v>
      </c>
      <c r="B12" s="3"/>
      <c r="C12" s="6"/>
      <c r="D12" s="3"/>
      <c r="E12" s="2">
        <v>42088</v>
      </c>
      <c r="F12" s="12"/>
      <c r="G12" s="6">
        <f t="shared" ca="1" si="0"/>
        <v>111.21867341709147</v>
      </c>
      <c r="H12" s="33">
        <v>42099</v>
      </c>
      <c r="I12" s="61"/>
      <c r="J12" s="9">
        <f ca="1">Tableau4[[#This Row],[HT estimé]]</f>
        <v>111.21867341709147</v>
      </c>
      <c r="K12" s="19">
        <f ca="1">Tableau4[[#This Row],[TTC]]-Tableau4[[#This Row],[HT facturé]]</f>
        <v>22.243734683418282</v>
      </c>
      <c r="L12" s="19">
        <f ca="1">Tableau4[[#This Row],[HT facturé]]*1.2</f>
        <v>133.46240810050975</v>
      </c>
      <c r="M12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3" spans="1:13">
      <c r="A13" s="3" t="s">
        <v>23</v>
      </c>
      <c r="B13" s="3"/>
      <c r="C13" s="22"/>
      <c r="D13" s="3"/>
      <c r="E13" s="2">
        <v>42095</v>
      </c>
      <c r="F13" s="23"/>
      <c r="G13" s="6">
        <f t="shared" ca="1" si="0"/>
        <v>447.71581926317606</v>
      </c>
      <c r="H13" s="33">
        <v>42128</v>
      </c>
      <c r="I13" s="61"/>
      <c r="J13" s="9">
        <f ca="1">Tableau4[[#This Row],[HT estimé]]</f>
        <v>447.71581926317606</v>
      </c>
      <c r="K13" s="24">
        <f ca="1">Tableau4[[#This Row],[TTC]]-Tableau4[[#This Row],[HT facturé]]</f>
        <v>89.543163852635189</v>
      </c>
      <c r="L13" s="24">
        <f ca="1">Tableau4[[#This Row],[HT facturé]]*1.2</f>
        <v>537.25898311581125</v>
      </c>
      <c r="M13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4" spans="1:13">
      <c r="A14" s="3" t="s">
        <v>21</v>
      </c>
      <c r="B14" s="3"/>
      <c r="C14" s="22"/>
      <c r="D14" s="3"/>
      <c r="E14" s="2">
        <v>42095</v>
      </c>
      <c r="F14" s="23"/>
      <c r="G14" s="6">
        <f t="shared" ca="1" si="0"/>
        <v>201.46227878342683</v>
      </c>
      <c r="H14" s="33">
        <v>42128</v>
      </c>
      <c r="I14" s="61"/>
      <c r="J14" s="9">
        <f ca="1">Tableau4[[#This Row],[HT estimé]]</f>
        <v>201.46227878342683</v>
      </c>
      <c r="K14" s="24">
        <f ca="1">Tableau4[[#This Row],[TTC]]-Tableau4[[#This Row],[HT facturé]]</f>
        <v>40.292455756685342</v>
      </c>
      <c r="L14" s="24">
        <f ca="1">Tableau4[[#This Row],[HT facturé]]*1.2</f>
        <v>241.75473454011217</v>
      </c>
      <c r="M14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5" spans="1:13">
      <c r="A15" s="3" t="s">
        <v>22</v>
      </c>
      <c r="B15" s="3"/>
      <c r="C15" s="6"/>
      <c r="D15" s="3"/>
      <c r="E15" s="2">
        <v>42096</v>
      </c>
      <c r="F15" s="21"/>
      <c r="G15" s="6">
        <f t="shared" ca="1" si="0"/>
        <v>167.47044159669943</v>
      </c>
      <c r="H15" s="33">
        <v>42128</v>
      </c>
      <c r="I15" s="61"/>
      <c r="J15" s="9">
        <f ca="1">Tableau4[[#This Row],[HT estimé]]</f>
        <v>167.47044159669943</v>
      </c>
      <c r="K15" s="19">
        <f ca="1">Tableau4[[#This Row],[TTC]]-Tableau4[[#This Row],[HT facturé]]</f>
        <v>33.49408831933988</v>
      </c>
      <c r="L15" s="19">
        <f ca="1">Tableau4[[#This Row],[HT facturé]]*1.2</f>
        <v>200.96452991603931</v>
      </c>
      <c r="M15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6" spans="1:13">
      <c r="A16" s="3" t="s">
        <v>23</v>
      </c>
      <c r="B16" s="3"/>
      <c r="C16" s="6"/>
      <c r="D16" s="3"/>
      <c r="E16" s="2">
        <v>42102</v>
      </c>
      <c r="F16" s="21"/>
      <c r="G16" s="6">
        <f t="shared" ca="1" si="0"/>
        <v>300.63257607455984</v>
      </c>
      <c r="H16" s="33">
        <v>42128</v>
      </c>
      <c r="I16" s="61"/>
      <c r="J16" s="9">
        <f ca="1">Tableau4[[#This Row],[HT estimé]]</f>
        <v>300.63257607455984</v>
      </c>
      <c r="K16" s="19">
        <f ca="1">Tableau4[[#This Row],[TTC]]-Tableau4[[#This Row],[HT facturé]]</f>
        <v>60.126515214911933</v>
      </c>
      <c r="L16" s="19">
        <f ca="1">Tableau4[[#This Row],[HT facturé]]*1.2</f>
        <v>360.75909128947177</v>
      </c>
      <c r="M16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7" spans="1:13">
      <c r="A17" s="3" t="s">
        <v>21</v>
      </c>
      <c r="B17" s="3"/>
      <c r="C17" s="6"/>
      <c r="D17" s="3"/>
      <c r="E17" s="2">
        <v>42110</v>
      </c>
      <c r="F17" s="12"/>
      <c r="G17" s="6">
        <f t="shared" ca="1" si="0"/>
        <v>211.63329705240329</v>
      </c>
      <c r="H17" s="33">
        <v>42110</v>
      </c>
      <c r="I17" s="61"/>
      <c r="J17" s="9">
        <f ca="1">Tableau4[[#This Row],[HT estimé]]</f>
        <v>211.63329705240329</v>
      </c>
      <c r="K17" s="19">
        <f ca="1">Tableau4[[#This Row],[TTC]]-Tableau4[[#This Row],[HT facturé]]</f>
        <v>42.326659410480659</v>
      </c>
      <c r="L17" s="19">
        <f ca="1">Tableau4[[#This Row],[HT facturé]]*1.2</f>
        <v>253.95995646288395</v>
      </c>
      <c r="M17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8" spans="1:13">
      <c r="A18" s="3" t="s">
        <v>22</v>
      </c>
      <c r="B18" s="3"/>
      <c r="C18" s="6"/>
      <c r="D18" s="3"/>
      <c r="E18" s="2">
        <v>42112</v>
      </c>
      <c r="F18" s="12"/>
      <c r="G18" s="6">
        <f t="shared" ca="1" si="0"/>
        <v>6.4462333920491943</v>
      </c>
      <c r="H18" s="33">
        <v>42112</v>
      </c>
      <c r="I18" s="61"/>
      <c r="J18" s="9">
        <f ca="1">Tableau4[[#This Row],[HT estimé]]</f>
        <v>6.4462333920491943</v>
      </c>
      <c r="K18" s="19">
        <f ca="1">Tableau4[[#This Row],[TTC]]-Tableau4[[#This Row],[HT facturé]]</f>
        <v>1.2892466784098389</v>
      </c>
      <c r="L18" s="19">
        <f ca="1">Tableau4[[#This Row],[HT facturé]]*1.2</f>
        <v>7.7354800704590332</v>
      </c>
      <c r="M18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19" spans="1:13">
      <c r="A19" s="3" t="s">
        <v>23</v>
      </c>
      <c r="B19" s="3"/>
      <c r="C19" s="6"/>
      <c r="D19" s="3"/>
      <c r="E19" s="2">
        <v>42114</v>
      </c>
      <c r="F19" s="12"/>
      <c r="G19" s="6">
        <f t="shared" ca="1" si="0"/>
        <v>719.88267118258784</v>
      </c>
      <c r="H19" s="33">
        <v>42115</v>
      </c>
      <c r="I19" s="61"/>
      <c r="J19" s="9">
        <f ca="1">Tableau4[[#This Row],[HT estimé]]</f>
        <v>719.88267118258784</v>
      </c>
      <c r="K19" s="19">
        <f ca="1">Tableau4[[#This Row],[TTC]]-Tableau4[[#This Row],[HT facturé]]</f>
        <v>143.97653423651752</v>
      </c>
      <c r="L19" s="19">
        <f ca="1">Tableau4[[#This Row],[HT facturé]]*1.2</f>
        <v>863.85920541910536</v>
      </c>
      <c r="M19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0" spans="1:13">
      <c r="A20" s="3" t="s">
        <v>21</v>
      </c>
      <c r="B20" s="3"/>
      <c r="C20" s="22"/>
      <c r="D20" s="3"/>
      <c r="E20" s="2">
        <v>42128</v>
      </c>
      <c r="F20" s="23"/>
      <c r="G20" s="6">
        <f t="shared" ca="1" si="0"/>
        <v>611.43553288097155</v>
      </c>
      <c r="H20" s="33">
        <v>42157</v>
      </c>
      <c r="I20" s="61"/>
      <c r="J20" s="9">
        <f ca="1">Tableau4[[#This Row],[HT estimé]]</f>
        <v>611.43553288097155</v>
      </c>
      <c r="K20" s="42">
        <f ca="1">Tableau4[[#This Row],[TTC]]-Tableau4[[#This Row],[HT facturé]]</f>
        <v>122.28710657619433</v>
      </c>
      <c r="L20" s="42">
        <f ca="1">Tableau4[[#This Row],[HT facturé]]*1.2</f>
        <v>733.72263945716588</v>
      </c>
      <c r="M20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1" spans="1:13">
      <c r="A21" s="3" t="s">
        <v>22</v>
      </c>
      <c r="B21" s="3"/>
      <c r="C21" s="6"/>
      <c r="D21" s="3"/>
      <c r="E21" s="2">
        <v>42130</v>
      </c>
      <c r="F21" s="21"/>
      <c r="G21" s="6">
        <f t="shared" ca="1" si="0"/>
        <v>204.46465917624269</v>
      </c>
      <c r="H21" s="33">
        <v>42157</v>
      </c>
      <c r="I21" s="61"/>
      <c r="J21" s="9">
        <f ca="1">Tableau4[[#This Row],[HT estimé]]</f>
        <v>204.46465917624269</v>
      </c>
      <c r="K21" s="41">
        <f ca="1">Tableau4[[#This Row],[TTC]]-Tableau4[[#This Row],[HT facturé]]</f>
        <v>40.892931835248532</v>
      </c>
      <c r="L21" s="41">
        <f ca="1">Tableau4[[#This Row],[HT facturé]]*1.2</f>
        <v>245.35759101149122</v>
      </c>
      <c r="M21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2" spans="1:13">
      <c r="A22" s="3" t="s">
        <v>23</v>
      </c>
      <c r="B22" s="3"/>
      <c r="C22" s="6"/>
      <c r="D22" s="3"/>
      <c r="E22" s="2">
        <v>42136</v>
      </c>
      <c r="F22" s="21"/>
      <c r="G22" s="6">
        <f t="shared" ca="1" si="0"/>
        <v>369.26785844498977</v>
      </c>
      <c r="H22" s="33">
        <v>42157</v>
      </c>
      <c r="I22" s="61"/>
      <c r="J22" s="9">
        <f ca="1">Tableau4[[#This Row],[HT estimé]]</f>
        <v>369.26785844498977</v>
      </c>
      <c r="K22" s="41">
        <f ca="1">Tableau4[[#This Row],[TTC]]-Tableau4[[#This Row],[HT facturé]]</f>
        <v>73.853571688997931</v>
      </c>
      <c r="L22" s="41">
        <f ca="1">Tableau4[[#This Row],[HT facturé]]*1.2</f>
        <v>443.1214301339877</v>
      </c>
      <c r="M22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3" spans="1:13">
      <c r="A23" s="3" t="s">
        <v>21</v>
      </c>
      <c r="B23" s="3"/>
      <c r="C23" s="6"/>
      <c r="D23" s="3"/>
      <c r="E23" s="2">
        <v>42144</v>
      </c>
      <c r="F23" s="12"/>
      <c r="G23" s="6">
        <f t="shared" ca="1" si="0"/>
        <v>287.37139591777884</v>
      </c>
      <c r="H23" s="33">
        <v>42145</v>
      </c>
      <c r="I23" s="61"/>
      <c r="J23" s="9">
        <f ca="1">Tableau4[[#This Row],[HT estimé]]</f>
        <v>287.37139591777884</v>
      </c>
      <c r="K23" s="19">
        <f ca="1">Tableau4[[#This Row],[TTC]]-Tableau4[[#This Row],[HT facturé]]</f>
        <v>57.47427918355578</v>
      </c>
      <c r="L23" s="19">
        <f ca="1">Tableau4[[#This Row],[HT facturé]]*1.2</f>
        <v>344.84567510133462</v>
      </c>
      <c r="M23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4" spans="1:13">
      <c r="A24" s="3" t="s">
        <v>22</v>
      </c>
      <c r="B24" s="3"/>
      <c r="C24" s="6"/>
      <c r="D24" s="3"/>
      <c r="E24" s="2">
        <v>42151</v>
      </c>
      <c r="F24" s="12"/>
      <c r="G24" s="6">
        <f t="shared" ca="1" si="0"/>
        <v>541.71889919145053</v>
      </c>
      <c r="H24" s="33">
        <v>42151</v>
      </c>
      <c r="I24" s="61"/>
      <c r="J24" s="9">
        <f ca="1">Tableau4[[#This Row],[HT estimé]]</f>
        <v>541.71889919145053</v>
      </c>
      <c r="K24" s="19">
        <f ca="1">Tableau4[[#This Row],[TTC]]-Tableau4[[#This Row],[HT facturé]]</f>
        <v>108.34377983829006</v>
      </c>
      <c r="L24" s="19">
        <f ca="1">Tableau4[[#This Row],[HT facturé]]*1.2</f>
        <v>650.06267902974059</v>
      </c>
      <c r="M24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5" spans="1:13">
      <c r="A25" s="3" t="s">
        <v>23</v>
      </c>
      <c r="B25" s="3"/>
      <c r="C25" s="6"/>
      <c r="D25" s="3"/>
      <c r="E25" s="2">
        <v>42157</v>
      </c>
      <c r="F25" s="21"/>
      <c r="G25" s="6">
        <f t="shared" ca="1" si="0"/>
        <v>195.33153731443554</v>
      </c>
      <c r="H25" s="33">
        <v>42187</v>
      </c>
      <c r="I25" s="61"/>
      <c r="J25" s="9">
        <f ca="1">Tableau4[[#This Row],[HT estimé]]</f>
        <v>195.33153731443554</v>
      </c>
      <c r="K25" s="41">
        <f ca="1">Tableau4[[#This Row],[TTC]]-Tableau4[[#This Row],[HT facturé]]</f>
        <v>39.066307462887096</v>
      </c>
      <c r="L25" s="41">
        <f ca="1">Tableau4[[#This Row],[HT facturé]]*1.2</f>
        <v>234.39784477732263</v>
      </c>
      <c r="M25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6" spans="1:13">
      <c r="A26" s="3" t="s">
        <v>21</v>
      </c>
      <c r="B26" s="3"/>
      <c r="C26" s="6"/>
      <c r="D26" s="3"/>
      <c r="E26" s="2">
        <v>42157</v>
      </c>
      <c r="F26" s="12"/>
      <c r="G26" s="6">
        <f t="shared" ca="1" si="0"/>
        <v>460.82306508857187</v>
      </c>
      <c r="H26" s="33">
        <v>42157</v>
      </c>
      <c r="I26" s="61"/>
      <c r="J26" s="9">
        <f ca="1">Tableau4[[#This Row],[HT estimé]]</f>
        <v>460.82306508857187</v>
      </c>
      <c r="K26" s="41">
        <f ca="1">Tableau4[[#This Row],[TTC]]-Tableau4[[#This Row],[HT facturé]]</f>
        <v>92.164613017714373</v>
      </c>
      <c r="L26" s="41">
        <f ca="1">Tableau4[[#This Row],[HT facturé]]*1.2</f>
        <v>552.98767810628624</v>
      </c>
      <c r="M26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7" spans="1:13">
      <c r="A27" s="3" t="s">
        <v>22</v>
      </c>
      <c r="B27" s="3"/>
      <c r="C27" s="6"/>
      <c r="D27" s="3"/>
      <c r="E27" s="2">
        <v>42158</v>
      </c>
      <c r="F27" s="12"/>
      <c r="G27" s="6">
        <f t="shared" ca="1" si="0"/>
        <v>190.84364902767081</v>
      </c>
      <c r="H27" s="33">
        <v>42187</v>
      </c>
      <c r="I27" s="61"/>
      <c r="J27" s="9">
        <f ca="1">Tableau4[[#This Row],[HT estimé]]</f>
        <v>190.84364902767081</v>
      </c>
      <c r="K27" s="41">
        <f ca="1">Tableau4[[#This Row],[TTC]]-Tableau4[[#This Row],[HT facturé]]</f>
        <v>38.168729805534156</v>
      </c>
      <c r="L27" s="41">
        <f ca="1">Tableau4[[#This Row],[HT facturé]]*1.2</f>
        <v>229.01237883320496</v>
      </c>
      <c r="M27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8" spans="1:13">
      <c r="A28" s="3" t="s">
        <v>23</v>
      </c>
      <c r="B28" s="3"/>
      <c r="C28" s="6"/>
      <c r="D28" s="3"/>
      <c r="E28" s="2">
        <v>42160</v>
      </c>
      <c r="F28" s="21"/>
      <c r="G28" s="6">
        <f t="shared" ca="1" si="0"/>
        <v>199.29515942738462</v>
      </c>
      <c r="H28" s="33">
        <v>42187</v>
      </c>
      <c r="I28" s="61"/>
      <c r="J28" s="9">
        <f ca="1">Tableau4[[#This Row],[HT estimé]]</f>
        <v>199.29515942738462</v>
      </c>
      <c r="K28" s="41">
        <f ca="1">Tableau4[[#This Row],[TTC]]-Tableau4[[#This Row],[HT facturé]]</f>
        <v>39.859031885476924</v>
      </c>
      <c r="L28" s="41">
        <f ca="1">Tableau4[[#This Row],[HT facturé]]*1.2</f>
        <v>239.15419131286154</v>
      </c>
      <c r="M28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29" spans="1:13">
      <c r="A29" s="3" t="s">
        <v>21</v>
      </c>
      <c r="B29" s="3"/>
      <c r="C29" s="6"/>
      <c r="D29" s="3"/>
      <c r="E29" s="2">
        <v>42164</v>
      </c>
      <c r="F29" s="26"/>
      <c r="G29" s="6">
        <f t="shared" ca="1" si="0"/>
        <v>76.772881607698025</v>
      </c>
      <c r="H29" s="33">
        <v>42187</v>
      </c>
      <c r="I29" s="61"/>
      <c r="J29" s="9">
        <f ca="1">Tableau4[[#This Row],[HT estimé]]</f>
        <v>76.772881607698025</v>
      </c>
      <c r="K29" s="41">
        <f ca="1">Tableau4[[#This Row],[TTC]]-Tableau4[[#This Row],[HT facturé]]</f>
        <v>15.354576321539597</v>
      </c>
      <c r="L29" s="41">
        <f ca="1">Tableau4[[#This Row],[HT facturé]]*1.2</f>
        <v>92.127457929237622</v>
      </c>
      <c r="M29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0" spans="1:13">
      <c r="A30" s="3" t="s">
        <v>22</v>
      </c>
      <c r="B30" s="3"/>
      <c r="C30" s="6"/>
      <c r="D30" s="3"/>
      <c r="E30" s="2">
        <v>42177</v>
      </c>
      <c r="F30" s="21"/>
      <c r="G30" s="6">
        <f t="shared" ca="1" si="0"/>
        <v>71.366156193619631</v>
      </c>
      <c r="H30" s="33">
        <v>42187</v>
      </c>
      <c r="I30" s="61"/>
      <c r="J30" s="9">
        <f ca="1">Tableau4[[#This Row],[HT estimé]]</f>
        <v>71.366156193619631</v>
      </c>
      <c r="K30" s="41">
        <f ca="1">Tableau4[[#This Row],[TTC]]-Tableau4[[#This Row],[HT facturé]]</f>
        <v>14.273231238723923</v>
      </c>
      <c r="L30" s="41">
        <f ca="1">Tableau4[[#This Row],[HT facturé]]*1.2</f>
        <v>85.639387432343554</v>
      </c>
      <c r="M30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1" spans="1:13">
      <c r="A31" s="3" t="s">
        <v>23</v>
      </c>
      <c r="B31" s="3"/>
      <c r="C31" s="6"/>
      <c r="D31" s="3"/>
      <c r="E31" s="2">
        <v>42179</v>
      </c>
      <c r="F31" s="12"/>
      <c r="G31" s="6">
        <f t="shared" ca="1" si="0"/>
        <v>567.31345045885462</v>
      </c>
      <c r="H31" s="33">
        <v>42179</v>
      </c>
      <c r="I31" s="61"/>
      <c r="J31" s="9">
        <f ca="1">Tableau4[[#This Row],[HT estimé]]</f>
        <v>567.31345045885462</v>
      </c>
      <c r="K31" s="41">
        <f ca="1">Tableau4[[#This Row],[TTC]]-Tableau4[[#This Row],[HT facturé]]</f>
        <v>113.46269009177092</v>
      </c>
      <c r="L31" s="41">
        <f ca="1">Tableau4[[#This Row],[HT facturé]]*1.2</f>
        <v>680.77614055062554</v>
      </c>
      <c r="M31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2" spans="1:13">
      <c r="A32" s="3" t="s">
        <v>21</v>
      </c>
      <c r="B32" s="3"/>
      <c r="C32" s="6"/>
      <c r="D32" s="3"/>
      <c r="E32" s="2">
        <v>42179</v>
      </c>
      <c r="F32" s="12"/>
      <c r="G32" s="6">
        <f t="shared" ca="1" si="0"/>
        <v>245.95830414303822</v>
      </c>
      <c r="H32" s="33">
        <v>42187</v>
      </c>
      <c r="I32" s="61"/>
      <c r="J32" s="9">
        <f ca="1">Tableau4[[#This Row],[HT estimé]]</f>
        <v>245.95830414303822</v>
      </c>
      <c r="K32" s="41">
        <f ca="1">Tableau4[[#This Row],[TTC]]-Tableau4[[#This Row],[HT facturé]]</f>
        <v>49.19166082860761</v>
      </c>
      <c r="L32" s="41">
        <f ca="1">Tableau4[[#This Row],[HT facturé]]*1.2</f>
        <v>295.14996497164583</v>
      </c>
      <c r="M32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3" spans="1:13">
      <c r="A33" s="3" t="s">
        <v>22</v>
      </c>
      <c r="B33" s="3"/>
      <c r="C33" s="6"/>
      <c r="D33" s="3"/>
      <c r="E33" s="2">
        <v>42184</v>
      </c>
      <c r="F33" s="12"/>
      <c r="G33" s="6">
        <f t="shared" ca="1" si="0"/>
        <v>333.04715213653236</v>
      </c>
      <c r="H33" s="33">
        <v>42187</v>
      </c>
      <c r="I33" s="61"/>
      <c r="J33" s="9">
        <f ca="1">Tableau4[[#This Row],[HT estimé]]</f>
        <v>333.04715213653236</v>
      </c>
      <c r="K33" s="41">
        <f ca="1">Tableau4[[#This Row],[TTC]]-Tableau4[[#This Row],[HT facturé]]</f>
        <v>66.609430427306449</v>
      </c>
      <c r="L33" s="41">
        <f ca="1">Tableau4[[#This Row],[HT facturé]]*1.2</f>
        <v>399.65658256383881</v>
      </c>
      <c r="M33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4" spans="1:13">
      <c r="A34" s="3" t="s">
        <v>23</v>
      </c>
      <c r="B34" s="3"/>
      <c r="C34" s="6"/>
      <c r="D34" s="3"/>
      <c r="E34" s="2">
        <v>42186</v>
      </c>
      <c r="F34" s="12"/>
      <c r="G34" s="6">
        <f t="shared" ca="1" si="0"/>
        <v>476.72769338544339</v>
      </c>
      <c r="H34" s="33">
        <v>42217</v>
      </c>
      <c r="I34" s="61"/>
      <c r="J34" s="9">
        <f ca="1">Tableau4[[#This Row],[HT estimé]]</f>
        <v>476.72769338544339</v>
      </c>
      <c r="K34" s="19">
        <f ca="1">Tableau4[[#This Row],[TTC]]-Tableau4[[#This Row],[HT facturé]]</f>
        <v>95.345538677088655</v>
      </c>
      <c r="L34" s="19">
        <f ca="1">Tableau4[[#This Row],[HT facturé]]*1.2</f>
        <v>572.07323206253204</v>
      </c>
      <c r="M3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35" spans="1:13">
      <c r="A35" s="3" t="s">
        <v>21</v>
      </c>
      <c r="B35" s="3"/>
      <c r="C35" s="6"/>
      <c r="D35" s="3"/>
      <c r="E35" s="25">
        <v>42192</v>
      </c>
      <c r="F35" s="12"/>
      <c r="G35" s="6">
        <f t="shared" ca="1" si="0"/>
        <v>480.18411750109902</v>
      </c>
      <c r="H35" s="33">
        <v>42192</v>
      </c>
      <c r="I35" s="61"/>
      <c r="J35" s="9">
        <f ca="1">Tableau4[[#This Row],[HT estimé]]</f>
        <v>480.18411750109902</v>
      </c>
      <c r="K35" s="19">
        <f ca="1">Tableau4[[#This Row],[TTC]]-Tableau4[[#This Row],[HT facturé]]</f>
        <v>96.036823500219782</v>
      </c>
      <c r="L35" s="19">
        <f ca="1">Tableau4[[#This Row],[HT facturé]]*1.2</f>
        <v>576.22094100131881</v>
      </c>
      <c r="M35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6" spans="1:13">
      <c r="A36" s="3" t="s">
        <v>22</v>
      </c>
      <c r="B36" s="3"/>
      <c r="C36" s="6"/>
      <c r="D36" s="3"/>
      <c r="E36" s="2">
        <v>42193</v>
      </c>
      <c r="F36" s="12"/>
      <c r="G36" s="6">
        <f t="shared" ca="1" si="0"/>
        <v>37.837274518147446</v>
      </c>
      <c r="H36" s="33">
        <v>42193</v>
      </c>
      <c r="I36" s="61"/>
      <c r="J36" s="9">
        <f ca="1">Tableau4[[#This Row],[HT estimé]]</f>
        <v>37.837274518147446</v>
      </c>
      <c r="K36" s="19">
        <f ca="1">Tableau4[[#This Row],[TTC]]-Tableau4[[#This Row],[HT facturé]]</f>
        <v>7.5674549036294891</v>
      </c>
      <c r="L36" s="19">
        <f ca="1">Tableau4[[#This Row],[HT facturé]]*1.2</f>
        <v>45.404729421776935</v>
      </c>
      <c r="M36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37" spans="1:13">
      <c r="A37" s="3" t="s">
        <v>23</v>
      </c>
      <c r="B37" s="3"/>
      <c r="C37" s="27"/>
      <c r="D37" s="82"/>
      <c r="E37" s="1">
        <v>42193</v>
      </c>
      <c r="F37" s="28"/>
      <c r="G37" s="6">
        <f t="shared" ca="1" si="0"/>
        <v>593.5718003246626</v>
      </c>
      <c r="H37" s="33">
        <v>42217</v>
      </c>
      <c r="I37" s="61"/>
      <c r="J37" s="9">
        <f ca="1">Tableau4[[#This Row],[HT estimé]]</f>
        <v>593.5718003246626</v>
      </c>
      <c r="K37" s="29">
        <f ca="1">Tableau4[[#This Row],[TTC]]-Tableau4[[#This Row],[HT facturé]]</f>
        <v>118.71436006493252</v>
      </c>
      <c r="L37" s="29">
        <f ca="1">Tableau4[[#This Row],[HT facturé]]*1.2</f>
        <v>712.28616038959512</v>
      </c>
      <c r="M3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38" spans="1:13">
      <c r="A38" s="3" t="s">
        <v>21</v>
      </c>
      <c r="B38" s="82"/>
      <c r="C38" s="27"/>
      <c r="D38" s="82"/>
      <c r="E38" s="1">
        <v>42195</v>
      </c>
      <c r="F38" s="28"/>
      <c r="G38" s="6">
        <f t="shared" ca="1" si="0"/>
        <v>8.3034625417237606</v>
      </c>
      <c r="H38" s="33">
        <v>42217</v>
      </c>
      <c r="I38" s="61"/>
      <c r="J38" s="9">
        <f ca="1">Tableau4[[#This Row],[HT estimé]]</f>
        <v>8.3034625417237606</v>
      </c>
      <c r="K38" s="29">
        <f ca="1">Tableau4[[#This Row],[TTC]]-Tableau4[[#This Row],[HT facturé]]</f>
        <v>1.6606925083447521</v>
      </c>
      <c r="L38" s="29">
        <f ca="1">Tableau4[[#This Row],[HT facturé]]*1.2</f>
        <v>9.9641550500685128</v>
      </c>
      <c r="M3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39" spans="1:13">
      <c r="A39" s="3" t="s">
        <v>22</v>
      </c>
      <c r="B39" s="3"/>
      <c r="C39" s="6"/>
      <c r="D39" s="3"/>
      <c r="E39" s="2">
        <v>42200</v>
      </c>
      <c r="F39" s="12"/>
      <c r="G39" s="6">
        <f t="shared" ca="1" si="0"/>
        <v>299.86639932062985</v>
      </c>
      <c r="H39" s="33">
        <v>42217</v>
      </c>
      <c r="I39" s="61"/>
      <c r="J39" s="9">
        <f ca="1">Tableau4[[#This Row],[HT estimé]]</f>
        <v>299.86639932062985</v>
      </c>
      <c r="K39" s="19">
        <f ca="1">Tableau4[[#This Row],[TTC]]-Tableau4[[#This Row],[HT facturé]]</f>
        <v>59.973279864125971</v>
      </c>
      <c r="L39" s="19">
        <f ca="1">Tableau4[[#This Row],[HT facturé]]*1.2</f>
        <v>359.83967918475582</v>
      </c>
      <c r="M3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0" spans="1:13">
      <c r="A40" s="3" t="s">
        <v>23</v>
      </c>
      <c r="B40" s="3"/>
      <c r="C40" s="6"/>
      <c r="D40" s="3"/>
      <c r="E40" s="2">
        <v>42200</v>
      </c>
      <c r="F40" s="12"/>
      <c r="G40" s="6">
        <f t="shared" ca="1" si="0"/>
        <v>298.4786829962971</v>
      </c>
      <c r="H40" s="33">
        <v>42217</v>
      </c>
      <c r="I40" s="61"/>
      <c r="J40" s="9">
        <f ca="1">Tableau4[[#This Row],[HT estimé]]</f>
        <v>298.4786829962971</v>
      </c>
      <c r="K40" s="19">
        <f ca="1">Tableau4[[#This Row],[TTC]]-Tableau4[[#This Row],[HT facturé]]</f>
        <v>59.695736599259419</v>
      </c>
      <c r="L40" s="19">
        <f ca="1">Tableau4[[#This Row],[HT facturé]]*1.2</f>
        <v>358.17441959555651</v>
      </c>
      <c r="M4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1" spans="1:13">
      <c r="A41" s="3" t="s">
        <v>21</v>
      </c>
      <c r="B41" s="3"/>
      <c r="C41" s="30"/>
      <c r="D41" s="3"/>
      <c r="E41" s="2">
        <v>42200</v>
      </c>
      <c r="F41" s="31"/>
      <c r="G41" s="6">
        <f t="shared" ca="1" si="0"/>
        <v>165.67856600900299</v>
      </c>
      <c r="H41" s="33">
        <v>42200</v>
      </c>
      <c r="I41" s="61"/>
      <c r="J41" s="9">
        <f ca="1">Tableau4[[#This Row],[HT estimé]]</f>
        <v>165.67856600900299</v>
      </c>
      <c r="K41" s="32">
        <f ca="1">Tableau4[[#This Row],[TTC]]-Tableau4[[#This Row],[HT facturé]]</f>
        <v>33.135713201800598</v>
      </c>
      <c r="L41" s="32">
        <f ca="1">Tableau4[[#This Row],[HT facturé]]*1.2</f>
        <v>198.81427921080359</v>
      </c>
      <c r="M41" t="str">
        <f>YEAR(Tableau4[[#This Row],[Date Facture faite]])-IF(MONTH(Tableau4[[#This Row],[Date Facture faite]])&gt;7,0,1)&amp;"-"&amp;YEAR(Tableau4[[#This Row],[Date Facture faite]])+IF(MONTH(Tableau4[[#This Row],[Date Facture faite]])&gt;7,1,0)</f>
        <v>2014-2015</v>
      </c>
    </row>
    <row r="42" spans="1:13">
      <c r="A42" s="3" t="s">
        <v>22</v>
      </c>
      <c r="B42" s="3"/>
      <c r="C42" s="6"/>
      <c r="D42" s="3"/>
      <c r="E42" s="2">
        <v>42230</v>
      </c>
      <c r="F42" s="12"/>
      <c r="G42" s="6">
        <f t="shared" ca="1" si="0"/>
        <v>49.324845341105039</v>
      </c>
      <c r="H42" s="33">
        <v>42248</v>
      </c>
      <c r="I42" s="15"/>
      <c r="J42" s="9">
        <f ca="1">Tableau4[[#This Row],[HT estimé]]</f>
        <v>49.324845341105039</v>
      </c>
      <c r="K42" s="19">
        <f ca="1">Tableau4[[#This Row],[TTC]]-Tableau4[[#This Row],[HT facturé]]</f>
        <v>9.8649690682210078</v>
      </c>
      <c r="L42" s="19">
        <f ca="1">Tableau4[[#This Row],[HT facturé]]*1.2</f>
        <v>59.189814409326047</v>
      </c>
      <c r="M4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3" spans="1:13">
      <c r="A43" s="3" t="s">
        <v>23</v>
      </c>
      <c r="B43" s="82"/>
      <c r="D43" s="82"/>
      <c r="E43" s="1">
        <v>42237</v>
      </c>
      <c r="F43" s="35"/>
      <c r="G43" s="6">
        <f t="shared" ca="1" si="0"/>
        <v>498.10235588419619</v>
      </c>
      <c r="H43" s="36">
        <v>42248</v>
      </c>
      <c r="I43" s="37"/>
      <c r="J43" s="9">
        <f ca="1">Tableau4[[#This Row],[HT estimé]]</f>
        <v>498.10235588419619</v>
      </c>
      <c r="K43" s="38">
        <f ca="1">Tableau4[[#This Row],[TTC]]-Tableau4[[#This Row],[HT facturé]]</f>
        <v>99.62047117683926</v>
      </c>
      <c r="L43" s="38">
        <f ca="1">Tableau4[[#This Row],[HT facturé]]*1.2</f>
        <v>597.72282706103545</v>
      </c>
      <c r="M4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4" spans="1:13">
      <c r="A44" s="3" t="s">
        <v>21</v>
      </c>
      <c r="B44" s="82"/>
      <c r="D44" s="82"/>
      <c r="E44" s="1">
        <v>42245</v>
      </c>
      <c r="F44" s="35"/>
      <c r="G44" s="6">
        <f t="shared" ca="1" si="0"/>
        <v>344.63637002107396</v>
      </c>
      <c r="H44" s="36">
        <v>42248</v>
      </c>
      <c r="I44" s="37"/>
      <c r="J44" s="9">
        <f ca="1">Tableau4[[#This Row],[HT estimé]]</f>
        <v>344.63637002107396</v>
      </c>
      <c r="K44" s="38">
        <f ca="1">Tableau4[[#This Row],[TTC]]-Tableau4[[#This Row],[HT facturé]]</f>
        <v>68.92727400421478</v>
      </c>
      <c r="L44" s="38">
        <f ca="1">Tableau4[[#This Row],[HT facturé]]*1.2</f>
        <v>413.56364402528874</v>
      </c>
      <c r="M4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5" spans="1:13">
      <c r="A45" s="3" t="s">
        <v>22</v>
      </c>
      <c r="B45" s="82"/>
      <c r="D45" s="82"/>
      <c r="E45" s="1">
        <v>42251</v>
      </c>
      <c r="F45" s="35"/>
      <c r="G45" s="6">
        <f t="shared" ca="1" si="0"/>
        <v>209.58879092648797</v>
      </c>
      <c r="H45" s="36">
        <v>42278</v>
      </c>
      <c r="I45" s="37"/>
      <c r="J45" s="9">
        <f ca="1">Tableau4[[#This Row],[HT estimé]]</f>
        <v>209.58879092648797</v>
      </c>
      <c r="K45" s="38">
        <f ca="1">Tableau4[[#This Row],[TTC]]-Tableau4[[#This Row],[HT facturé]]</f>
        <v>41.917758185297572</v>
      </c>
      <c r="L45" s="38">
        <f ca="1">Tableau4[[#This Row],[HT facturé]]*1.2</f>
        <v>251.50654911178555</v>
      </c>
      <c r="M4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6" spans="1:13">
      <c r="A46" s="3" t="s">
        <v>23</v>
      </c>
      <c r="B46" s="82"/>
      <c r="D46" s="82"/>
      <c r="E46" s="1">
        <v>42257</v>
      </c>
      <c r="F46" s="35"/>
      <c r="G46" s="6">
        <f t="shared" ca="1" si="0"/>
        <v>82.588532652806634</v>
      </c>
      <c r="H46" s="36">
        <v>42278</v>
      </c>
      <c r="I46" s="37"/>
      <c r="J46" s="9">
        <f ca="1">Tableau4[[#This Row],[HT estimé]]</f>
        <v>82.588532652806634</v>
      </c>
      <c r="K46" s="38">
        <f ca="1">Tableau4[[#This Row],[TTC]]-Tableau4[[#This Row],[HT facturé]]</f>
        <v>16.517706530561327</v>
      </c>
      <c r="L46" s="38">
        <f ca="1">Tableau4[[#This Row],[HT facturé]]*1.2</f>
        <v>99.106239183367961</v>
      </c>
      <c r="M4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7" spans="1:13">
      <c r="A47" s="3" t="s">
        <v>21</v>
      </c>
      <c r="B47" s="3"/>
      <c r="D47" s="82"/>
      <c r="E47" s="1">
        <v>42258</v>
      </c>
      <c r="F47" s="39"/>
      <c r="G47" s="6">
        <f t="shared" ca="1" si="0"/>
        <v>90.338256473173402</v>
      </c>
      <c r="H47" s="36">
        <v>42278</v>
      </c>
      <c r="I47" s="37"/>
      <c r="J47" s="9">
        <f ca="1">Tableau4[[#This Row],[HT estimé]]</f>
        <v>90.338256473173402</v>
      </c>
      <c r="K47" s="38">
        <f ca="1">Tableau4[[#This Row],[TTC]]-Tableau4[[#This Row],[HT facturé]]</f>
        <v>18.067651294634672</v>
      </c>
      <c r="L47" s="38">
        <f ca="1">Tableau4[[#This Row],[HT facturé]]*1.2</f>
        <v>108.40590776780807</v>
      </c>
      <c r="M4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8" spans="1:13">
      <c r="A48" s="3" t="s">
        <v>22</v>
      </c>
      <c r="B48" s="82"/>
      <c r="D48" s="3"/>
      <c r="E48" s="1">
        <v>42263</v>
      </c>
      <c r="F48" s="39"/>
      <c r="G48" s="6">
        <f t="shared" ca="1" si="0"/>
        <v>652.05929922140001</v>
      </c>
      <c r="H48" s="36">
        <v>42278</v>
      </c>
      <c r="I48" s="37"/>
      <c r="J48" s="9">
        <f ca="1">Tableau4[[#This Row],[HT estimé]]</f>
        <v>652.05929922140001</v>
      </c>
      <c r="K48" s="38">
        <f ca="1">Tableau4[[#This Row],[TTC]]-Tableau4[[#This Row],[HT facturé]]</f>
        <v>130.41185984428</v>
      </c>
      <c r="L48" s="38">
        <f ca="1">Tableau4[[#This Row],[HT facturé]]*1.2</f>
        <v>782.47115906568001</v>
      </c>
      <c r="M4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49" spans="1:13">
      <c r="A49" s="3" t="s">
        <v>23</v>
      </c>
      <c r="B49" s="82"/>
      <c r="D49" s="82"/>
      <c r="E49" s="1">
        <v>42264</v>
      </c>
      <c r="F49" s="39"/>
      <c r="G49" s="6">
        <f t="shared" ca="1" si="0"/>
        <v>715.14315533955846</v>
      </c>
      <c r="H49" s="36">
        <v>42278</v>
      </c>
      <c r="I49" s="37"/>
      <c r="J49" s="9">
        <f ca="1">Tableau4[[#This Row],[HT estimé]]</f>
        <v>715.14315533955846</v>
      </c>
      <c r="K49" s="38">
        <f ca="1">Tableau4[[#This Row],[TTC]]-Tableau4[[#This Row],[HT facturé]]</f>
        <v>143.02863106791165</v>
      </c>
      <c r="L49" s="38">
        <f ca="1">Tableau4[[#This Row],[HT facturé]]*1.2</f>
        <v>858.17178640747011</v>
      </c>
      <c r="M4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0" spans="1:13">
      <c r="A50" s="3" t="s">
        <v>21</v>
      </c>
      <c r="B50" s="82"/>
      <c r="D50" s="82"/>
      <c r="E50" s="1">
        <v>42265</v>
      </c>
      <c r="F50" s="35"/>
      <c r="G50" s="6">
        <f t="shared" ca="1" si="0"/>
        <v>721.52540146804517</v>
      </c>
      <c r="H50" s="36">
        <v>42278</v>
      </c>
      <c r="I50" s="37"/>
      <c r="J50" s="9">
        <f ca="1">Tableau4[[#This Row],[HT estimé]]</f>
        <v>721.52540146804517</v>
      </c>
      <c r="K50" s="38">
        <f ca="1">Tableau4[[#This Row],[TTC]]-Tableau4[[#This Row],[HT facturé]]</f>
        <v>144.30508029360897</v>
      </c>
      <c r="L50" s="38">
        <f ca="1">Tableau4[[#This Row],[HT facturé]]*1.2</f>
        <v>865.83048176165414</v>
      </c>
      <c r="M5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1" spans="1:13">
      <c r="A51" s="3" t="s">
        <v>22</v>
      </c>
      <c r="B51" s="3"/>
      <c r="D51" s="82"/>
      <c r="E51" s="1">
        <v>42268</v>
      </c>
      <c r="F51" s="39"/>
      <c r="G51" s="6">
        <f t="shared" ca="1" si="0"/>
        <v>767.27314360971934</v>
      </c>
      <c r="H51" s="36">
        <v>42276</v>
      </c>
      <c r="I51" s="37"/>
      <c r="J51" s="9">
        <f ca="1">Tableau4[[#This Row],[HT estimé]]</f>
        <v>767.27314360971934</v>
      </c>
      <c r="K51" s="38">
        <f ca="1">Tableau4[[#This Row],[TTC]]-Tableau4[[#This Row],[HT facturé]]</f>
        <v>153.45462872194389</v>
      </c>
      <c r="L51" s="38">
        <f ca="1">Tableau4[[#This Row],[HT facturé]]*1.2</f>
        <v>920.72777233166323</v>
      </c>
      <c r="M5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2" spans="1:13">
      <c r="A52" s="3" t="s">
        <v>23</v>
      </c>
      <c r="B52" s="82"/>
      <c r="D52" s="82"/>
      <c r="E52" s="1">
        <v>42269</v>
      </c>
      <c r="F52" s="35"/>
      <c r="G52" s="6">
        <f t="shared" ca="1" si="0"/>
        <v>282.48777877039544</v>
      </c>
      <c r="H52" s="36">
        <v>42278</v>
      </c>
      <c r="I52" s="37"/>
      <c r="J52" s="9">
        <f ca="1">Tableau4[[#This Row],[HT estimé]]</f>
        <v>282.48777877039544</v>
      </c>
      <c r="K52" s="38">
        <f ca="1">Tableau4[[#This Row],[TTC]]-Tableau4[[#This Row],[HT facturé]]</f>
        <v>56.497555754079087</v>
      </c>
      <c r="L52" s="38">
        <f ca="1">Tableau4[[#This Row],[HT facturé]]*1.2</f>
        <v>338.98533452447452</v>
      </c>
      <c r="M5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3" spans="1:13">
      <c r="A53" s="3" t="s">
        <v>21</v>
      </c>
      <c r="B53" s="82"/>
      <c r="D53" s="82"/>
      <c r="E53" s="1">
        <v>42270</v>
      </c>
      <c r="F53" s="40"/>
      <c r="G53" s="6">
        <f t="shared" ca="1" si="0"/>
        <v>976.01414306968718</v>
      </c>
      <c r="H53" s="36">
        <v>42278</v>
      </c>
      <c r="I53" s="37"/>
      <c r="J53" s="9">
        <f ca="1">Tableau4[[#This Row],[HT estimé]]</f>
        <v>976.01414306968718</v>
      </c>
      <c r="K53" s="38">
        <f ca="1">Tableau4[[#This Row],[TTC]]-Tableau4[[#This Row],[HT facturé]]</f>
        <v>195.2028286139373</v>
      </c>
      <c r="L53" s="38">
        <f ca="1">Tableau4[[#This Row],[HT facturé]]*1.2</f>
        <v>1171.2169716836245</v>
      </c>
      <c r="M5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4" spans="1:13">
      <c r="A54" s="3" t="s">
        <v>22</v>
      </c>
      <c r="B54" s="82"/>
      <c r="D54" s="82"/>
      <c r="E54" s="1">
        <v>42271</v>
      </c>
      <c r="F54" s="39"/>
      <c r="G54" s="6">
        <f t="shared" ca="1" si="0"/>
        <v>917.65407393969588</v>
      </c>
      <c r="H54" s="36">
        <v>42276</v>
      </c>
      <c r="I54" s="37"/>
      <c r="J54" s="9">
        <f ca="1">Tableau4[[#This Row],[HT estimé]]</f>
        <v>917.65407393969588</v>
      </c>
      <c r="K54" s="38">
        <f ca="1">Tableau4[[#This Row],[TTC]]-Tableau4[[#This Row],[HT facturé]]</f>
        <v>183.53081478793922</v>
      </c>
      <c r="L54" s="38">
        <f ca="1">Tableau4[[#This Row],[HT facturé]]*1.2</f>
        <v>1101.1848887276351</v>
      </c>
      <c r="M5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5" spans="1:13">
      <c r="A55" s="3" t="s">
        <v>23</v>
      </c>
      <c r="B55" s="82"/>
      <c r="D55" s="82"/>
      <c r="E55" s="1">
        <v>42278</v>
      </c>
      <c r="F55" s="35"/>
      <c r="G55" s="6">
        <f t="shared" ca="1" si="0"/>
        <v>225.67634813238914</v>
      </c>
      <c r="H55" s="36">
        <v>42309</v>
      </c>
      <c r="I55" s="37"/>
      <c r="J55" s="9">
        <f ca="1">Tableau4[[#This Row],[HT estimé]]</f>
        <v>225.67634813238914</v>
      </c>
      <c r="K55" s="38">
        <f ca="1">Tableau4[[#This Row],[TTC]]-Tableau4[[#This Row],[HT facturé]]</f>
        <v>45.135269626477793</v>
      </c>
      <c r="L55" s="38">
        <f ca="1">Tableau4[[#This Row],[HT facturé]]*1.2</f>
        <v>270.81161775886693</v>
      </c>
      <c r="M5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6" spans="1:13">
      <c r="A56" s="3" t="s">
        <v>21</v>
      </c>
      <c r="B56" s="82"/>
      <c r="D56" s="82"/>
      <c r="E56" s="1">
        <v>42279</v>
      </c>
      <c r="F56" s="35"/>
      <c r="G56" s="6">
        <f t="shared" ca="1" si="0"/>
        <v>863.0029795411034</v>
      </c>
      <c r="H56" s="36">
        <v>42279</v>
      </c>
      <c r="I56" s="37"/>
      <c r="J56" s="9">
        <f ca="1">Tableau4[[#This Row],[HT estimé]]</f>
        <v>863.0029795411034</v>
      </c>
      <c r="K56" s="38">
        <f ca="1">Tableau4[[#This Row],[TTC]]-Tableau4[[#This Row],[HT facturé]]</f>
        <v>172.60059590822073</v>
      </c>
      <c r="L56" s="38">
        <f ca="1">Tableau4[[#This Row],[HT facturé]]*1.2</f>
        <v>1035.6035754493241</v>
      </c>
      <c r="M5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7" spans="1:13">
      <c r="A57" s="3" t="s">
        <v>22</v>
      </c>
      <c r="B57" s="3"/>
      <c r="C57" s="6"/>
      <c r="D57" s="3"/>
      <c r="E57" s="2">
        <v>42279</v>
      </c>
      <c r="F57" s="12"/>
      <c r="G57" s="6">
        <f t="shared" ca="1" si="0"/>
        <v>107.75519329863047</v>
      </c>
      <c r="H57" s="33">
        <v>42309</v>
      </c>
      <c r="I57" s="15"/>
      <c r="J57" s="9">
        <f ca="1">Tableau4[[#This Row],[HT estimé]]</f>
        <v>107.75519329863047</v>
      </c>
      <c r="K57" s="19">
        <f ca="1">Tableau4[[#This Row],[TTC]]-Tableau4[[#This Row],[HT facturé]]</f>
        <v>21.551038659726089</v>
      </c>
      <c r="L57" s="19">
        <f ca="1">Tableau4[[#This Row],[HT facturé]]*1.2</f>
        <v>129.30623195835656</v>
      </c>
      <c r="M5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8" spans="1:13">
      <c r="A58" s="3" t="s">
        <v>23</v>
      </c>
      <c r="B58" s="82"/>
      <c r="D58" s="82"/>
      <c r="E58" s="1">
        <v>42290</v>
      </c>
      <c r="F58" s="35"/>
      <c r="G58" s="6">
        <f t="shared" ca="1" si="0"/>
        <v>383.671991942099</v>
      </c>
      <c r="H58" s="36">
        <v>42290</v>
      </c>
      <c r="I58" s="37"/>
      <c r="J58" s="9">
        <f ca="1">Tableau4[[#This Row],[HT estimé]]</f>
        <v>383.671991942099</v>
      </c>
      <c r="K58" s="38">
        <f ca="1">Tableau4[[#This Row],[TTC]]-Tableau4[[#This Row],[HT facturé]]</f>
        <v>76.734398388419777</v>
      </c>
      <c r="L58" s="38">
        <f ca="1">Tableau4[[#This Row],[HT facturé]]*1.2</f>
        <v>460.40639033051878</v>
      </c>
      <c r="M5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59" spans="1:13">
      <c r="A59" s="3" t="s">
        <v>21</v>
      </c>
      <c r="B59" s="3"/>
      <c r="D59" s="82"/>
      <c r="E59" s="1">
        <v>42293</v>
      </c>
      <c r="F59" s="35"/>
      <c r="G59" s="6">
        <f t="shared" ca="1" si="0"/>
        <v>701.58512471544429</v>
      </c>
      <c r="H59" s="36">
        <v>42303</v>
      </c>
      <c r="I59" s="37"/>
      <c r="J59" s="9">
        <f ca="1">Tableau4[[#This Row],[HT estimé]]</f>
        <v>701.58512471544429</v>
      </c>
      <c r="K59" s="38">
        <f ca="1">Tableau4[[#This Row],[TTC]]-Tableau4[[#This Row],[HT facturé]]</f>
        <v>140.31702494308888</v>
      </c>
      <c r="L59" s="38">
        <f ca="1">Tableau4[[#This Row],[HT facturé]]*1.2</f>
        <v>841.90214965853318</v>
      </c>
      <c r="M5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0" spans="1:13">
      <c r="A60" s="3" t="s">
        <v>22</v>
      </c>
      <c r="B60" s="82"/>
      <c r="D60" s="82"/>
      <c r="E60" s="1">
        <v>42293</v>
      </c>
      <c r="F60" s="39"/>
      <c r="G60" s="6">
        <f t="shared" ca="1" si="0"/>
        <v>76.980222220407228</v>
      </c>
      <c r="H60" s="36">
        <v>42339</v>
      </c>
      <c r="I60" s="37"/>
      <c r="J60" s="9">
        <f ca="1">Tableau4[[#This Row],[HT estimé]]</f>
        <v>76.980222220407228</v>
      </c>
      <c r="K60" s="38">
        <f ca="1">Tableau4[[#This Row],[TTC]]-Tableau4[[#This Row],[HT facturé]]</f>
        <v>15.39604444408144</v>
      </c>
      <c r="L60" s="38">
        <f ca="1">Tableau4[[#This Row],[HT facturé]]*1.2</f>
        <v>92.376266664488668</v>
      </c>
      <c r="M6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1" spans="1:13">
      <c r="A61" s="3" t="s">
        <v>23</v>
      </c>
      <c r="B61" s="82"/>
      <c r="D61" s="82"/>
      <c r="E61" s="1">
        <v>42296</v>
      </c>
      <c r="F61" s="35"/>
      <c r="G61" s="6">
        <f t="shared" ca="1" si="0"/>
        <v>434.27763883658434</v>
      </c>
      <c r="H61" s="36">
        <v>42296</v>
      </c>
      <c r="I61" s="37"/>
      <c r="J61" s="9">
        <f ca="1">Tableau4[[#This Row],[HT estimé]]</f>
        <v>434.27763883658434</v>
      </c>
      <c r="K61" s="38">
        <f ca="1">Tableau4[[#This Row],[TTC]]-Tableau4[[#This Row],[HT facturé]]</f>
        <v>86.855527767316801</v>
      </c>
      <c r="L61" s="38">
        <f ca="1">Tableau4[[#This Row],[HT facturé]]*1.2</f>
        <v>521.13316660390115</v>
      </c>
      <c r="M6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2" spans="1:13">
      <c r="A62" s="3" t="s">
        <v>21</v>
      </c>
      <c r="B62" s="3"/>
      <c r="D62" s="82"/>
      <c r="E62" s="1">
        <v>42296</v>
      </c>
      <c r="F62" s="35"/>
      <c r="G62" s="6">
        <f t="shared" ca="1" si="0"/>
        <v>994.51902406365946</v>
      </c>
      <c r="H62" s="36">
        <v>42303</v>
      </c>
      <c r="I62" s="37"/>
      <c r="J62" s="9">
        <f ca="1">Tableau4[[#This Row],[HT estimé]]</f>
        <v>994.51902406365946</v>
      </c>
      <c r="K62" s="38">
        <f ca="1">Tableau4[[#This Row],[TTC]]-Tableau4[[#This Row],[HT facturé]]</f>
        <v>198.90380481273189</v>
      </c>
      <c r="L62" s="38">
        <f ca="1">Tableau4[[#This Row],[HT facturé]]*1.2</f>
        <v>1193.4228288763913</v>
      </c>
      <c r="M6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3" spans="1:13">
      <c r="A63" s="3" t="s">
        <v>22</v>
      </c>
      <c r="B63" s="82"/>
      <c r="D63" s="82"/>
      <c r="E63" s="1">
        <v>42301</v>
      </c>
      <c r="F63" s="35"/>
      <c r="G63" s="6">
        <f t="shared" ca="1" si="0"/>
        <v>825.42559099305527</v>
      </c>
      <c r="H63" s="36">
        <v>42309</v>
      </c>
      <c r="I63" s="37"/>
      <c r="J63" s="9">
        <f ca="1">Tableau4[[#This Row],[HT estimé]]</f>
        <v>825.42559099305527</v>
      </c>
      <c r="K63" s="38">
        <f ca="1">Tableau4[[#This Row],[TTC]]-Tableau4[[#This Row],[HT facturé]]</f>
        <v>165.08511819861099</v>
      </c>
      <c r="L63" s="38">
        <f ca="1">Tableau4[[#This Row],[HT facturé]]*1.2</f>
        <v>990.51070919166625</v>
      </c>
      <c r="M6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4" spans="1:13">
      <c r="A64" s="3" t="s">
        <v>23</v>
      </c>
      <c r="B64" s="3"/>
      <c r="D64" s="82"/>
      <c r="E64" s="1">
        <v>42306</v>
      </c>
      <c r="F64" s="35"/>
      <c r="G64" s="6">
        <f t="shared" ca="1" si="0"/>
        <v>325.72443030540654</v>
      </c>
      <c r="H64" s="36">
        <v>42306</v>
      </c>
      <c r="I64" s="37"/>
      <c r="J64" s="9">
        <f ca="1">Tableau4[[#This Row],[HT estimé]]</f>
        <v>325.72443030540654</v>
      </c>
      <c r="K64" s="38">
        <f ca="1">Tableau4[[#This Row],[TTC]]-Tableau4[[#This Row],[HT facturé]]</f>
        <v>65.144886061081309</v>
      </c>
      <c r="L64" s="38">
        <f ca="1">Tableau4[[#This Row],[HT facturé]]*1.2</f>
        <v>390.86931636648785</v>
      </c>
      <c r="M6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5" spans="1:13">
      <c r="A65" s="3" t="s">
        <v>21</v>
      </c>
      <c r="B65" s="82"/>
      <c r="D65" s="82"/>
      <c r="E65" s="1">
        <v>42311</v>
      </c>
      <c r="F65" s="35"/>
      <c r="G65" s="6">
        <f t="shared" ca="1" si="0"/>
        <v>651.19517793397813</v>
      </c>
      <c r="H65" s="36">
        <v>42317</v>
      </c>
      <c r="I65" s="37"/>
      <c r="J65" s="9">
        <f ca="1">Tableau4[[#This Row],[HT estimé]]</f>
        <v>651.19517793397813</v>
      </c>
      <c r="K65" s="38">
        <f ca="1">Tableau4[[#This Row],[TTC]]-Tableau4[[#This Row],[HT facturé]]</f>
        <v>130.23903558679558</v>
      </c>
      <c r="L65" s="38">
        <f ca="1">Tableau4[[#This Row],[HT facturé]]*1.2</f>
        <v>781.43421352077371</v>
      </c>
      <c r="M6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6" spans="1:13">
      <c r="A66" s="3" t="s">
        <v>22</v>
      </c>
      <c r="B66" s="3"/>
      <c r="C66" s="43"/>
      <c r="D66" s="3"/>
      <c r="E66" s="2">
        <v>42312</v>
      </c>
      <c r="F66" s="44"/>
      <c r="G66" s="6">
        <f t="shared" ca="1" si="0"/>
        <v>46.330842497397825</v>
      </c>
      <c r="H66" s="33">
        <v>42317</v>
      </c>
      <c r="I66" s="45"/>
      <c r="J66" s="9">
        <f ca="1">Tableau4[[#This Row],[HT estimé]]</f>
        <v>46.330842497397825</v>
      </c>
      <c r="K66" s="46">
        <f ca="1">Tableau4[[#This Row],[TTC]]-Tableau4[[#This Row],[HT facturé]]</f>
        <v>9.2661684994795621</v>
      </c>
      <c r="L66" s="46">
        <f ca="1">Tableau4[[#This Row],[HT facturé]]*1.2</f>
        <v>55.597010996877387</v>
      </c>
      <c r="M6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7" spans="1:13">
      <c r="A67" s="3" t="s">
        <v>23</v>
      </c>
      <c r="B67" s="3"/>
      <c r="C67" s="6"/>
      <c r="D67" s="3"/>
      <c r="E67" s="2">
        <v>42312</v>
      </c>
      <c r="F67" s="12"/>
      <c r="G67" s="6">
        <f t="shared" ref="G67:G130" ca="1" si="1">RAND()*1000</f>
        <v>54.337327230363108</v>
      </c>
      <c r="H67" s="33">
        <v>42312</v>
      </c>
      <c r="I67" s="15"/>
      <c r="J67" s="9">
        <f ca="1">Tableau4[[#This Row],[HT estimé]]</f>
        <v>54.337327230363108</v>
      </c>
      <c r="K67" s="19">
        <f ca="1">Tableau4[[#This Row],[TTC]]-Tableau4[[#This Row],[HT facturé]]</f>
        <v>10.867465446072622</v>
      </c>
      <c r="L67" s="19">
        <f ca="1">Tableau4[[#This Row],[HT facturé]]*1.2</f>
        <v>65.20479267643573</v>
      </c>
      <c r="M6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8" spans="1:13">
      <c r="A68" s="3" t="s">
        <v>21</v>
      </c>
      <c r="B68" s="3"/>
      <c r="C68" s="43"/>
      <c r="D68" s="3"/>
      <c r="E68" s="2">
        <v>42317</v>
      </c>
      <c r="F68" s="44"/>
      <c r="G68" s="6">
        <f t="shared" ca="1" si="1"/>
        <v>751.21506684558437</v>
      </c>
      <c r="H68" s="33">
        <v>42331</v>
      </c>
      <c r="I68" s="15"/>
      <c r="J68" s="9">
        <f ca="1">Tableau4[[#This Row],[HT estimé]]</f>
        <v>751.21506684558437</v>
      </c>
      <c r="K68" s="46">
        <f ca="1">Tableau4[[#This Row],[TTC]]-Tableau4[[#This Row],[HT facturé]]</f>
        <v>150.24301336911685</v>
      </c>
      <c r="L68" s="46">
        <f ca="1">Tableau4[[#This Row],[HT facturé]]*1.2</f>
        <v>901.45808021470123</v>
      </c>
      <c r="M6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69" spans="1:13">
      <c r="A69" s="3" t="s">
        <v>22</v>
      </c>
      <c r="B69" s="3"/>
      <c r="C69" s="6"/>
      <c r="D69" s="82"/>
      <c r="E69" s="2">
        <v>42320</v>
      </c>
      <c r="F69" s="21"/>
      <c r="G69" s="6">
        <f t="shared" ca="1" si="1"/>
        <v>598.25727031380472</v>
      </c>
      <c r="H69" s="33">
        <v>42339</v>
      </c>
      <c r="I69" s="15"/>
      <c r="J69" s="9">
        <f ca="1">Tableau4[[#This Row],[HT estimé]]</f>
        <v>598.25727031380472</v>
      </c>
      <c r="K69" s="19">
        <f ca="1">Tableau4[[#This Row],[TTC]]-Tableau4[[#This Row],[HT facturé]]</f>
        <v>119.65145406276088</v>
      </c>
      <c r="L69" s="19">
        <f ca="1">Tableau4[[#This Row],[HT facturé]]*1.2</f>
        <v>717.9087243765656</v>
      </c>
      <c r="M6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0" spans="1:13">
      <c r="A70" s="3" t="s">
        <v>23</v>
      </c>
      <c r="B70" s="3"/>
      <c r="C70" s="6"/>
      <c r="D70" s="3"/>
      <c r="E70" s="2">
        <v>42325</v>
      </c>
      <c r="F70" s="12"/>
      <c r="G70" s="6">
        <f t="shared" ca="1" si="1"/>
        <v>120.64971461647799</v>
      </c>
      <c r="H70" s="33">
        <v>42339</v>
      </c>
      <c r="I70" s="15"/>
      <c r="J70" s="9">
        <f ca="1">Tableau4[[#This Row],[HT estimé]]</f>
        <v>120.64971461647799</v>
      </c>
      <c r="K70" s="19">
        <f ca="1">Tableau4[[#This Row],[TTC]]-Tableau4[[#This Row],[HT facturé]]</f>
        <v>24.129942923295587</v>
      </c>
      <c r="L70" s="19">
        <f ca="1">Tableau4[[#This Row],[HT facturé]]*1.2</f>
        <v>144.77965753977358</v>
      </c>
      <c r="M7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1" spans="1:13">
      <c r="A71" s="3" t="s">
        <v>21</v>
      </c>
      <c r="B71" s="3"/>
      <c r="C71" s="47"/>
      <c r="D71" s="3"/>
      <c r="E71" s="2">
        <v>42327</v>
      </c>
      <c r="F71" s="48"/>
      <c r="G71" s="6">
        <f t="shared" ca="1" si="1"/>
        <v>950.0678611461932</v>
      </c>
      <c r="H71" s="33">
        <v>42339</v>
      </c>
      <c r="I71" s="15"/>
      <c r="J71" s="9">
        <f ca="1">Tableau4[[#This Row],[HT estimé]]</f>
        <v>950.0678611461932</v>
      </c>
      <c r="K71" s="50">
        <f ca="1">Tableau4[[#This Row],[TTC]]-Tableau4[[#This Row],[HT facturé]]</f>
        <v>190.01357222923855</v>
      </c>
      <c r="L71" s="50">
        <f ca="1">Tableau4[[#This Row],[HT facturé]]*1.2</f>
        <v>1140.0814333754317</v>
      </c>
      <c r="M7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2" spans="1:13">
      <c r="A72" s="3" t="s">
        <v>22</v>
      </c>
      <c r="B72" s="3"/>
      <c r="C72" s="47"/>
      <c r="D72" s="3"/>
      <c r="E72" s="2">
        <v>42331</v>
      </c>
      <c r="F72" s="48"/>
      <c r="G72" s="6">
        <f t="shared" ca="1" si="1"/>
        <v>625.2597204759827</v>
      </c>
      <c r="H72" s="33">
        <v>42331</v>
      </c>
      <c r="I72" s="49"/>
      <c r="J72" s="9">
        <f ca="1">Tableau4[[#This Row],[HT estimé]]</f>
        <v>625.2597204759827</v>
      </c>
      <c r="K72" s="50">
        <f ca="1">Tableau4[[#This Row],[TTC]]-Tableau4[[#This Row],[HT facturé]]</f>
        <v>125.05194409519652</v>
      </c>
      <c r="L72" s="50">
        <f ca="1">Tableau4[[#This Row],[HT facturé]]*1.2</f>
        <v>750.31166457117922</v>
      </c>
      <c r="M7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3" spans="1:13">
      <c r="A73" s="3" t="s">
        <v>23</v>
      </c>
      <c r="B73" s="3"/>
      <c r="C73" s="51"/>
      <c r="D73" s="3"/>
      <c r="E73" s="2">
        <v>42334</v>
      </c>
      <c r="F73" s="52"/>
      <c r="G73" s="6">
        <f t="shared" ca="1" si="1"/>
        <v>556.58294866295762</v>
      </c>
      <c r="H73" s="33">
        <v>42338</v>
      </c>
      <c r="I73" s="15"/>
      <c r="J73" s="9">
        <f ca="1">Tableau4[[#This Row],[HT estimé]]</f>
        <v>556.58294866295762</v>
      </c>
      <c r="K73" s="53">
        <f ca="1">Tableau4[[#This Row],[TTC]]-Tableau4[[#This Row],[HT facturé]]</f>
        <v>111.31658973259152</v>
      </c>
      <c r="L73" s="53">
        <f ca="1">Tableau4[[#This Row],[HT facturé]]*1.2</f>
        <v>667.89953839554914</v>
      </c>
      <c r="M7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4" spans="1:13">
      <c r="A74" s="3" t="s">
        <v>21</v>
      </c>
      <c r="B74" s="3"/>
      <c r="C74" s="6"/>
      <c r="D74" s="3"/>
      <c r="E74" s="2">
        <v>42336</v>
      </c>
      <c r="F74" s="12"/>
      <c r="G74" s="6">
        <f t="shared" ca="1" si="1"/>
        <v>156.15465945146491</v>
      </c>
      <c r="H74" s="33">
        <v>42339</v>
      </c>
      <c r="I74" s="15"/>
      <c r="J74" s="9">
        <f ca="1">Tableau4[[#This Row],[HT estimé]]</f>
        <v>156.15465945146491</v>
      </c>
      <c r="K74" s="19">
        <f ca="1">Tableau4[[#This Row],[TTC]]-Tableau4[[#This Row],[HT facturé]]</f>
        <v>31.230931890292965</v>
      </c>
      <c r="L74" s="19">
        <f ca="1">Tableau4[[#This Row],[HT facturé]]*1.2</f>
        <v>187.38559134175787</v>
      </c>
      <c r="M7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5" spans="1:13">
      <c r="A75" s="3" t="s">
        <v>22</v>
      </c>
      <c r="B75" s="3"/>
      <c r="C75" s="6"/>
      <c r="D75" s="3"/>
      <c r="E75" s="2">
        <v>42339</v>
      </c>
      <c r="F75" s="12"/>
      <c r="G75" s="6">
        <f t="shared" ca="1" si="1"/>
        <v>916.0183801812218</v>
      </c>
      <c r="H75" s="33">
        <v>42339</v>
      </c>
      <c r="I75" s="15"/>
      <c r="J75" s="9">
        <f ca="1">Tableau4[[#This Row],[HT estimé]]</f>
        <v>916.0183801812218</v>
      </c>
      <c r="K75" s="19">
        <f ca="1">Tableau4[[#This Row],[TTC]]-Tableau4[[#This Row],[HT facturé]]</f>
        <v>183.20367603624436</v>
      </c>
      <c r="L75" s="19">
        <f ca="1">Tableau4[[#This Row],[HT facturé]]*1.2</f>
        <v>1099.2220562174662</v>
      </c>
      <c r="M7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6" spans="1:13">
      <c r="A76" s="3" t="s">
        <v>23</v>
      </c>
      <c r="B76" s="3"/>
      <c r="C76" s="6"/>
      <c r="D76" s="3"/>
      <c r="E76" s="2">
        <v>42340</v>
      </c>
      <c r="F76" s="21"/>
      <c r="G76" s="6">
        <f t="shared" ca="1" si="1"/>
        <v>502.03149255891066</v>
      </c>
      <c r="H76" s="33">
        <v>42369</v>
      </c>
      <c r="I76" s="15"/>
      <c r="J76" s="9">
        <f ca="1">Tableau4[[#This Row],[HT estimé]]</f>
        <v>502.03149255891066</v>
      </c>
      <c r="K76" s="19">
        <f ca="1">Tableau4[[#This Row],[TTC]]-Tableau4[[#This Row],[HT facturé]]</f>
        <v>100.40629851178215</v>
      </c>
      <c r="L76" s="19">
        <f ca="1">Tableau4[[#This Row],[HT facturé]]*1.2</f>
        <v>602.43779107069281</v>
      </c>
      <c r="M7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7" spans="1:13">
      <c r="A77" s="3" t="s">
        <v>21</v>
      </c>
      <c r="B77" s="3"/>
      <c r="C77" s="6"/>
      <c r="D77" s="3"/>
      <c r="E77" s="2">
        <v>42340</v>
      </c>
      <c r="F77" s="12"/>
      <c r="G77" s="6">
        <f t="shared" ca="1" si="1"/>
        <v>598.89666082430176</v>
      </c>
      <c r="H77" s="33">
        <v>42348</v>
      </c>
      <c r="I77" s="15"/>
      <c r="J77" s="9">
        <f ca="1">Tableau4[[#This Row],[HT estimé]]</f>
        <v>598.89666082430176</v>
      </c>
      <c r="K77" s="19">
        <f ca="1">Tableau4[[#This Row],[TTC]]-Tableau4[[#This Row],[HT facturé]]</f>
        <v>119.77933216486031</v>
      </c>
      <c r="L77" s="19">
        <f ca="1">Tableau4[[#This Row],[HT facturé]]*1.2</f>
        <v>718.67599298916207</v>
      </c>
      <c r="M7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8" spans="1:13">
      <c r="A78" s="3" t="s">
        <v>22</v>
      </c>
      <c r="B78" s="82"/>
      <c r="C78" s="54"/>
      <c r="D78" s="82"/>
      <c r="E78" s="1">
        <v>42351</v>
      </c>
      <c r="F78" s="55"/>
      <c r="G78" s="6">
        <f t="shared" ca="1" si="1"/>
        <v>290.86050266479992</v>
      </c>
      <c r="H78" s="36">
        <v>42359</v>
      </c>
      <c r="I78" s="56"/>
      <c r="J78" s="9">
        <f ca="1">Tableau4[[#This Row],[HT estimé]]</f>
        <v>290.86050266479992</v>
      </c>
      <c r="K78" s="57">
        <f ca="1">Tableau4[[#This Row],[TTC]]-Tableau4[[#This Row],[HT facturé]]</f>
        <v>58.172100532959973</v>
      </c>
      <c r="L78" s="57">
        <f ca="1">Tableau4[[#This Row],[HT facturé]]*1.2</f>
        <v>349.0326031977599</v>
      </c>
      <c r="M7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79" spans="1:13">
      <c r="A79" s="3" t="s">
        <v>23</v>
      </c>
      <c r="B79" s="3"/>
      <c r="C79" s="51"/>
      <c r="D79" s="3"/>
      <c r="E79" s="2">
        <v>42356</v>
      </c>
      <c r="F79" s="52"/>
      <c r="G79" s="6">
        <f t="shared" ca="1" si="1"/>
        <v>482.41959726782824</v>
      </c>
      <c r="H79" s="33">
        <v>42359</v>
      </c>
      <c r="I79" s="59"/>
      <c r="J79" s="9">
        <f ca="1">Tableau4[[#This Row],[HT estimé]]</f>
        <v>482.41959726782824</v>
      </c>
      <c r="K79" s="53">
        <f ca="1">Tableau4[[#This Row],[TTC]]-Tableau4[[#This Row],[HT facturé]]</f>
        <v>96.483919453565647</v>
      </c>
      <c r="L79" s="53">
        <f ca="1">Tableau4[[#This Row],[HT facturé]]*1.2</f>
        <v>578.90351672139388</v>
      </c>
      <c r="M7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0" spans="1:13">
      <c r="A80" s="3" t="s">
        <v>21</v>
      </c>
      <c r="B80" s="3"/>
      <c r="C80" s="51"/>
      <c r="D80" s="3"/>
      <c r="E80" s="2">
        <v>42360</v>
      </c>
      <c r="F80" s="52"/>
      <c r="G80" s="6">
        <f t="shared" ca="1" si="1"/>
        <v>634.29820800315542</v>
      </c>
      <c r="H80" s="33">
        <v>42403</v>
      </c>
      <c r="I80" s="59"/>
      <c r="J80" s="9">
        <f ca="1">Tableau4[[#This Row],[HT estimé]]</f>
        <v>634.29820800315542</v>
      </c>
      <c r="K80" s="53">
        <f ca="1">Tableau4[[#This Row],[TTC]]-Tableau4[[#This Row],[HT facturé]]</f>
        <v>126.85964160063111</v>
      </c>
      <c r="L80" s="53">
        <f ca="1">Tableau4[[#This Row],[HT facturé]]*1.2</f>
        <v>761.15784960378653</v>
      </c>
      <c r="M8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1" spans="1:13">
      <c r="A81" s="3" t="s">
        <v>22</v>
      </c>
      <c r="B81" s="3"/>
      <c r="C81" s="51"/>
      <c r="D81" s="3"/>
      <c r="E81" s="2">
        <v>42366</v>
      </c>
      <c r="F81" s="52"/>
      <c r="G81" s="6">
        <f t="shared" ca="1" si="1"/>
        <v>268.23644251012558</v>
      </c>
      <c r="H81" s="33">
        <v>42366</v>
      </c>
      <c r="I81" s="15"/>
      <c r="J81" s="9">
        <f ca="1">Tableau4[[#This Row],[HT estimé]]</f>
        <v>268.23644251012558</v>
      </c>
      <c r="K81" s="53">
        <f ca="1">Tableau4[[#This Row],[TTC]]-Tableau4[[#This Row],[HT facturé]]</f>
        <v>53.647288502025106</v>
      </c>
      <c r="L81" s="53">
        <f ca="1">Tableau4[[#This Row],[HT facturé]]*1.2</f>
        <v>321.88373101215069</v>
      </c>
      <c r="M8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2" spans="1:13">
      <c r="A82" s="3" t="s">
        <v>23</v>
      </c>
      <c r="B82" s="3"/>
      <c r="C82" s="51"/>
      <c r="D82" s="3"/>
      <c r="E82" s="2">
        <v>42366</v>
      </c>
      <c r="F82" s="52"/>
      <c r="G82" s="6">
        <f t="shared" ca="1" si="1"/>
        <v>12.309609668093913</v>
      </c>
      <c r="H82" s="33">
        <v>42366</v>
      </c>
      <c r="I82" s="15"/>
      <c r="J82" s="9">
        <f ca="1">Tableau4[[#This Row],[HT estimé]]</f>
        <v>12.309609668093913</v>
      </c>
      <c r="K82" s="53">
        <f ca="1">Tableau4[[#This Row],[TTC]]-Tableau4[[#This Row],[HT facturé]]</f>
        <v>2.4619219336187825</v>
      </c>
      <c r="L82" s="53">
        <f ca="1">Tableau4[[#This Row],[HT facturé]]*1.2</f>
        <v>14.771531601712695</v>
      </c>
      <c r="M8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3" spans="1:13">
      <c r="A83" s="3" t="s">
        <v>21</v>
      </c>
      <c r="B83" s="3"/>
      <c r="C83" s="51"/>
      <c r="D83" s="3"/>
      <c r="E83" s="2">
        <v>42366</v>
      </c>
      <c r="F83" s="52"/>
      <c r="G83" s="6">
        <f t="shared" ca="1" si="1"/>
        <v>899.82530391834371</v>
      </c>
      <c r="H83" s="33">
        <v>42366</v>
      </c>
      <c r="I83" s="15"/>
      <c r="J83" s="9">
        <f ca="1">Tableau4[[#This Row],[HT estimé]]</f>
        <v>899.82530391834371</v>
      </c>
      <c r="K83" s="53">
        <f ca="1">Tableau4[[#This Row],[TTC]]-Tableau4[[#This Row],[HT facturé]]</f>
        <v>179.9650607836686</v>
      </c>
      <c r="L83" s="53">
        <f ca="1">Tableau4[[#This Row],[HT facturé]]*1.2</f>
        <v>1079.7903647020123</v>
      </c>
      <c r="M8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4" spans="1:13">
      <c r="A84" s="3" t="s">
        <v>22</v>
      </c>
      <c r="B84" s="3"/>
      <c r="C84" s="6"/>
      <c r="D84" s="3"/>
      <c r="E84" s="2">
        <v>42366</v>
      </c>
      <c r="F84" s="12"/>
      <c r="G84" s="6">
        <f t="shared" ca="1" si="1"/>
        <v>576.57716594012152</v>
      </c>
      <c r="H84" s="33">
        <v>42339</v>
      </c>
      <c r="I84" s="15"/>
      <c r="J84" s="9">
        <f ca="1">Tableau4[[#This Row],[HT estimé]]</f>
        <v>576.57716594012152</v>
      </c>
      <c r="K84" s="19">
        <f ca="1">Tableau4[[#This Row],[TTC]]-Tableau4[[#This Row],[HT facturé]]</f>
        <v>115.31543318802426</v>
      </c>
      <c r="L84" s="19">
        <f ca="1">Tableau4[[#This Row],[HT facturé]]*1.2</f>
        <v>691.89259912814578</v>
      </c>
      <c r="M8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5" spans="1:13">
      <c r="A85" s="3" t="s">
        <v>23</v>
      </c>
      <c r="B85" s="3"/>
      <c r="C85" s="51"/>
      <c r="D85" s="3"/>
      <c r="E85" s="2">
        <v>42366</v>
      </c>
      <c r="F85" s="52"/>
      <c r="G85" s="6">
        <f t="shared" ca="1" si="1"/>
        <v>144.27988881379284</v>
      </c>
      <c r="H85" s="33">
        <v>42366</v>
      </c>
      <c r="I85" s="15"/>
      <c r="J85" s="9">
        <f ca="1">Tableau4[[#This Row],[HT estimé]]</f>
        <v>144.27988881379284</v>
      </c>
      <c r="K85" s="53">
        <f ca="1">Tableau4[[#This Row],[TTC]]-Tableau4[[#This Row],[HT facturé]]</f>
        <v>28.855977762758556</v>
      </c>
      <c r="L85" s="53">
        <f ca="1">Tableau4[[#This Row],[HT facturé]]*1.2</f>
        <v>173.13586657655139</v>
      </c>
      <c r="M8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6" spans="1:13">
      <c r="A86" s="3" t="s">
        <v>21</v>
      </c>
      <c r="B86" s="3"/>
      <c r="C86" s="6"/>
      <c r="D86" s="3"/>
      <c r="E86" s="2">
        <v>42368</v>
      </c>
      <c r="F86" s="12"/>
      <c r="G86" s="6">
        <f t="shared" ca="1" si="1"/>
        <v>858.7699102777666</v>
      </c>
      <c r="H86" s="33">
        <v>42369</v>
      </c>
      <c r="I86" s="15"/>
      <c r="J86" s="9">
        <f ca="1">Tableau4[[#This Row],[HT estimé]]</f>
        <v>858.7699102777666</v>
      </c>
      <c r="K86" s="19">
        <f ca="1">Tableau4[[#This Row],[TTC]]-Tableau4[[#This Row],[HT facturé]]</f>
        <v>171.75398205555337</v>
      </c>
      <c r="L86" s="19">
        <f ca="1">Tableau4[[#This Row],[HT facturé]]*1.2</f>
        <v>1030.52389233332</v>
      </c>
      <c r="M8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7" spans="1:13">
      <c r="A87" s="3" t="s">
        <v>22</v>
      </c>
      <c r="B87" s="3"/>
      <c r="C87" s="51"/>
      <c r="D87" s="3"/>
      <c r="E87" s="2">
        <v>42382</v>
      </c>
      <c r="F87" s="52"/>
      <c r="G87" s="6">
        <f t="shared" ca="1" si="1"/>
        <v>972.59773314333336</v>
      </c>
      <c r="H87" s="33">
        <v>42383</v>
      </c>
      <c r="I87" s="59"/>
      <c r="J87" s="9">
        <f ca="1">Tableau4[[#This Row],[HT estimé]]</f>
        <v>972.59773314333336</v>
      </c>
      <c r="K87" s="53">
        <f ca="1">Tableau4[[#This Row],[TTC]]-Tableau4[[#This Row],[HT facturé]]</f>
        <v>194.51954662866672</v>
      </c>
      <c r="L87" s="53">
        <f ca="1">Tableau4[[#This Row],[HT facturé]]*1.2</f>
        <v>1167.1172797720001</v>
      </c>
      <c r="M8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8" spans="1:13">
      <c r="A88" s="3" t="s">
        <v>23</v>
      </c>
      <c r="B88" s="3"/>
      <c r="C88" s="51"/>
      <c r="D88" s="3"/>
      <c r="E88" s="2">
        <v>42390</v>
      </c>
      <c r="F88" s="52"/>
      <c r="G88" s="6">
        <f t="shared" ca="1" si="1"/>
        <v>934.3038306088032</v>
      </c>
      <c r="H88" s="33">
        <v>42390</v>
      </c>
      <c r="I88" s="59"/>
      <c r="J88" s="9">
        <f ca="1">Tableau4[[#This Row],[HT estimé]]</f>
        <v>934.3038306088032</v>
      </c>
      <c r="K88" s="53">
        <f ca="1">Tableau4[[#This Row],[TTC]]-Tableau4[[#This Row],[HT facturé]]</f>
        <v>186.86076612176055</v>
      </c>
      <c r="L88" s="53">
        <f ca="1">Tableau4[[#This Row],[HT facturé]]*1.2</f>
        <v>1121.1645967305637</v>
      </c>
      <c r="M8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89" spans="1:13">
      <c r="A89" s="3" t="s">
        <v>21</v>
      </c>
      <c r="B89" s="3"/>
      <c r="C89" s="51"/>
      <c r="D89" s="3"/>
      <c r="E89" s="2">
        <v>42394</v>
      </c>
      <c r="F89" s="52"/>
      <c r="G89" s="6">
        <f t="shared" ca="1" si="1"/>
        <v>783.66755242775901</v>
      </c>
      <c r="H89" s="33">
        <v>42394</v>
      </c>
      <c r="I89" s="59"/>
      <c r="J89" s="9">
        <f ca="1">Tableau4[[#This Row],[HT estimé]]</f>
        <v>783.66755242775901</v>
      </c>
      <c r="K89" s="53">
        <f ca="1">Tableau4[[#This Row],[TTC]]-Tableau4[[#This Row],[HT facturé]]</f>
        <v>156.73351048555173</v>
      </c>
      <c r="L89" s="53">
        <f ca="1">Tableau4[[#This Row],[HT facturé]]*1.2</f>
        <v>940.40106291331074</v>
      </c>
      <c r="M8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0" spans="1:13">
      <c r="A90" s="3" t="s">
        <v>22</v>
      </c>
      <c r="B90" s="3"/>
      <c r="C90" s="51"/>
      <c r="D90" s="3"/>
      <c r="E90" s="2">
        <v>42396</v>
      </c>
      <c r="F90" s="52"/>
      <c r="G90" s="6">
        <f t="shared" ca="1" si="1"/>
        <v>734.91325184639788</v>
      </c>
      <c r="H90" s="33">
        <v>42400</v>
      </c>
      <c r="I90" s="59"/>
      <c r="J90" s="9">
        <f ca="1">Tableau4[[#This Row],[HT estimé]]</f>
        <v>734.91325184639788</v>
      </c>
      <c r="K90" s="53">
        <f ca="1">Tableau4[[#This Row],[TTC]]-Tableau4[[#This Row],[HT facturé]]</f>
        <v>146.98265036927955</v>
      </c>
      <c r="L90" s="53">
        <f ca="1">Tableau4[[#This Row],[HT facturé]]*1.2</f>
        <v>881.89590221567744</v>
      </c>
      <c r="M90" s="1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1" spans="1:13">
      <c r="A91" s="3" t="s">
        <v>23</v>
      </c>
      <c r="B91" s="3"/>
      <c r="C91" s="51"/>
      <c r="D91" s="3"/>
      <c r="E91" s="2">
        <v>42398</v>
      </c>
      <c r="F91" s="52"/>
      <c r="G91" s="6">
        <f t="shared" ca="1" si="1"/>
        <v>704.43856872414653</v>
      </c>
      <c r="H91" s="33">
        <v>42403</v>
      </c>
      <c r="I91" s="59"/>
      <c r="J91" s="9">
        <f ca="1">Tableau4[[#This Row],[HT estimé]]</f>
        <v>704.43856872414653</v>
      </c>
      <c r="K91" s="53">
        <f ca="1">Tableau4[[#This Row],[TTC]]-Tableau4[[#This Row],[HT facturé]]</f>
        <v>140.88771374482928</v>
      </c>
      <c r="L91" s="53">
        <f ca="1">Tableau4[[#This Row],[HT facturé]]*1.2</f>
        <v>845.32628246897582</v>
      </c>
      <c r="M9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2" spans="1:13">
      <c r="A92" s="3" t="s">
        <v>21</v>
      </c>
      <c r="B92" s="3"/>
      <c r="C92" s="51"/>
      <c r="D92" s="3"/>
      <c r="E92" s="2">
        <v>42401</v>
      </c>
      <c r="F92" s="52"/>
      <c r="G92" s="6">
        <f t="shared" ca="1" si="1"/>
        <v>399.88158840412115</v>
      </c>
      <c r="H92" s="33">
        <v>42427</v>
      </c>
      <c r="I92" s="15"/>
      <c r="J92" s="9">
        <f ca="1">Tableau4[[#This Row],[HT estimé]]</f>
        <v>399.88158840412115</v>
      </c>
      <c r="K92" s="53">
        <f ca="1">Tableau4[[#This Row],[TTC]]-Tableau4[[#This Row],[HT facturé]]</f>
        <v>79.976317680824195</v>
      </c>
      <c r="L92" s="53">
        <f ca="1">Tableau4[[#This Row],[HT facturé]]*1.2</f>
        <v>479.85790608494534</v>
      </c>
      <c r="M9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3" spans="1:13">
      <c r="A93" s="3" t="s">
        <v>22</v>
      </c>
      <c r="B93" s="3"/>
      <c r="C93" s="51"/>
      <c r="D93" s="3"/>
      <c r="E93" s="2">
        <v>42401</v>
      </c>
      <c r="F93" s="52"/>
      <c r="G93" s="6">
        <f t="shared" ca="1" si="1"/>
        <v>79.880796333668513</v>
      </c>
      <c r="H93" s="33">
        <v>42427</v>
      </c>
      <c r="I93" s="15"/>
      <c r="J93" s="9">
        <f ca="1">Tableau4[[#This Row],[HT estimé]]</f>
        <v>79.880796333668513</v>
      </c>
      <c r="K93" s="53">
        <f ca="1">Tableau4[[#This Row],[TTC]]-Tableau4[[#This Row],[HT facturé]]</f>
        <v>15.976159266733703</v>
      </c>
      <c r="L93" s="53">
        <f ca="1">Tableau4[[#This Row],[HT facturé]]*1.2</f>
        <v>95.856955600402216</v>
      </c>
      <c r="M9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4" spans="1:13">
      <c r="A94" s="3" t="s">
        <v>23</v>
      </c>
      <c r="B94" s="3"/>
      <c r="C94" s="51"/>
      <c r="D94" s="3"/>
      <c r="E94" s="2">
        <v>42403</v>
      </c>
      <c r="F94" s="52"/>
      <c r="G94" s="6">
        <f t="shared" ca="1" si="1"/>
        <v>708.00559754300309</v>
      </c>
      <c r="H94" s="33">
        <v>42427</v>
      </c>
      <c r="I94" s="15"/>
      <c r="J94" s="9">
        <f ca="1">Tableau4[[#This Row],[HT estimé]]</f>
        <v>708.00559754300309</v>
      </c>
      <c r="K94" s="53">
        <f ca="1">Tableau4[[#This Row],[TTC]]-Tableau4[[#This Row],[HT facturé]]</f>
        <v>141.60111950860062</v>
      </c>
      <c r="L94" s="53">
        <f ca="1">Tableau4[[#This Row],[HT facturé]]*1.2</f>
        <v>849.60671705160371</v>
      </c>
      <c r="M9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5" spans="1:13">
      <c r="A95" s="3" t="s">
        <v>21</v>
      </c>
      <c r="B95" s="3"/>
      <c r="C95" s="51"/>
      <c r="D95" s="3"/>
      <c r="E95" s="2">
        <v>42416</v>
      </c>
      <c r="F95" s="52"/>
      <c r="G95" s="6">
        <f t="shared" ca="1" si="1"/>
        <v>659.31515046999948</v>
      </c>
      <c r="H95" s="33">
        <v>42427</v>
      </c>
      <c r="I95" s="15"/>
      <c r="J95" s="9">
        <f ca="1">Tableau4[[#This Row],[HT estimé]]</f>
        <v>659.31515046999948</v>
      </c>
      <c r="K95" s="53">
        <f ca="1">Tableau4[[#This Row],[TTC]]-Tableau4[[#This Row],[HT facturé]]</f>
        <v>131.8630300939999</v>
      </c>
      <c r="L95" s="53">
        <f ca="1">Tableau4[[#This Row],[HT facturé]]*1.2</f>
        <v>791.17818056399938</v>
      </c>
      <c r="M9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6" spans="1:13">
      <c r="A96" s="3" t="s">
        <v>22</v>
      </c>
      <c r="B96" s="3"/>
      <c r="C96" s="51"/>
      <c r="D96" s="3"/>
      <c r="E96" s="2">
        <v>42416</v>
      </c>
      <c r="F96" s="52"/>
      <c r="G96" s="6">
        <f t="shared" ca="1" si="1"/>
        <v>390.60134842972036</v>
      </c>
      <c r="H96" s="33">
        <v>42418</v>
      </c>
      <c r="I96" s="59"/>
      <c r="J96" s="9">
        <f ca="1">Tableau4[[#This Row],[HT estimé]]</f>
        <v>390.60134842972036</v>
      </c>
      <c r="K96" s="53">
        <f ca="1">Tableau4[[#This Row],[TTC]]-Tableau4[[#This Row],[HT facturé]]</f>
        <v>78.120269685944038</v>
      </c>
      <c r="L96" s="53">
        <f ca="1">Tableau4[[#This Row],[HT facturé]]*1.2</f>
        <v>468.7216181156644</v>
      </c>
      <c r="M9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7" spans="1:13">
      <c r="A97" s="3" t="s">
        <v>23</v>
      </c>
      <c r="B97" s="3"/>
      <c r="C97" s="51"/>
      <c r="D97" s="3"/>
      <c r="E97" s="2">
        <v>42417</v>
      </c>
      <c r="F97" s="52"/>
      <c r="G97" s="6">
        <f t="shared" ca="1" si="1"/>
        <v>651.68041813776063</v>
      </c>
      <c r="H97" s="33">
        <v>42418</v>
      </c>
      <c r="I97" s="59"/>
      <c r="J97" s="9">
        <f ca="1">Tableau4[[#This Row],[HT estimé]]</f>
        <v>651.68041813776063</v>
      </c>
      <c r="K97" s="53">
        <f ca="1">Tableau4[[#This Row],[TTC]]-Tableau4[[#This Row],[HT facturé]]</f>
        <v>130.33608362755206</v>
      </c>
      <c r="L97" s="53">
        <f ca="1">Tableau4[[#This Row],[HT facturé]]*1.2</f>
        <v>782.01650176531268</v>
      </c>
      <c r="M9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8" spans="1:13">
      <c r="A98" s="3" t="s">
        <v>21</v>
      </c>
      <c r="B98" s="3"/>
      <c r="C98" s="51"/>
      <c r="D98" s="3"/>
      <c r="E98" s="2">
        <v>42434</v>
      </c>
      <c r="F98" s="52"/>
      <c r="G98" s="6">
        <f t="shared" ca="1" si="1"/>
        <v>934.17569370264243</v>
      </c>
      <c r="H98" s="33">
        <v>42437</v>
      </c>
      <c r="I98" s="59"/>
      <c r="J98" s="9">
        <f ca="1">Tableau4[[#This Row],[HT estimé]]</f>
        <v>934.17569370264243</v>
      </c>
      <c r="K98" s="53">
        <f ca="1">Tableau4[[#This Row],[TTC]]-Tableau4[[#This Row],[HT facturé]]</f>
        <v>186.83513874052835</v>
      </c>
      <c r="L98" s="53">
        <f ca="1">Tableau4[[#This Row],[HT facturé]]*1.2</f>
        <v>1121.0108324431708</v>
      </c>
      <c r="M9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99" spans="1:13">
      <c r="A99" s="3" t="s">
        <v>22</v>
      </c>
      <c r="B99" s="3"/>
      <c r="C99" s="51"/>
      <c r="D99" s="3"/>
      <c r="E99" s="2">
        <v>42434</v>
      </c>
      <c r="F99" s="52"/>
      <c r="G99" s="6">
        <f t="shared" ca="1" si="1"/>
        <v>589.53228727453495</v>
      </c>
      <c r="H99" s="33">
        <v>42437</v>
      </c>
      <c r="I99" s="59"/>
      <c r="J99" s="9">
        <f ca="1">Tableau4[[#This Row],[HT estimé]]</f>
        <v>589.53228727453495</v>
      </c>
      <c r="K99" s="53">
        <f ca="1">Tableau4[[#This Row],[TTC]]-Tableau4[[#This Row],[HT facturé]]</f>
        <v>117.90645745490701</v>
      </c>
      <c r="L99" s="53">
        <f ca="1">Tableau4[[#This Row],[HT facturé]]*1.2</f>
        <v>707.43874472944196</v>
      </c>
      <c r="M9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0" spans="1:13">
      <c r="A100" s="3" t="s">
        <v>23</v>
      </c>
      <c r="B100" s="3"/>
      <c r="C100" s="51"/>
      <c r="D100" s="3"/>
      <c r="E100" s="2">
        <v>42438</v>
      </c>
      <c r="F100" s="52"/>
      <c r="G100" s="6">
        <f t="shared" ca="1" si="1"/>
        <v>849.35133491969509</v>
      </c>
      <c r="H100" s="33">
        <v>42460</v>
      </c>
      <c r="I100" s="59"/>
      <c r="J100" s="9">
        <f ca="1">Tableau4[[#This Row],[HT estimé]]</f>
        <v>849.35133491969509</v>
      </c>
      <c r="K100" s="53">
        <f ca="1">Tableau4[[#This Row],[TTC]]-Tableau4[[#This Row],[HT facturé]]</f>
        <v>169.87026698393902</v>
      </c>
      <c r="L100" s="53">
        <f ca="1">Tableau4[[#This Row],[HT facturé]]*1.2</f>
        <v>1019.2216019036341</v>
      </c>
      <c r="M10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1" spans="1:13">
      <c r="A101" s="3" t="s">
        <v>21</v>
      </c>
      <c r="B101" s="3"/>
      <c r="C101" s="51"/>
      <c r="D101" s="3"/>
      <c r="E101" s="2">
        <v>42439</v>
      </c>
      <c r="F101" s="52"/>
      <c r="G101" s="6">
        <f t="shared" ca="1" si="1"/>
        <v>765.21186154070085</v>
      </c>
      <c r="H101" s="33">
        <v>42460</v>
      </c>
      <c r="I101" s="59"/>
      <c r="J101" s="9">
        <f ca="1">Tableau4[[#This Row],[HT estimé]]</f>
        <v>765.21186154070085</v>
      </c>
      <c r="K101" s="53">
        <f ca="1">Tableau4[[#This Row],[TTC]]-Tableau4[[#This Row],[HT facturé]]</f>
        <v>153.0423723081401</v>
      </c>
      <c r="L101" s="53">
        <f ca="1">Tableau4[[#This Row],[HT facturé]]*1.2</f>
        <v>918.25423384884095</v>
      </c>
      <c r="M10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2" spans="1:13">
      <c r="A102" s="3" t="s">
        <v>22</v>
      </c>
      <c r="B102" s="3"/>
      <c r="C102" s="51"/>
      <c r="D102" s="3"/>
      <c r="E102" s="2">
        <v>42446</v>
      </c>
      <c r="F102" s="52"/>
      <c r="G102" s="6">
        <f t="shared" ca="1" si="1"/>
        <v>594.10304314989389</v>
      </c>
      <c r="H102" s="33">
        <v>42446</v>
      </c>
      <c r="I102" s="59"/>
      <c r="J102" s="9">
        <f ca="1">Tableau4[[#This Row],[HT estimé]]</f>
        <v>594.10304314989389</v>
      </c>
      <c r="K102" s="53">
        <f ca="1">Tableau4[[#This Row],[TTC]]-Tableau4[[#This Row],[HT facturé]]</f>
        <v>118.82060862997878</v>
      </c>
      <c r="L102" s="53">
        <f ca="1">Tableau4[[#This Row],[HT facturé]]*1.2</f>
        <v>712.92365177987267</v>
      </c>
      <c r="M10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3" spans="1:13">
      <c r="A103" s="3" t="s">
        <v>23</v>
      </c>
      <c r="B103" s="3"/>
      <c r="C103" s="51"/>
      <c r="D103" s="3"/>
      <c r="E103" s="2">
        <v>42452</v>
      </c>
      <c r="F103" s="52"/>
      <c r="G103" s="6">
        <f t="shared" ca="1" si="1"/>
        <v>156.59132440408374</v>
      </c>
      <c r="H103" s="33">
        <v>42460</v>
      </c>
      <c r="I103" s="59"/>
      <c r="J103" s="9">
        <f ca="1">Tableau4[[#This Row],[HT estimé]]</f>
        <v>156.59132440408374</v>
      </c>
      <c r="K103" s="53">
        <f ca="1">Tableau4[[#This Row],[TTC]]-Tableau4[[#This Row],[HT facturé]]</f>
        <v>31.318264880816741</v>
      </c>
      <c r="L103" s="53">
        <f ca="1">Tableau4[[#This Row],[HT facturé]]*1.2</f>
        <v>187.90958928490048</v>
      </c>
      <c r="M10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4" spans="1:13">
      <c r="A104" s="3" t="s">
        <v>21</v>
      </c>
      <c r="B104" s="3"/>
      <c r="C104" s="51"/>
      <c r="D104" s="3"/>
      <c r="E104" s="2">
        <v>42453</v>
      </c>
      <c r="F104" s="52"/>
      <c r="G104" s="6">
        <f t="shared" ca="1" si="1"/>
        <v>350.11168393780957</v>
      </c>
      <c r="H104" s="33">
        <v>42460</v>
      </c>
      <c r="I104" s="59"/>
      <c r="J104" s="9">
        <f ca="1">Tableau4[[#This Row],[HT estimé]]</f>
        <v>350.11168393780957</v>
      </c>
      <c r="K104" s="53">
        <f ca="1">Tableau4[[#This Row],[TTC]]-Tableau4[[#This Row],[HT facturé]]</f>
        <v>70.022336787561926</v>
      </c>
      <c r="L104" s="53">
        <f ca="1">Tableau4[[#This Row],[HT facturé]]*1.2</f>
        <v>420.1340207253715</v>
      </c>
      <c r="M10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5" spans="1:13">
      <c r="A105" s="3" t="s">
        <v>22</v>
      </c>
      <c r="B105" s="3"/>
      <c r="C105" s="51"/>
      <c r="D105" s="3"/>
      <c r="E105" s="2">
        <v>42455</v>
      </c>
      <c r="F105" s="52"/>
      <c r="G105" s="6">
        <f t="shared" ca="1" si="1"/>
        <v>370.21847589594347</v>
      </c>
      <c r="H105" s="33">
        <v>42460</v>
      </c>
      <c r="I105" s="59"/>
      <c r="J105" s="9">
        <f ca="1">Tableau4[[#This Row],[HT estimé]]</f>
        <v>370.21847589594347</v>
      </c>
      <c r="K105" s="53">
        <f ca="1">Tableau4[[#This Row],[TTC]]-Tableau4[[#This Row],[HT facturé]]</f>
        <v>74.04369517918866</v>
      </c>
      <c r="L105" s="53">
        <f ca="1">Tableau4[[#This Row],[HT facturé]]*1.2</f>
        <v>444.26217107513213</v>
      </c>
      <c r="M10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6" spans="1:13">
      <c r="A106" s="3" t="s">
        <v>23</v>
      </c>
      <c r="B106" s="3"/>
      <c r="C106" s="51"/>
      <c r="D106" s="3"/>
      <c r="E106" s="2">
        <v>42458</v>
      </c>
      <c r="F106" s="52"/>
      <c r="G106" s="6">
        <f t="shared" ca="1" si="1"/>
        <v>242.08587555687444</v>
      </c>
      <c r="H106" s="33">
        <v>42460</v>
      </c>
      <c r="I106" s="59"/>
      <c r="J106" s="9">
        <f ca="1">Tableau4[[#This Row],[HT estimé]]</f>
        <v>242.08587555687444</v>
      </c>
      <c r="K106" s="53">
        <f ca="1">Tableau4[[#This Row],[TTC]]-Tableau4[[#This Row],[HT facturé]]</f>
        <v>48.417175111374888</v>
      </c>
      <c r="L106" s="53">
        <f ca="1">Tableau4[[#This Row],[HT facturé]]*1.2</f>
        <v>290.50305066824933</v>
      </c>
      <c r="M10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7" spans="1:13">
      <c r="A107" s="3" t="s">
        <v>21</v>
      </c>
      <c r="B107" s="3"/>
      <c r="C107" s="51"/>
      <c r="D107" s="3"/>
      <c r="E107" s="2">
        <v>42461</v>
      </c>
      <c r="F107" s="52"/>
      <c r="G107" s="6">
        <f t="shared" ca="1" si="1"/>
        <v>704.98562140197316</v>
      </c>
      <c r="H107" s="33">
        <v>42490</v>
      </c>
      <c r="I107" s="59"/>
      <c r="J107" s="9">
        <f ca="1">Tableau4[[#This Row],[HT estimé]]</f>
        <v>704.98562140197316</v>
      </c>
      <c r="K107" s="53">
        <f ca="1">Tableau4[[#This Row],[TTC]]-Tableau4[[#This Row],[HT facturé]]</f>
        <v>140.99712428039459</v>
      </c>
      <c r="L107" s="53">
        <f ca="1">Tableau4[[#This Row],[HT facturé]]*1.2</f>
        <v>845.98274568236775</v>
      </c>
      <c r="M10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8" spans="1:13">
      <c r="A108" s="3" t="s">
        <v>22</v>
      </c>
      <c r="B108" s="3"/>
      <c r="C108" s="51"/>
      <c r="D108" s="3"/>
      <c r="E108" s="2">
        <v>42462</v>
      </c>
      <c r="F108" s="52"/>
      <c r="G108" s="6">
        <f t="shared" ca="1" si="1"/>
        <v>484.550695437755</v>
      </c>
      <c r="H108" s="33">
        <v>42490</v>
      </c>
      <c r="I108" s="59"/>
      <c r="J108" s="9">
        <f ca="1">Tableau4[[#This Row],[HT estimé]]</f>
        <v>484.550695437755</v>
      </c>
      <c r="K108" s="53">
        <f ca="1">Tableau4[[#This Row],[TTC]]-Tableau4[[#This Row],[HT facturé]]</f>
        <v>96.910139087550931</v>
      </c>
      <c r="L108" s="53">
        <f ca="1">Tableau4[[#This Row],[HT facturé]]*1.2</f>
        <v>581.46083452530593</v>
      </c>
      <c r="M10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09" spans="1:13">
      <c r="A109" s="3" t="s">
        <v>23</v>
      </c>
      <c r="B109" s="3"/>
      <c r="C109" s="51"/>
      <c r="D109" s="3"/>
      <c r="E109" s="2">
        <v>42465</v>
      </c>
      <c r="F109" s="52"/>
      <c r="G109" s="6">
        <f t="shared" ca="1" si="1"/>
        <v>889.8612302443247</v>
      </c>
      <c r="H109" s="33">
        <v>42468</v>
      </c>
      <c r="I109" s="59"/>
      <c r="J109" s="9">
        <f ca="1">Tableau4[[#This Row],[HT estimé]]</f>
        <v>889.8612302443247</v>
      </c>
      <c r="K109" s="53">
        <f ca="1">Tableau4[[#This Row],[TTC]]-Tableau4[[#This Row],[HT facturé]]</f>
        <v>177.9722460488648</v>
      </c>
      <c r="L109" s="53">
        <f ca="1">Tableau4[[#This Row],[HT facturé]]*1.2</f>
        <v>1067.8334762931895</v>
      </c>
      <c r="M10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0" spans="1:13">
      <c r="A110" s="3" t="s">
        <v>21</v>
      </c>
      <c r="B110" s="3"/>
      <c r="C110" s="51"/>
      <c r="D110" s="3"/>
      <c r="E110" s="2">
        <v>42465</v>
      </c>
      <c r="F110" s="52"/>
      <c r="G110" s="6">
        <f t="shared" ca="1" si="1"/>
        <v>196.61815414739726</v>
      </c>
      <c r="H110" s="33">
        <v>42490</v>
      </c>
      <c r="I110" s="59"/>
      <c r="J110" s="9">
        <f ca="1">Tableau4[[#This Row],[HT estimé]]</f>
        <v>196.61815414739726</v>
      </c>
      <c r="K110" s="53">
        <f ca="1">Tableau4[[#This Row],[TTC]]-Tableau4[[#This Row],[HT facturé]]</f>
        <v>39.323630829479441</v>
      </c>
      <c r="L110" s="53">
        <f ca="1">Tableau4[[#This Row],[HT facturé]]*1.2</f>
        <v>235.9417849768767</v>
      </c>
      <c r="M11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1" spans="1:13">
      <c r="A111" s="3" t="s">
        <v>22</v>
      </c>
      <c r="B111" s="3"/>
      <c r="C111" s="51"/>
      <c r="D111" s="3"/>
      <c r="E111" s="2">
        <v>42466</v>
      </c>
      <c r="F111" s="52"/>
      <c r="G111" s="6">
        <f t="shared" ca="1" si="1"/>
        <v>829.16696883044062</v>
      </c>
      <c r="H111" s="33">
        <v>42468</v>
      </c>
      <c r="I111" s="59"/>
      <c r="J111" s="9">
        <f ca="1">Tableau4[[#This Row],[HT estimé]]</f>
        <v>829.16696883044062</v>
      </c>
      <c r="K111" s="53">
        <f ca="1">Tableau4[[#This Row],[TTC]]-Tableau4[[#This Row],[HT facturé]]</f>
        <v>165.83339376608808</v>
      </c>
      <c r="L111" s="53">
        <f ca="1">Tableau4[[#This Row],[HT facturé]]*1.2</f>
        <v>995.0003625965287</v>
      </c>
      <c r="M11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2" spans="1:13">
      <c r="A112" s="3" t="s">
        <v>23</v>
      </c>
      <c r="B112" s="3"/>
      <c r="C112" s="51"/>
      <c r="D112" s="3"/>
      <c r="E112" s="2">
        <v>42474</v>
      </c>
      <c r="F112" s="52"/>
      <c r="G112" s="6">
        <f t="shared" ca="1" si="1"/>
        <v>317.71850851426819</v>
      </c>
      <c r="H112" s="33">
        <v>42474</v>
      </c>
      <c r="I112" s="59"/>
      <c r="J112" s="9">
        <f ca="1">Tableau4[[#This Row],[HT estimé]]</f>
        <v>317.71850851426819</v>
      </c>
      <c r="K112" s="53">
        <f ca="1">Tableau4[[#This Row],[TTC]]-Tableau4[[#This Row],[HT facturé]]</f>
        <v>63.543701702853639</v>
      </c>
      <c r="L112" s="53">
        <f ca="1">Tableau4[[#This Row],[HT facturé]]*1.2</f>
        <v>381.26221021712183</v>
      </c>
      <c r="M11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3" spans="1:13">
      <c r="A113" s="3" t="s">
        <v>21</v>
      </c>
      <c r="B113" s="3"/>
      <c r="C113" s="51"/>
      <c r="D113" s="3"/>
      <c r="E113" s="2">
        <v>42476</v>
      </c>
      <c r="F113" s="52"/>
      <c r="G113" s="6">
        <f t="shared" ca="1" si="1"/>
        <v>199.59965782738377</v>
      </c>
      <c r="H113" s="33">
        <v>42492</v>
      </c>
      <c r="I113" s="59"/>
      <c r="J113" s="9">
        <f ca="1">Tableau4[[#This Row],[HT estimé]]</f>
        <v>199.59965782738377</v>
      </c>
      <c r="K113" s="53">
        <f ca="1">Tableau4[[#This Row],[TTC]]-Tableau4[[#This Row],[HT facturé]]</f>
        <v>39.91993156547673</v>
      </c>
      <c r="L113" s="53">
        <f ca="1">Tableau4[[#This Row],[HT facturé]]*1.2</f>
        <v>239.5195893928605</v>
      </c>
      <c r="M11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4" spans="1:13">
      <c r="A114" s="3" t="s">
        <v>22</v>
      </c>
      <c r="B114" s="3"/>
      <c r="C114" s="51"/>
      <c r="D114" s="3"/>
      <c r="E114" s="2">
        <v>42485</v>
      </c>
      <c r="F114" s="52"/>
      <c r="G114" s="6">
        <f t="shared" ca="1" si="1"/>
        <v>676.83964941461159</v>
      </c>
      <c r="H114" s="33">
        <v>42492</v>
      </c>
      <c r="I114" s="59"/>
      <c r="J114" s="9">
        <f ca="1">Tableau4[[#This Row],[HT estimé]]</f>
        <v>676.83964941461159</v>
      </c>
      <c r="K114" s="53">
        <f ca="1">Tableau4[[#This Row],[TTC]]-Tableau4[[#This Row],[HT facturé]]</f>
        <v>135.36792988292234</v>
      </c>
      <c r="L114" s="53">
        <f ca="1">Tableau4[[#This Row],[HT facturé]]*1.2</f>
        <v>812.20757929753393</v>
      </c>
      <c r="M11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5" spans="1:13">
      <c r="A115" s="3" t="s">
        <v>23</v>
      </c>
      <c r="B115" s="3"/>
      <c r="C115" s="51"/>
      <c r="D115" s="3"/>
      <c r="E115" s="2">
        <v>42489</v>
      </c>
      <c r="F115" s="52"/>
      <c r="G115" s="6">
        <f t="shared" ca="1" si="1"/>
        <v>628.37515136109892</v>
      </c>
      <c r="H115" s="33">
        <v>42492</v>
      </c>
      <c r="I115" s="59"/>
      <c r="J115" s="9">
        <f ca="1">Tableau4[[#This Row],[HT estimé]]</f>
        <v>628.37515136109892</v>
      </c>
      <c r="K115" s="53">
        <f ca="1">Tableau4[[#This Row],[TTC]]-Tableau4[[#This Row],[HT facturé]]</f>
        <v>125.67503027221971</v>
      </c>
      <c r="L115" s="53">
        <f ca="1">Tableau4[[#This Row],[HT facturé]]*1.2</f>
        <v>754.05018163331863</v>
      </c>
      <c r="M11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6" spans="1:13">
      <c r="A116" s="3" t="s">
        <v>21</v>
      </c>
      <c r="B116" s="3"/>
      <c r="C116" s="51"/>
      <c r="D116" s="3"/>
      <c r="E116" s="2">
        <v>42489</v>
      </c>
      <c r="F116" s="52"/>
      <c r="G116" s="6">
        <f t="shared" ca="1" si="1"/>
        <v>800.89230357590259</v>
      </c>
      <c r="H116" s="33">
        <v>42492</v>
      </c>
      <c r="I116" s="59"/>
      <c r="J116" s="9">
        <f ca="1">Tableau4[[#This Row],[HT estimé]]</f>
        <v>800.89230357590259</v>
      </c>
      <c r="K116" s="53">
        <f ca="1">Tableau4[[#This Row],[TTC]]-Tableau4[[#This Row],[HT facturé]]</f>
        <v>160.17846071518045</v>
      </c>
      <c r="L116" s="53">
        <f ca="1">Tableau4[[#This Row],[HT facturé]]*1.2</f>
        <v>961.07076429108304</v>
      </c>
      <c r="M11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7" spans="1:13">
      <c r="A117" s="3" t="s">
        <v>22</v>
      </c>
      <c r="B117" s="3"/>
      <c r="C117" s="51"/>
      <c r="D117" s="3"/>
      <c r="E117" s="2">
        <v>42492</v>
      </c>
      <c r="F117" s="52"/>
      <c r="G117" s="6">
        <f t="shared" ca="1" si="1"/>
        <v>480.21502150387897</v>
      </c>
      <c r="H117" s="33">
        <v>42521</v>
      </c>
      <c r="I117" s="59"/>
      <c r="J117" s="9">
        <f ca="1">Tableau4[[#This Row],[HT estimé]]</f>
        <v>480.21502150387897</v>
      </c>
      <c r="K117" s="53">
        <f ca="1">Tableau4[[#This Row],[TTC]]-Tableau4[[#This Row],[HT facturé]]</f>
        <v>96.043004300775749</v>
      </c>
      <c r="L117" s="53">
        <f ca="1">Tableau4[[#This Row],[HT facturé]]*1.2</f>
        <v>576.25802580465472</v>
      </c>
      <c r="M11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8" spans="1:13">
      <c r="A118" s="3" t="s">
        <v>23</v>
      </c>
      <c r="B118" s="3"/>
      <c r="C118" s="51"/>
      <c r="D118" s="3"/>
      <c r="E118" s="2">
        <v>42499</v>
      </c>
      <c r="F118" s="52"/>
      <c r="G118" s="6">
        <f t="shared" ca="1" si="1"/>
        <v>826.71232645458929</v>
      </c>
      <c r="H118" s="33">
        <v>42521</v>
      </c>
      <c r="I118" s="59"/>
      <c r="J118" s="9">
        <f ca="1">Tableau4[[#This Row],[HT estimé]]</f>
        <v>826.71232645458929</v>
      </c>
      <c r="K118" s="53">
        <f ca="1">Tableau4[[#This Row],[TTC]]-Tableau4[[#This Row],[HT facturé]]</f>
        <v>165.34246529091786</v>
      </c>
      <c r="L118" s="53">
        <f ca="1">Tableau4[[#This Row],[HT facturé]]*1.2</f>
        <v>992.05479174550715</v>
      </c>
      <c r="M11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19" spans="1:13">
      <c r="A119" s="3" t="s">
        <v>21</v>
      </c>
      <c r="B119" s="3"/>
      <c r="C119" s="51"/>
      <c r="D119" s="3"/>
      <c r="E119" s="2">
        <v>42500</v>
      </c>
      <c r="F119" s="52"/>
      <c r="G119" s="6">
        <f t="shared" ca="1" si="1"/>
        <v>36.85271634905174</v>
      </c>
      <c r="H119" s="33">
        <v>42508</v>
      </c>
      <c r="I119" s="15"/>
      <c r="J119" s="9">
        <f ca="1">Tableau4[[#This Row],[HT estimé]]</f>
        <v>36.85271634905174</v>
      </c>
      <c r="K119" s="53">
        <f ca="1">Tableau4[[#This Row],[TTC]]-Tableau4[[#This Row],[HT facturé]]</f>
        <v>7.3705432698103479</v>
      </c>
      <c r="L119" s="53">
        <f ca="1">Tableau4[[#This Row],[HT facturé]]*1.2</f>
        <v>44.223259618862087</v>
      </c>
      <c r="M11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0" spans="1:13">
      <c r="A120" s="3" t="s">
        <v>22</v>
      </c>
      <c r="B120" s="3"/>
      <c r="C120" s="51"/>
      <c r="D120" s="3"/>
      <c r="E120" s="2">
        <v>42502</v>
      </c>
      <c r="F120" s="52"/>
      <c r="G120" s="6">
        <f t="shared" ca="1" si="1"/>
        <v>727.82502358396869</v>
      </c>
      <c r="H120" s="33">
        <v>42508</v>
      </c>
      <c r="I120" s="15"/>
      <c r="J120" s="9">
        <f ca="1">Tableau4[[#This Row],[HT estimé]]</f>
        <v>727.82502358396869</v>
      </c>
      <c r="K120" s="53">
        <f ca="1">Tableau4[[#This Row],[TTC]]-Tableau4[[#This Row],[HT facturé]]</f>
        <v>145.56500471679374</v>
      </c>
      <c r="L120" s="53">
        <f ca="1">Tableau4[[#This Row],[HT facturé]]*1.2</f>
        <v>873.39002830076242</v>
      </c>
      <c r="M12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1" spans="1:13">
      <c r="A121" s="3" t="s">
        <v>23</v>
      </c>
      <c r="B121" s="3"/>
      <c r="C121" s="51"/>
      <c r="D121" s="3"/>
      <c r="E121" s="2">
        <v>42509</v>
      </c>
      <c r="F121" s="52"/>
      <c r="G121" s="6">
        <f t="shared" ca="1" si="1"/>
        <v>986.58646756319342</v>
      </c>
      <c r="H121" s="33">
        <v>42509</v>
      </c>
      <c r="I121" s="15"/>
      <c r="J121" s="9">
        <f ca="1">Tableau4[[#This Row],[HT estimé]]</f>
        <v>986.58646756319342</v>
      </c>
      <c r="K121" s="53">
        <f ca="1">Tableau4[[#This Row],[TTC]]-Tableau4[[#This Row],[HT facturé]]</f>
        <v>197.31729351263868</v>
      </c>
      <c r="L121" s="53">
        <f ca="1">Tableau4[[#This Row],[HT facturé]]*1.2</f>
        <v>1183.9037610758321</v>
      </c>
      <c r="M12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2" spans="1:13">
      <c r="A122" s="3" t="s">
        <v>21</v>
      </c>
      <c r="B122" s="3"/>
      <c r="C122" s="51"/>
      <c r="D122" s="3"/>
      <c r="E122" s="2">
        <v>42509</v>
      </c>
      <c r="F122" s="52"/>
      <c r="G122" s="6">
        <f t="shared" ca="1" si="1"/>
        <v>232.24727306339156</v>
      </c>
      <c r="H122" s="33">
        <v>42521</v>
      </c>
      <c r="I122" s="59"/>
      <c r="J122" s="9">
        <f ca="1">Tableau4[[#This Row],[HT estimé]]</f>
        <v>232.24727306339156</v>
      </c>
      <c r="K122" s="53">
        <f ca="1">Tableau4[[#This Row],[TTC]]-Tableau4[[#This Row],[HT facturé]]</f>
        <v>46.449454612678323</v>
      </c>
      <c r="L122" s="53">
        <f ca="1">Tableau4[[#This Row],[HT facturé]]*1.2</f>
        <v>278.69672767606988</v>
      </c>
      <c r="M12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3" spans="1:13">
      <c r="A123" s="3" t="s">
        <v>22</v>
      </c>
      <c r="B123" s="3"/>
      <c r="C123" s="51"/>
      <c r="D123" s="3"/>
      <c r="E123" s="2">
        <v>42510</v>
      </c>
      <c r="F123" s="52"/>
      <c r="G123" s="6">
        <f t="shared" ca="1" si="1"/>
        <v>241.06342364978951</v>
      </c>
      <c r="H123" s="33">
        <v>42524</v>
      </c>
      <c r="I123" s="59"/>
      <c r="J123" s="9">
        <f ca="1">Tableau4[[#This Row],[HT estimé]]</f>
        <v>241.06342364978951</v>
      </c>
      <c r="K123" s="53">
        <f ca="1">Tableau4[[#This Row],[TTC]]-Tableau4[[#This Row],[HT facturé]]</f>
        <v>48.212684729957914</v>
      </c>
      <c r="L123" s="53">
        <f ca="1">Tableau4[[#This Row],[HT facturé]]*1.2</f>
        <v>289.27610837974743</v>
      </c>
      <c r="M12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4" spans="1:13">
      <c r="A124" s="3" t="s">
        <v>23</v>
      </c>
      <c r="B124" s="3"/>
      <c r="C124" s="51"/>
      <c r="D124" s="3"/>
      <c r="E124" s="2">
        <v>42513</v>
      </c>
      <c r="F124" s="52"/>
      <c r="G124" s="6">
        <f t="shared" ca="1" si="1"/>
        <v>432.91446784643739</v>
      </c>
      <c r="H124" s="33">
        <v>42524</v>
      </c>
      <c r="I124" s="59"/>
      <c r="J124" s="9">
        <f ca="1">Tableau4[[#This Row],[HT estimé]]</f>
        <v>432.91446784643739</v>
      </c>
      <c r="K124" s="53">
        <f ca="1">Tableau4[[#This Row],[TTC]]-Tableau4[[#This Row],[HT facturé]]</f>
        <v>86.582893569287478</v>
      </c>
      <c r="L124" s="53">
        <f ca="1">Tableau4[[#This Row],[HT facturé]]*1.2</f>
        <v>519.49736141572487</v>
      </c>
      <c r="M12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5" spans="1:13">
      <c r="A125" s="3" t="s">
        <v>21</v>
      </c>
      <c r="B125" s="3"/>
      <c r="C125" s="51"/>
      <c r="D125" s="3"/>
      <c r="E125" s="2">
        <v>42520</v>
      </c>
      <c r="F125" s="52"/>
      <c r="G125" s="6">
        <f t="shared" ca="1" si="1"/>
        <v>723.60545364546874</v>
      </c>
      <c r="H125" s="33">
        <v>42521</v>
      </c>
      <c r="I125" s="59"/>
      <c r="J125" s="9">
        <f ca="1">Tableau4[[#This Row],[HT estimé]]</f>
        <v>723.60545364546874</v>
      </c>
      <c r="K125" s="53">
        <f ca="1">Tableau4[[#This Row],[TTC]]-Tableau4[[#This Row],[HT facturé]]</f>
        <v>144.7210907290937</v>
      </c>
      <c r="L125" s="53">
        <f ca="1">Tableau4[[#This Row],[HT facturé]]*1.2</f>
        <v>868.32654437456245</v>
      </c>
      <c r="M12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6" spans="1:13">
      <c r="A126" s="3" t="s">
        <v>22</v>
      </c>
      <c r="B126" s="3"/>
      <c r="C126" s="51"/>
      <c r="D126" s="3"/>
      <c r="E126" s="2">
        <v>42521</v>
      </c>
      <c r="F126" s="52"/>
      <c r="G126" s="6">
        <f t="shared" ca="1" si="1"/>
        <v>137.31867307963341</v>
      </c>
      <c r="H126" s="33">
        <v>42521</v>
      </c>
      <c r="I126" s="59"/>
      <c r="J126" s="9">
        <f ca="1">Tableau4[[#This Row],[HT estimé]]</f>
        <v>137.31867307963341</v>
      </c>
      <c r="K126" s="53">
        <f ca="1">Tableau4[[#This Row],[TTC]]-Tableau4[[#This Row],[HT facturé]]</f>
        <v>362.68132692036659</v>
      </c>
      <c r="L126" s="53">
        <v>500</v>
      </c>
      <c r="M12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7" spans="1:13">
      <c r="A127" s="3" t="s">
        <v>23</v>
      </c>
      <c r="B127" s="3"/>
      <c r="C127" s="51"/>
      <c r="D127" s="3"/>
      <c r="E127" s="2">
        <v>42521</v>
      </c>
      <c r="F127" s="52"/>
      <c r="G127" s="6">
        <f t="shared" ca="1" si="1"/>
        <v>906.32617385429</v>
      </c>
      <c r="H127" s="33">
        <v>42524</v>
      </c>
      <c r="I127" s="59"/>
      <c r="J127" s="9">
        <f ca="1">Tableau4[[#This Row],[HT estimé]]</f>
        <v>906.32617385429</v>
      </c>
      <c r="K127" s="53">
        <f ca="1">Tableau4[[#This Row],[TTC]]-Tableau4[[#This Row],[HT facturé]]</f>
        <v>181.265234770858</v>
      </c>
      <c r="L127" s="53">
        <f ca="1">Tableau4[[#This Row],[HT facturé]]*1.2</f>
        <v>1087.591408625148</v>
      </c>
      <c r="M12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8" spans="1:13">
      <c r="A128" s="3" t="s">
        <v>21</v>
      </c>
      <c r="B128" s="3"/>
      <c r="C128" s="51"/>
      <c r="D128" s="3"/>
      <c r="E128" s="2">
        <v>42522</v>
      </c>
      <c r="F128" s="52"/>
      <c r="G128" s="6">
        <f t="shared" ca="1" si="1"/>
        <v>255.18771242915773</v>
      </c>
      <c r="H128" s="33">
        <v>42524</v>
      </c>
      <c r="I128" s="59"/>
      <c r="J128" s="9">
        <f ca="1">Tableau4[[#This Row],[HT estimé]]</f>
        <v>255.18771242915773</v>
      </c>
      <c r="K128" s="53">
        <f ca="1">Tableau4[[#This Row],[TTC]]-Tableau4[[#This Row],[HT facturé]]</f>
        <v>51.037542485831523</v>
      </c>
      <c r="L128" s="53">
        <f ca="1">Tableau4[[#This Row],[HT facturé]]*1.2</f>
        <v>306.22525491498925</v>
      </c>
      <c r="M12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29" spans="1:13">
      <c r="A129" s="3" t="s">
        <v>22</v>
      </c>
      <c r="B129" s="3"/>
      <c r="C129" s="51"/>
      <c r="D129" s="3"/>
      <c r="E129" s="2">
        <v>42524</v>
      </c>
      <c r="F129" s="52"/>
      <c r="G129" s="6">
        <f t="shared" ca="1" si="1"/>
        <v>703.88663259455609</v>
      </c>
      <c r="H129" s="33">
        <v>42551</v>
      </c>
      <c r="I129" s="59"/>
      <c r="J129" s="9">
        <f ca="1">Tableau4[[#This Row],[HT estimé]]</f>
        <v>703.88663259455609</v>
      </c>
      <c r="K129" s="53">
        <f ca="1">Tableau4[[#This Row],[TTC]]-Tableau4[[#This Row],[HT facturé]]</f>
        <v>140.7773265189112</v>
      </c>
      <c r="L129" s="53">
        <f ca="1">Tableau4[[#This Row],[HT facturé]]*1.2</f>
        <v>844.66395911346729</v>
      </c>
      <c r="M12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0" spans="1:13">
      <c r="A130" s="3" t="s">
        <v>23</v>
      </c>
      <c r="B130" s="3"/>
      <c r="C130" s="51"/>
      <c r="D130" s="3"/>
      <c r="E130" s="2">
        <v>42530</v>
      </c>
      <c r="F130" s="52"/>
      <c r="G130" s="6">
        <f t="shared" ca="1" si="1"/>
        <v>706.81352212435206</v>
      </c>
      <c r="H130" s="33">
        <v>42536</v>
      </c>
      <c r="I130" s="59"/>
      <c r="J130" s="9">
        <f ca="1">Tableau4[[#This Row],[HT estimé]]</f>
        <v>706.81352212435206</v>
      </c>
      <c r="K130" s="53">
        <f ca="1">Tableau4[[#This Row],[TTC]]-Tableau4[[#This Row],[HT facturé]]</f>
        <v>141.36270442487034</v>
      </c>
      <c r="L130" s="53">
        <f ca="1">Tableau4[[#This Row],[HT facturé]]*1.2</f>
        <v>848.17622654922241</v>
      </c>
      <c r="M13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1" spans="1:13">
      <c r="A131" s="3" t="s">
        <v>21</v>
      </c>
      <c r="B131" s="3"/>
      <c r="C131" s="51"/>
      <c r="D131" s="3"/>
      <c r="E131" s="2">
        <v>42535</v>
      </c>
      <c r="F131" s="52"/>
      <c r="G131" s="6">
        <f t="shared" ref="G131:G194" ca="1" si="2">RAND()*1000</f>
        <v>946.91395421913421</v>
      </c>
      <c r="H131" s="33">
        <v>42551</v>
      </c>
      <c r="I131" s="59"/>
      <c r="J131" s="9">
        <f ca="1">Tableau4[[#This Row],[HT estimé]]</f>
        <v>946.91395421913421</v>
      </c>
      <c r="K131" s="53">
        <f ca="1">Tableau4[[#This Row],[TTC]]-Tableau4[[#This Row],[HT facturé]]</f>
        <v>189.3827908438268</v>
      </c>
      <c r="L131" s="53">
        <f ca="1">Tableau4[[#This Row],[HT facturé]]*1.2</f>
        <v>1136.296745062961</v>
      </c>
      <c r="M13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2" spans="1:13">
      <c r="A132" s="3" t="s">
        <v>22</v>
      </c>
      <c r="B132" s="3"/>
      <c r="C132" s="51"/>
      <c r="D132" s="3"/>
      <c r="E132" s="2">
        <v>42536</v>
      </c>
      <c r="F132" s="52"/>
      <c r="G132" s="6">
        <f t="shared" ca="1" si="2"/>
        <v>196.86772894719871</v>
      </c>
      <c r="H132" s="33">
        <v>42551</v>
      </c>
      <c r="I132" s="59"/>
      <c r="J132" s="9">
        <f ca="1">Tableau4[[#This Row],[HT estimé]]</f>
        <v>196.86772894719871</v>
      </c>
      <c r="K132" s="53">
        <f ca="1">Tableau4[[#This Row],[TTC]]-Tableau4[[#This Row],[HT facturé]]</f>
        <v>39.373545789439731</v>
      </c>
      <c r="L132" s="53">
        <f ca="1">Tableau4[[#This Row],[HT facturé]]*1.2</f>
        <v>236.24127473663845</v>
      </c>
      <c r="M13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3" spans="1:13">
      <c r="A133" s="3" t="s">
        <v>23</v>
      </c>
      <c r="B133" s="3"/>
      <c r="C133" s="51"/>
      <c r="D133" s="3"/>
      <c r="E133" s="2">
        <v>42536</v>
      </c>
      <c r="F133" s="52"/>
      <c r="G133" s="6">
        <f t="shared" ca="1" si="2"/>
        <v>486.73149323406227</v>
      </c>
      <c r="H133" s="33">
        <v>42551</v>
      </c>
      <c r="I133" s="59"/>
      <c r="J133" s="9">
        <f ca="1">Tableau4[[#This Row],[HT estimé]]</f>
        <v>486.73149323406227</v>
      </c>
      <c r="K133" s="53">
        <f ca="1">Tableau4[[#This Row],[TTC]]-Tableau4[[#This Row],[HT facturé]]</f>
        <v>97.346298646812386</v>
      </c>
      <c r="L133" s="53">
        <f ca="1">Tableau4[[#This Row],[HT facturé]]*1.2</f>
        <v>584.07779188087466</v>
      </c>
      <c r="M13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4" spans="1:13">
      <c r="A134" s="3" t="s">
        <v>21</v>
      </c>
      <c r="B134" s="3"/>
      <c r="C134" s="51"/>
      <c r="D134" s="3"/>
      <c r="E134" s="2">
        <v>42543</v>
      </c>
      <c r="F134" s="52"/>
      <c r="G134" s="6">
        <f t="shared" ca="1" si="2"/>
        <v>384.57343197996806</v>
      </c>
      <c r="H134" s="33">
        <v>42551</v>
      </c>
      <c r="I134" s="59"/>
      <c r="J134" s="9">
        <f ca="1">Tableau4[[#This Row],[HT estimé]]</f>
        <v>384.57343197996806</v>
      </c>
      <c r="K134" s="53">
        <f ca="1">Tableau4[[#This Row],[TTC]]-Tableau4[[#This Row],[HT facturé]]</f>
        <v>76.914686395993613</v>
      </c>
      <c r="L134" s="53">
        <f ca="1">Tableau4[[#This Row],[HT facturé]]*1.2</f>
        <v>461.48811837596168</v>
      </c>
      <c r="M13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5" spans="1:13">
      <c r="A135" s="3" t="s">
        <v>22</v>
      </c>
      <c r="B135" s="3"/>
      <c r="C135" s="51"/>
      <c r="D135" s="3"/>
      <c r="E135" s="2">
        <v>42550</v>
      </c>
      <c r="F135" s="52"/>
      <c r="G135" s="6">
        <f t="shared" ca="1" si="2"/>
        <v>526.1247069546713</v>
      </c>
      <c r="H135" s="33">
        <v>42550</v>
      </c>
      <c r="I135" s="15"/>
      <c r="J135" s="9">
        <f ca="1">Tableau4[[#This Row],[HT estimé]]</f>
        <v>526.1247069546713</v>
      </c>
      <c r="K135" s="53">
        <f ca="1">Tableau4[[#This Row],[TTC]]-Tableau4[[#This Row],[HT facturé]]</f>
        <v>105.22494139093419</v>
      </c>
      <c r="L135" s="53">
        <f ca="1">Tableau4[[#This Row],[HT facturé]]*1.2</f>
        <v>631.34964834560549</v>
      </c>
      <c r="M13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6" spans="1:13">
      <c r="A136" s="3" t="s">
        <v>23</v>
      </c>
      <c r="B136" s="3"/>
      <c r="C136" s="51"/>
      <c r="D136" s="3"/>
      <c r="E136" s="2">
        <v>42551</v>
      </c>
      <c r="F136" s="52"/>
      <c r="G136" s="6">
        <f t="shared" ca="1" si="2"/>
        <v>430.29852199034167</v>
      </c>
      <c r="H136" s="33">
        <v>42551</v>
      </c>
      <c r="I136" s="59"/>
      <c r="J136" s="9">
        <f ca="1">Tableau4[[#This Row],[HT estimé]]</f>
        <v>430.29852199034167</v>
      </c>
      <c r="K136" s="53">
        <f ca="1">Tableau4[[#This Row],[TTC]]-Tableau4[[#This Row],[HT facturé]]</f>
        <v>86.059704398068334</v>
      </c>
      <c r="L136" s="53">
        <f ca="1">Tableau4[[#This Row],[HT facturé]]*1.2</f>
        <v>516.35822638841</v>
      </c>
      <c r="M13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7" spans="1:13">
      <c r="A137" s="3" t="s">
        <v>21</v>
      </c>
      <c r="B137" s="3"/>
      <c r="C137" s="51"/>
      <c r="D137" s="3"/>
      <c r="E137" s="2">
        <v>42551</v>
      </c>
      <c r="F137" s="52"/>
      <c r="G137" s="6">
        <f t="shared" ca="1" si="2"/>
        <v>41.519120178532098</v>
      </c>
      <c r="H137" s="33">
        <v>42551</v>
      </c>
      <c r="I137" s="59"/>
      <c r="J137" s="9">
        <f ca="1">Tableau4[[#This Row],[HT estimé]]</f>
        <v>41.519120178532098</v>
      </c>
      <c r="K137" s="53">
        <f ca="1">Tableau4[[#This Row],[TTC]]-Tableau4[[#This Row],[HT facturé]]</f>
        <v>8.3038240357064197</v>
      </c>
      <c r="L137" s="53">
        <f ca="1">Tableau4[[#This Row],[HT facturé]]*1.2</f>
        <v>49.822944214238518</v>
      </c>
      <c r="M13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8" spans="1:13">
      <c r="A138" s="3" t="s">
        <v>22</v>
      </c>
      <c r="B138" s="3"/>
      <c r="C138" s="51"/>
      <c r="D138" s="3"/>
      <c r="E138" s="2">
        <v>42552</v>
      </c>
      <c r="F138" s="52"/>
      <c r="G138" s="6">
        <f t="shared" ca="1" si="2"/>
        <v>659.79666352692482</v>
      </c>
      <c r="H138" s="33">
        <v>42582</v>
      </c>
      <c r="I138" s="59"/>
      <c r="J138" s="9">
        <f ca="1">Tableau4[[#This Row],[HT estimé]]</f>
        <v>659.79666352692482</v>
      </c>
      <c r="K138" s="53">
        <f ca="1">Tableau4[[#This Row],[TTC]]-Tableau4[[#This Row],[HT facturé]]</f>
        <v>131.9593327053849</v>
      </c>
      <c r="L138" s="53">
        <f ca="1">Tableau4[[#This Row],[HT facturé]]*1.2</f>
        <v>791.75599623230971</v>
      </c>
      <c r="M138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39" spans="1:13">
      <c r="A139" s="3" t="s">
        <v>23</v>
      </c>
      <c r="B139" s="3"/>
      <c r="C139" s="51"/>
      <c r="D139" s="3"/>
      <c r="E139" s="2">
        <v>42552</v>
      </c>
      <c r="F139" s="52"/>
      <c r="G139" s="6">
        <f t="shared" ca="1" si="2"/>
        <v>238.36016396466553</v>
      </c>
      <c r="H139" s="33">
        <v>42582</v>
      </c>
      <c r="I139" s="59"/>
      <c r="J139" s="9">
        <f ca="1">Tableau4[[#This Row],[HT estimé]]</f>
        <v>238.36016396466553</v>
      </c>
      <c r="K139" s="53">
        <f ca="1">Tableau4[[#This Row],[TTC]]-Tableau4[[#This Row],[HT facturé]]</f>
        <v>47.672032792933095</v>
      </c>
      <c r="L139" s="53">
        <f ca="1">Tableau4[[#This Row],[HT facturé]]*1.2</f>
        <v>286.03219675759863</v>
      </c>
      <c r="M139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0" spans="1:13">
      <c r="A140" s="3" t="s">
        <v>21</v>
      </c>
      <c r="B140" s="3"/>
      <c r="C140" s="51"/>
      <c r="D140" s="3"/>
      <c r="E140" s="2">
        <v>42558</v>
      </c>
      <c r="F140" s="52"/>
      <c r="G140" s="6">
        <f t="shared" ca="1" si="2"/>
        <v>268.2902798879403</v>
      </c>
      <c r="H140" s="33">
        <v>42582</v>
      </c>
      <c r="I140" s="59"/>
      <c r="J140" s="9">
        <f ca="1">Tableau4[[#This Row],[HT estimé]]</f>
        <v>268.2902798879403</v>
      </c>
      <c r="K140" s="53">
        <f ca="1">Tableau4[[#This Row],[TTC]]-Tableau4[[#This Row],[HT facturé]]</f>
        <v>53.658055977588049</v>
      </c>
      <c r="L140" s="53">
        <f ca="1">Tableau4[[#This Row],[HT facturé]]*1.2</f>
        <v>321.94833586552835</v>
      </c>
      <c r="M140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1" spans="1:13">
      <c r="A141" s="3" t="s">
        <v>22</v>
      </c>
      <c r="B141" s="3"/>
      <c r="C141" s="51"/>
      <c r="D141" s="3"/>
      <c r="E141" s="2">
        <v>42561</v>
      </c>
      <c r="F141" s="52"/>
      <c r="G141" s="6">
        <f t="shared" ca="1" si="2"/>
        <v>21.027377431675376</v>
      </c>
      <c r="H141" s="33">
        <v>42563</v>
      </c>
      <c r="I141" s="59"/>
      <c r="J141" s="9">
        <f ca="1">Tableau4[[#This Row],[HT estimé]]</f>
        <v>21.027377431675376</v>
      </c>
      <c r="K141" s="53">
        <f ca="1">Tableau4[[#This Row],[TTC]]-Tableau4[[#This Row],[HT facturé]]</f>
        <v>4.2054754863350752</v>
      </c>
      <c r="L141" s="53">
        <f ca="1">Tableau4[[#This Row],[HT facturé]]*1.2</f>
        <v>25.232852918010451</v>
      </c>
      <c r="M141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2" spans="1:13">
      <c r="A142" s="3" t="s">
        <v>23</v>
      </c>
      <c r="B142" s="3"/>
      <c r="C142" s="51"/>
      <c r="D142" s="3"/>
      <c r="E142" s="2">
        <v>42563</v>
      </c>
      <c r="F142" s="52"/>
      <c r="G142" s="6">
        <f t="shared" ca="1" si="2"/>
        <v>142.45682110757852</v>
      </c>
      <c r="H142" s="33">
        <v>42582</v>
      </c>
      <c r="I142" s="59"/>
      <c r="J142" s="9">
        <f ca="1">Tableau4[[#This Row],[HT estimé]]</f>
        <v>142.45682110757852</v>
      </c>
      <c r="K142" s="53">
        <f ca="1">Tableau4[[#This Row],[TTC]]-Tableau4[[#This Row],[HT facturé]]</f>
        <v>28.49136422151571</v>
      </c>
      <c r="L142" s="53">
        <f ca="1">Tableau4[[#This Row],[HT facturé]]*1.2</f>
        <v>170.94818532909423</v>
      </c>
      <c r="M142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3" spans="1:13">
      <c r="A143" s="3" t="s">
        <v>21</v>
      </c>
      <c r="B143" s="3"/>
      <c r="C143" s="51"/>
      <c r="D143" s="3"/>
      <c r="E143" s="2">
        <v>42564</v>
      </c>
      <c r="F143" s="21"/>
      <c r="G143" s="6">
        <f t="shared" ca="1" si="2"/>
        <v>369.32249634576533</v>
      </c>
      <c r="H143" s="33">
        <v>42582</v>
      </c>
      <c r="I143" s="59"/>
      <c r="J143" s="9">
        <f ca="1">Tableau4[[#This Row],[HT estimé]]</f>
        <v>369.32249634576533</v>
      </c>
      <c r="K143" s="53">
        <f ca="1">Tableau4[[#This Row],[TTC]]-Tableau4[[#This Row],[HT facturé]]</f>
        <v>73.864499269153043</v>
      </c>
      <c r="L143" s="53">
        <f ca="1">Tableau4[[#This Row],[HT facturé]]*1.2</f>
        <v>443.18699561491837</v>
      </c>
      <c r="M143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4" spans="1:13">
      <c r="A144" s="3" t="s">
        <v>22</v>
      </c>
      <c r="B144" s="3"/>
      <c r="C144" s="51"/>
      <c r="D144" s="3"/>
      <c r="E144" s="2">
        <v>42566</v>
      </c>
      <c r="F144" s="52"/>
      <c r="G144" s="6">
        <f t="shared" ca="1" si="2"/>
        <v>660.55871592978349</v>
      </c>
      <c r="H144" s="33">
        <v>42582</v>
      </c>
      <c r="I144" s="59"/>
      <c r="J144" s="9">
        <f ca="1">Tableau4[[#This Row],[HT estimé]]</f>
        <v>660.55871592978349</v>
      </c>
      <c r="K144" s="53">
        <f ca="1">Tableau4[[#This Row],[TTC]]-Tableau4[[#This Row],[HT facturé]]</f>
        <v>132.1117431859567</v>
      </c>
      <c r="L144" s="53">
        <f ca="1">Tableau4[[#This Row],[HT facturé]]*1.2</f>
        <v>792.67045911574019</v>
      </c>
      <c r="M144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5" spans="1:13">
      <c r="A145" s="3" t="s">
        <v>23</v>
      </c>
      <c r="B145" s="3"/>
      <c r="C145" s="51"/>
      <c r="D145" s="3"/>
      <c r="E145" s="2">
        <v>42572</v>
      </c>
      <c r="F145" s="52"/>
      <c r="G145" s="6">
        <f t="shared" ca="1" si="2"/>
        <v>709.49703314077726</v>
      </c>
      <c r="H145" s="33">
        <v>42582</v>
      </c>
      <c r="I145" s="59"/>
      <c r="J145" s="9">
        <f ca="1">Tableau4[[#This Row],[HT estimé]]</f>
        <v>709.49703314077726</v>
      </c>
      <c r="K145" s="53">
        <f ca="1">Tableau4[[#This Row],[TTC]]-Tableau4[[#This Row],[HT facturé]]</f>
        <v>141.89940662815548</v>
      </c>
      <c r="L145" s="53">
        <f ca="1">Tableau4[[#This Row],[HT facturé]]*1.2</f>
        <v>851.39643976893274</v>
      </c>
      <c r="M145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6" spans="1:13">
      <c r="A146" s="3" t="s">
        <v>21</v>
      </c>
      <c r="B146" s="3"/>
      <c r="C146" s="51"/>
      <c r="D146" s="3"/>
      <c r="E146" s="2">
        <v>42578</v>
      </c>
      <c r="F146" s="52"/>
      <c r="G146" s="6">
        <f t="shared" ca="1" si="2"/>
        <v>420.66010981380765</v>
      </c>
      <c r="H146" s="33">
        <v>42582</v>
      </c>
      <c r="I146" s="59"/>
      <c r="J146" s="9">
        <f ca="1">Tableau4[[#This Row],[HT estimé]]</f>
        <v>420.66010981380765</v>
      </c>
      <c r="K146" s="53">
        <f ca="1">Tableau4[[#This Row],[TTC]]-Tableau4[[#This Row],[HT facturé]]</f>
        <v>84.132021962761485</v>
      </c>
      <c r="L146" s="53">
        <f ca="1">Tableau4[[#This Row],[HT facturé]]*1.2</f>
        <v>504.79213177656914</v>
      </c>
      <c r="M146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7" spans="1:13">
      <c r="A147" s="3" t="s">
        <v>22</v>
      </c>
      <c r="B147" s="3"/>
      <c r="C147" s="6"/>
      <c r="D147" s="3"/>
      <c r="E147" s="2">
        <v>42579</v>
      </c>
      <c r="F147" s="12"/>
      <c r="G147" s="6">
        <f t="shared" ca="1" si="2"/>
        <v>434.33320356379568</v>
      </c>
      <c r="H147" s="33">
        <v>42582</v>
      </c>
      <c r="I147" s="15"/>
      <c r="J147" s="9">
        <f ca="1">Tableau4[[#This Row],[HT estimé]]</f>
        <v>434.33320356379568</v>
      </c>
      <c r="K147" s="19">
        <f ca="1">Tableau4[[#This Row],[TTC]]-Tableau4[[#This Row],[HT facturé]]</f>
        <v>86.866640712759136</v>
      </c>
      <c r="L147" s="19">
        <f ca="1">Tableau4[[#This Row],[HT facturé]]*1.2</f>
        <v>521.19984427655481</v>
      </c>
      <c r="M147" t="str">
        <f>YEAR(Tableau4[[#This Row],[Date Facture faite]])-IF(MONTH(Tableau4[[#This Row],[Date Facture faite]])&gt;7,0,1)&amp;"-"&amp;YEAR(Tableau4[[#This Row],[Date Facture faite]])+IF(MONTH(Tableau4[[#This Row],[Date Facture faite]])&gt;7,1,0)</f>
        <v>2015-2016</v>
      </c>
    </row>
    <row r="148" spans="1:13">
      <c r="A148" s="3" t="s">
        <v>23</v>
      </c>
      <c r="B148" s="3"/>
      <c r="C148" s="51"/>
      <c r="D148" s="3"/>
      <c r="E148" s="2">
        <v>42583</v>
      </c>
      <c r="F148" s="52"/>
      <c r="G148" s="6">
        <f t="shared" ca="1" si="2"/>
        <v>604.7904062851552</v>
      </c>
      <c r="H148" s="33">
        <v>42583</v>
      </c>
      <c r="I148" s="59"/>
      <c r="J148" s="9">
        <f ca="1">Tableau4[[#This Row],[HT estimé]]</f>
        <v>604.7904062851552</v>
      </c>
      <c r="K148" s="53">
        <f ca="1">Tableau4[[#This Row],[TTC]]-Tableau4[[#This Row],[HT facturé]]</f>
        <v>120.95808125703104</v>
      </c>
      <c r="L148" s="53">
        <f ca="1">Tableau4[[#This Row],[HT facturé]]*1.2</f>
        <v>725.74848754218624</v>
      </c>
      <c r="M14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49" spans="1:13">
      <c r="A149" s="3" t="s">
        <v>21</v>
      </c>
      <c r="B149" s="3"/>
      <c r="C149" s="51"/>
      <c r="D149" s="3"/>
      <c r="E149" s="2">
        <v>42584</v>
      </c>
      <c r="F149" s="52"/>
      <c r="G149" s="6">
        <f t="shared" ca="1" si="2"/>
        <v>477.22609797869842</v>
      </c>
      <c r="H149" s="33">
        <v>42639</v>
      </c>
      <c r="I149" s="15"/>
      <c r="J149" s="9">
        <f ca="1">Tableau4[[#This Row],[HT estimé]]</f>
        <v>477.22609797869842</v>
      </c>
      <c r="K149" s="53">
        <f ca="1">Tableau4[[#This Row],[TTC]]-Tableau4[[#This Row],[HT facturé]]</f>
        <v>95.445219595739616</v>
      </c>
      <c r="L149" s="53">
        <f ca="1">Tableau4[[#This Row],[HT facturé]]*1.2</f>
        <v>572.67131757443804</v>
      </c>
      <c r="M14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0" spans="1:13">
      <c r="A150" s="3" t="s">
        <v>22</v>
      </c>
      <c r="B150" s="3"/>
      <c r="C150" s="51"/>
      <c r="D150" s="3"/>
      <c r="E150" s="2">
        <v>42587</v>
      </c>
      <c r="F150" s="52"/>
      <c r="G150" s="6">
        <f t="shared" ca="1" si="2"/>
        <v>874.89685790969759</v>
      </c>
      <c r="H150" s="33">
        <v>42587</v>
      </c>
      <c r="I150" s="59"/>
      <c r="J150" s="9">
        <f ca="1">Tableau4[[#This Row],[HT estimé]]</f>
        <v>874.89685790969759</v>
      </c>
      <c r="K150" s="53">
        <f ca="1">Tableau4[[#This Row],[TTC]]-Tableau4[[#This Row],[HT facturé]]</f>
        <v>174.97937158193952</v>
      </c>
      <c r="L150" s="53">
        <f ca="1">Tableau4[[#This Row],[HT facturé]]*1.2</f>
        <v>1049.8762294916371</v>
      </c>
      <c r="M15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1" spans="1:13">
      <c r="A151" s="3" t="s">
        <v>23</v>
      </c>
      <c r="B151" s="3"/>
      <c r="C151" s="51"/>
      <c r="D151" s="3"/>
      <c r="E151" s="2">
        <v>42587</v>
      </c>
      <c r="F151" s="52"/>
      <c r="G151" s="6">
        <f t="shared" ca="1" si="2"/>
        <v>368.1604057881849</v>
      </c>
      <c r="H151" s="33">
        <v>42593</v>
      </c>
      <c r="I151" s="59"/>
      <c r="J151" s="9">
        <f ca="1">Tableau4[[#This Row],[HT estimé]]</f>
        <v>368.1604057881849</v>
      </c>
      <c r="K151" s="53">
        <f ca="1">Tableau4[[#This Row],[TTC]]-Tableau4[[#This Row],[HT facturé]]</f>
        <v>281.8395942118151</v>
      </c>
      <c r="L151" s="53">
        <v>650</v>
      </c>
      <c r="M15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2" spans="1:13">
      <c r="A152" s="3" t="s">
        <v>21</v>
      </c>
      <c r="B152" s="3"/>
      <c r="C152" s="51"/>
      <c r="D152" s="3"/>
      <c r="E152" s="2">
        <v>42591</v>
      </c>
      <c r="F152" s="52"/>
      <c r="G152" s="6">
        <f t="shared" ca="1" si="2"/>
        <v>178.70494360046106</v>
      </c>
      <c r="H152" s="33">
        <v>42591</v>
      </c>
      <c r="I152" s="59"/>
      <c r="J152" s="9">
        <f ca="1">Tableau4[[#This Row],[HT estimé]]</f>
        <v>178.70494360046106</v>
      </c>
      <c r="K152" s="53">
        <f ca="1">Tableau4[[#This Row],[TTC]]-Tableau4[[#This Row],[HT facturé]]</f>
        <v>35.740988720092219</v>
      </c>
      <c r="L152" s="53">
        <f ca="1">Tableau4[[#This Row],[HT facturé]]*1.2</f>
        <v>214.44593232055328</v>
      </c>
      <c r="M15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3" spans="1:13">
      <c r="A153" s="3" t="s">
        <v>22</v>
      </c>
      <c r="B153" s="3"/>
      <c r="C153" s="51"/>
      <c r="D153" s="3"/>
      <c r="E153" s="2">
        <v>42615</v>
      </c>
      <c r="F153" s="52"/>
      <c r="G153" s="6">
        <f t="shared" ca="1" si="2"/>
        <v>18.127695768082042</v>
      </c>
      <c r="H153" s="33">
        <v>42643</v>
      </c>
      <c r="I153" s="15"/>
      <c r="J153" s="9">
        <f ca="1">Tableau4[[#This Row],[HT estimé]]</f>
        <v>18.127695768082042</v>
      </c>
      <c r="K153" s="53">
        <f ca="1">Tableau4[[#This Row],[TTC]]-Tableau4[[#This Row],[HT facturé]]</f>
        <v>3.6255391536164083</v>
      </c>
      <c r="L153" s="53">
        <f ca="1">Tableau4[[#This Row],[HT facturé]]*1.2</f>
        <v>21.75323492169845</v>
      </c>
      <c r="M15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4" spans="1:13">
      <c r="A154" s="3" t="s">
        <v>23</v>
      </c>
      <c r="B154" s="3"/>
      <c r="C154" s="51"/>
      <c r="D154" s="3"/>
      <c r="E154" s="2">
        <v>42617</v>
      </c>
      <c r="F154" s="52"/>
      <c r="G154" s="6">
        <f t="shared" ca="1" si="2"/>
        <v>975.54190126326307</v>
      </c>
      <c r="H154" s="33">
        <v>42639</v>
      </c>
      <c r="I154" s="15"/>
      <c r="J154" s="9">
        <f ca="1">Tableau4[[#This Row],[HT estimé]]</f>
        <v>975.54190126326307</v>
      </c>
      <c r="K154" s="53">
        <f ca="1">Tableau4[[#This Row],[TTC]]-Tableau4[[#This Row],[HT facturé]]</f>
        <v>195.10838025265252</v>
      </c>
      <c r="L154" s="53">
        <f ca="1">Tableau4[[#This Row],[HT facturé]]*1.2</f>
        <v>1170.6502815159156</v>
      </c>
      <c r="M15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5" spans="1:13">
      <c r="A155" s="3" t="s">
        <v>21</v>
      </c>
      <c r="B155" s="3"/>
      <c r="C155" s="51"/>
      <c r="D155" s="3"/>
      <c r="E155" s="2">
        <v>42617</v>
      </c>
      <c r="F155" s="52"/>
      <c r="G155" s="6">
        <f t="shared" ca="1" si="2"/>
        <v>508.00823213387434</v>
      </c>
      <c r="H155" s="33">
        <v>42640</v>
      </c>
      <c r="I155" s="65"/>
      <c r="J155" s="9">
        <f ca="1">Tableau4[[#This Row],[HT estimé]]</f>
        <v>508.00823213387434</v>
      </c>
      <c r="K155" s="53">
        <f ca="1">Tableau4[[#This Row],[TTC]]-Tableau4[[#This Row],[HT facturé]]</f>
        <v>-108.00823213387434</v>
      </c>
      <c r="L155" s="53">
        <v>400</v>
      </c>
      <c r="M15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6" spans="1:13">
      <c r="A156" s="3" t="s">
        <v>22</v>
      </c>
      <c r="B156" s="3"/>
      <c r="C156" s="51"/>
      <c r="D156" s="3"/>
      <c r="E156" s="2">
        <v>42619</v>
      </c>
      <c r="F156" s="52"/>
      <c r="G156" s="6">
        <f t="shared" ca="1" si="2"/>
        <v>651.00196573737355</v>
      </c>
      <c r="H156" s="33">
        <v>42619</v>
      </c>
      <c r="I156" s="15"/>
      <c r="J156" s="9">
        <f ca="1">Tableau4[[#This Row],[HT estimé]]</f>
        <v>651.00196573737355</v>
      </c>
      <c r="K156" s="53">
        <f ca="1">Tableau4[[#This Row],[TTC]]-Tableau4[[#This Row],[HT facturé]]</f>
        <v>130.20039314747464</v>
      </c>
      <c r="L156" s="53">
        <f ca="1">Tableau4[[#This Row],[HT facturé]]*1.2</f>
        <v>781.20235888484819</v>
      </c>
      <c r="M15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7" spans="1:13">
      <c r="A157" s="3" t="s">
        <v>23</v>
      </c>
      <c r="B157" s="3"/>
      <c r="C157" s="51"/>
      <c r="D157" s="3"/>
      <c r="E157" s="2">
        <v>42619</v>
      </c>
      <c r="F157" s="52"/>
      <c r="G157" s="6">
        <f t="shared" ca="1" si="2"/>
        <v>807.26107538264284</v>
      </c>
      <c r="H157" s="33">
        <v>42643</v>
      </c>
      <c r="I157" s="15"/>
      <c r="J157" s="9">
        <f ca="1">Tableau4[[#This Row],[HT estimé]]</f>
        <v>807.26107538264284</v>
      </c>
      <c r="K157" s="53">
        <f ca="1">Tableau4[[#This Row],[TTC]]-Tableau4[[#This Row],[HT facturé]]</f>
        <v>161.45221507652855</v>
      </c>
      <c r="L157" s="53">
        <f ca="1">Tableau4[[#This Row],[HT facturé]]*1.2</f>
        <v>968.71329045917139</v>
      </c>
      <c r="M15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8" spans="1:13">
      <c r="A158" s="3" t="s">
        <v>21</v>
      </c>
      <c r="B158" s="3"/>
      <c r="C158" s="51"/>
      <c r="D158" s="3"/>
      <c r="E158" s="2">
        <v>42619</v>
      </c>
      <c r="F158" s="52"/>
      <c r="G158" s="6">
        <f t="shared" ca="1" si="2"/>
        <v>455.39104023935016</v>
      </c>
      <c r="H158" s="33">
        <v>42622</v>
      </c>
      <c r="I158" s="59"/>
      <c r="J158" s="9">
        <f ca="1">Tableau4[[#This Row],[HT estimé]]</f>
        <v>455.39104023935016</v>
      </c>
      <c r="K158" s="53">
        <f ca="1">Tableau4[[#This Row],[TTC]]-Tableau4[[#This Row],[HT facturé]]</f>
        <v>91.078208047869964</v>
      </c>
      <c r="L158" s="53">
        <f ca="1">Tableau4[[#This Row],[HT facturé]]*1.2</f>
        <v>546.46924828722013</v>
      </c>
      <c r="M15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59" spans="1:13">
      <c r="A159" s="3" t="s">
        <v>22</v>
      </c>
      <c r="B159" s="3"/>
      <c r="C159" s="51"/>
      <c r="D159" s="3"/>
      <c r="E159" s="2">
        <v>42622</v>
      </c>
      <c r="F159" s="52"/>
      <c r="G159" s="6">
        <f t="shared" ca="1" si="2"/>
        <v>60.627940358654264</v>
      </c>
      <c r="H159" s="36">
        <v>42643</v>
      </c>
      <c r="I159" s="15"/>
      <c r="J159" s="9">
        <f ca="1">Tableau4[[#This Row],[HT estimé]]</f>
        <v>60.627940358654264</v>
      </c>
      <c r="K159" s="53">
        <f ca="1">Tableau4[[#This Row],[TTC]]-Tableau4[[#This Row],[HT facturé]]</f>
        <v>12.125588071730853</v>
      </c>
      <c r="L159" s="53">
        <f ca="1">Tableau4[[#This Row],[HT facturé]]*1.2</f>
        <v>72.753528430385117</v>
      </c>
      <c r="M15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0" spans="1:13">
      <c r="A160" s="3" t="s">
        <v>23</v>
      </c>
      <c r="B160" s="3"/>
      <c r="C160" s="51"/>
      <c r="D160" s="3"/>
      <c r="E160" s="2">
        <v>42626</v>
      </c>
      <c r="F160" s="52"/>
      <c r="G160" s="6">
        <f t="shared" ca="1" si="2"/>
        <v>642.97088931620647</v>
      </c>
      <c r="H160" s="33">
        <v>42643</v>
      </c>
      <c r="I160" s="15"/>
      <c r="J160" s="9">
        <f ca="1">Tableau4[[#This Row],[HT estimé]]</f>
        <v>642.97088931620647</v>
      </c>
      <c r="K160" s="53">
        <f ca="1">Tableau4[[#This Row],[TTC]]-Tableau4[[#This Row],[HT facturé]]</f>
        <v>128.59417786324127</v>
      </c>
      <c r="L160" s="53">
        <f ca="1">Tableau4[[#This Row],[HT facturé]]*1.2</f>
        <v>771.56506717944774</v>
      </c>
      <c r="M16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1" spans="1:13">
      <c r="A161" s="3" t="s">
        <v>21</v>
      </c>
      <c r="B161" s="3"/>
      <c r="C161" s="63"/>
      <c r="D161" s="3"/>
      <c r="E161" s="2">
        <v>42628</v>
      </c>
      <c r="F161" s="64"/>
      <c r="G161" s="6">
        <f t="shared" ca="1" si="2"/>
        <v>87.600789003940747</v>
      </c>
      <c r="H161" s="36">
        <v>42643</v>
      </c>
      <c r="I161" s="37"/>
      <c r="J161" s="9">
        <f ca="1">Tableau4[[#This Row],[HT estimé]]</f>
        <v>87.600789003940747</v>
      </c>
      <c r="K161" s="66">
        <f ca="1">Tableau4[[#This Row],[TTC]]-Tableau4[[#This Row],[HT facturé]]</f>
        <v>17.520157800788141</v>
      </c>
      <c r="L161" s="66">
        <f ca="1">Tableau4[[#This Row],[HT facturé]]*1.2</f>
        <v>105.12094680472889</v>
      </c>
      <c r="M16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2" spans="1:13">
      <c r="A162" s="3" t="s">
        <v>22</v>
      </c>
      <c r="B162" s="3"/>
      <c r="C162" s="63"/>
      <c r="D162" s="3"/>
      <c r="E162" s="2">
        <v>42630</v>
      </c>
      <c r="F162" s="64"/>
      <c r="G162" s="6">
        <f t="shared" ca="1" si="2"/>
        <v>386.51605212924966</v>
      </c>
      <c r="H162" s="33">
        <v>42643</v>
      </c>
      <c r="I162" s="65"/>
      <c r="J162" s="9">
        <f ca="1">Tableau4[[#This Row],[HT estimé]]</f>
        <v>386.51605212924966</v>
      </c>
      <c r="K162" s="66">
        <f ca="1">Tableau4[[#This Row],[TTC]]-Tableau4[[#This Row],[HT facturé]]</f>
        <v>77.303210425849898</v>
      </c>
      <c r="L162" s="66">
        <f ca="1">Tableau4[[#This Row],[HT facturé]]*1.2</f>
        <v>463.81926255509956</v>
      </c>
      <c r="M16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3" spans="1:13">
      <c r="A163" s="3" t="s">
        <v>23</v>
      </c>
      <c r="B163" s="3"/>
      <c r="C163" s="63"/>
      <c r="D163" s="3"/>
      <c r="E163" s="2">
        <v>42635</v>
      </c>
      <c r="F163" s="64"/>
      <c r="G163" s="6">
        <f t="shared" ca="1" si="2"/>
        <v>582.53760120022594</v>
      </c>
      <c r="H163" s="33">
        <v>42643</v>
      </c>
      <c r="I163" s="65"/>
      <c r="J163" s="9">
        <f ca="1">Tableau4[[#This Row],[HT estimé]]</f>
        <v>582.53760120022594</v>
      </c>
      <c r="K163" s="66">
        <f ca="1">Tableau4[[#This Row],[TTC]]-Tableau4[[#This Row],[HT facturé]]</f>
        <v>116.50752024004521</v>
      </c>
      <c r="L163" s="66">
        <f ca="1">Tableau4[[#This Row],[HT facturé]]*1.2</f>
        <v>699.04512144027115</v>
      </c>
      <c r="M16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4" spans="1:13">
      <c r="A164" s="3" t="s">
        <v>21</v>
      </c>
      <c r="B164" s="3"/>
      <c r="C164" s="63"/>
      <c r="D164" s="3"/>
      <c r="E164" s="2">
        <v>42635</v>
      </c>
      <c r="F164" s="64"/>
      <c r="G164" s="6">
        <f t="shared" ca="1" si="2"/>
        <v>992.55550877575206</v>
      </c>
      <c r="H164" s="33">
        <v>42643</v>
      </c>
      <c r="I164" s="15"/>
      <c r="J164" s="9">
        <f ca="1">Tableau4[[#This Row],[HT estimé]]</f>
        <v>992.55550877575206</v>
      </c>
      <c r="K164" s="66">
        <f ca="1">Tableau4[[#This Row],[TTC]]-Tableau4[[#This Row],[HT facturé]]</f>
        <v>198.51110175515032</v>
      </c>
      <c r="L164" s="66">
        <f ca="1">Tableau4[[#This Row],[HT facturé]]*1.2</f>
        <v>1191.0666105309024</v>
      </c>
      <c r="M16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5" spans="1:13">
      <c r="A165" s="3" t="s">
        <v>22</v>
      </c>
      <c r="B165" s="3"/>
      <c r="C165" s="63"/>
      <c r="D165" s="3"/>
      <c r="E165" s="2">
        <v>42640</v>
      </c>
      <c r="F165" s="64"/>
      <c r="G165" s="6">
        <f t="shared" ca="1" si="2"/>
        <v>924.08115445330714</v>
      </c>
      <c r="H165" s="33">
        <v>42643</v>
      </c>
      <c r="I165" s="15"/>
      <c r="J165" s="9">
        <f ca="1">Tableau4[[#This Row],[HT estimé]]</f>
        <v>924.08115445330714</v>
      </c>
      <c r="K165" s="66">
        <f ca="1">Tableau4[[#This Row],[TTC]]-Tableau4[[#This Row],[HT facturé]]</f>
        <v>184.81623089066147</v>
      </c>
      <c r="L165" s="66">
        <f ca="1">Tableau4[[#This Row],[HT facturé]]*1.2</f>
        <v>1108.8973853439686</v>
      </c>
      <c r="M16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6" spans="1:13">
      <c r="A166" s="3" t="s">
        <v>23</v>
      </c>
      <c r="B166" s="3"/>
      <c r="C166" s="63"/>
      <c r="D166" s="3"/>
      <c r="E166" s="2">
        <v>42642</v>
      </c>
      <c r="F166" s="64"/>
      <c r="G166" s="6">
        <f t="shared" ca="1" si="2"/>
        <v>203.53847678569204</v>
      </c>
      <c r="H166" s="33">
        <v>42643</v>
      </c>
      <c r="I166" s="37"/>
      <c r="J166" s="9">
        <f ca="1">Tableau4[[#This Row],[HT estimé]]</f>
        <v>203.53847678569204</v>
      </c>
      <c r="K166" s="66">
        <f ca="1">Tableau4[[#This Row],[TTC]]-Tableau4[[#This Row],[HT facturé]]</f>
        <v>40.707695357138391</v>
      </c>
      <c r="L166" s="66">
        <f ca="1">Tableau4[[#This Row],[HT facturé]]*1.2</f>
        <v>244.24617214283043</v>
      </c>
      <c r="M16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7" spans="1:13">
      <c r="A167" s="3" t="s">
        <v>21</v>
      </c>
      <c r="B167" s="3"/>
      <c r="C167" s="63"/>
      <c r="D167" s="3"/>
      <c r="E167" s="2">
        <v>42642</v>
      </c>
      <c r="F167" s="64"/>
      <c r="G167" s="6">
        <f t="shared" ca="1" si="2"/>
        <v>120.76165249253191</v>
      </c>
      <c r="H167" s="33">
        <v>42643</v>
      </c>
      <c r="I167" s="37"/>
      <c r="J167" s="9">
        <f ca="1">Tableau4[[#This Row],[HT estimé]]</f>
        <v>120.76165249253191</v>
      </c>
      <c r="K167" s="66">
        <f ca="1">Tableau4[[#This Row],[TTC]]-Tableau4[[#This Row],[HT facturé]]</f>
        <v>24.152330498506387</v>
      </c>
      <c r="L167" s="66">
        <f ca="1">Tableau4[[#This Row],[HT facturé]]*1.2</f>
        <v>144.9139829910383</v>
      </c>
      <c r="M16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8" spans="1:13">
      <c r="A168" s="3" t="s">
        <v>22</v>
      </c>
      <c r="B168" s="3"/>
      <c r="C168" s="63"/>
      <c r="D168" s="3"/>
      <c r="E168" s="2">
        <v>42642</v>
      </c>
      <c r="F168" s="64"/>
      <c r="G168" s="6">
        <f t="shared" ca="1" si="2"/>
        <v>854.18175076225816</v>
      </c>
      <c r="H168" s="33">
        <v>42643</v>
      </c>
      <c r="I168" s="37"/>
      <c r="J168" s="9">
        <f ca="1">Tableau4[[#This Row],[HT estimé]]</f>
        <v>854.18175076225816</v>
      </c>
      <c r="K168" s="66">
        <f ca="1">Tableau4[[#This Row],[TTC]]-Tableau4[[#This Row],[HT facturé]]</f>
        <v>170.83635015245159</v>
      </c>
      <c r="L168" s="66">
        <f ca="1">Tableau4[[#This Row],[HT facturé]]*1.2</f>
        <v>1025.0181009147097</v>
      </c>
      <c r="M16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69" spans="1:13">
      <c r="A169" s="3" t="s">
        <v>23</v>
      </c>
      <c r="B169" s="3"/>
      <c r="C169" s="63"/>
      <c r="D169" s="3"/>
      <c r="E169" s="2">
        <v>42647</v>
      </c>
      <c r="F169" s="64"/>
      <c r="G169" s="6">
        <f t="shared" ca="1" si="2"/>
        <v>251.52702139262772</v>
      </c>
      <c r="H169" s="33">
        <v>42674</v>
      </c>
      <c r="I169" s="65"/>
      <c r="J169" s="9">
        <f ca="1">Tableau4[[#This Row],[HT estimé]]</f>
        <v>251.52702139262772</v>
      </c>
      <c r="K169" s="66">
        <f ca="1">Tableau4[[#This Row],[TTC]]-Tableau4[[#This Row],[HT facturé]]</f>
        <v>50.305404278525543</v>
      </c>
      <c r="L169" s="66">
        <f ca="1">Tableau4[[#This Row],[HT facturé]]*1.2</f>
        <v>301.83242567115326</v>
      </c>
      <c r="M16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0" spans="1:13">
      <c r="A170" s="3" t="s">
        <v>21</v>
      </c>
      <c r="B170" s="3"/>
      <c r="C170" s="63"/>
      <c r="D170" s="3"/>
      <c r="E170" s="2">
        <v>42648</v>
      </c>
      <c r="F170" s="64"/>
      <c r="G170" s="6">
        <f t="shared" ca="1" si="2"/>
        <v>811.79705729299781</v>
      </c>
      <c r="H170" s="33">
        <v>42651</v>
      </c>
      <c r="I170" s="65"/>
      <c r="J170" s="9">
        <f ca="1">Tableau4[[#This Row],[HT estimé]]</f>
        <v>811.79705729299781</v>
      </c>
      <c r="K170" s="66">
        <f ca="1">Tableau4[[#This Row],[TTC]]-Tableau4[[#This Row],[HT facturé]]</f>
        <v>162.35941145859954</v>
      </c>
      <c r="L170" s="66">
        <f ca="1">Tableau4[[#This Row],[HT facturé]]*1.2</f>
        <v>974.15646875159734</v>
      </c>
      <c r="M17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1" spans="1:13">
      <c r="A171" s="3" t="s">
        <v>22</v>
      </c>
      <c r="B171" s="3"/>
      <c r="C171" s="63"/>
      <c r="D171" s="3"/>
      <c r="E171" s="2">
        <v>42650</v>
      </c>
      <c r="F171" s="64"/>
      <c r="G171" s="6">
        <f t="shared" ca="1" si="2"/>
        <v>527.70072438304385</v>
      </c>
      <c r="H171" s="33">
        <v>42674</v>
      </c>
      <c r="I171" s="65"/>
      <c r="J171" s="9">
        <f ca="1">Tableau4[[#This Row],[HT estimé]]</f>
        <v>527.70072438304385</v>
      </c>
      <c r="K171" s="66">
        <f ca="1">Tableau4[[#This Row],[TTC]]-Tableau4[[#This Row],[HT facturé]]</f>
        <v>105.54014487660879</v>
      </c>
      <c r="L171" s="66">
        <f ca="1">Tableau4[[#This Row],[HT facturé]]*1.2</f>
        <v>633.24086925965264</v>
      </c>
      <c r="M17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2" spans="1:13">
      <c r="A172" s="3" t="s">
        <v>23</v>
      </c>
      <c r="B172" s="3"/>
      <c r="C172" s="63"/>
      <c r="D172" s="3"/>
      <c r="E172" s="2">
        <v>42650</v>
      </c>
      <c r="F172" s="64"/>
      <c r="G172" s="6">
        <f t="shared" ca="1" si="2"/>
        <v>393.69233283434977</v>
      </c>
      <c r="H172" s="33">
        <v>42674</v>
      </c>
      <c r="I172" s="65"/>
      <c r="J172" s="9">
        <f ca="1">Tableau4[[#This Row],[HT estimé]]</f>
        <v>393.69233283434977</v>
      </c>
      <c r="K172" s="66">
        <f ca="1">Tableau4[[#This Row],[TTC]]-Tableau4[[#This Row],[HT facturé]]</f>
        <v>78.738466566869931</v>
      </c>
      <c r="L172" s="66">
        <f ca="1">Tableau4[[#This Row],[HT facturé]]*1.2</f>
        <v>472.4307994012197</v>
      </c>
      <c r="M17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3" spans="1:13">
      <c r="A173" s="3" t="s">
        <v>21</v>
      </c>
      <c r="B173" s="3"/>
      <c r="C173" s="63"/>
      <c r="D173" s="3"/>
      <c r="E173" s="2">
        <v>42654</v>
      </c>
      <c r="F173" s="64"/>
      <c r="G173" s="6">
        <f t="shared" ca="1" si="2"/>
        <v>673.08788641701869</v>
      </c>
      <c r="H173" s="33">
        <v>42674</v>
      </c>
      <c r="I173" s="65"/>
      <c r="J173" s="9">
        <f ca="1">Tableau4[[#This Row],[HT estimé]]</f>
        <v>673.08788641701869</v>
      </c>
      <c r="K173" s="66">
        <f ca="1">Tableau4[[#This Row],[TTC]]-Tableau4[[#This Row],[HT facturé]]</f>
        <v>134.61757728340376</v>
      </c>
      <c r="L173" s="66">
        <f ca="1">Tableau4[[#This Row],[HT facturé]]*1.2</f>
        <v>807.70546370042246</v>
      </c>
      <c r="M17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4" spans="1:13">
      <c r="A174" s="3" t="s">
        <v>22</v>
      </c>
      <c r="B174" s="3"/>
      <c r="C174" s="63"/>
      <c r="D174" s="3"/>
      <c r="E174" s="2">
        <v>42656</v>
      </c>
      <c r="F174" s="64"/>
      <c r="G174" s="6">
        <f t="shared" ca="1" si="2"/>
        <v>976.12091228739394</v>
      </c>
      <c r="H174" s="33">
        <v>42674</v>
      </c>
      <c r="I174" s="65"/>
      <c r="J174" s="9">
        <f ca="1">Tableau4[[#This Row],[HT estimé]]</f>
        <v>976.12091228739394</v>
      </c>
      <c r="K174" s="66">
        <f ca="1">Tableau4[[#This Row],[TTC]]-Tableau4[[#This Row],[HT facturé]]</f>
        <v>195.22418245747883</v>
      </c>
      <c r="L174" s="66">
        <f ca="1">Tableau4[[#This Row],[HT facturé]]*1.2</f>
        <v>1171.3450947448728</v>
      </c>
      <c r="M17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5" spans="1:13">
      <c r="A175" s="3" t="s">
        <v>23</v>
      </c>
      <c r="B175" s="3"/>
      <c r="C175" s="63"/>
      <c r="D175" s="3"/>
      <c r="E175" s="2">
        <v>42661</v>
      </c>
      <c r="F175" s="64"/>
      <c r="G175" s="6">
        <f t="shared" ca="1" si="2"/>
        <v>301.25399114790952</v>
      </c>
      <c r="H175" s="33">
        <v>42664</v>
      </c>
      <c r="I175" s="15"/>
      <c r="J175" s="9">
        <f ca="1">Tableau4[[#This Row],[HT estimé]]</f>
        <v>301.25399114790952</v>
      </c>
      <c r="K175" s="66">
        <f ca="1">Tableau4[[#This Row],[TTC]]-Tableau4[[#This Row],[HT facturé]]</f>
        <v>60.250798229581903</v>
      </c>
      <c r="L175" s="66">
        <f ca="1">Tableau4[[#This Row],[HT facturé]]*1.2</f>
        <v>361.50478937749142</v>
      </c>
      <c r="M17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6" spans="1:13">
      <c r="A176" s="3" t="s">
        <v>21</v>
      </c>
      <c r="B176" s="3"/>
      <c r="C176" s="63"/>
      <c r="D176" s="3"/>
      <c r="E176" s="2">
        <v>42662</v>
      </c>
      <c r="F176" s="64"/>
      <c r="G176" s="6">
        <f t="shared" ca="1" si="2"/>
        <v>513.32895942985181</v>
      </c>
      <c r="H176" s="33">
        <v>42674</v>
      </c>
      <c r="I176" s="65"/>
      <c r="J176" s="9">
        <f ca="1">Tableau4[[#This Row],[HT estimé]]</f>
        <v>513.32895942985181</v>
      </c>
      <c r="K176" s="66">
        <f ca="1">Tableau4[[#This Row],[TTC]]-Tableau4[[#This Row],[HT facturé]]</f>
        <v>102.66579188597029</v>
      </c>
      <c r="L176" s="66">
        <f ca="1">Tableau4[[#This Row],[HT facturé]]*1.2</f>
        <v>615.9947513158221</v>
      </c>
      <c r="M17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7" spans="1:13">
      <c r="A177" s="3" t="s">
        <v>22</v>
      </c>
      <c r="B177" s="3"/>
      <c r="C177" s="63"/>
      <c r="D177" s="3"/>
      <c r="E177" s="2">
        <v>42664</v>
      </c>
      <c r="F177" s="64"/>
      <c r="G177" s="6">
        <f t="shared" ca="1" si="2"/>
        <v>711.34674659933148</v>
      </c>
      <c r="H177" s="33">
        <v>42674</v>
      </c>
      <c r="I177" s="65"/>
      <c r="J177" s="9">
        <f ca="1">Tableau4[[#This Row],[HT estimé]]</f>
        <v>711.34674659933148</v>
      </c>
      <c r="K177" s="66">
        <f ca="1">Tableau4[[#This Row],[TTC]]-Tableau4[[#This Row],[HT facturé]]</f>
        <v>142.26934931986625</v>
      </c>
      <c r="L177" s="66">
        <f ca="1">Tableau4[[#This Row],[HT facturé]]*1.2</f>
        <v>853.61609591919773</v>
      </c>
      <c r="M17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8" spans="1:13">
      <c r="A178" s="3" t="s">
        <v>23</v>
      </c>
      <c r="B178" s="3"/>
      <c r="C178" s="63"/>
      <c r="D178" s="3"/>
      <c r="E178" s="2">
        <v>42667</v>
      </c>
      <c r="F178" s="64"/>
      <c r="G178" s="6">
        <f t="shared" ca="1" si="2"/>
        <v>100.02389422291901</v>
      </c>
      <c r="H178" s="33">
        <v>42674</v>
      </c>
      <c r="I178" s="65"/>
      <c r="J178" s="9">
        <f ca="1">Tableau4[[#This Row],[HT estimé]]</f>
        <v>100.02389422291901</v>
      </c>
      <c r="K178" s="66">
        <f ca="1">Tableau4[[#This Row],[TTC]]-Tableau4[[#This Row],[HT facturé]]</f>
        <v>20.004778844583797</v>
      </c>
      <c r="L178" s="66">
        <f ca="1">Tableau4[[#This Row],[HT facturé]]*1.2</f>
        <v>120.02867306750281</v>
      </c>
      <c r="M17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79" spans="1:13">
      <c r="A179" s="3" t="s">
        <v>21</v>
      </c>
      <c r="B179" s="3"/>
      <c r="C179" s="63"/>
      <c r="D179" s="3"/>
      <c r="E179" s="2">
        <v>42669</v>
      </c>
      <c r="F179" s="64"/>
      <c r="G179" s="6">
        <f t="shared" ca="1" si="2"/>
        <v>969.43284487961569</v>
      </c>
      <c r="H179" s="33">
        <v>42674</v>
      </c>
      <c r="I179" s="65"/>
      <c r="J179" s="9">
        <f ca="1">Tableau4[[#This Row],[HT estimé]]</f>
        <v>969.43284487961569</v>
      </c>
      <c r="K179" s="66">
        <f ca="1">Tableau4[[#This Row],[TTC]]-Tableau4[[#This Row],[HT facturé]]</f>
        <v>193.88656897592318</v>
      </c>
      <c r="L179" s="66">
        <f ca="1">Tableau4[[#This Row],[HT facturé]]*1.2</f>
        <v>1163.3194138555389</v>
      </c>
      <c r="M17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0" spans="1:13">
      <c r="A180" s="3" t="s">
        <v>22</v>
      </c>
      <c r="B180" s="3"/>
      <c r="C180" s="63"/>
      <c r="D180" s="3"/>
      <c r="E180" s="2">
        <v>42670</v>
      </c>
      <c r="F180" s="64"/>
      <c r="G180" s="6">
        <f t="shared" ca="1" si="2"/>
        <v>502.50598190265003</v>
      </c>
      <c r="H180" s="33">
        <v>42674</v>
      </c>
      <c r="I180" s="65"/>
      <c r="J180" s="9">
        <f ca="1">Tableau4[[#This Row],[HT estimé]]</f>
        <v>502.50598190265003</v>
      </c>
      <c r="K180" s="66">
        <f ca="1">Tableau4[[#This Row],[TTC]]-Tableau4[[#This Row],[HT facturé]]</f>
        <v>100.50119638052996</v>
      </c>
      <c r="L180" s="66">
        <f ca="1">Tableau4[[#This Row],[HT facturé]]*1.2</f>
        <v>603.00717828318</v>
      </c>
      <c r="M18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1" spans="1:13">
      <c r="A181" s="3" t="s">
        <v>23</v>
      </c>
      <c r="B181" s="3"/>
      <c r="C181" s="63"/>
      <c r="D181" s="3"/>
      <c r="E181" s="2">
        <v>42678</v>
      </c>
      <c r="F181" s="64"/>
      <c r="G181" s="6">
        <f t="shared" ca="1" si="2"/>
        <v>22.821014509324165</v>
      </c>
      <c r="H181" s="33">
        <v>42704</v>
      </c>
      <c r="I181" s="65"/>
      <c r="J181" s="9">
        <f ca="1">Tableau4[[#This Row],[HT estimé]]</f>
        <v>22.821014509324165</v>
      </c>
      <c r="K181" s="66">
        <f ca="1">Tableau4[[#This Row],[TTC]]-Tableau4[[#This Row],[HT facturé]]</f>
        <v>527.17898549067581</v>
      </c>
      <c r="L181" s="66">
        <v>550</v>
      </c>
      <c r="M18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2" spans="1:13">
      <c r="A182" s="3" t="s">
        <v>21</v>
      </c>
      <c r="B182" s="3"/>
      <c r="C182" s="63"/>
      <c r="D182" s="3"/>
      <c r="E182" s="2">
        <v>42678</v>
      </c>
      <c r="F182" s="64"/>
      <c r="G182" s="6">
        <f t="shared" ca="1" si="2"/>
        <v>868.19231258703189</v>
      </c>
      <c r="H182" s="33">
        <v>42704</v>
      </c>
      <c r="I182" s="65"/>
      <c r="J182" s="9">
        <f ca="1">Tableau4[[#This Row],[HT estimé]]</f>
        <v>868.19231258703189</v>
      </c>
      <c r="K182" s="66">
        <f ca="1">Tableau4[[#This Row],[TTC]]-Tableau4[[#This Row],[HT facturé]]</f>
        <v>173.63846251740642</v>
      </c>
      <c r="L182" s="66">
        <f ca="1">Tableau4[[#This Row],[HT facturé]]*1.2</f>
        <v>1041.8307751044383</v>
      </c>
      <c r="M18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3" spans="1:13">
      <c r="A183" s="3" t="s">
        <v>22</v>
      </c>
      <c r="B183" s="3"/>
      <c r="C183" s="63"/>
      <c r="D183" s="3"/>
      <c r="E183" s="2">
        <v>42681</v>
      </c>
      <c r="F183" s="64"/>
      <c r="G183" s="6">
        <f t="shared" ca="1" si="2"/>
        <v>92.031981651083498</v>
      </c>
      <c r="H183" s="33">
        <v>42704</v>
      </c>
      <c r="I183" s="65"/>
      <c r="J183" s="9">
        <f ca="1">Tableau4[[#This Row],[HT estimé]]</f>
        <v>92.031981651083498</v>
      </c>
      <c r="K183" s="66">
        <f ca="1">Tableau4[[#This Row],[TTC]]-Tableau4[[#This Row],[HT facturé]]</f>
        <v>18.406396330216694</v>
      </c>
      <c r="L183" s="66">
        <f ca="1">Tableau4[[#This Row],[HT facturé]]*1.2</f>
        <v>110.43837798130019</v>
      </c>
      <c r="M18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4" spans="1:13">
      <c r="A184" s="3" t="s">
        <v>23</v>
      </c>
      <c r="B184" s="3"/>
      <c r="C184" s="63"/>
      <c r="D184" s="3"/>
      <c r="E184" s="2">
        <v>42681</v>
      </c>
      <c r="F184" s="21"/>
      <c r="G184" s="6">
        <f t="shared" ca="1" si="2"/>
        <v>131.70690049503708</v>
      </c>
      <c r="H184" s="33">
        <v>42704</v>
      </c>
      <c r="I184" s="65"/>
      <c r="J184" s="9">
        <f ca="1">Tableau4[[#This Row],[HT estimé]]</f>
        <v>131.70690049503708</v>
      </c>
      <c r="K184" s="66">
        <f ca="1">Tableau4[[#This Row],[TTC]]-Tableau4[[#This Row],[HT facturé]]</f>
        <v>26.341380099007409</v>
      </c>
      <c r="L184" s="66">
        <f ca="1">Tableau4[[#This Row],[HT facturé]]*1.2</f>
        <v>158.04828059404448</v>
      </c>
      <c r="M18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5" spans="1:13">
      <c r="A185" s="3" t="s">
        <v>21</v>
      </c>
      <c r="B185" s="3"/>
      <c r="C185" s="63"/>
      <c r="D185" s="3"/>
      <c r="E185" s="2">
        <v>42683</v>
      </c>
      <c r="F185" s="64"/>
      <c r="G185" s="6">
        <f t="shared" ca="1" si="2"/>
        <v>426.01782255636823</v>
      </c>
      <c r="H185" s="33">
        <v>42704</v>
      </c>
      <c r="I185" s="65"/>
      <c r="J185" s="9">
        <f ca="1">Tableau4[[#This Row],[HT estimé]]</f>
        <v>426.01782255636823</v>
      </c>
      <c r="K185" s="66">
        <f ca="1">Tableau4[[#This Row],[TTC]]-Tableau4[[#This Row],[HT facturé]]</f>
        <v>85.203564511273612</v>
      </c>
      <c r="L185" s="66">
        <f ca="1">Tableau4[[#This Row],[HT facturé]]*1.2</f>
        <v>511.22138706764184</v>
      </c>
      <c r="M18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6" spans="1:13">
      <c r="A186" s="3" t="s">
        <v>22</v>
      </c>
      <c r="B186" s="3"/>
      <c r="C186" s="63"/>
      <c r="D186" s="3"/>
      <c r="E186" s="2">
        <v>42683</v>
      </c>
      <c r="F186" s="64"/>
      <c r="G186" s="6">
        <f t="shared" ca="1" si="2"/>
        <v>720.72970263866671</v>
      </c>
      <c r="H186" s="33">
        <v>42704</v>
      </c>
      <c r="I186" s="65"/>
      <c r="J186" s="9">
        <f ca="1">Tableau4[[#This Row],[HT estimé]]</f>
        <v>720.72970263866671</v>
      </c>
      <c r="K186" s="66">
        <f ca="1">Tableau4[[#This Row],[TTC]]-Tableau4[[#This Row],[HT facturé]]</f>
        <v>144.14594052773327</v>
      </c>
      <c r="L186" s="66">
        <f ca="1">Tableau4[[#This Row],[HT facturé]]*1.2</f>
        <v>864.87564316639998</v>
      </c>
      <c r="M18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7" spans="1:13">
      <c r="A187" s="3" t="s">
        <v>23</v>
      </c>
      <c r="B187" s="3"/>
      <c r="C187" s="63"/>
      <c r="D187" s="3"/>
      <c r="E187" s="2">
        <v>42685</v>
      </c>
      <c r="F187" s="64"/>
      <c r="G187" s="6">
        <f t="shared" ca="1" si="2"/>
        <v>152.60371750942903</v>
      </c>
      <c r="H187" s="33">
        <v>42702</v>
      </c>
      <c r="I187" s="15"/>
      <c r="J187" s="9">
        <f ca="1">Tableau4[[#This Row],[HT estimé]]</f>
        <v>152.60371750942903</v>
      </c>
      <c r="K187" s="66">
        <f ca="1">Tableau4[[#This Row],[TTC]]-Tableau4[[#This Row],[HT facturé]]</f>
        <v>30.520743501885789</v>
      </c>
      <c r="L187" s="66">
        <f ca="1">Tableau4[[#This Row],[HT facturé]]*1.2</f>
        <v>183.12446101131482</v>
      </c>
      <c r="M18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8" spans="1:13">
      <c r="A188" s="3" t="s">
        <v>21</v>
      </c>
      <c r="B188" s="3"/>
      <c r="C188" s="63"/>
      <c r="D188" s="3"/>
      <c r="E188" s="2">
        <v>42690</v>
      </c>
      <c r="F188" s="64"/>
      <c r="G188" s="6">
        <f t="shared" ca="1" si="2"/>
        <v>881.46773564124283</v>
      </c>
      <c r="H188" s="33">
        <v>42702</v>
      </c>
      <c r="I188" s="15"/>
      <c r="J188" s="9">
        <f ca="1">Tableau4[[#This Row],[HT estimé]]</f>
        <v>881.46773564124283</v>
      </c>
      <c r="K188" s="66">
        <f ca="1">Tableau4[[#This Row],[TTC]]-Tableau4[[#This Row],[HT facturé]]</f>
        <v>176.29354712824852</v>
      </c>
      <c r="L188" s="66">
        <f ca="1">Tableau4[[#This Row],[HT facturé]]*1.2</f>
        <v>1057.7612827694913</v>
      </c>
      <c r="M18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89" spans="1:13">
      <c r="A189" s="3" t="s">
        <v>22</v>
      </c>
      <c r="B189" s="3"/>
      <c r="C189" s="63"/>
      <c r="D189" s="3"/>
      <c r="E189" s="2">
        <v>42690</v>
      </c>
      <c r="F189" s="64"/>
      <c r="G189" s="6">
        <f t="shared" ca="1" si="2"/>
        <v>440.90092875735263</v>
      </c>
      <c r="H189" s="33">
        <v>42702</v>
      </c>
      <c r="I189" s="15"/>
      <c r="J189" s="9">
        <f ca="1">Tableau4[[#This Row],[HT estimé]]</f>
        <v>440.90092875735263</v>
      </c>
      <c r="K189" s="66">
        <f ca="1">Tableau4[[#This Row],[TTC]]-Tableau4[[#This Row],[HT facturé]]</f>
        <v>88.180185751470503</v>
      </c>
      <c r="L189" s="66">
        <f ca="1">Tableau4[[#This Row],[HT facturé]]*1.2</f>
        <v>529.08111450882313</v>
      </c>
      <c r="M18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0" spans="1:13">
      <c r="A190" s="3" t="s">
        <v>23</v>
      </c>
      <c r="B190" s="3"/>
      <c r="C190" s="63"/>
      <c r="D190" s="3"/>
      <c r="E190" s="2">
        <v>42695</v>
      </c>
      <c r="F190" s="64"/>
      <c r="G190" s="6">
        <f t="shared" ca="1" si="2"/>
        <v>657.55582988234983</v>
      </c>
      <c r="H190" s="33">
        <v>42704</v>
      </c>
      <c r="I190" s="65"/>
      <c r="J190" s="9">
        <f ca="1">Tableau4[[#This Row],[HT estimé]]</f>
        <v>657.55582988234983</v>
      </c>
      <c r="K190" s="66">
        <f ca="1">Tableau4[[#This Row],[TTC]]-Tableau4[[#This Row],[HT facturé]]</f>
        <v>131.5111659764699</v>
      </c>
      <c r="L190" s="66">
        <f ca="1">Tableau4[[#This Row],[HT facturé]]*1.2</f>
        <v>789.06699585881972</v>
      </c>
      <c r="M19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1" spans="1:13">
      <c r="A191" s="3" t="s">
        <v>21</v>
      </c>
      <c r="B191" s="3"/>
      <c r="C191" s="63"/>
      <c r="D191" s="3"/>
      <c r="E191" s="2">
        <v>42697</v>
      </c>
      <c r="F191" s="64"/>
      <c r="G191" s="6">
        <f t="shared" ca="1" si="2"/>
        <v>732.11689333646461</v>
      </c>
      <c r="H191" s="33">
        <v>42704</v>
      </c>
      <c r="I191" s="65"/>
      <c r="J191" s="9">
        <f ca="1">Tableau4[[#This Row],[HT estimé]]</f>
        <v>732.11689333646461</v>
      </c>
      <c r="K191" s="66">
        <f ca="1">Tableau4[[#This Row],[TTC]]-Tableau4[[#This Row],[HT facturé]]</f>
        <v>146.42337866729292</v>
      </c>
      <c r="L191" s="66">
        <f ca="1">Tableau4[[#This Row],[HT facturé]]*1.2</f>
        <v>878.54027200375754</v>
      </c>
      <c r="M19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2" spans="1:13">
      <c r="A192" s="3" t="s">
        <v>22</v>
      </c>
      <c r="B192" s="3"/>
      <c r="C192" s="63"/>
      <c r="D192" s="3"/>
      <c r="E192" s="2">
        <v>42698</v>
      </c>
      <c r="F192" s="64"/>
      <c r="G192" s="6">
        <f t="shared" ca="1" si="2"/>
        <v>677.81690193316365</v>
      </c>
      <c r="H192" s="33">
        <v>42704</v>
      </c>
      <c r="I192" s="65"/>
      <c r="J192" s="9">
        <f ca="1">Tableau4[[#This Row],[HT estimé]]</f>
        <v>677.81690193316365</v>
      </c>
      <c r="K192" s="66">
        <f ca="1">Tableau4[[#This Row],[TTC]]-Tableau4[[#This Row],[HT facturé]]</f>
        <v>135.56338038663273</v>
      </c>
      <c r="L192" s="66">
        <f ca="1">Tableau4[[#This Row],[HT facturé]]*1.2</f>
        <v>813.38028231979638</v>
      </c>
      <c r="M19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3" spans="1:13">
      <c r="A193" s="3" t="s">
        <v>23</v>
      </c>
      <c r="B193" s="3"/>
      <c r="C193" s="63"/>
      <c r="D193" s="3"/>
      <c r="E193" s="2">
        <v>42699</v>
      </c>
      <c r="F193" s="64"/>
      <c r="G193" s="6">
        <f t="shared" ca="1" si="2"/>
        <v>486.20909594694007</v>
      </c>
      <c r="H193" s="33">
        <v>42704</v>
      </c>
      <c r="I193" s="65"/>
      <c r="J193" s="9">
        <f ca="1">Tableau4[[#This Row],[HT estimé]]</f>
        <v>486.20909594694007</v>
      </c>
      <c r="K193" s="66">
        <f ca="1">Tableau4[[#This Row],[TTC]]-Tableau4[[#This Row],[HT facturé]]</f>
        <v>97.241819189387968</v>
      </c>
      <c r="L193" s="66">
        <f ca="1">Tableau4[[#This Row],[HT facturé]]*1.2</f>
        <v>583.45091513632804</v>
      </c>
      <c r="M19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4" spans="1:13">
      <c r="A194" s="3" t="s">
        <v>21</v>
      </c>
      <c r="B194" s="3"/>
      <c r="C194" s="63"/>
      <c r="D194" s="3"/>
      <c r="E194" s="2">
        <v>42702</v>
      </c>
      <c r="F194" s="64"/>
      <c r="G194" s="6">
        <f t="shared" ca="1" si="2"/>
        <v>982.51319949789195</v>
      </c>
      <c r="H194" s="33">
        <v>42719</v>
      </c>
      <c r="I194" s="15"/>
      <c r="J194" s="9">
        <f ca="1">Tableau4[[#This Row],[HT estimé]]</f>
        <v>982.51319949789195</v>
      </c>
      <c r="K194" s="66">
        <f ca="1">Tableau4[[#This Row],[TTC]]-Tableau4[[#This Row],[HT facturé]]</f>
        <v>196.5026398995783</v>
      </c>
      <c r="L194" s="66">
        <f ca="1">Tableau4[[#This Row],[HT facturé]]*1.2</f>
        <v>1179.0158393974702</v>
      </c>
      <c r="M19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5" spans="1:13">
      <c r="A195" s="3" t="s">
        <v>22</v>
      </c>
      <c r="B195" s="3"/>
      <c r="C195" s="63"/>
      <c r="D195" s="3"/>
      <c r="E195" s="2">
        <v>42703</v>
      </c>
      <c r="F195" s="64"/>
      <c r="G195" s="6">
        <f t="shared" ref="G195:G258" ca="1" si="3">RAND()*1000</f>
        <v>619.72660841073423</v>
      </c>
      <c r="H195" s="33">
        <v>42704</v>
      </c>
      <c r="I195" s="65"/>
      <c r="J195" s="9">
        <f ca="1">Tableau4[[#This Row],[HT estimé]]</f>
        <v>619.72660841073423</v>
      </c>
      <c r="K195" s="66">
        <f ca="1">Tableau4[[#This Row],[TTC]]-Tableau4[[#This Row],[HT facturé]]</f>
        <v>123.94532168214687</v>
      </c>
      <c r="L195" s="66">
        <f ca="1">Tableau4[[#This Row],[HT facturé]]*1.2</f>
        <v>743.6719300928811</v>
      </c>
      <c r="M19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6" spans="1:13">
      <c r="A196" s="3" t="s">
        <v>23</v>
      </c>
      <c r="B196" s="3"/>
      <c r="C196" s="63"/>
      <c r="D196" s="3"/>
      <c r="E196" s="2">
        <v>42703</v>
      </c>
      <c r="F196" s="64"/>
      <c r="G196" s="6">
        <f t="shared" ca="1" si="3"/>
        <v>205.92641310103767</v>
      </c>
      <c r="H196" s="33">
        <v>42704</v>
      </c>
      <c r="I196" s="65"/>
      <c r="J196" s="9">
        <f ca="1">Tableau4[[#This Row],[HT estimé]]</f>
        <v>205.92641310103767</v>
      </c>
      <c r="K196" s="66">
        <f ca="1">Tableau4[[#This Row],[TTC]]-Tableau4[[#This Row],[HT facturé]]</f>
        <v>41.185282620207516</v>
      </c>
      <c r="L196" s="66">
        <f ca="1">Tableau4[[#This Row],[HT facturé]]*1.2</f>
        <v>247.11169572124518</v>
      </c>
      <c r="M19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7" spans="1:13">
      <c r="A197" s="3" t="s">
        <v>21</v>
      </c>
      <c r="B197" s="3"/>
      <c r="C197" s="63"/>
      <c r="D197" s="3"/>
      <c r="E197" s="2">
        <v>42703</v>
      </c>
      <c r="F197" s="64"/>
      <c r="G197" s="6">
        <f t="shared" ca="1" si="3"/>
        <v>248.07319777056767</v>
      </c>
      <c r="H197" s="33">
        <v>42704</v>
      </c>
      <c r="I197" s="65"/>
      <c r="J197" s="9">
        <f ca="1">Tableau4[[#This Row],[HT estimé]]</f>
        <v>248.07319777056767</v>
      </c>
      <c r="K197" s="66">
        <f ca="1">Tableau4[[#This Row],[TTC]]-Tableau4[[#This Row],[HT facturé]]</f>
        <v>49.614639554113523</v>
      </c>
      <c r="L197" s="66">
        <f ca="1">Tableau4[[#This Row],[HT facturé]]*1.2</f>
        <v>297.6878373246812</v>
      </c>
      <c r="M19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8" spans="1:13">
      <c r="A198" s="3" t="s">
        <v>22</v>
      </c>
      <c r="B198" s="3"/>
      <c r="C198" s="63"/>
      <c r="D198" s="3"/>
      <c r="E198" s="2">
        <v>42705</v>
      </c>
      <c r="F198" s="64"/>
      <c r="G198" s="6">
        <f t="shared" ca="1" si="3"/>
        <v>474.10769282622687</v>
      </c>
      <c r="H198" s="33">
        <v>42704</v>
      </c>
      <c r="I198" s="65"/>
      <c r="J198" s="9">
        <f ca="1">Tableau4[[#This Row],[HT estimé]]</f>
        <v>474.10769282622687</v>
      </c>
      <c r="K198" s="66">
        <f ca="1">Tableau4[[#This Row],[TTC]]-Tableau4[[#This Row],[HT facturé]]</f>
        <v>94.821538565245305</v>
      </c>
      <c r="L198" s="66">
        <f ca="1">Tableau4[[#This Row],[HT facturé]]*1.2</f>
        <v>568.92923139147217</v>
      </c>
      <c r="M19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199" spans="1:13">
      <c r="A199" s="3" t="s">
        <v>23</v>
      </c>
      <c r="B199" s="3"/>
      <c r="C199" s="63"/>
      <c r="D199" s="3"/>
      <c r="E199" s="2">
        <v>42709</v>
      </c>
      <c r="F199" s="64"/>
      <c r="G199" s="6">
        <f t="shared" ca="1" si="3"/>
        <v>61.225476686221469</v>
      </c>
      <c r="H199" s="33">
        <v>42719</v>
      </c>
      <c r="I199" s="15"/>
      <c r="J199" s="9">
        <f ca="1">Tableau4[[#This Row],[HT estimé]]</f>
        <v>61.225476686221469</v>
      </c>
      <c r="K199" s="66">
        <f ca="1">Tableau4[[#This Row],[TTC]]-Tableau4[[#This Row],[HT facturé]]</f>
        <v>12.245095337244294</v>
      </c>
      <c r="L199" s="66">
        <f ca="1">Tableau4[[#This Row],[HT facturé]]*1.2</f>
        <v>73.470572023465763</v>
      </c>
      <c r="M19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0" spans="1:13">
      <c r="A200" s="3" t="s">
        <v>21</v>
      </c>
      <c r="B200" s="3"/>
      <c r="C200" s="63"/>
      <c r="D200" s="3"/>
      <c r="E200" s="2">
        <v>42709</v>
      </c>
      <c r="F200" s="64"/>
      <c r="G200" s="6">
        <f t="shared" ca="1" si="3"/>
        <v>6.4337876249718207</v>
      </c>
      <c r="H200" s="33">
        <v>42735</v>
      </c>
      <c r="I200" s="15"/>
      <c r="J200" s="9">
        <f ca="1">Tableau4[[#This Row],[HT estimé]]</f>
        <v>6.4337876249718207</v>
      </c>
      <c r="K200" s="66">
        <f ca="1">Tableau4[[#This Row],[TTC]]-Tableau4[[#This Row],[HT facturé]]</f>
        <v>393.56621237502816</v>
      </c>
      <c r="L200" s="66">
        <v>400</v>
      </c>
      <c r="M20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1" spans="1:13">
      <c r="A201" s="3" t="s">
        <v>22</v>
      </c>
      <c r="B201" s="3"/>
      <c r="C201" s="63"/>
      <c r="D201" s="3"/>
      <c r="E201" s="2">
        <v>42711</v>
      </c>
      <c r="F201" s="64"/>
      <c r="G201" s="6">
        <f t="shared" ca="1" si="3"/>
        <v>583.87623273598638</v>
      </c>
      <c r="H201" s="33">
        <v>42735</v>
      </c>
      <c r="I201" s="15"/>
      <c r="J201" s="9">
        <f ca="1">Tableau4[[#This Row],[HT estimé]]</f>
        <v>583.87623273598638</v>
      </c>
      <c r="K201" s="66">
        <f ca="1">Tableau4[[#This Row],[TTC]]-Tableau4[[#This Row],[HT facturé]]</f>
        <v>116.7752465471973</v>
      </c>
      <c r="L201" s="66">
        <f ca="1">Tableau4[[#This Row],[HT facturé]]*1.2</f>
        <v>700.65147928318368</v>
      </c>
      <c r="M20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2" spans="1:13">
      <c r="A202" s="3" t="s">
        <v>23</v>
      </c>
      <c r="B202" s="3"/>
      <c r="C202" s="63"/>
      <c r="D202" s="3"/>
      <c r="E202" s="2">
        <v>42713</v>
      </c>
      <c r="F202" s="64"/>
      <c r="G202" s="6">
        <f t="shared" ca="1" si="3"/>
        <v>355.93108253017516</v>
      </c>
      <c r="H202" s="33">
        <v>42735</v>
      </c>
      <c r="I202" s="15"/>
      <c r="J202" s="9">
        <f ca="1">Tableau4[[#This Row],[HT estimé]]</f>
        <v>355.93108253017516</v>
      </c>
      <c r="K202" s="66">
        <f ca="1">Tableau4[[#This Row],[TTC]]-Tableau4[[#This Row],[HT facturé]]</f>
        <v>71.186216506035009</v>
      </c>
      <c r="L202" s="66">
        <f ca="1">Tableau4[[#This Row],[HT facturé]]*1.2</f>
        <v>427.11729903621017</v>
      </c>
      <c r="M20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3" spans="1:13">
      <c r="A203" s="3" t="s">
        <v>21</v>
      </c>
      <c r="B203" s="3"/>
      <c r="C203" s="63"/>
      <c r="D203" s="3"/>
      <c r="E203" s="2">
        <v>42713</v>
      </c>
      <c r="F203" s="64"/>
      <c r="G203" s="6">
        <f t="shared" ca="1" si="3"/>
        <v>574.85747832061577</v>
      </c>
      <c r="H203" s="33">
        <v>42735</v>
      </c>
      <c r="I203" s="15"/>
      <c r="J203" s="9">
        <f ca="1">Tableau4[[#This Row],[HT estimé]]</f>
        <v>574.85747832061577</v>
      </c>
      <c r="K203" s="66">
        <f ca="1">Tableau4[[#This Row],[TTC]]-Tableau4[[#This Row],[HT facturé]]</f>
        <v>114.97149566412315</v>
      </c>
      <c r="L203" s="66">
        <f ca="1">Tableau4[[#This Row],[HT facturé]]*1.2</f>
        <v>689.82897398473892</v>
      </c>
      <c r="M20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4" spans="1:13" s="69" customFormat="1">
      <c r="A204" s="3" t="s">
        <v>22</v>
      </c>
      <c r="B204" s="3"/>
      <c r="C204" s="63"/>
      <c r="D204" s="3"/>
      <c r="E204" s="2">
        <v>42718</v>
      </c>
      <c r="F204" s="64"/>
      <c r="G204" s="6">
        <f t="shared" ca="1" si="3"/>
        <v>237.60172773208765</v>
      </c>
      <c r="H204" s="33">
        <v>42719</v>
      </c>
      <c r="I204" s="15"/>
      <c r="J204" s="9">
        <f ca="1">Tableau4[[#This Row],[HT estimé]]</f>
        <v>237.60172773208765</v>
      </c>
      <c r="K204" s="66">
        <f ca="1">Tableau4[[#This Row],[TTC]]-Tableau4[[#This Row],[HT facturé]]</f>
        <v>47.520345546417531</v>
      </c>
      <c r="L204" s="66">
        <f ca="1">Tableau4[[#This Row],[HT facturé]]*1.2</f>
        <v>285.12207327850518</v>
      </c>
      <c r="M204" s="6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5" spans="1:13">
      <c r="A205" s="3" t="s">
        <v>23</v>
      </c>
      <c r="B205" s="3"/>
      <c r="C205" s="63"/>
      <c r="D205" s="3"/>
      <c r="E205" s="2">
        <v>42718</v>
      </c>
      <c r="F205" s="64"/>
      <c r="G205" s="6">
        <f t="shared" ca="1" si="3"/>
        <v>52.036563269527662</v>
      </c>
      <c r="H205" s="33">
        <v>42735</v>
      </c>
      <c r="I205" s="15"/>
      <c r="J205" s="9">
        <f ca="1">Tableau4[[#This Row],[HT estimé]]</f>
        <v>52.036563269527662</v>
      </c>
      <c r="K205" s="66">
        <f ca="1">Tableau4[[#This Row],[TTC]]-Tableau4[[#This Row],[HT facturé]]</f>
        <v>447.96343673047232</v>
      </c>
      <c r="L205" s="66">
        <v>500</v>
      </c>
      <c r="M20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6" spans="1:13">
      <c r="A206" s="3" t="s">
        <v>21</v>
      </c>
      <c r="B206" s="3"/>
      <c r="C206" s="63"/>
      <c r="D206" s="3"/>
      <c r="E206" s="2">
        <v>42718</v>
      </c>
      <c r="F206" s="64"/>
      <c r="G206" s="6">
        <f t="shared" ca="1" si="3"/>
        <v>336.19872415297135</v>
      </c>
      <c r="H206" s="33">
        <v>42735</v>
      </c>
      <c r="I206" s="15"/>
      <c r="J206" s="9">
        <f ca="1">Tableau4[[#This Row],[HT estimé]]</f>
        <v>336.19872415297135</v>
      </c>
      <c r="K206" s="66">
        <f ca="1">Tableau4[[#This Row],[TTC]]-Tableau4[[#This Row],[HT facturé]]</f>
        <v>67.239744830594248</v>
      </c>
      <c r="L206" s="66">
        <f ca="1">Tableau4[[#This Row],[HT facturé]]*1.2</f>
        <v>403.4384689835656</v>
      </c>
      <c r="M20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7" spans="1:13">
      <c r="A207" s="3" t="s">
        <v>22</v>
      </c>
      <c r="B207" s="3"/>
      <c r="C207" s="63"/>
      <c r="D207" s="3"/>
      <c r="E207" s="2">
        <v>42718</v>
      </c>
      <c r="F207" s="64"/>
      <c r="G207" s="6">
        <f t="shared" ca="1" si="3"/>
        <v>268.31724473781992</v>
      </c>
      <c r="H207" s="33">
        <v>42735</v>
      </c>
      <c r="I207" s="15"/>
      <c r="J207" s="9">
        <f ca="1">Tableau4[[#This Row],[HT estimé]]</f>
        <v>268.31724473781992</v>
      </c>
      <c r="K207" s="66">
        <f ca="1">Tableau4[[#This Row],[TTC]]-Tableau4[[#This Row],[HT facturé]]</f>
        <v>81.682755262180081</v>
      </c>
      <c r="L207" s="66">
        <v>350</v>
      </c>
      <c r="M20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8" spans="1:13">
      <c r="A208" s="3" t="s">
        <v>23</v>
      </c>
      <c r="B208" s="3"/>
      <c r="C208" s="63"/>
      <c r="D208" s="3"/>
      <c r="E208" s="2">
        <v>42723</v>
      </c>
      <c r="F208" s="64"/>
      <c r="G208" s="6">
        <f t="shared" ca="1" si="3"/>
        <v>886.66508435199626</v>
      </c>
      <c r="H208" s="33">
        <v>42735</v>
      </c>
      <c r="I208" s="15"/>
      <c r="J208" s="9">
        <f ca="1">Tableau4[[#This Row],[HT estimé]]</f>
        <v>886.66508435199626</v>
      </c>
      <c r="K208" s="66">
        <f ca="1">Tableau4[[#This Row],[TTC]]-Tableau4[[#This Row],[HT facturé]]</f>
        <v>177.33301687039921</v>
      </c>
      <c r="L208" s="66">
        <f ca="1">Tableau4[[#This Row],[HT facturé]]*1.2</f>
        <v>1063.9981012223955</v>
      </c>
      <c r="M20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09" spans="1:13">
      <c r="A209" s="3" t="s">
        <v>21</v>
      </c>
      <c r="B209" s="3"/>
      <c r="C209" s="63"/>
      <c r="D209" s="3"/>
      <c r="E209" s="2">
        <v>42723</v>
      </c>
      <c r="F209" s="64"/>
      <c r="G209" s="6">
        <f t="shared" ca="1" si="3"/>
        <v>828.24918366218765</v>
      </c>
      <c r="H209" s="33">
        <v>42762</v>
      </c>
      <c r="I209" s="65"/>
      <c r="J209" s="9">
        <f ca="1">Tableau4[[#This Row],[HT estimé]]</f>
        <v>828.24918366218765</v>
      </c>
      <c r="K209" s="66">
        <f ca="1">Tableau4[[#This Row],[TTC]]-Tableau4[[#This Row],[HT facturé]]</f>
        <v>165.64983673243751</v>
      </c>
      <c r="L209" s="66">
        <f ca="1">Tableau4[[#This Row],[HT facturé]]*1.2</f>
        <v>993.89902039462515</v>
      </c>
      <c r="M20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0" spans="1:13">
      <c r="A210" s="3" t="s">
        <v>22</v>
      </c>
      <c r="B210" s="3"/>
      <c r="C210" s="63"/>
      <c r="D210" s="3"/>
      <c r="E210" s="2">
        <v>42724</v>
      </c>
      <c r="F210" s="64"/>
      <c r="G210" s="6">
        <f t="shared" ca="1" si="3"/>
        <v>909.42458515521878</v>
      </c>
      <c r="H210" s="33">
        <v>42735</v>
      </c>
      <c r="I210" s="15"/>
      <c r="J210" s="9">
        <f ca="1">Tableau4[[#This Row],[HT estimé]]</f>
        <v>909.42458515521878</v>
      </c>
      <c r="K210" s="66">
        <f ca="1">Tableau4[[#This Row],[TTC]]-Tableau4[[#This Row],[HT facturé]]</f>
        <v>181.88491703104376</v>
      </c>
      <c r="L210" s="66">
        <f ca="1">Tableau4[[#This Row],[HT facturé]]*1.2</f>
        <v>1091.3095021862625</v>
      </c>
      <c r="M21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1" spans="1:13">
      <c r="A211" s="3" t="s">
        <v>23</v>
      </c>
      <c r="B211" s="3"/>
      <c r="C211" s="63"/>
      <c r="D211" s="3"/>
      <c r="E211" s="2">
        <v>42724</v>
      </c>
      <c r="F211" s="64"/>
      <c r="G211" s="6">
        <f t="shared" ca="1" si="3"/>
        <v>354.79734190569798</v>
      </c>
      <c r="H211" s="33">
        <v>42735</v>
      </c>
      <c r="I211" s="15"/>
      <c r="J211" s="9">
        <f ca="1">Tableau4[[#This Row],[HT estimé]]</f>
        <v>354.79734190569798</v>
      </c>
      <c r="K211" s="66">
        <f ca="1">Tableau4[[#This Row],[TTC]]-Tableau4[[#This Row],[HT facturé]]</f>
        <v>70.959468381139573</v>
      </c>
      <c r="L211" s="66">
        <f ca="1">Tableau4[[#This Row],[HT facturé]]*1.2</f>
        <v>425.75681028683755</v>
      </c>
      <c r="M21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2" spans="1:13">
      <c r="A212" s="3" t="s">
        <v>21</v>
      </c>
      <c r="B212" s="3"/>
      <c r="C212" s="63"/>
      <c r="D212" s="3"/>
      <c r="E212" s="2">
        <v>42726</v>
      </c>
      <c r="F212" s="64"/>
      <c r="G212" s="6">
        <f t="shared" ca="1" si="3"/>
        <v>738.19297852116165</v>
      </c>
      <c r="H212" s="33">
        <v>42735</v>
      </c>
      <c r="I212" s="15"/>
      <c r="J212" s="9">
        <f ca="1">Tableau4[[#This Row],[HT estimé]]</f>
        <v>738.19297852116165</v>
      </c>
      <c r="K212" s="66">
        <f ca="1">Tableau4[[#This Row],[TTC]]-Tableau4[[#This Row],[HT facturé]]</f>
        <v>147.63859570423233</v>
      </c>
      <c r="L212" s="66">
        <f ca="1">Tableau4[[#This Row],[HT facturé]]*1.2</f>
        <v>885.83157422539398</v>
      </c>
      <c r="M21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3" spans="1:13">
      <c r="A213" s="3" t="s">
        <v>21</v>
      </c>
      <c r="B213" s="3"/>
      <c r="C213" s="63"/>
      <c r="D213" s="3"/>
      <c r="E213" s="2">
        <v>42736</v>
      </c>
      <c r="F213" s="64"/>
      <c r="G213" s="6">
        <f t="shared" ca="1" si="3"/>
        <v>986.03748210316496</v>
      </c>
      <c r="H213" s="33">
        <v>42762</v>
      </c>
      <c r="I213" s="65"/>
      <c r="J213" s="9">
        <f ca="1">Tableau4[[#This Row],[HT estimé]]</f>
        <v>986.03748210316496</v>
      </c>
      <c r="K213" s="66">
        <f ca="1">Tableau4[[#This Row],[TTC]]-Tableau4[[#This Row],[HT facturé]]</f>
        <v>197.20749642063299</v>
      </c>
      <c r="L213" s="66">
        <f ca="1">Tableau4[[#This Row],[HT facturé]]*1.2</f>
        <v>1183.244978523798</v>
      </c>
      <c r="M21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4" spans="1:13">
      <c r="A214" s="3" t="s">
        <v>21</v>
      </c>
      <c r="B214" s="82"/>
      <c r="C214" s="63"/>
      <c r="D214" s="3"/>
      <c r="E214" s="2">
        <v>42737</v>
      </c>
      <c r="F214" s="64"/>
      <c r="G214" s="6">
        <f t="shared" ca="1" si="3"/>
        <v>120.25722067087852</v>
      </c>
      <c r="H214" s="33">
        <v>42766</v>
      </c>
      <c r="I214" s="65"/>
      <c r="J214" s="9">
        <f ca="1">Tableau4[[#This Row],[HT estimé]]</f>
        <v>120.25722067087852</v>
      </c>
      <c r="K214" s="66">
        <f ca="1">Tableau4[[#This Row],[TTC]]-Tableau4[[#This Row],[HT facturé]]</f>
        <v>24.051444134175711</v>
      </c>
      <c r="L214" s="66">
        <f ca="1">Tableau4[[#This Row],[HT facturé]]*1.2</f>
        <v>144.30866480505424</v>
      </c>
      <c r="M21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5" spans="1:13">
      <c r="A215" s="3" t="s">
        <v>21</v>
      </c>
      <c r="B215" s="3"/>
      <c r="C215" s="63"/>
      <c r="D215" s="3"/>
      <c r="E215" s="2">
        <v>42737</v>
      </c>
      <c r="F215" s="64"/>
      <c r="G215" s="6">
        <f t="shared" ca="1" si="3"/>
        <v>630.23085573231378</v>
      </c>
      <c r="H215" s="33">
        <v>42766</v>
      </c>
      <c r="I215" s="65"/>
      <c r="J215" s="9">
        <f ca="1">Tableau4[[#This Row],[HT estimé]]</f>
        <v>630.23085573231378</v>
      </c>
      <c r="K215" s="66">
        <f ca="1">Tableau4[[#This Row],[TTC]]-Tableau4[[#This Row],[HT facturé]]</f>
        <v>126.04617114646271</v>
      </c>
      <c r="L215" s="66">
        <f ca="1">Tableau4[[#This Row],[HT facturé]]*1.2</f>
        <v>756.2770268787765</v>
      </c>
      <c r="M21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6" spans="1:13">
      <c r="A216" s="3" t="s">
        <v>21</v>
      </c>
      <c r="B216" s="3"/>
      <c r="C216" s="63"/>
      <c r="D216" s="3"/>
      <c r="E216" s="2">
        <v>42737</v>
      </c>
      <c r="F216" s="64"/>
      <c r="G216" s="6">
        <f t="shared" ca="1" si="3"/>
        <v>776.97313510279912</v>
      </c>
      <c r="H216" s="33">
        <v>42766</v>
      </c>
      <c r="I216" s="65"/>
      <c r="J216" s="9">
        <f ca="1">Tableau4[[#This Row],[HT estimé]]</f>
        <v>776.97313510279912</v>
      </c>
      <c r="K216" s="66">
        <f ca="1">Tableau4[[#This Row],[TTC]]-Tableau4[[#This Row],[HT facturé]]</f>
        <v>155.39462702055982</v>
      </c>
      <c r="L216" s="66">
        <f ca="1">Tableau4[[#This Row],[HT facturé]]*1.2</f>
        <v>932.36776212335894</v>
      </c>
      <c r="M21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7" spans="1:13" s="69" customFormat="1">
      <c r="A217" s="3" t="s">
        <v>21</v>
      </c>
      <c r="B217" s="3"/>
      <c r="C217" s="63"/>
      <c r="D217" s="3"/>
      <c r="E217" s="2">
        <v>42741</v>
      </c>
      <c r="F217" s="64"/>
      <c r="G217" s="6">
        <f t="shared" ca="1" si="3"/>
        <v>123.11366885538888</v>
      </c>
      <c r="H217" s="33">
        <v>42766</v>
      </c>
      <c r="I217" s="65"/>
      <c r="J217" s="9">
        <f ca="1">Tableau4[[#This Row],[HT estimé]]</f>
        <v>123.11366885538888</v>
      </c>
      <c r="K217" s="66">
        <f ca="1">Tableau4[[#This Row],[TTC]]-Tableau4[[#This Row],[HT facturé]]</f>
        <v>24.622733771077776</v>
      </c>
      <c r="L217" s="66">
        <f ca="1">Tableau4[[#This Row],[HT facturé]]*1.2</f>
        <v>147.73640262646666</v>
      </c>
      <c r="M217" s="6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8" spans="1:13">
      <c r="A218" s="3" t="s">
        <v>21</v>
      </c>
      <c r="B218" s="3"/>
      <c r="C218" s="63"/>
      <c r="D218" s="3"/>
      <c r="E218" s="2">
        <v>42744</v>
      </c>
      <c r="F218" s="64"/>
      <c r="G218" s="6">
        <f t="shared" ca="1" si="3"/>
        <v>735.15553036109532</v>
      </c>
      <c r="H218" s="33">
        <v>42766</v>
      </c>
      <c r="I218" s="65"/>
      <c r="J218" s="9">
        <f ca="1">Tableau4[[#This Row],[HT estimé]]</f>
        <v>735.15553036109532</v>
      </c>
      <c r="K218" s="66">
        <f ca="1">Tableau4[[#This Row],[TTC]]-Tableau4[[#This Row],[HT facturé]]</f>
        <v>147.03110607221902</v>
      </c>
      <c r="L218" s="66">
        <f ca="1">Tableau4[[#This Row],[HT facturé]]*1.2</f>
        <v>882.18663643331433</v>
      </c>
      <c r="M21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19" spans="1:13">
      <c r="A219" s="3" t="s">
        <v>21</v>
      </c>
      <c r="B219" s="3"/>
      <c r="C219" s="63"/>
      <c r="D219" s="3"/>
      <c r="E219" s="2">
        <v>42744</v>
      </c>
      <c r="F219" s="64"/>
      <c r="G219" s="6">
        <f t="shared" ca="1" si="3"/>
        <v>125.03373106244896</v>
      </c>
      <c r="H219" s="33">
        <v>42766</v>
      </c>
      <c r="I219" s="65"/>
      <c r="J219" s="9">
        <f ca="1">Tableau4[[#This Row],[HT estimé]]</f>
        <v>125.03373106244896</v>
      </c>
      <c r="K219" s="66">
        <f ca="1">Tableau4[[#This Row],[TTC]]-Tableau4[[#This Row],[HT facturé]]</f>
        <v>25.006746212489787</v>
      </c>
      <c r="L219" s="66">
        <f ca="1">Tableau4[[#This Row],[HT facturé]]*1.2</f>
        <v>150.04047727493875</v>
      </c>
      <c r="M21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0" spans="1:13">
      <c r="A220" s="3" t="s">
        <v>21</v>
      </c>
      <c r="B220" s="3"/>
      <c r="C220" s="63"/>
      <c r="D220" s="3"/>
      <c r="E220" s="2">
        <v>42745</v>
      </c>
      <c r="F220" s="64"/>
      <c r="G220" s="6">
        <f t="shared" ca="1" si="3"/>
        <v>443.6152199217247</v>
      </c>
      <c r="H220" s="33">
        <v>42766</v>
      </c>
      <c r="I220" s="65"/>
      <c r="J220" s="9">
        <f ca="1">Tableau4[[#This Row],[HT estimé]]</f>
        <v>443.6152199217247</v>
      </c>
      <c r="K220" s="66">
        <f ca="1">Tableau4[[#This Row],[TTC]]-Tableau4[[#This Row],[HT facturé]]</f>
        <v>88.72304398434494</v>
      </c>
      <c r="L220" s="66">
        <f ca="1">Tableau4[[#This Row],[HT facturé]]*1.2</f>
        <v>532.33826390606964</v>
      </c>
      <c r="M22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1" spans="1:13">
      <c r="A221" s="3" t="s">
        <v>21</v>
      </c>
      <c r="B221" s="3"/>
      <c r="C221" s="63"/>
      <c r="D221" s="3"/>
      <c r="E221" s="2">
        <v>42745</v>
      </c>
      <c r="F221" s="64"/>
      <c r="G221" s="6">
        <f t="shared" ca="1" si="3"/>
        <v>163.45504193593462</v>
      </c>
      <c r="H221" s="33">
        <v>42766</v>
      </c>
      <c r="I221" s="65"/>
      <c r="J221" s="9">
        <f ca="1">Tableau4[[#This Row],[HT estimé]]</f>
        <v>163.45504193593462</v>
      </c>
      <c r="K221" s="66">
        <f ca="1">Tableau4[[#This Row],[TTC]]-Tableau4[[#This Row],[HT facturé]]</f>
        <v>32.691008387186912</v>
      </c>
      <c r="L221" s="66">
        <f ca="1">Tableau4[[#This Row],[HT facturé]]*1.2</f>
        <v>196.14605032312153</v>
      </c>
      <c r="M22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2" spans="1:13">
      <c r="A222" s="3" t="s">
        <v>21</v>
      </c>
      <c r="B222" s="3"/>
      <c r="C222" s="63"/>
      <c r="D222" s="3"/>
      <c r="E222" s="2">
        <v>42746</v>
      </c>
      <c r="F222" s="64"/>
      <c r="G222" s="6">
        <f t="shared" ca="1" si="3"/>
        <v>879.82792945801339</v>
      </c>
      <c r="H222" s="33">
        <v>42766</v>
      </c>
      <c r="I222" s="65"/>
      <c r="J222" s="9">
        <f ca="1">Tableau4[[#This Row],[HT estimé]]</f>
        <v>879.82792945801339</v>
      </c>
      <c r="K222" s="66">
        <f ca="1">Tableau4[[#This Row],[TTC]]-Tableau4[[#This Row],[HT facturé]]</f>
        <v>175.96558589160259</v>
      </c>
      <c r="L222" s="66">
        <f ca="1">Tableau4[[#This Row],[HT facturé]]*1.2</f>
        <v>1055.793515349616</v>
      </c>
      <c r="M22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3" spans="1:13">
      <c r="A223" s="3" t="s">
        <v>21</v>
      </c>
      <c r="B223" s="3"/>
      <c r="C223" s="63"/>
      <c r="D223" s="3"/>
      <c r="E223" s="2">
        <v>42746</v>
      </c>
      <c r="F223" s="64"/>
      <c r="G223" s="6">
        <f t="shared" ca="1" si="3"/>
        <v>368.92836972478801</v>
      </c>
      <c r="H223" s="33">
        <v>42766</v>
      </c>
      <c r="I223" s="65"/>
      <c r="J223" s="9">
        <f ca="1">Tableau4[[#This Row],[HT estimé]]</f>
        <v>368.92836972478801</v>
      </c>
      <c r="K223" s="66">
        <f ca="1">Tableau4[[#This Row],[TTC]]-Tableau4[[#This Row],[HT facturé]]</f>
        <v>73.78567394495758</v>
      </c>
      <c r="L223" s="66">
        <f ca="1">Tableau4[[#This Row],[HT facturé]]*1.2</f>
        <v>442.71404366974559</v>
      </c>
      <c r="M22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4" spans="1:13">
      <c r="A224" s="3" t="s">
        <v>21</v>
      </c>
      <c r="B224" s="3"/>
      <c r="C224" s="63"/>
      <c r="D224" s="3"/>
      <c r="E224" s="2">
        <v>42747</v>
      </c>
      <c r="F224" s="64"/>
      <c r="G224" s="6">
        <f t="shared" ca="1" si="3"/>
        <v>674.1678443512011</v>
      </c>
      <c r="H224" s="33">
        <v>42762</v>
      </c>
      <c r="I224" s="65"/>
      <c r="J224" s="9">
        <f ca="1">Tableau4[[#This Row],[HT estimé]]</f>
        <v>674.1678443512011</v>
      </c>
      <c r="K224" s="66">
        <f ca="1">Tableau4[[#This Row],[TTC]]-Tableau4[[#This Row],[HT facturé]]</f>
        <v>134.83356887024024</v>
      </c>
      <c r="L224" s="66">
        <f ca="1">Tableau4[[#This Row],[HT facturé]]*1.2</f>
        <v>809.00141322144134</v>
      </c>
      <c r="M22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5" spans="1:13">
      <c r="A225" s="3" t="s">
        <v>21</v>
      </c>
      <c r="B225" s="3"/>
      <c r="C225" s="63"/>
      <c r="D225" s="3"/>
      <c r="E225" s="2">
        <v>42750</v>
      </c>
      <c r="F225" s="64"/>
      <c r="G225" s="6">
        <f t="shared" ca="1" si="3"/>
        <v>5.9065926154149295</v>
      </c>
      <c r="H225" s="33">
        <v>42766</v>
      </c>
      <c r="I225" s="65"/>
      <c r="J225" s="9">
        <f ca="1">Tableau4[[#This Row],[HT estimé]]</f>
        <v>5.9065926154149295</v>
      </c>
      <c r="K225" s="66">
        <f ca="1">Tableau4[[#This Row],[TTC]]-Tableau4[[#This Row],[HT facturé]]</f>
        <v>1.1813185230829859</v>
      </c>
      <c r="L225" s="66">
        <f ca="1">Tableau4[[#This Row],[HT facturé]]*1.2</f>
        <v>7.0879111384979154</v>
      </c>
      <c r="M22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6" spans="1:13">
      <c r="A226" s="3" t="s">
        <v>21</v>
      </c>
      <c r="B226" s="3"/>
      <c r="C226" s="63"/>
      <c r="D226" s="3"/>
      <c r="E226" s="2">
        <v>42755</v>
      </c>
      <c r="F226" s="64"/>
      <c r="G226" s="6">
        <f t="shared" ca="1" si="3"/>
        <v>98.288427385013762</v>
      </c>
      <c r="H226" s="33">
        <v>42766</v>
      </c>
      <c r="I226" s="65"/>
      <c r="J226" s="9">
        <f ca="1">Tableau4[[#This Row],[HT estimé]]</f>
        <v>98.288427385013762</v>
      </c>
      <c r="K226" s="66">
        <f ca="1">Tableau4[[#This Row],[TTC]]-Tableau4[[#This Row],[HT facturé]]</f>
        <v>19.657685477002744</v>
      </c>
      <c r="L226" s="66">
        <f ca="1">Tableau4[[#This Row],[HT facturé]]*1.2</f>
        <v>117.94611286201651</v>
      </c>
      <c r="M22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7" spans="1:13">
      <c r="A227" s="3" t="s">
        <v>21</v>
      </c>
      <c r="B227" s="3"/>
      <c r="C227" s="63"/>
      <c r="D227" s="3"/>
      <c r="E227" s="2">
        <v>42755</v>
      </c>
      <c r="F227" s="64"/>
      <c r="G227" s="6">
        <f t="shared" ca="1" si="3"/>
        <v>199.68680424776775</v>
      </c>
      <c r="H227" s="33">
        <v>42755</v>
      </c>
      <c r="I227" s="65"/>
      <c r="J227" s="9">
        <f ca="1">Tableau4[[#This Row],[HT estimé]]</f>
        <v>199.68680424776775</v>
      </c>
      <c r="K227" s="66">
        <f ca="1">Tableau4[[#This Row],[TTC]]-Tableau4[[#This Row],[HT facturé]]</f>
        <v>39.937360849553528</v>
      </c>
      <c r="L227" s="66">
        <f ca="1">Tableau4[[#This Row],[HT facturé]]*1.2</f>
        <v>239.62416509732128</v>
      </c>
      <c r="M22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8" spans="1:13">
      <c r="A228" s="3" t="s">
        <v>21</v>
      </c>
      <c r="B228" s="3"/>
      <c r="C228" s="63"/>
      <c r="D228" s="3"/>
      <c r="E228" s="2">
        <v>42758</v>
      </c>
      <c r="F228" s="64"/>
      <c r="G228" s="6">
        <f t="shared" ca="1" si="3"/>
        <v>436.67185380376884</v>
      </c>
      <c r="H228" s="33">
        <v>42758</v>
      </c>
      <c r="I228" s="65"/>
      <c r="J228" s="9">
        <f ca="1">Tableau4[[#This Row],[HT estimé]]</f>
        <v>436.67185380376884</v>
      </c>
      <c r="K228" s="66">
        <f ca="1">Tableau4[[#This Row],[TTC]]-Tableau4[[#This Row],[HT facturé]]</f>
        <v>87.3343707607537</v>
      </c>
      <c r="L228" s="66">
        <f ca="1">Tableau4[[#This Row],[HT facturé]]*1.2</f>
        <v>524.00622456452254</v>
      </c>
      <c r="M22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29" spans="1:13">
      <c r="A229" s="3" t="s">
        <v>21</v>
      </c>
      <c r="B229" s="3"/>
      <c r="C229" s="63"/>
      <c r="D229" s="3"/>
      <c r="E229" s="2">
        <v>42760</v>
      </c>
      <c r="F229" s="64"/>
      <c r="G229" s="6">
        <f t="shared" ca="1" si="3"/>
        <v>645.05507409984045</v>
      </c>
      <c r="H229" s="33">
        <v>42766</v>
      </c>
      <c r="I229" s="65"/>
      <c r="J229" s="9">
        <f ca="1">Tableau4[[#This Row],[HT estimé]]</f>
        <v>645.05507409984045</v>
      </c>
      <c r="K229" s="66">
        <f ca="1">Tableau4[[#This Row],[TTC]]-Tableau4[[#This Row],[HT facturé]]</f>
        <v>129.01101481996807</v>
      </c>
      <c r="L229" s="66">
        <f ca="1">Tableau4[[#This Row],[HT facturé]]*1.2</f>
        <v>774.06608891980852</v>
      </c>
      <c r="M22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0" spans="1:13">
      <c r="A230" s="3" t="s">
        <v>21</v>
      </c>
      <c r="B230" s="3"/>
      <c r="C230" s="63"/>
      <c r="D230" s="3"/>
      <c r="E230" s="2">
        <v>42761</v>
      </c>
      <c r="F230" s="64"/>
      <c r="G230" s="6">
        <f t="shared" ca="1" si="3"/>
        <v>935.22556198332143</v>
      </c>
      <c r="H230" s="33">
        <v>42766</v>
      </c>
      <c r="I230" s="65"/>
      <c r="J230" s="9">
        <f ca="1">Tableau4[[#This Row],[HT estimé]]</f>
        <v>935.22556198332143</v>
      </c>
      <c r="K230" s="66">
        <f ca="1">Tableau4[[#This Row],[TTC]]-Tableau4[[#This Row],[HT facturé]]</f>
        <v>187.04511239666419</v>
      </c>
      <c r="L230" s="66">
        <f ca="1">Tableau4[[#This Row],[HT facturé]]*1.2</f>
        <v>1122.2706743799856</v>
      </c>
      <c r="M23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1" spans="1:13">
      <c r="A231" s="3" t="s">
        <v>21</v>
      </c>
      <c r="B231" s="3"/>
      <c r="C231" s="63"/>
      <c r="D231" s="3"/>
      <c r="E231" s="2">
        <v>42768</v>
      </c>
      <c r="F231" s="64"/>
      <c r="G231" s="6">
        <f t="shared" ca="1" si="3"/>
        <v>844.05091520568294</v>
      </c>
      <c r="H231" s="33">
        <v>42793</v>
      </c>
      <c r="I231" s="15"/>
      <c r="J231" s="9">
        <f ca="1">Tableau4[[#This Row],[HT estimé]]</f>
        <v>844.05091520568294</v>
      </c>
      <c r="K231" s="66">
        <f ca="1">Tableau4[[#This Row],[TTC]]-Tableau4[[#This Row],[HT facturé]]</f>
        <v>168.8101830411365</v>
      </c>
      <c r="L231" s="66">
        <f ca="1">Tableau4[[#This Row],[HT facturé]]*1.2</f>
        <v>1012.8610982468194</v>
      </c>
      <c r="M23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2" spans="1:13">
      <c r="A232" s="3" t="s">
        <v>21</v>
      </c>
      <c r="B232" s="3"/>
      <c r="C232" s="70"/>
      <c r="D232" s="3"/>
      <c r="E232" s="2">
        <v>42769</v>
      </c>
      <c r="F232" s="71"/>
      <c r="G232" s="6">
        <f t="shared" ca="1" si="3"/>
        <v>663.68207459697555</v>
      </c>
      <c r="H232" s="33">
        <v>42793</v>
      </c>
      <c r="I232" s="15"/>
      <c r="J232" s="9">
        <f ca="1">Tableau4[[#This Row],[HT estimé]]</f>
        <v>663.68207459697555</v>
      </c>
      <c r="K232" s="72">
        <f ca="1">Tableau4[[#This Row],[TTC]]-Tableau4[[#This Row],[HT facturé]]</f>
        <v>132.73641491939509</v>
      </c>
      <c r="L232" s="72">
        <f ca="1">Tableau4[[#This Row],[HT facturé]]*1.2</f>
        <v>796.41848951637064</v>
      </c>
      <c r="M23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3" spans="1:13">
      <c r="A233" s="3" t="s">
        <v>21</v>
      </c>
      <c r="B233" s="3"/>
      <c r="C233" s="6"/>
      <c r="D233" s="3"/>
      <c r="E233" s="2">
        <v>42769</v>
      </c>
      <c r="F233" s="12"/>
      <c r="G233" s="6">
        <f t="shared" ca="1" si="3"/>
        <v>90.060616347719332</v>
      </c>
      <c r="H233" s="33">
        <v>42769</v>
      </c>
      <c r="I233" s="15"/>
      <c r="J233" s="9">
        <f ca="1">Tableau4[[#This Row],[HT estimé]]</f>
        <v>90.060616347719332</v>
      </c>
      <c r="K233" s="19">
        <f ca="1">Tableau4[[#This Row],[TTC]]-Tableau4[[#This Row],[HT facturé]]</f>
        <v>18.012123269543864</v>
      </c>
      <c r="L233" s="19">
        <f ca="1">Tableau4[[#This Row],[HT facturé]]*1.2</f>
        <v>108.0727396172632</v>
      </c>
      <c r="M23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4" spans="1:13">
      <c r="A234" s="3" t="s">
        <v>21</v>
      </c>
      <c r="B234" s="3"/>
      <c r="C234" s="70"/>
      <c r="D234" s="3"/>
      <c r="E234" s="2">
        <v>42770</v>
      </c>
      <c r="F234" s="71"/>
      <c r="G234" s="6">
        <f t="shared" ca="1" si="3"/>
        <v>206.74241856701104</v>
      </c>
      <c r="H234" s="33">
        <v>42793</v>
      </c>
      <c r="I234" s="15"/>
      <c r="J234" s="9">
        <f ca="1">Tableau4[[#This Row],[HT estimé]]</f>
        <v>206.74241856701104</v>
      </c>
      <c r="K234" s="72">
        <f ca="1">Tableau4[[#This Row],[TTC]]-Tableau4[[#This Row],[HT facturé]]</f>
        <v>41.348483713402203</v>
      </c>
      <c r="L234" s="72">
        <f ca="1">Tableau4[[#This Row],[HT facturé]]*1.2</f>
        <v>248.09090228041325</v>
      </c>
      <c r="M23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5" spans="1:13">
      <c r="A235" s="3" t="s">
        <v>21</v>
      </c>
      <c r="B235" s="3"/>
      <c r="C235" s="70"/>
      <c r="D235" s="3"/>
      <c r="E235" s="2">
        <v>42772</v>
      </c>
      <c r="F235" s="71"/>
      <c r="G235" s="6">
        <f t="shared" ca="1" si="3"/>
        <v>8.0780706820968717</v>
      </c>
      <c r="H235" s="33">
        <v>42793</v>
      </c>
      <c r="I235" s="15"/>
      <c r="J235" s="9">
        <f ca="1">Tableau4[[#This Row],[HT estimé]]</f>
        <v>8.0780706820968717</v>
      </c>
      <c r="K235" s="72">
        <f ca="1">Tableau4[[#This Row],[TTC]]-Tableau4[[#This Row],[HT facturé]]</f>
        <v>1.6156141364193743</v>
      </c>
      <c r="L235" s="72">
        <f ca="1">Tableau4[[#This Row],[HT facturé]]*1.2</f>
        <v>9.6936848185162461</v>
      </c>
      <c r="M23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6" spans="1:13">
      <c r="A236" s="3" t="s">
        <v>21</v>
      </c>
      <c r="B236" s="3"/>
      <c r="C236" s="70"/>
      <c r="D236" s="3"/>
      <c r="E236" s="2">
        <v>42772</v>
      </c>
      <c r="F236" s="71"/>
      <c r="G236" s="6">
        <f t="shared" ca="1" si="3"/>
        <v>94.971444687860014</v>
      </c>
      <c r="H236" s="33">
        <v>42793</v>
      </c>
      <c r="I236" s="15"/>
      <c r="J236" s="9">
        <f ca="1">Tableau4[[#This Row],[HT estimé]]</f>
        <v>94.971444687860014</v>
      </c>
      <c r="K236" s="72">
        <f ca="1">Tableau4[[#This Row],[TTC]]-Tableau4[[#This Row],[HT facturé]]</f>
        <v>18.994288937571994</v>
      </c>
      <c r="L236" s="72">
        <f ca="1">Tableau4[[#This Row],[HT facturé]]*1.2</f>
        <v>113.96573362543201</v>
      </c>
      <c r="M23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7" spans="1:13">
      <c r="A237" s="3" t="s">
        <v>21</v>
      </c>
      <c r="B237" s="3"/>
      <c r="C237" s="70"/>
      <c r="D237" s="3"/>
      <c r="E237" s="2">
        <v>42776</v>
      </c>
      <c r="F237" s="71"/>
      <c r="G237" s="6">
        <f t="shared" ca="1" si="3"/>
        <v>267.34416406080163</v>
      </c>
      <c r="H237" s="33">
        <v>42793</v>
      </c>
      <c r="I237" s="15"/>
      <c r="J237" s="9">
        <f ca="1">Tableau4[[#This Row],[HT estimé]]</f>
        <v>267.34416406080163</v>
      </c>
      <c r="K237" s="72">
        <f ca="1">Tableau4[[#This Row],[TTC]]-Tableau4[[#This Row],[HT facturé]]</f>
        <v>53.468832812160315</v>
      </c>
      <c r="L237" s="72">
        <f ca="1">Tableau4[[#This Row],[HT facturé]]*1.2</f>
        <v>320.81299687296195</v>
      </c>
      <c r="M23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8" spans="1:13">
      <c r="A238" s="3" t="s">
        <v>21</v>
      </c>
      <c r="B238" s="3"/>
      <c r="C238" s="70"/>
      <c r="D238" s="3"/>
      <c r="E238" s="2">
        <v>42788</v>
      </c>
      <c r="F238" s="21"/>
      <c r="G238" s="6">
        <f t="shared" ca="1" si="3"/>
        <v>203.90962188374218</v>
      </c>
      <c r="H238" s="33">
        <v>42793</v>
      </c>
      <c r="I238" s="15"/>
      <c r="J238" s="9">
        <f ca="1">Tableau4[[#This Row],[HT estimé]]</f>
        <v>203.90962188374218</v>
      </c>
      <c r="K238" s="75">
        <f ca="1">Tableau4[[#This Row],[TTC]]-Tableau4[[#This Row],[HT facturé]]</f>
        <v>40.781924376748435</v>
      </c>
      <c r="L238" s="75">
        <f ca="1">Tableau4[[#This Row],[HT facturé]]*1.2</f>
        <v>244.69154626049061</v>
      </c>
      <c r="M23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39" spans="1:13">
      <c r="A239" s="3" t="s">
        <v>21</v>
      </c>
      <c r="B239" s="3"/>
      <c r="C239" s="73"/>
      <c r="D239" s="3"/>
      <c r="E239" s="2">
        <v>42793</v>
      </c>
      <c r="F239" s="74"/>
      <c r="G239" s="6">
        <f t="shared" ca="1" si="3"/>
        <v>312.05045454951374</v>
      </c>
      <c r="H239" s="33">
        <v>42793</v>
      </c>
      <c r="I239" s="15"/>
      <c r="J239" s="9">
        <f ca="1">Tableau4[[#This Row],[HT estimé]]</f>
        <v>312.05045454951374</v>
      </c>
      <c r="K239" s="75">
        <f ca="1">Tableau4[[#This Row],[TTC]]-Tableau4[[#This Row],[HT facturé]]</f>
        <v>62.410090909902749</v>
      </c>
      <c r="L239" s="75">
        <f ca="1">Tableau4[[#This Row],[HT facturé]]*1.2</f>
        <v>374.46054545941649</v>
      </c>
      <c r="M23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0" spans="1:13">
      <c r="A240" s="3" t="s">
        <v>21</v>
      </c>
      <c r="B240" s="3"/>
      <c r="C240" s="73"/>
      <c r="D240" s="3"/>
      <c r="E240" s="2">
        <v>42794</v>
      </c>
      <c r="F240" s="74"/>
      <c r="G240" s="6">
        <f t="shared" ca="1" si="3"/>
        <v>319.16791362605414</v>
      </c>
      <c r="H240" s="33">
        <v>42817</v>
      </c>
      <c r="I240" s="76"/>
      <c r="J240" s="9">
        <f ca="1">Tableau4[[#This Row],[HT estimé]]</f>
        <v>319.16791362605414</v>
      </c>
      <c r="K240" s="75">
        <f ca="1">Tableau4[[#This Row],[TTC]]-Tableau4[[#This Row],[HT facturé]]</f>
        <v>63.833582725210817</v>
      </c>
      <c r="L240" s="75">
        <f ca="1">Tableau4[[#This Row],[HT facturé]]*1.2</f>
        <v>383.00149635126496</v>
      </c>
      <c r="M24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1" spans="1:13">
      <c r="A241" s="3" t="s">
        <v>21</v>
      </c>
      <c r="B241" s="3"/>
      <c r="C241" s="73"/>
      <c r="D241" s="3"/>
      <c r="E241" s="2">
        <v>42797</v>
      </c>
      <c r="F241" s="74"/>
      <c r="G241" s="6">
        <f t="shared" ca="1" si="3"/>
        <v>559.24095330456328</v>
      </c>
      <c r="H241" s="33">
        <v>42797</v>
      </c>
      <c r="I241" s="15"/>
      <c r="J241" s="9">
        <f ca="1">Tableau4[[#This Row],[HT estimé]]</f>
        <v>559.24095330456328</v>
      </c>
      <c r="K241" s="75">
        <f ca="1">Tableau4[[#This Row],[TTC]]-Tableau4[[#This Row],[HT facturé]]</f>
        <v>111.84819066091268</v>
      </c>
      <c r="L241" s="75">
        <f ca="1">Tableau4[[#This Row],[HT facturé]]*1.2</f>
        <v>671.08914396547596</v>
      </c>
      <c r="M24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2" spans="1:13">
      <c r="A242" s="3" t="s">
        <v>21</v>
      </c>
      <c r="B242" s="3"/>
      <c r="C242" s="73"/>
      <c r="D242" s="3"/>
      <c r="E242" s="2">
        <v>42801</v>
      </c>
      <c r="F242" s="74"/>
      <c r="G242" s="6">
        <f t="shared" ca="1" si="3"/>
        <v>891.36263555878827</v>
      </c>
      <c r="H242" s="33">
        <v>42825</v>
      </c>
      <c r="I242" s="76"/>
      <c r="J242" s="9">
        <f ca="1">Tableau4[[#This Row],[HT estimé]]</f>
        <v>891.36263555878827</v>
      </c>
      <c r="K242" s="75">
        <f ca="1">Tableau4[[#This Row],[TTC]]-Tableau4[[#This Row],[HT facturé]]</f>
        <v>178.27252711175765</v>
      </c>
      <c r="L242" s="75">
        <f ca="1">Tableau4[[#This Row],[HT facturé]]*1.2</f>
        <v>1069.6351626705459</v>
      </c>
      <c r="M24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3" spans="1:13">
      <c r="A243" s="3" t="s">
        <v>21</v>
      </c>
      <c r="B243" s="3"/>
      <c r="C243" s="73"/>
      <c r="D243" s="3"/>
      <c r="E243" s="2">
        <v>42811</v>
      </c>
      <c r="F243" s="74"/>
      <c r="G243" s="6">
        <f t="shared" ca="1" si="3"/>
        <v>107.30561710337416</v>
      </c>
      <c r="H243" s="33">
        <v>42811</v>
      </c>
      <c r="I243" s="15"/>
      <c r="J243" s="9">
        <f ca="1">Tableau4[[#This Row],[HT estimé]]</f>
        <v>107.30561710337416</v>
      </c>
      <c r="K243" s="75">
        <f ca="1">Tableau4[[#This Row],[TTC]]-Tableau4[[#This Row],[HT facturé]]</f>
        <v>21.461123420674838</v>
      </c>
      <c r="L243" s="75">
        <f ca="1">Tableau4[[#This Row],[HT facturé]]*1.2</f>
        <v>128.766740524049</v>
      </c>
      <c r="M24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4" spans="1:13">
      <c r="A244" s="3" t="s">
        <v>21</v>
      </c>
      <c r="B244" s="3"/>
      <c r="C244" s="73"/>
      <c r="D244" s="3"/>
      <c r="E244" s="2">
        <v>42814</v>
      </c>
      <c r="F244" s="74"/>
      <c r="G244" s="6">
        <f t="shared" ca="1" si="3"/>
        <v>289.97575704544022</v>
      </c>
      <c r="H244" s="33">
        <v>42825</v>
      </c>
      <c r="I244" s="76"/>
      <c r="J244" s="9">
        <f ca="1">Tableau4[[#This Row],[HT estimé]]</f>
        <v>289.97575704544022</v>
      </c>
      <c r="K244" s="75">
        <f ca="1">Tableau4[[#This Row],[TTC]]-Tableau4[[#This Row],[HT facturé]]</f>
        <v>57.99515140908801</v>
      </c>
      <c r="L244" s="75">
        <f ca="1">Tableau4[[#This Row],[HT facturé]]*1.2</f>
        <v>347.97090845452823</v>
      </c>
      <c r="M24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5" spans="1:13">
      <c r="A245" s="3" t="s">
        <v>21</v>
      </c>
      <c r="B245" s="3"/>
      <c r="C245" s="73"/>
      <c r="D245" s="3"/>
      <c r="E245" s="2">
        <v>42816</v>
      </c>
      <c r="F245" s="77"/>
      <c r="G245" s="6">
        <f t="shared" ca="1" si="3"/>
        <v>241.75722304693093</v>
      </c>
      <c r="H245" s="33">
        <v>42825</v>
      </c>
      <c r="I245" s="76"/>
      <c r="J245" s="9">
        <f ca="1">Tableau4[[#This Row],[HT estimé]]</f>
        <v>241.75722304693093</v>
      </c>
      <c r="K245" s="75">
        <f ca="1">Tableau4[[#This Row],[TTC]]-Tableau4[[#This Row],[HT facturé]]</f>
        <v>48.351444609386164</v>
      </c>
      <c r="L245" s="75">
        <f ca="1">Tableau4[[#This Row],[HT facturé]]*1.2</f>
        <v>290.1086676563171</v>
      </c>
      <c r="M24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6" spans="1:13">
      <c r="A246" s="3" t="s">
        <v>21</v>
      </c>
      <c r="B246" s="3"/>
      <c r="C246" s="73"/>
      <c r="D246" s="3"/>
      <c r="E246" s="2">
        <v>42821</v>
      </c>
      <c r="F246" s="74"/>
      <c r="G246" s="6">
        <f t="shared" ca="1" si="3"/>
        <v>853.25918876105834</v>
      </c>
      <c r="H246" s="33">
        <v>42825</v>
      </c>
      <c r="I246" s="76"/>
      <c r="J246" s="9">
        <f ca="1">Tableau4[[#This Row],[HT estimé]]</f>
        <v>853.25918876105834</v>
      </c>
      <c r="K246" s="75">
        <f ca="1">Tableau4[[#This Row],[TTC]]-Tableau4[[#This Row],[HT facturé]]</f>
        <v>170.65183775221158</v>
      </c>
      <c r="L246" s="75">
        <f ca="1">Tableau4[[#This Row],[HT facturé]]*1.2</f>
        <v>1023.9110265132699</v>
      </c>
      <c r="M24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7" spans="1:13">
      <c r="A247" s="3" t="s">
        <v>21</v>
      </c>
      <c r="B247" s="3"/>
      <c r="C247" s="73"/>
      <c r="D247" s="3"/>
      <c r="E247" s="2">
        <v>42821</v>
      </c>
      <c r="F247" s="74"/>
      <c r="G247" s="6">
        <f t="shared" ca="1" si="3"/>
        <v>881.87316951910464</v>
      </c>
      <c r="H247" s="33">
        <v>42825</v>
      </c>
      <c r="I247" s="76"/>
      <c r="J247" s="9">
        <f ca="1">Tableau4[[#This Row],[HT estimé]]</f>
        <v>881.87316951910464</v>
      </c>
      <c r="K247" s="75">
        <f ca="1">Tableau4[[#This Row],[TTC]]-Tableau4[[#This Row],[HT facturé]]</f>
        <v>176.37463390382084</v>
      </c>
      <c r="L247" s="75">
        <f ca="1">Tableau4[[#This Row],[HT facturé]]*1.2</f>
        <v>1058.2478034229255</v>
      </c>
      <c r="M24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8" spans="1:13">
      <c r="A248" s="3" t="s">
        <v>21</v>
      </c>
      <c r="B248" s="3"/>
      <c r="C248" s="73"/>
      <c r="D248" s="3"/>
      <c r="E248" s="2">
        <v>42825</v>
      </c>
      <c r="F248" s="74"/>
      <c r="G248" s="6">
        <f t="shared" ca="1" si="3"/>
        <v>904.36463779243456</v>
      </c>
      <c r="H248" s="33">
        <v>42852</v>
      </c>
      <c r="I248" s="15"/>
      <c r="J248" s="9">
        <f ca="1">Tableau4[[#This Row],[HT estimé]]</f>
        <v>904.36463779243456</v>
      </c>
      <c r="K248" s="75">
        <f ca="1">Tableau4[[#This Row],[TTC]]-Tableau4[[#This Row],[HT facturé]]</f>
        <v>180.87292755848682</v>
      </c>
      <c r="L248" s="75">
        <f ca="1">Tableau4[[#This Row],[HT facturé]]*1.2</f>
        <v>1085.2375653509214</v>
      </c>
      <c r="M24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49" spans="1:13">
      <c r="A249" s="3" t="s">
        <v>21</v>
      </c>
      <c r="B249" s="3"/>
      <c r="C249" s="73"/>
      <c r="D249" s="3"/>
      <c r="E249" s="2">
        <v>42828</v>
      </c>
      <c r="F249" s="74"/>
      <c r="G249" s="6">
        <f t="shared" ca="1" si="3"/>
        <v>235.99713744498828</v>
      </c>
      <c r="H249" s="33">
        <v>42852</v>
      </c>
      <c r="I249" s="15"/>
      <c r="J249" s="9">
        <f ca="1">Tableau4[[#This Row],[HT estimé]]</f>
        <v>235.99713744498828</v>
      </c>
      <c r="K249" s="75">
        <f ca="1">Tableau4[[#This Row],[TTC]]-Tableau4[[#This Row],[HT facturé]]</f>
        <v>47.199427488997657</v>
      </c>
      <c r="L249" s="75">
        <f ca="1">Tableau4[[#This Row],[HT facturé]]*1.2</f>
        <v>283.19656493398594</v>
      </c>
      <c r="M24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0" spans="1:13">
      <c r="A250" s="3" t="s">
        <v>21</v>
      </c>
      <c r="B250" s="3"/>
      <c r="C250" s="73"/>
      <c r="D250" s="3"/>
      <c r="E250" s="2">
        <v>42833</v>
      </c>
      <c r="F250" s="74"/>
      <c r="G250" s="6">
        <f t="shared" ca="1" si="3"/>
        <v>775.0131035275574</v>
      </c>
      <c r="H250" s="33">
        <v>42852</v>
      </c>
      <c r="I250" s="15"/>
      <c r="J250" s="9">
        <f ca="1">Tableau4[[#This Row],[HT estimé]]</f>
        <v>775.0131035275574</v>
      </c>
      <c r="K250" s="75">
        <f ca="1">Tableau4[[#This Row],[TTC]]-Tableau4[[#This Row],[HT facturé]]</f>
        <v>155.00262070551139</v>
      </c>
      <c r="L250" s="75">
        <f ca="1">Tableau4[[#This Row],[HT facturé]]*1.2</f>
        <v>930.0157242330688</v>
      </c>
      <c r="M25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1" spans="1:13">
      <c r="A251" s="3" t="s">
        <v>21</v>
      </c>
      <c r="B251" s="3"/>
      <c r="C251" s="6"/>
      <c r="D251" s="3"/>
      <c r="E251" s="2">
        <v>42836</v>
      </c>
      <c r="F251" s="21"/>
      <c r="G251" s="6">
        <f t="shared" ca="1" si="3"/>
        <v>929.76411931601046</v>
      </c>
      <c r="H251" s="33">
        <v>42836</v>
      </c>
      <c r="I251" s="15"/>
      <c r="J251" s="9">
        <f ca="1">Tableau4[[#This Row],[HT estimé]]</f>
        <v>929.76411931601046</v>
      </c>
      <c r="K251" s="19">
        <f ca="1">Tableau4[[#This Row],[TTC]]-Tableau4[[#This Row],[HT facturé]]</f>
        <v>185.95282386320196</v>
      </c>
      <c r="L251" s="19">
        <f ca="1">Tableau4[[#This Row],[HT facturé]]*1.2</f>
        <v>1115.7169431792124</v>
      </c>
      <c r="M25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2" spans="1:13">
      <c r="A252" s="3" t="s">
        <v>21</v>
      </c>
      <c r="B252" s="3"/>
      <c r="C252" s="78"/>
      <c r="D252" s="3"/>
      <c r="E252" s="2">
        <v>42837</v>
      </c>
      <c r="F252" s="79"/>
      <c r="G252" s="6">
        <f t="shared" ca="1" si="3"/>
        <v>207.08646326905921</v>
      </c>
      <c r="H252" s="33">
        <v>42844</v>
      </c>
      <c r="I252" s="15"/>
      <c r="J252" s="9">
        <f ca="1">Tableau4[[#This Row],[HT estimé]]</f>
        <v>207.08646326905921</v>
      </c>
      <c r="K252" s="81">
        <f ca="1">Tableau4[[#This Row],[TTC]]-Tableau4[[#This Row],[HT facturé]]</f>
        <v>41.417292653811842</v>
      </c>
      <c r="L252" s="81">
        <f ca="1">Tableau4[[#This Row],[HT facturé]]*1.2</f>
        <v>248.50375592287105</v>
      </c>
      <c r="M25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3" spans="1:13">
      <c r="A253" s="3" t="s">
        <v>21</v>
      </c>
      <c r="B253" s="3"/>
      <c r="C253" s="78"/>
      <c r="D253" s="3"/>
      <c r="E253" s="2">
        <v>42838</v>
      </c>
      <c r="F253" s="79"/>
      <c r="G253" s="6">
        <f t="shared" ca="1" si="3"/>
        <v>609.17506129556637</v>
      </c>
      <c r="H253" s="33">
        <v>42852</v>
      </c>
      <c r="I253" s="15"/>
      <c r="J253" s="9">
        <f ca="1">Tableau4[[#This Row],[HT estimé]]</f>
        <v>609.17506129556637</v>
      </c>
      <c r="K253" s="81">
        <f ca="1">Tableau4[[#This Row],[TTC]]-Tableau4[[#This Row],[HT facturé]]</f>
        <v>121.83501225911323</v>
      </c>
      <c r="L253" s="81">
        <f ca="1">Tableau4[[#This Row],[HT facturé]]*1.2</f>
        <v>731.01007355467959</v>
      </c>
      <c r="M25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4" spans="1:13">
      <c r="A254" s="3" t="s">
        <v>21</v>
      </c>
      <c r="B254" s="3"/>
      <c r="C254" s="78"/>
      <c r="D254" s="3"/>
      <c r="E254" s="2">
        <v>42838</v>
      </c>
      <c r="F254" s="79"/>
      <c r="G254" s="6">
        <f t="shared" ca="1" si="3"/>
        <v>402.03528166227011</v>
      </c>
      <c r="H254" s="33">
        <v>42855</v>
      </c>
      <c r="I254" s="80"/>
      <c r="J254" s="9">
        <f ca="1">Tableau4[[#This Row],[HT estimé]]</f>
        <v>402.03528166227011</v>
      </c>
      <c r="K254" s="81">
        <f ca="1">Tableau4[[#This Row],[TTC]]-Tableau4[[#This Row],[HT facturé]]</f>
        <v>80.407056332453976</v>
      </c>
      <c r="L254" s="81">
        <f ca="1">Tableau4[[#This Row],[HT facturé]]*1.2</f>
        <v>482.44233799472408</v>
      </c>
      <c r="M25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5" spans="1:13">
      <c r="A255" s="3" t="s">
        <v>21</v>
      </c>
      <c r="B255" s="3"/>
      <c r="C255" s="78"/>
      <c r="D255" s="3"/>
      <c r="E255" s="2">
        <v>42844</v>
      </c>
      <c r="F255" s="79"/>
      <c r="G255" s="6">
        <f t="shared" ca="1" si="3"/>
        <v>997.38237217869096</v>
      </c>
      <c r="H255" s="33">
        <v>42852</v>
      </c>
      <c r="I255" s="80"/>
      <c r="J255" s="9">
        <f ca="1">Tableau4[[#This Row],[HT estimé]]</f>
        <v>997.38237217869096</v>
      </c>
      <c r="K255" s="81">
        <f ca="1">Tableau4[[#This Row],[TTC]]-Tableau4[[#This Row],[HT facturé]]</f>
        <v>-597.38237217869096</v>
      </c>
      <c r="L255" s="81">
        <v>400</v>
      </c>
      <c r="M25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6" spans="1:13">
      <c r="A256" s="3" t="s">
        <v>21</v>
      </c>
      <c r="B256" s="3"/>
      <c r="C256" s="78"/>
      <c r="D256" s="3"/>
      <c r="E256" s="2">
        <v>42844</v>
      </c>
      <c r="F256" s="79"/>
      <c r="G256" s="6">
        <f t="shared" ca="1" si="3"/>
        <v>670.44477798889227</v>
      </c>
      <c r="H256" s="33">
        <v>42855</v>
      </c>
      <c r="I256" s="80"/>
      <c r="J256" s="9">
        <f ca="1">Tableau4[[#This Row],[HT estimé]]</f>
        <v>670.44477798889227</v>
      </c>
      <c r="K256" s="81">
        <f ca="1">Tableau4[[#This Row],[TTC]]-Tableau4[[#This Row],[HT facturé]]</f>
        <v>134.08895559777841</v>
      </c>
      <c r="L256" s="81">
        <f ca="1">Tableau4[[#This Row],[HT facturé]]*1.2</f>
        <v>804.53373358667068</v>
      </c>
      <c r="M25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7" spans="1:13">
      <c r="A257" s="3" t="s">
        <v>21</v>
      </c>
      <c r="B257" s="3"/>
      <c r="C257" s="78"/>
      <c r="D257" s="3"/>
      <c r="E257" s="2">
        <v>42849</v>
      </c>
      <c r="F257" s="79"/>
      <c r="G257" s="6">
        <f t="shared" ca="1" si="3"/>
        <v>505.93159615788898</v>
      </c>
      <c r="H257" s="33">
        <v>42852</v>
      </c>
      <c r="I257" s="15"/>
      <c r="J257" s="9">
        <f ca="1">Tableau4[[#This Row],[HT estimé]]</f>
        <v>505.93159615788898</v>
      </c>
      <c r="K257" s="81">
        <f ca="1">Tableau4[[#This Row],[TTC]]-Tableau4[[#This Row],[HT facturé]]</f>
        <v>101.18631923157773</v>
      </c>
      <c r="L257" s="81">
        <f ca="1">Tableau4[[#This Row],[HT facturé]]*1.2</f>
        <v>607.1179153894667</v>
      </c>
      <c r="M25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8" spans="1:13">
      <c r="A258" s="3" t="s">
        <v>21</v>
      </c>
      <c r="B258" s="3"/>
      <c r="C258" s="78"/>
      <c r="D258" s="3"/>
      <c r="E258" s="2">
        <v>42852</v>
      </c>
      <c r="F258" s="79"/>
      <c r="G258" s="6">
        <f t="shared" ca="1" si="3"/>
        <v>845.19787792986369</v>
      </c>
      <c r="H258" s="33">
        <v>42855</v>
      </c>
      <c r="I258" s="80"/>
      <c r="J258" s="9">
        <f ca="1">Tableau4[[#This Row],[HT estimé]]</f>
        <v>845.19787792986369</v>
      </c>
      <c r="K258" s="81">
        <f ca="1">Tableau4[[#This Row],[TTC]]-Tableau4[[#This Row],[HT facturé]]</f>
        <v>169.03957558597267</v>
      </c>
      <c r="L258" s="81">
        <f ca="1">Tableau4[[#This Row],[HT facturé]]*1.2</f>
        <v>1014.2374535158364</v>
      </c>
      <c r="M258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59" spans="1:13">
      <c r="A259" s="3" t="s">
        <v>21</v>
      </c>
      <c r="B259" s="3"/>
      <c r="C259" s="78"/>
      <c r="D259" s="3"/>
      <c r="E259" s="2">
        <v>42858</v>
      </c>
      <c r="F259" s="79"/>
      <c r="G259" s="6">
        <f t="shared" ref="G259:G278" ca="1" si="4">RAND()*1000</f>
        <v>272.11956006192793</v>
      </c>
      <c r="H259" s="33">
        <v>42858</v>
      </c>
      <c r="I259" s="80"/>
      <c r="J259" s="9">
        <f ca="1">Tableau4[[#This Row],[HT estimé]]</f>
        <v>272.11956006192793</v>
      </c>
      <c r="K259" s="81">
        <f ca="1">Tableau4[[#This Row],[TTC]]-Tableau4[[#This Row],[HT facturé]]</f>
        <v>54.423912012385586</v>
      </c>
      <c r="L259" s="81">
        <f ca="1">Tableau4[[#This Row],[HT facturé]]*1.2</f>
        <v>326.54347207431351</v>
      </c>
      <c r="M259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0" spans="1:13">
      <c r="A260" s="3" t="s">
        <v>21</v>
      </c>
      <c r="B260" s="3"/>
      <c r="C260" s="78"/>
      <c r="D260" s="3"/>
      <c r="E260" s="2">
        <v>42861</v>
      </c>
      <c r="F260" s="79"/>
      <c r="G260" s="6">
        <f t="shared" ca="1" si="4"/>
        <v>363.68710387232994</v>
      </c>
      <c r="H260" s="33">
        <v>42886</v>
      </c>
      <c r="I260" s="15"/>
      <c r="J260" s="9">
        <f ca="1">Tableau4[[#This Row],[HT estimé]]</f>
        <v>363.68710387232994</v>
      </c>
      <c r="K260" s="81">
        <f ca="1">Tableau4[[#This Row],[TTC]]-Tableau4[[#This Row],[HT facturé]]</f>
        <v>72.737420774465988</v>
      </c>
      <c r="L260" s="81">
        <f ca="1">Tableau4[[#This Row],[HT facturé]]*1.2</f>
        <v>436.42452464679593</v>
      </c>
      <c r="M260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1" spans="1:13">
      <c r="A261" s="3" t="s">
        <v>21</v>
      </c>
      <c r="B261" s="3"/>
      <c r="C261" s="78"/>
      <c r="D261" s="3"/>
      <c r="E261" s="2">
        <v>42870</v>
      </c>
      <c r="F261" s="79"/>
      <c r="G261" s="6">
        <f t="shared" ca="1" si="4"/>
        <v>892.24174371360095</v>
      </c>
      <c r="H261" s="33">
        <v>42873</v>
      </c>
      <c r="I261" s="15"/>
      <c r="J261" s="9">
        <f ca="1">Tableau4[[#This Row],[HT estimé]]</f>
        <v>892.24174371360095</v>
      </c>
      <c r="K261" s="81">
        <f ca="1">Tableau4[[#This Row],[TTC]]-Tableau4[[#This Row],[HT facturé]]</f>
        <v>178.4483487427201</v>
      </c>
      <c r="L261" s="81">
        <f ca="1">Tableau4[[#This Row],[HT facturé]]*1.2</f>
        <v>1070.6900924563211</v>
      </c>
      <c r="M26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2" spans="1:13">
      <c r="A262" s="3" t="s">
        <v>21</v>
      </c>
      <c r="B262" s="3"/>
      <c r="C262" s="78"/>
      <c r="D262" s="3"/>
      <c r="E262" s="2">
        <v>42870</v>
      </c>
      <c r="F262" s="79"/>
      <c r="G262" s="6">
        <f t="shared" ca="1" si="4"/>
        <v>65.729548240769603</v>
      </c>
      <c r="H262" s="33">
        <v>42886</v>
      </c>
      <c r="I262" s="15"/>
      <c r="J262" s="9">
        <f ca="1">Tableau4[[#This Row],[HT estimé]]</f>
        <v>65.729548240769603</v>
      </c>
      <c r="K262" s="81">
        <f ca="1">Tableau4[[#This Row],[TTC]]-Tableau4[[#This Row],[HT facturé]]</f>
        <v>13.145909648153918</v>
      </c>
      <c r="L262" s="81">
        <f ca="1">Tableau4[[#This Row],[HT facturé]]*1.2</f>
        <v>78.87545788892352</v>
      </c>
      <c r="M262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3" spans="1:13">
      <c r="A263" s="3" t="s">
        <v>21</v>
      </c>
      <c r="B263" s="3"/>
      <c r="C263" s="78"/>
      <c r="D263" s="3"/>
      <c r="E263" s="2">
        <v>42874</v>
      </c>
      <c r="F263" s="79"/>
      <c r="G263" s="6">
        <f t="shared" ca="1" si="4"/>
        <v>590.56343429079084</v>
      </c>
      <c r="H263" s="33">
        <v>42900</v>
      </c>
      <c r="I263" s="15"/>
      <c r="J263" s="9">
        <f ca="1">Tableau4[[#This Row],[HT estimé]]</f>
        <v>590.56343429079084</v>
      </c>
      <c r="K263" s="81">
        <f ca="1">Tableau4[[#This Row],[TTC]]-Tableau4[[#This Row],[HT facturé]]</f>
        <v>118.1126868581581</v>
      </c>
      <c r="L263" s="81">
        <f ca="1">Tableau4[[#This Row],[HT facturé]]*1.2</f>
        <v>708.67612114894894</v>
      </c>
      <c r="M26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4" spans="1:13">
      <c r="A264" s="3" t="s">
        <v>21</v>
      </c>
      <c r="B264" s="3"/>
      <c r="C264" s="78"/>
      <c r="D264" s="3"/>
      <c r="E264" s="2">
        <v>42874</v>
      </c>
      <c r="F264" s="79"/>
      <c r="G264" s="6">
        <f t="shared" ca="1" si="4"/>
        <v>736.85636341817576</v>
      </c>
      <c r="H264" s="33">
        <v>42886</v>
      </c>
      <c r="I264" s="15"/>
      <c r="J264" s="9">
        <f ca="1">Tableau4[[#This Row],[HT estimé]]</f>
        <v>736.85636341817576</v>
      </c>
      <c r="K264" s="81">
        <f ca="1">Tableau4[[#This Row],[TTC]]-Tableau4[[#This Row],[HT facturé]]</f>
        <v>147.37127268363508</v>
      </c>
      <c r="L264" s="81">
        <f ca="1">Tableau4[[#This Row],[HT facturé]]*1.2</f>
        <v>884.22763610181084</v>
      </c>
      <c r="M264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5" spans="1:13">
      <c r="A265" s="3" t="s">
        <v>21</v>
      </c>
      <c r="B265" s="3"/>
      <c r="C265" s="78"/>
      <c r="D265" s="3"/>
      <c r="E265" s="2">
        <v>42880</v>
      </c>
      <c r="F265" s="79"/>
      <c r="G265" s="6">
        <f t="shared" ca="1" si="4"/>
        <v>653.24179240704439</v>
      </c>
      <c r="H265" s="33">
        <v>42900</v>
      </c>
      <c r="I265" s="15"/>
      <c r="J265" s="9">
        <f ca="1">Tableau4[[#This Row],[HT estimé]]</f>
        <v>653.24179240704439</v>
      </c>
      <c r="K265" s="81">
        <f ca="1">Tableau4[[#This Row],[TTC]]-Tableau4[[#This Row],[HT facturé]]</f>
        <v>130.64835848140888</v>
      </c>
      <c r="L265" s="81">
        <f ca="1">Tableau4[[#This Row],[HT facturé]]*1.2</f>
        <v>783.89015088845326</v>
      </c>
      <c r="M265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6" spans="1:13">
      <c r="A266" s="3" t="s">
        <v>21</v>
      </c>
      <c r="B266" s="3"/>
      <c r="C266" s="78"/>
      <c r="D266" s="3"/>
      <c r="E266" s="2">
        <v>42885</v>
      </c>
      <c r="F266" s="79"/>
      <c r="G266" s="6">
        <f t="shared" ca="1" si="4"/>
        <v>111.40256268905091</v>
      </c>
      <c r="H266" s="33">
        <v>42900</v>
      </c>
      <c r="I266" s="15"/>
      <c r="J266" s="9">
        <f ca="1">Tableau4[[#This Row],[HT estimé]]</f>
        <v>111.40256268905091</v>
      </c>
      <c r="K266" s="81">
        <f ca="1">Tableau4[[#This Row],[TTC]]-Tableau4[[#This Row],[HT facturé]]</f>
        <v>22.280512537810182</v>
      </c>
      <c r="L266" s="81">
        <f ca="1">Tableau4[[#This Row],[HT facturé]]*1.2</f>
        <v>133.68307522686109</v>
      </c>
      <c r="M266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7" spans="1:13">
      <c r="A267" s="3" t="s">
        <v>21</v>
      </c>
      <c r="B267" s="3"/>
      <c r="C267" s="84"/>
      <c r="D267" s="3"/>
      <c r="E267" s="2">
        <v>42886</v>
      </c>
      <c r="F267" s="85"/>
      <c r="G267" s="6">
        <f t="shared" ca="1" si="4"/>
        <v>901.76479996637454</v>
      </c>
      <c r="H267" s="33">
        <v>42886</v>
      </c>
      <c r="I267" s="15"/>
      <c r="J267" s="9">
        <f ca="1">Tableau4[[#This Row],[HT estimé]]</f>
        <v>901.76479996637454</v>
      </c>
      <c r="K267" s="86">
        <f ca="1">Tableau4[[#This Row],[TTC]]-Tableau4[[#This Row],[HT facturé]]</f>
        <v>180.35295999327491</v>
      </c>
      <c r="L267" s="86">
        <f ca="1">Tableau4[[#This Row],[HT facturé]]*1.2</f>
        <v>1082.1177599596494</v>
      </c>
      <c r="M267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68" spans="1:13">
      <c r="A268" s="3" t="s">
        <v>21</v>
      </c>
      <c r="B268" s="3"/>
      <c r="C268" s="78"/>
      <c r="D268" s="3"/>
      <c r="E268" s="2">
        <v>42887</v>
      </c>
      <c r="F268" s="21"/>
      <c r="G268" s="6">
        <f t="shared" ca="1" si="4"/>
        <v>373.17281793988502</v>
      </c>
      <c r="H268" s="33"/>
      <c r="I268" s="80"/>
      <c r="J268" s="9">
        <f ca="1">Tableau4[[#This Row],[HT estimé]]</f>
        <v>373.17281793988502</v>
      </c>
      <c r="K268" s="81">
        <f ca="1">Tableau4[[#This Row],[TTC]]-Tableau4[[#This Row],[HT facturé]]</f>
        <v>74.63456358797697</v>
      </c>
      <c r="L268" s="81">
        <f ca="1">Tableau4[[#This Row],[HT facturé]]*1.2</f>
        <v>447.80738152786199</v>
      </c>
      <c r="M268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69" spans="1:13">
      <c r="A269" s="3" t="s">
        <v>21</v>
      </c>
      <c r="B269" s="3"/>
      <c r="C269" s="78"/>
      <c r="D269" s="3"/>
      <c r="E269" s="2">
        <v>42887</v>
      </c>
      <c r="F269" s="12"/>
      <c r="G269" s="6">
        <f t="shared" ca="1" si="4"/>
        <v>875.65444903640173</v>
      </c>
      <c r="H269" s="33"/>
      <c r="I269" s="15"/>
      <c r="J269" s="9">
        <f ca="1">Tableau4[[#This Row],[HT estimé]]</f>
        <v>875.65444903640173</v>
      </c>
      <c r="K269" s="19">
        <f ca="1">Tableau4[[#This Row],[TTC]]-Tableau4[[#This Row],[HT facturé]]</f>
        <v>175.13088980728025</v>
      </c>
      <c r="L269" s="19">
        <f ca="1">Tableau4[[#This Row],[HT facturé]]*1.2</f>
        <v>1050.785338843682</v>
      </c>
      <c r="M269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0" spans="1:13">
      <c r="A270" s="3" t="s">
        <v>21</v>
      </c>
      <c r="B270" s="3"/>
      <c r="C270" s="84"/>
      <c r="D270" s="3"/>
      <c r="E270" s="2">
        <v>42888</v>
      </c>
      <c r="F270" s="85"/>
      <c r="G270" s="6">
        <f t="shared" ca="1" si="4"/>
        <v>131.30824964995114</v>
      </c>
      <c r="H270" s="33"/>
      <c r="I270" s="87"/>
      <c r="J270" s="9">
        <f ca="1">Tableau4[[#This Row],[HT estimé]]</f>
        <v>131.30824964995114</v>
      </c>
      <c r="K270" s="86">
        <f ca="1">Tableau4[[#This Row],[TTC]]-Tableau4[[#This Row],[HT facturé]]</f>
        <v>26.261649929990227</v>
      </c>
      <c r="L270" s="86">
        <f ca="1">Tableau4[[#This Row],[HT facturé]]*1.2</f>
        <v>157.56989957994136</v>
      </c>
      <c r="M270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1" spans="1:13">
      <c r="A271" s="3" t="s">
        <v>21</v>
      </c>
      <c r="B271" s="3"/>
      <c r="C271" s="84"/>
      <c r="D271" s="3"/>
      <c r="E271" s="2">
        <v>42890</v>
      </c>
      <c r="F271" s="85"/>
      <c r="G271" s="6">
        <f t="shared" ca="1" si="4"/>
        <v>404.7186637259266</v>
      </c>
      <c r="H271" s="33">
        <v>42892</v>
      </c>
      <c r="I271" s="87"/>
      <c r="J271" s="9">
        <f ca="1">Tableau4[[#This Row],[HT estimé]]</f>
        <v>404.7186637259266</v>
      </c>
      <c r="K271" s="86">
        <f ca="1">Tableau4[[#This Row],[TTC]]-Tableau4[[#This Row],[HT facturé]]</f>
        <v>80.943732745185287</v>
      </c>
      <c r="L271" s="86">
        <f ca="1">Tableau4[[#This Row],[HT facturé]]*1.2</f>
        <v>485.66239647111189</v>
      </c>
      <c r="M271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72" spans="1:13">
      <c r="A272" s="3" t="s">
        <v>21</v>
      </c>
      <c r="B272" s="3"/>
      <c r="C272" s="84"/>
      <c r="D272" s="3"/>
      <c r="E272" s="2">
        <v>42893</v>
      </c>
      <c r="F272" s="85"/>
      <c r="G272" s="6">
        <f t="shared" ca="1" si="4"/>
        <v>48.834404255514663</v>
      </c>
      <c r="H272" s="33"/>
      <c r="I272" s="87"/>
      <c r="J272" s="9">
        <f ca="1">Tableau4[[#This Row],[HT estimé]]</f>
        <v>48.834404255514663</v>
      </c>
      <c r="K272" s="86">
        <f ca="1">Tableau4[[#This Row],[TTC]]-Tableau4[[#This Row],[HT facturé]]</f>
        <v>9.7668808511029326</v>
      </c>
      <c r="L272" s="86">
        <f ca="1">Tableau4[[#This Row],[HT facturé]]*1.2</f>
        <v>58.601285106617595</v>
      </c>
      <c r="M272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3" spans="1:13">
      <c r="A273" s="3" t="s">
        <v>21</v>
      </c>
      <c r="B273" s="3"/>
      <c r="C273" s="84"/>
      <c r="D273" s="3"/>
      <c r="E273" s="2">
        <v>42895</v>
      </c>
      <c r="F273" s="85"/>
      <c r="G273" s="6">
        <f t="shared" ca="1" si="4"/>
        <v>405.72877688611175</v>
      </c>
      <c r="H273" s="33">
        <v>42900</v>
      </c>
      <c r="I273" s="15"/>
      <c r="J273" s="9">
        <f ca="1">Tableau4[[#This Row],[HT estimé]]</f>
        <v>405.72877688611175</v>
      </c>
      <c r="K273" s="86">
        <f ca="1">Tableau4[[#This Row],[TTC]]-Tableau4[[#This Row],[HT facturé]]</f>
        <v>81.145755377222315</v>
      </c>
      <c r="L273" s="86">
        <f ca="1">Tableau4[[#This Row],[HT facturé]]*1.2</f>
        <v>486.87453226333406</v>
      </c>
      <c r="M273" t="str">
        <f>YEAR(Tableau4[[#This Row],[Date Facture faite]])-IF(MONTH(Tableau4[[#This Row],[Date Facture faite]])&gt;7,0,1)&amp;"-"&amp;YEAR(Tableau4[[#This Row],[Date Facture faite]])+IF(MONTH(Tableau4[[#This Row],[Date Facture faite]])&gt;7,1,0)</f>
        <v>2016-2017</v>
      </c>
    </row>
    <row r="274" spans="1:13">
      <c r="A274" s="3" t="s">
        <v>21</v>
      </c>
      <c r="B274" s="3"/>
      <c r="C274" s="84"/>
      <c r="D274" s="3"/>
      <c r="E274" s="2">
        <v>42895</v>
      </c>
      <c r="F274" s="85"/>
      <c r="G274" s="6">
        <f t="shared" ca="1" si="4"/>
        <v>844.86896792300035</v>
      </c>
      <c r="H274" s="33"/>
      <c r="I274" s="87"/>
      <c r="J274" s="9">
        <f ca="1">Tableau4[[#This Row],[HT estimé]]</f>
        <v>844.86896792300035</v>
      </c>
      <c r="K274" s="86">
        <f ca="1">Tableau4[[#This Row],[TTC]]-Tableau4[[#This Row],[HT facturé]]</f>
        <v>168.9737935846</v>
      </c>
      <c r="L274" s="86">
        <f ca="1">Tableau4[[#This Row],[HT facturé]]*1.2</f>
        <v>1013.8427615076004</v>
      </c>
      <c r="M274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5" spans="1:13">
      <c r="A275" s="3" t="s">
        <v>21</v>
      </c>
      <c r="B275" s="3"/>
      <c r="C275" s="84"/>
      <c r="D275" s="3"/>
      <c r="E275" s="2">
        <v>42896</v>
      </c>
      <c r="F275" s="85"/>
      <c r="G275" s="6">
        <f t="shared" ca="1" si="4"/>
        <v>89.209823458425319</v>
      </c>
      <c r="H275" s="33"/>
      <c r="I275" s="87"/>
      <c r="J275" s="9">
        <f ca="1">Tableau4[[#This Row],[HT estimé]]</f>
        <v>89.209823458425319</v>
      </c>
      <c r="K275" s="86">
        <f ca="1">Tableau4[[#This Row],[TTC]]-Tableau4[[#This Row],[HT facturé]]</f>
        <v>17.841964691685064</v>
      </c>
      <c r="L275" s="86">
        <f ca="1">Tableau4[[#This Row],[HT facturé]]*1.2</f>
        <v>107.05178815011038</v>
      </c>
      <c r="M275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6" spans="1:13">
      <c r="A276" s="3" t="s">
        <v>21</v>
      </c>
      <c r="B276" s="3"/>
      <c r="C276" s="84"/>
      <c r="D276" s="3"/>
      <c r="E276" s="2">
        <v>42900</v>
      </c>
      <c r="F276" s="85"/>
      <c r="G276" s="6">
        <f t="shared" ca="1" si="4"/>
        <v>987.24743571369982</v>
      </c>
      <c r="H276" s="33"/>
      <c r="I276" s="87"/>
      <c r="J276" s="9">
        <f ca="1">Tableau4[[#This Row],[HT estimé]]</f>
        <v>987.24743571369982</v>
      </c>
      <c r="K276" s="86">
        <f ca="1">Tableau4[[#This Row],[TTC]]-Tableau4[[#This Row],[HT facturé]]</f>
        <v>197.44948714273983</v>
      </c>
      <c r="L276" s="86">
        <f ca="1">Tableau4[[#This Row],[HT facturé]]*1.2</f>
        <v>1184.6969228564396</v>
      </c>
      <c r="M276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7" spans="1:13">
      <c r="A277" s="3" t="s">
        <v>21</v>
      </c>
      <c r="B277" s="3"/>
      <c r="C277" s="84"/>
      <c r="D277" s="3"/>
      <c r="E277" s="2">
        <v>42870</v>
      </c>
      <c r="F277" s="85"/>
      <c r="G277" s="6">
        <f t="shared" ca="1" si="4"/>
        <v>29.291839556822019</v>
      </c>
      <c r="H277" s="33"/>
      <c r="I277" s="87"/>
      <c r="J277" s="9">
        <f ca="1">Tableau4[[#This Row],[HT estimé]]</f>
        <v>29.291839556822019</v>
      </c>
      <c r="K277" s="86">
        <f ca="1">Tableau4[[#This Row],[TTC]]-Tableau4[[#This Row],[HT facturé]]</f>
        <v>5.8583679113644038</v>
      </c>
      <c r="L277" s="86">
        <f ca="1">Tableau4[[#This Row],[HT facturé]]*1.2</f>
        <v>35.150207468186423</v>
      </c>
      <c r="M277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  <row r="278" spans="1:13">
      <c r="A278" s="3" t="s">
        <v>21</v>
      </c>
      <c r="B278" s="3"/>
      <c r="C278" s="84"/>
      <c r="D278" s="3"/>
      <c r="E278" s="2">
        <v>42905</v>
      </c>
      <c r="F278" s="85"/>
      <c r="G278" s="6">
        <f t="shared" ca="1" si="4"/>
        <v>592.80022272404324</v>
      </c>
      <c r="H278" s="33"/>
      <c r="I278" s="87"/>
      <c r="J278" s="9">
        <f ca="1">Tableau4[[#This Row],[HT estimé]]</f>
        <v>592.80022272404324</v>
      </c>
      <c r="K278" s="86">
        <f ca="1">Tableau4[[#This Row],[TTC]]-Tableau4[[#This Row],[HT facturé]]</f>
        <v>118.56004454480865</v>
      </c>
      <c r="L278" s="86">
        <f ca="1">Tableau4[[#This Row],[HT facturé]]*1.2</f>
        <v>711.36026726885189</v>
      </c>
      <c r="M278" t="str">
        <f>YEAR(Tableau4[[#This Row],[Date Facture faite]])-IF(MONTH(Tableau4[[#This Row],[Date Facture faite]])&gt;7,0,1)&amp;"-"&amp;YEAR(Tableau4[[#This Row],[Date Facture faite]])+IF(MONTH(Tableau4[[#This Row],[Date Facture faite]])&gt;7,1,0)</f>
        <v>1899-1900</v>
      </c>
    </row>
  </sheetData>
  <conditionalFormatting sqref="H1:H153 H155:H1048576">
    <cfRule type="cellIs" dxfId="18" priority="11" operator="equal">
      <formula>"X"</formula>
    </cfRule>
  </conditionalFormatting>
  <dataValidations count="2">
    <dataValidation type="list" allowBlank="1" showInputMessage="1" showErrorMessage="1" sqref="A2:A278">
      <formula1>Liste_Client</formula1>
    </dataValidation>
    <dataValidation type="list" allowBlank="1" showInputMessage="1" showErrorMessage="1" sqref="B2:B278">
      <formula1>liste_tache</formula1>
    </dataValidation>
  </dataValidations>
  <pageMargins left="0.70866141732283472" right="0.70866141732283472" top="0.74803149606299213" bottom="0.74803149606299213" header="0.31496062992125984" footer="0.31496062992125984"/>
  <pageSetup paperSize="9" scale="13" orientation="landscape" horizontalDpi="4294967293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tabColor rgb="FF00B050"/>
  </sheetPr>
  <dimension ref="A1:F117"/>
  <sheetViews>
    <sheetView tabSelected="1" workbookViewId="0">
      <selection activeCell="D24" sqref="D24"/>
    </sheetView>
  </sheetViews>
  <sheetFormatPr baseColWidth="10" defaultRowHeight="15"/>
  <cols>
    <col min="1" max="1" width="15.28515625" customWidth="1"/>
    <col min="2" max="2" width="12" customWidth="1"/>
    <col min="3" max="3" width="12.85546875" style="67" customWidth="1"/>
    <col min="4" max="4" width="22" style="83" bestFit="1" customWidth="1"/>
    <col min="5" max="5" width="21" customWidth="1"/>
    <col min="6" max="6" width="20" customWidth="1"/>
  </cols>
  <sheetData>
    <row r="1" spans="1:6">
      <c r="A1" s="20" t="s">
        <v>0</v>
      </c>
      <c r="B1" s="82" t="s">
        <v>16</v>
      </c>
    </row>
    <row r="3" spans="1:6">
      <c r="B3" s="20" t="s">
        <v>12</v>
      </c>
      <c r="C3" s="58"/>
      <c r="D3" s="58"/>
    </row>
    <row r="4" spans="1:6">
      <c r="A4" s="20" t="s">
        <v>24</v>
      </c>
      <c r="B4" s="82" t="s">
        <v>14</v>
      </c>
      <c r="C4" s="68" t="s">
        <v>15</v>
      </c>
      <c r="D4" s="18" t="s">
        <v>20</v>
      </c>
    </row>
    <row r="5" spans="1:6">
      <c r="A5" s="11" t="s">
        <v>25</v>
      </c>
      <c r="B5" s="17">
        <v>0.45219658073651048</v>
      </c>
      <c r="C5" s="58">
        <v>54757.671236573377</v>
      </c>
      <c r="D5" s="18">
        <v>493.312353482643</v>
      </c>
      <c r="E5" s="69"/>
    </row>
    <row r="6" spans="1:6">
      <c r="A6" s="89" t="s">
        <v>17</v>
      </c>
      <c r="B6" s="17"/>
      <c r="C6" s="58"/>
      <c r="D6" s="18"/>
      <c r="E6" s="11"/>
      <c r="F6" s="16"/>
    </row>
    <row r="7" spans="1:6">
      <c r="A7" s="88" t="s">
        <v>32</v>
      </c>
      <c r="B7" s="17">
        <v>2.4449305673346619E-2</v>
      </c>
      <c r="C7" s="58">
        <v>2960.6306174254278</v>
      </c>
      <c r="D7" s="18">
        <v>592.1261234850856</v>
      </c>
      <c r="E7" s="11"/>
      <c r="F7" s="16"/>
    </row>
    <row r="8" spans="1:6">
      <c r="A8" s="88" t="s">
        <v>33</v>
      </c>
      <c r="B8" s="17">
        <v>3.019928635916554E-2</v>
      </c>
      <c r="C8" s="58">
        <v>3656.9108756659957</v>
      </c>
      <c r="D8" s="18">
        <v>731.3821751331991</v>
      </c>
      <c r="E8" s="60"/>
      <c r="F8" s="16"/>
    </row>
    <row r="9" spans="1:6">
      <c r="A9" s="88" t="s">
        <v>34</v>
      </c>
      <c r="B9" s="17">
        <v>6.40288098318154E-2</v>
      </c>
      <c r="C9" s="58">
        <v>7753.4166948568081</v>
      </c>
      <c r="D9" s="18">
        <v>553.81547820405774</v>
      </c>
      <c r="E9" s="60"/>
      <c r="F9" s="16"/>
    </row>
    <row r="10" spans="1:6">
      <c r="A10" s="88" t="s">
        <v>35</v>
      </c>
      <c r="B10" s="17">
        <v>3.1150083957698867E-2</v>
      </c>
      <c r="C10" s="58">
        <v>3772.0454532610174</v>
      </c>
      <c r="D10" s="18">
        <v>419.11616147344637</v>
      </c>
      <c r="E10" s="60"/>
      <c r="F10" s="16"/>
    </row>
    <row r="11" spans="1:6">
      <c r="A11" s="88" t="s">
        <v>36</v>
      </c>
      <c r="B11" s="17">
        <v>5.9341125579535303E-2</v>
      </c>
      <c r="C11" s="58">
        <v>7185.7727008904221</v>
      </c>
      <c r="D11" s="18">
        <v>449.11079380565138</v>
      </c>
      <c r="E11" s="60"/>
      <c r="F11" s="16"/>
    </row>
    <row r="12" spans="1:6">
      <c r="A12" s="89" t="s">
        <v>18</v>
      </c>
      <c r="B12" s="17"/>
      <c r="C12" s="58"/>
      <c r="D12" s="18"/>
      <c r="E12" s="60"/>
      <c r="F12" s="16"/>
    </row>
    <row r="13" spans="1:6">
      <c r="A13" s="88" t="s">
        <v>37</v>
      </c>
      <c r="B13" s="17">
        <v>1.1381496781030957E-2</v>
      </c>
      <c r="C13" s="58">
        <v>1378.2153281671021</v>
      </c>
      <c r="D13" s="18">
        <v>344.55383204177554</v>
      </c>
      <c r="E13" s="60"/>
      <c r="F13" s="16"/>
    </row>
    <row r="14" spans="1:6">
      <c r="A14" s="88" t="s">
        <v>38</v>
      </c>
      <c r="B14" s="17">
        <v>2.809838580885813E-2</v>
      </c>
      <c r="C14" s="58">
        <v>3402.5073119612493</v>
      </c>
      <c r="D14" s="18">
        <v>425.31341399515617</v>
      </c>
      <c r="E14" s="60"/>
      <c r="F14" s="16"/>
    </row>
    <row r="15" spans="1:6">
      <c r="A15" s="88" t="s">
        <v>27</v>
      </c>
      <c r="B15" s="17">
        <v>3.2781439055123006E-2</v>
      </c>
      <c r="C15" s="58">
        <v>3969.5905252502071</v>
      </c>
      <c r="D15" s="18">
        <v>441.0656139166897</v>
      </c>
      <c r="E15" s="60"/>
      <c r="F15" s="16"/>
    </row>
    <row r="16" spans="1:6">
      <c r="A16" s="88" t="s">
        <v>28</v>
      </c>
      <c r="B16" s="17">
        <v>2.6198991773990151E-2</v>
      </c>
      <c r="C16" s="58">
        <v>3172.5047012811551</v>
      </c>
      <c r="D16" s="18">
        <v>528.75078354685922</v>
      </c>
      <c r="E16" s="60"/>
      <c r="F16" s="16"/>
    </row>
    <row r="17" spans="1:6">
      <c r="A17" s="88" t="s">
        <v>29</v>
      </c>
      <c r="B17" s="17">
        <v>5.5156503047752353E-2</v>
      </c>
      <c r="C17" s="58">
        <v>6679.0457714843697</v>
      </c>
      <c r="D17" s="18">
        <v>556.58714762369743</v>
      </c>
      <c r="E17" s="60"/>
      <c r="F17" s="16"/>
    </row>
    <row r="18" spans="1:6">
      <c r="A18" s="88" t="s">
        <v>30</v>
      </c>
      <c r="B18" s="17">
        <v>4.1677828756012933E-2</v>
      </c>
      <c r="C18" s="58">
        <v>5046.8777122526708</v>
      </c>
      <c r="D18" s="18">
        <v>388.22136248097468</v>
      </c>
      <c r="E18" s="11"/>
      <c r="F18" s="16"/>
    </row>
    <row r="19" spans="1:6">
      <c r="A19" s="88" t="s">
        <v>31</v>
      </c>
      <c r="B19" s="17">
        <v>4.7733324112181064E-2</v>
      </c>
      <c r="C19" s="58">
        <v>5780.1535440769312</v>
      </c>
      <c r="D19" s="18">
        <v>578.01535440769317</v>
      </c>
      <c r="E19" s="60"/>
      <c r="F19" s="16"/>
    </row>
    <row r="20" spans="1:6">
      <c r="A20" s="11" t="s">
        <v>26</v>
      </c>
      <c r="B20" s="17">
        <v>0.54780341926348941</v>
      </c>
      <c r="C20" s="58">
        <v>66334.954336551004</v>
      </c>
      <c r="D20" s="18">
        <v>543.72913390615577</v>
      </c>
      <c r="E20" s="60"/>
      <c r="F20" s="16"/>
    </row>
    <row r="21" spans="1:6">
      <c r="A21" s="89" t="s">
        <v>18</v>
      </c>
      <c r="B21" s="17"/>
      <c r="C21" s="58"/>
      <c r="D21" s="18"/>
      <c r="E21" s="60"/>
      <c r="F21" s="16"/>
    </row>
    <row r="22" spans="1:6">
      <c r="A22" s="88" t="s">
        <v>32</v>
      </c>
      <c r="B22" s="17">
        <v>2.0971035247344522E-2</v>
      </c>
      <c r="C22" s="58">
        <v>2539.4377190874843</v>
      </c>
      <c r="D22" s="18">
        <v>634.85942977187108</v>
      </c>
      <c r="E22" s="60"/>
      <c r="F22" s="16"/>
    </row>
    <row r="23" spans="1:6">
      <c r="A23" s="88" t="s">
        <v>33</v>
      </c>
      <c r="B23" s="17">
        <v>6.1863147991482292E-2</v>
      </c>
      <c r="C23" s="58">
        <v>7491.1710165073473</v>
      </c>
      <c r="D23" s="18">
        <v>440.65711861807927</v>
      </c>
      <c r="E23" s="60"/>
      <c r="F23" s="16"/>
    </row>
    <row r="24" spans="1:6">
      <c r="A24" s="88" t="s">
        <v>34</v>
      </c>
      <c r="B24" s="17">
        <v>5.4926545853500069E-2</v>
      </c>
      <c r="C24" s="58">
        <v>6651.1996510629315</v>
      </c>
      <c r="D24" s="18">
        <v>554.26663758857762</v>
      </c>
      <c r="E24" s="60"/>
      <c r="F24" s="16"/>
    </row>
    <row r="25" spans="1:6">
      <c r="A25" s="88" t="s">
        <v>35</v>
      </c>
      <c r="B25" s="17">
        <v>9.1182317762148898E-2</v>
      </c>
      <c r="C25" s="58">
        <v>11041.506263661546</v>
      </c>
      <c r="D25" s="18">
        <v>649.50036845067916</v>
      </c>
      <c r="E25" s="60"/>
      <c r="F25" s="16"/>
    </row>
    <row r="26" spans="1:6">
      <c r="A26" s="88" t="s">
        <v>36</v>
      </c>
      <c r="B26" s="17">
        <v>4.7415564763402709E-2</v>
      </c>
      <c r="C26" s="58">
        <v>5741.6752302329542</v>
      </c>
      <c r="D26" s="18">
        <v>410.11965930235385</v>
      </c>
      <c r="E26" s="60"/>
      <c r="F26" s="16"/>
    </row>
    <row r="27" spans="1:6">
      <c r="A27" s="89" t="s">
        <v>19</v>
      </c>
      <c r="B27" s="17"/>
      <c r="C27" s="58"/>
      <c r="D27" s="18"/>
      <c r="E27" s="60"/>
      <c r="F27" s="16"/>
    </row>
    <row r="28" spans="1:6">
      <c r="A28" s="88" t="s">
        <v>37</v>
      </c>
      <c r="B28" s="17">
        <v>8.7859647001456403E-2</v>
      </c>
      <c r="C28" s="58">
        <v>10639.155337334241</v>
      </c>
      <c r="D28" s="18">
        <v>559.95554407022325</v>
      </c>
      <c r="E28" s="60"/>
      <c r="F28" s="16"/>
    </row>
    <row r="29" spans="1:6">
      <c r="A29" s="88" t="s">
        <v>38</v>
      </c>
      <c r="B29" s="17">
        <v>2.9004698884929438E-2</v>
      </c>
      <c r="C29" s="58">
        <v>3512.2551419339788</v>
      </c>
      <c r="D29" s="18">
        <v>390.25057132599767</v>
      </c>
      <c r="E29" s="60"/>
      <c r="F29" s="16"/>
    </row>
    <row r="30" spans="1:6">
      <c r="A30" s="88" t="s">
        <v>27</v>
      </c>
      <c r="B30" s="17">
        <v>4.6036827642859483E-2</v>
      </c>
      <c r="C30" s="58">
        <v>5574.720332331246</v>
      </c>
      <c r="D30" s="18">
        <v>696.84004154140575</v>
      </c>
      <c r="E30" s="11"/>
      <c r="F30" s="16"/>
    </row>
    <row r="31" spans="1:6">
      <c r="A31" s="88" t="s">
        <v>28</v>
      </c>
      <c r="B31" s="17">
        <v>4.6407171528793617E-2</v>
      </c>
      <c r="C31" s="58">
        <v>5619.5662458439638</v>
      </c>
      <c r="D31" s="18">
        <v>510.86965871308763</v>
      </c>
    </row>
    <row r="32" spans="1:6">
      <c r="A32" s="88" t="s">
        <v>29</v>
      </c>
      <c r="B32" s="17">
        <v>3.5810405650641218E-2</v>
      </c>
      <c r="C32" s="58">
        <v>4336.3760430747952</v>
      </c>
      <c r="D32" s="18">
        <v>722.72934051246591</v>
      </c>
    </row>
    <row r="33" spans="1:4">
      <c r="A33" s="88" t="s">
        <v>30</v>
      </c>
      <c r="B33" s="17">
        <v>2.6326056936930516E-2</v>
      </c>
      <c r="C33" s="58">
        <v>3187.8913554804808</v>
      </c>
      <c r="D33" s="18">
        <v>637.57827109609616</v>
      </c>
    </row>
    <row r="34" spans="1:4">
      <c r="A34" s="11" t="s">
        <v>11</v>
      </c>
      <c r="B34" s="17">
        <v>1</v>
      </c>
      <c r="C34" s="58">
        <v>121092.62557312439</v>
      </c>
      <c r="D34" s="18">
        <v>519.71083936963259</v>
      </c>
    </row>
    <row r="35" spans="1:4">
      <c r="C35"/>
      <c r="D35"/>
    </row>
    <row r="36" spans="1:4">
      <c r="C36"/>
      <c r="D36"/>
    </row>
    <row r="37" spans="1:4">
      <c r="C37"/>
      <c r="D37"/>
    </row>
    <row r="38" spans="1:4">
      <c r="C38"/>
      <c r="D38"/>
    </row>
    <row r="39" spans="1:4">
      <c r="C39"/>
      <c r="D39"/>
    </row>
    <row r="40" spans="1:4">
      <c r="C40"/>
      <c r="D40"/>
    </row>
    <row r="41" spans="1:4">
      <c r="C41"/>
      <c r="D41"/>
    </row>
    <row r="42" spans="1:4">
      <c r="C42"/>
      <c r="D42" s="18"/>
    </row>
    <row r="43" spans="1:4">
      <c r="C43"/>
      <c r="D43" s="18"/>
    </row>
    <row r="44" spans="1:4">
      <c r="C44"/>
      <c r="D44" s="18"/>
    </row>
    <row r="45" spans="1:4">
      <c r="C45"/>
      <c r="D45" s="18"/>
    </row>
    <row r="46" spans="1:4">
      <c r="C46"/>
      <c r="D46" s="18"/>
    </row>
    <row r="47" spans="1:4">
      <c r="C47"/>
      <c r="D47" s="18"/>
    </row>
    <row r="48" spans="1:4">
      <c r="C48"/>
      <c r="D48" s="18"/>
    </row>
    <row r="49" spans="3:4">
      <c r="C49"/>
      <c r="D49" s="18"/>
    </row>
    <row r="50" spans="3:4">
      <c r="C50"/>
      <c r="D50" s="18"/>
    </row>
    <row r="51" spans="3:4">
      <c r="C51"/>
      <c r="D51" s="18"/>
    </row>
    <row r="52" spans="3:4">
      <c r="C52"/>
      <c r="D52" s="18"/>
    </row>
    <row r="53" spans="3:4">
      <c r="C53"/>
      <c r="D53" s="18"/>
    </row>
    <row r="54" spans="3:4">
      <c r="C54"/>
      <c r="D54" s="18"/>
    </row>
    <row r="55" spans="3:4">
      <c r="C55"/>
      <c r="D55" s="18"/>
    </row>
    <row r="56" spans="3:4">
      <c r="C56"/>
      <c r="D56" s="18"/>
    </row>
    <row r="57" spans="3:4">
      <c r="C57"/>
      <c r="D57" s="18"/>
    </row>
    <row r="58" spans="3:4">
      <c r="C58"/>
      <c r="D58" s="18"/>
    </row>
    <row r="59" spans="3:4">
      <c r="C59"/>
      <c r="D59" s="18"/>
    </row>
    <row r="60" spans="3:4">
      <c r="C60"/>
      <c r="D60" s="18"/>
    </row>
    <row r="61" spans="3:4">
      <c r="C61"/>
      <c r="D61" s="18"/>
    </row>
    <row r="62" spans="3:4">
      <c r="C62"/>
      <c r="D62" s="18"/>
    </row>
    <row r="63" spans="3:4">
      <c r="C63"/>
      <c r="D63" s="18"/>
    </row>
    <row r="64" spans="3:4">
      <c r="C64"/>
      <c r="D64" s="18"/>
    </row>
    <row r="65" spans="3:4">
      <c r="C65"/>
      <c r="D65" s="18"/>
    </row>
    <row r="66" spans="3:4">
      <c r="C66"/>
      <c r="D66" s="18"/>
    </row>
    <row r="67" spans="3:4">
      <c r="C67"/>
      <c r="D67" s="18"/>
    </row>
    <row r="68" spans="3:4">
      <c r="C68"/>
      <c r="D68" s="18"/>
    </row>
    <row r="69" spans="3:4">
      <c r="C69"/>
      <c r="D69" s="18"/>
    </row>
    <row r="70" spans="3:4">
      <c r="C70"/>
      <c r="D70" s="18"/>
    </row>
    <row r="71" spans="3:4">
      <c r="C71"/>
      <c r="D71" s="18"/>
    </row>
    <row r="72" spans="3:4">
      <c r="C72"/>
      <c r="D72" s="18"/>
    </row>
    <row r="73" spans="3:4">
      <c r="C73"/>
      <c r="D73" s="18"/>
    </row>
    <row r="74" spans="3:4">
      <c r="C74"/>
      <c r="D74" s="18"/>
    </row>
    <row r="75" spans="3:4">
      <c r="C75"/>
      <c r="D75" s="18"/>
    </row>
    <row r="76" spans="3:4">
      <c r="C76"/>
    </row>
    <row r="77" spans="3:4">
      <c r="C77"/>
    </row>
    <row r="78" spans="3:4">
      <c r="C78"/>
    </row>
    <row r="79" spans="3:4">
      <c r="C79"/>
    </row>
    <row r="80" spans="3:4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 s="58"/>
    </row>
    <row r="99" spans="3:3">
      <c r="C99" s="58"/>
    </row>
    <row r="100" spans="3:3">
      <c r="C100" s="58"/>
    </row>
    <row r="101" spans="3:3">
      <c r="C101" s="58"/>
    </row>
    <row r="102" spans="3:3">
      <c r="C102" s="58"/>
    </row>
    <row r="103" spans="3:3">
      <c r="C103" s="58"/>
    </row>
    <row r="104" spans="3:3">
      <c r="C104" s="58"/>
    </row>
    <row r="105" spans="3:3">
      <c r="C105" s="58"/>
    </row>
    <row r="106" spans="3:3">
      <c r="C106" s="58"/>
    </row>
    <row r="107" spans="3:3">
      <c r="C107" s="58"/>
    </row>
    <row r="108" spans="3:3">
      <c r="C108" s="58"/>
    </row>
    <row r="109" spans="3:3">
      <c r="C109" s="58"/>
    </row>
    <row r="110" spans="3:3">
      <c r="C110" s="58"/>
    </row>
    <row r="111" spans="3:3">
      <c r="C111" s="58"/>
    </row>
    <row r="112" spans="3:3">
      <c r="C112" s="58"/>
    </row>
    <row r="113" spans="3:3">
      <c r="C113" s="58"/>
    </row>
    <row r="114" spans="3:3">
      <c r="C114" s="58"/>
    </row>
    <row r="115" spans="3:3">
      <c r="C115" s="58"/>
    </row>
    <row r="116" spans="3:3">
      <c r="C116" s="58"/>
    </row>
    <row r="117" spans="3:3">
      <c r="C117" s="58"/>
    </row>
  </sheetData>
  <pageMargins left="0.7" right="0.7" top="0.75" bottom="0.75" header="0.3" footer="0.3"/>
  <pageSetup paperSize="9"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Factures</vt:lpstr>
      <vt:lpstr>Stat CA par 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jerome gallier</cp:lastModifiedBy>
  <cp:lastPrinted>2017-06-04T13:05:23Z</cp:lastPrinted>
  <dcterms:created xsi:type="dcterms:W3CDTF">2014-04-25T15:49:15Z</dcterms:created>
  <dcterms:modified xsi:type="dcterms:W3CDTF">2017-07-09T17:25:52Z</dcterms:modified>
</cp:coreProperties>
</file>