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Downloads\"/>
    </mc:Choice>
  </mc:AlternateContent>
  <xr:revisionPtr revIDLastSave="0" documentId="13_ncr:1_{22F7E866-458E-4307-A180-80618499CE52}" xr6:coauthVersionLast="45" xr6:coauthVersionMax="45" xr10:uidLastSave="{00000000-0000-0000-0000-000000000000}"/>
  <bookViews>
    <workbookView xWindow="-108" yWindow="-108" windowWidth="23256" windowHeight="12576" activeTab="7" xr2:uid="{7BA04800-DE0F-4773-8E88-2FA50BB8D4F1}"/>
  </bookViews>
  <sheets>
    <sheet name="Gamme " sheetId="1" r:id="rId1"/>
    <sheet name="Martinez" sheetId="7" r:id="rId2"/>
    <sheet name="Sutter" sheetId="9" r:id="rId3"/>
    <sheet name="Muller" sheetId="8" r:id="rId4"/>
    <sheet name="Consolidation" sheetId="2" r:id="rId5"/>
    <sheet name="Données sociales" sheetId="3" r:id="rId6"/>
    <sheet name="Paie" sheetId="4" r:id="rId7"/>
    <sheet name="Analyse CA" sheetId="5" r:id="rId8"/>
    <sheet name="TDC" sheetId="6" r:id="rId9"/>
  </sheets>
  <definedNames>
    <definedName name="_xlnm._FilterDatabase" localSheetId="0" hidden="1">'Gamme '!$A$10:$I$50</definedName>
    <definedName name="Categ">'Gamme '!$A$3:$B$7</definedName>
    <definedName name="Données_sociales">'Données sociales'!$A$3:$F$7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4" l="1"/>
  <c r="M25" i="4" l="1"/>
  <c r="L25" i="4"/>
  <c r="K25" i="4"/>
  <c r="J25" i="4"/>
  <c r="I25" i="4"/>
  <c r="H25" i="4"/>
  <c r="G25" i="4"/>
  <c r="F25" i="4"/>
  <c r="E25" i="4"/>
  <c r="D25" i="4"/>
  <c r="C25" i="4"/>
  <c r="M16" i="4"/>
  <c r="L16" i="4"/>
  <c r="K16" i="4"/>
  <c r="J16" i="4"/>
  <c r="I16" i="4"/>
  <c r="H16" i="4"/>
  <c r="G16" i="4"/>
  <c r="F16" i="4"/>
  <c r="E16" i="4"/>
  <c r="D16" i="4"/>
  <c r="C16" i="4"/>
  <c r="M7" i="4"/>
  <c r="L7" i="4"/>
  <c r="K7" i="4"/>
  <c r="J7" i="4"/>
  <c r="I7" i="4"/>
  <c r="H7" i="4"/>
  <c r="G7" i="4"/>
  <c r="F7" i="4"/>
  <c r="E7" i="4"/>
  <c r="D7" i="4"/>
  <c r="C7" i="4"/>
  <c r="B25" i="4"/>
  <c r="B16" i="4"/>
  <c r="B7" i="4"/>
  <c r="M13" i="4"/>
  <c r="L13" i="4"/>
  <c r="K13" i="4"/>
  <c r="J13" i="4"/>
  <c r="I13" i="4"/>
  <c r="H13" i="4"/>
  <c r="G13" i="4"/>
  <c r="F13" i="4"/>
  <c r="E13" i="4"/>
  <c r="D13" i="4"/>
  <c r="C13" i="4"/>
  <c r="M22" i="4"/>
  <c r="L22" i="4"/>
  <c r="K22" i="4"/>
  <c r="J22" i="4"/>
  <c r="I22" i="4"/>
  <c r="H22" i="4"/>
  <c r="G22" i="4"/>
  <c r="F22" i="4"/>
  <c r="E22" i="4"/>
  <c r="D22" i="4"/>
  <c r="C22" i="4"/>
  <c r="B22" i="4"/>
  <c r="B13" i="4"/>
  <c r="M4" i="4"/>
  <c r="L4" i="4"/>
  <c r="K4" i="4"/>
  <c r="J4" i="4"/>
  <c r="I4" i="4"/>
  <c r="H4" i="4"/>
  <c r="G4" i="4"/>
  <c r="F4" i="4"/>
  <c r="E4" i="4"/>
  <c r="D4" i="4"/>
  <c r="C4" i="4"/>
  <c r="Q50" i="8" l="1"/>
  <c r="P50" i="8"/>
  <c r="O50" i="8"/>
  <c r="N50" i="8"/>
  <c r="M50" i="8"/>
  <c r="L50" i="8"/>
  <c r="K50" i="8"/>
  <c r="J50" i="8"/>
  <c r="I50" i="8"/>
  <c r="H50" i="8"/>
  <c r="G50" i="8"/>
  <c r="F50" i="8"/>
  <c r="Q49" i="8"/>
  <c r="P49" i="8"/>
  <c r="O49" i="8"/>
  <c r="N49" i="8"/>
  <c r="M49" i="8"/>
  <c r="L49" i="8"/>
  <c r="K49" i="8"/>
  <c r="J49" i="8"/>
  <c r="I49" i="8"/>
  <c r="H49" i="8"/>
  <c r="G49" i="8"/>
  <c r="F49" i="8"/>
  <c r="Q48" i="8"/>
  <c r="P48" i="8"/>
  <c r="O48" i="8"/>
  <c r="N48" i="8"/>
  <c r="M48" i="8"/>
  <c r="L48" i="8"/>
  <c r="K48" i="8"/>
  <c r="J48" i="8"/>
  <c r="I48" i="8"/>
  <c r="H48" i="8"/>
  <c r="G48" i="8"/>
  <c r="F48" i="8"/>
  <c r="Q47" i="8"/>
  <c r="P47" i="8"/>
  <c r="O47" i="8"/>
  <c r="N47" i="8"/>
  <c r="M47" i="8"/>
  <c r="L47" i="8"/>
  <c r="K47" i="8"/>
  <c r="J47" i="8"/>
  <c r="I47" i="8"/>
  <c r="H47" i="8"/>
  <c r="G47" i="8"/>
  <c r="F47" i="8"/>
  <c r="Q46" i="8"/>
  <c r="P46" i="8"/>
  <c r="O46" i="8"/>
  <c r="N46" i="8"/>
  <c r="M46" i="8"/>
  <c r="L46" i="8"/>
  <c r="K46" i="8"/>
  <c r="J46" i="8"/>
  <c r="I46" i="8"/>
  <c r="H46" i="8"/>
  <c r="G46" i="8"/>
  <c r="F46" i="8"/>
  <c r="Q45" i="8"/>
  <c r="P45" i="8"/>
  <c r="O45" i="8"/>
  <c r="N45" i="8"/>
  <c r="M45" i="8"/>
  <c r="L45" i="8"/>
  <c r="K45" i="8"/>
  <c r="J45" i="8"/>
  <c r="I45" i="8"/>
  <c r="H45" i="8"/>
  <c r="G45" i="8"/>
  <c r="F45" i="8"/>
  <c r="Q44" i="8"/>
  <c r="P44" i="8"/>
  <c r="O44" i="8"/>
  <c r="N44" i="8"/>
  <c r="M44" i="8"/>
  <c r="L44" i="8"/>
  <c r="K44" i="8"/>
  <c r="J44" i="8"/>
  <c r="I44" i="8"/>
  <c r="H44" i="8"/>
  <c r="G44" i="8"/>
  <c r="F44" i="8"/>
  <c r="Q43" i="8"/>
  <c r="P43" i="8"/>
  <c r="O43" i="8"/>
  <c r="N43" i="8"/>
  <c r="M43" i="8"/>
  <c r="L43" i="8"/>
  <c r="K43" i="8"/>
  <c r="J43" i="8"/>
  <c r="I43" i="8"/>
  <c r="H43" i="8"/>
  <c r="G43" i="8"/>
  <c r="F43" i="8"/>
  <c r="Q42" i="8"/>
  <c r="P42" i="8"/>
  <c r="O42" i="8"/>
  <c r="N42" i="8"/>
  <c r="M42" i="8"/>
  <c r="L42" i="8"/>
  <c r="K42" i="8"/>
  <c r="J42" i="8"/>
  <c r="I42" i="8"/>
  <c r="H42" i="8"/>
  <c r="G42" i="8"/>
  <c r="F42" i="8"/>
  <c r="Q41" i="8"/>
  <c r="P41" i="8"/>
  <c r="O41" i="8"/>
  <c r="N41" i="8"/>
  <c r="M41" i="8"/>
  <c r="L41" i="8"/>
  <c r="K41" i="8"/>
  <c r="J41" i="8"/>
  <c r="I41" i="8"/>
  <c r="H41" i="8"/>
  <c r="G41" i="8"/>
  <c r="F41" i="8"/>
  <c r="Q40" i="8"/>
  <c r="P40" i="8"/>
  <c r="O40" i="8"/>
  <c r="N40" i="8"/>
  <c r="M40" i="8"/>
  <c r="L40" i="8"/>
  <c r="K40" i="8"/>
  <c r="J40" i="8"/>
  <c r="I40" i="8"/>
  <c r="H40" i="8"/>
  <c r="G40" i="8"/>
  <c r="F40" i="8"/>
  <c r="Q39" i="8"/>
  <c r="P39" i="8"/>
  <c r="O39" i="8"/>
  <c r="N39" i="8"/>
  <c r="M39" i="8"/>
  <c r="L39" i="8"/>
  <c r="K39" i="8"/>
  <c r="J39" i="8"/>
  <c r="I39" i="8"/>
  <c r="H39" i="8"/>
  <c r="G39" i="8"/>
  <c r="F39" i="8"/>
  <c r="Q38" i="8"/>
  <c r="P38" i="8"/>
  <c r="O38" i="8"/>
  <c r="N38" i="8"/>
  <c r="M38" i="8"/>
  <c r="L38" i="8"/>
  <c r="K38" i="8"/>
  <c r="J38" i="8"/>
  <c r="I38" i="8"/>
  <c r="H38" i="8"/>
  <c r="G38" i="8"/>
  <c r="F38" i="8"/>
  <c r="Q37" i="8"/>
  <c r="P37" i="8"/>
  <c r="O37" i="8"/>
  <c r="N37" i="8"/>
  <c r="M37" i="8"/>
  <c r="L37" i="8"/>
  <c r="K37" i="8"/>
  <c r="J37" i="8"/>
  <c r="I37" i="8"/>
  <c r="H37" i="8"/>
  <c r="G37" i="8"/>
  <c r="F37" i="8"/>
  <c r="Q36" i="8"/>
  <c r="P36" i="8"/>
  <c r="O36" i="8"/>
  <c r="N36" i="8"/>
  <c r="M36" i="8"/>
  <c r="L36" i="8"/>
  <c r="K36" i="8"/>
  <c r="J36" i="8"/>
  <c r="I36" i="8"/>
  <c r="H36" i="8"/>
  <c r="G36" i="8"/>
  <c r="F36" i="8"/>
  <c r="Q35" i="8"/>
  <c r="P35" i="8"/>
  <c r="O35" i="8"/>
  <c r="N35" i="8"/>
  <c r="M35" i="8"/>
  <c r="L35" i="8"/>
  <c r="K35" i="8"/>
  <c r="J35" i="8"/>
  <c r="I35" i="8"/>
  <c r="H35" i="8"/>
  <c r="G35" i="8"/>
  <c r="F35" i="8"/>
  <c r="Q34" i="8"/>
  <c r="P34" i="8"/>
  <c r="O34" i="8"/>
  <c r="N34" i="8"/>
  <c r="M34" i="8"/>
  <c r="L34" i="8"/>
  <c r="K34" i="8"/>
  <c r="J34" i="8"/>
  <c r="I34" i="8"/>
  <c r="H34" i="8"/>
  <c r="G34" i="8"/>
  <c r="F34" i="8"/>
  <c r="Q33" i="8"/>
  <c r="P33" i="8"/>
  <c r="O33" i="8"/>
  <c r="N33" i="8"/>
  <c r="M33" i="8"/>
  <c r="L33" i="8"/>
  <c r="K33" i="8"/>
  <c r="J33" i="8"/>
  <c r="I33" i="8"/>
  <c r="H33" i="8"/>
  <c r="G33" i="8"/>
  <c r="F33" i="8"/>
  <c r="Q32" i="8"/>
  <c r="P32" i="8"/>
  <c r="O32" i="8"/>
  <c r="N32" i="8"/>
  <c r="M32" i="8"/>
  <c r="L32" i="8"/>
  <c r="K32" i="8"/>
  <c r="J32" i="8"/>
  <c r="I32" i="8"/>
  <c r="H32" i="8"/>
  <c r="G32" i="8"/>
  <c r="F32" i="8"/>
  <c r="Q31" i="8"/>
  <c r="P31" i="8"/>
  <c r="O31" i="8"/>
  <c r="N31" i="8"/>
  <c r="M31" i="8"/>
  <c r="L31" i="8"/>
  <c r="K31" i="8"/>
  <c r="J31" i="8"/>
  <c r="I31" i="8"/>
  <c r="H31" i="8"/>
  <c r="G31" i="8"/>
  <c r="F31" i="8"/>
  <c r="Q30" i="8"/>
  <c r="P30" i="8"/>
  <c r="O30" i="8"/>
  <c r="N30" i="8"/>
  <c r="M30" i="8"/>
  <c r="L30" i="8"/>
  <c r="K30" i="8"/>
  <c r="J30" i="8"/>
  <c r="I30" i="8"/>
  <c r="H30" i="8"/>
  <c r="G30" i="8"/>
  <c r="F30" i="8"/>
  <c r="Q29" i="8"/>
  <c r="P29" i="8"/>
  <c r="O29" i="8"/>
  <c r="N29" i="8"/>
  <c r="M29" i="8"/>
  <c r="L29" i="8"/>
  <c r="K29" i="8"/>
  <c r="J29" i="8"/>
  <c r="I29" i="8"/>
  <c r="H29" i="8"/>
  <c r="G29" i="8"/>
  <c r="F29" i="8"/>
  <c r="Q28" i="8"/>
  <c r="P28" i="8"/>
  <c r="O28" i="8"/>
  <c r="N28" i="8"/>
  <c r="M28" i="8"/>
  <c r="L28" i="8"/>
  <c r="K28" i="8"/>
  <c r="J28" i="8"/>
  <c r="I28" i="8"/>
  <c r="H28" i="8"/>
  <c r="G28" i="8"/>
  <c r="F28" i="8"/>
  <c r="Q27" i="8"/>
  <c r="P27" i="8"/>
  <c r="O27" i="8"/>
  <c r="N27" i="8"/>
  <c r="M27" i="8"/>
  <c r="L27" i="8"/>
  <c r="K27" i="8"/>
  <c r="J27" i="8"/>
  <c r="I27" i="8"/>
  <c r="H27" i="8"/>
  <c r="G27" i="8"/>
  <c r="F27" i="8"/>
  <c r="Q26" i="8"/>
  <c r="P26" i="8"/>
  <c r="O26" i="8"/>
  <c r="N26" i="8"/>
  <c r="M26" i="8"/>
  <c r="L26" i="8"/>
  <c r="K26" i="8"/>
  <c r="J26" i="8"/>
  <c r="I26" i="8"/>
  <c r="H26" i="8"/>
  <c r="G26" i="8"/>
  <c r="F26" i="8"/>
  <c r="Q25" i="8"/>
  <c r="P25" i="8"/>
  <c r="O25" i="8"/>
  <c r="N25" i="8"/>
  <c r="M25" i="8"/>
  <c r="L25" i="8"/>
  <c r="K25" i="8"/>
  <c r="J25" i="8"/>
  <c r="I25" i="8"/>
  <c r="H25" i="8"/>
  <c r="G25" i="8"/>
  <c r="F25" i="8"/>
  <c r="Q24" i="8"/>
  <c r="P24" i="8"/>
  <c r="O24" i="8"/>
  <c r="N24" i="8"/>
  <c r="M24" i="8"/>
  <c r="L24" i="8"/>
  <c r="K24" i="8"/>
  <c r="J24" i="8"/>
  <c r="I24" i="8"/>
  <c r="H24" i="8"/>
  <c r="G24" i="8"/>
  <c r="F24" i="8"/>
  <c r="Q23" i="8"/>
  <c r="P23" i="8"/>
  <c r="O23" i="8"/>
  <c r="N23" i="8"/>
  <c r="M23" i="8"/>
  <c r="L23" i="8"/>
  <c r="K23" i="8"/>
  <c r="J23" i="8"/>
  <c r="I23" i="8"/>
  <c r="H23" i="8"/>
  <c r="G23" i="8"/>
  <c r="F23" i="8"/>
  <c r="Q22" i="8"/>
  <c r="P22" i="8"/>
  <c r="O22" i="8"/>
  <c r="N22" i="8"/>
  <c r="M22" i="8"/>
  <c r="L22" i="8"/>
  <c r="K22" i="8"/>
  <c r="J22" i="8"/>
  <c r="I22" i="8"/>
  <c r="H22" i="8"/>
  <c r="G22" i="8"/>
  <c r="F22" i="8"/>
  <c r="Q21" i="8"/>
  <c r="P21" i="8"/>
  <c r="O21" i="8"/>
  <c r="N21" i="8"/>
  <c r="M21" i="8"/>
  <c r="L21" i="8"/>
  <c r="K21" i="8"/>
  <c r="J21" i="8"/>
  <c r="I21" i="8"/>
  <c r="H21" i="8"/>
  <c r="G21" i="8"/>
  <c r="F21" i="8"/>
  <c r="Q20" i="8"/>
  <c r="P20" i="8"/>
  <c r="O20" i="8"/>
  <c r="N20" i="8"/>
  <c r="M20" i="8"/>
  <c r="L20" i="8"/>
  <c r="K20" i="8"/>
  <c r="J20" i="8"/>
  <c r="I20" i="8"/>
  <c r="H20" i="8"/>
  <c r="G20" i="8"/>
  <c r="F20" i="8"/>
  <c r="Q19" i="8"/>
  <c r="P19" i="8"/>
  <c r="O19" i="8"/>
  <c r="N19" i="8"/>
  <c r="M19" i="8"/>
  <c r="L19" i="8"/>
  <c r="K19" i="8"/>
  <c r="J19" i="8"/>
  <c r="I19" i="8"/>
  <c r="H19" i="8"/>
  <c r="G19" i="8"/>
  <c r="F19" i="8"/>
  <c r="Q18" i="8"/>
  <c r="P18" i="8"/>
  <c r="O18" i="8"/>
  <c r="N18" i="8"/>
  <c r="M18" i="8"/>
  <c r="L18" i="8"/>
  <c r="K18" i="8"/>
  <c r="J18" i="8"/>
  <c r="I18" i="8"/>
  <c r="H18" i="8"/>
  <c r="G18" i="8"/>
  <c r="F18" i="8"/>
  <c r="Q17" i="8"/>
  <c r="P17" i="8"/>
  <c r="O17" i="8"/>
  <c r="N17" i="8"/>
  <c r="M17" i="8"/>
  <c r="L17" i="8"/>
  <c r="K17" i="8"/>
  <c r="J17" i="8"/>
  <c r="I17" i="8"/>
  <c r="H17" i="8"/>
  <c r="G17" i="8"/>
  <c r="F17" i="8"/>
  <c r="Q16" i="8"/>
  <c r="P16" i="8"/>
  <c r="O16" i="8"/>
  <c r="N16" i="8"/>
  <c r="M16" i="8"/>
  <c r="L16" i="8"/>
  <c r="K16" i="8"/>
  <c r="J16" i="8"/>
  <c r="I16" i="8"/>
  <c r="H16" i="8"/>
  <c r="G16" i="8"/>
  <c r="F16" i="8"/>
  <c r="Q15" i="8"/>
  <c r="P15" i="8"/>
  <c r="O15" i="8"/>
  <c r="N15" i="8"/>
  <c r="M15" i="8"/>
  <c r="L15" i="8"/>
  <c r="K15" i="8"/>
  <c r="J15" i="8"/>
  <c r="I15" i="8"/>
  <c r="H15" i="8"/>
  <c r="G15" i="8"/>
  <c r="F15" i="8"/>
  <c r="Q14" i="8"/>
  <c r="P14" i="8"/>
  <c r="O14" i="8"/>
  <c r="N14" i="8"/>
  <c r="M14" i="8"/>
  <c r="L14" i="8"/>
  <c r="K14" i="8"/>
  <c r="J14" i="8"/>
  <c r="I14" i="8"/>
  <c r="H14" i="8"/>
  <c r="G14" i="8"/>
  <c r="F14" i="8"/>
  <c r="Q13" i="8"/>
  <c r="P13" i="8"/>
  <c r="O13" i="8"/>
  <c r="N13" i="8"/>
  <c r="M13" i="8"/>
  <c r="L13" i="8"/>
  <c r="K13" i="8"/>
  <c r="J13" i="8"/>
  <c r="I13" i="8"/>
  <c r="H13" i="8"/>
  <c r="G13" i="8"/>
  <c r="F13" i="8"/>
  <c r="Q12" i="8"/>
  <c r="P12" i="8"/>
  <c r="O12" i="8"/>
  <c r="N12" i="8"/>
  <c r="M12" i="8"/>
  <c r="L12" i="8"/>
  <c r="K12" i="8"/>
  <c r="J12" i="8"/>
  <c r="I12" i="8"/>
  <c r="H12" i="8"/>
  <c r="G12" i="8"/>
  <c r="F12" i="8"/>
  <c r="G11" i="8"/>
  <c r="H11" i="8"/>
  <c r="I11" i="8"/>
  <c r="J11" i="8"/>
  <c r="K11" i="8"/>
  <c r="L11" i="8"/>
  <c r="M11" i="8"/>
  <c r="N11" i="8"/>
  <c r="O11" i="8"/>
  <c r="P11" i="8"/>
  <c r="Q11" i="8"/>
  <c r="F11" i="8"/>
  <c r="F50" i="9"/>
  <c r="F49" i="9"/>
  <c r="F48" i="9"/>
  <c r="F47" i="9"/>
  <c r="F46" i="9"/>
  <c r="F45" i="9"/>
  <c r="F44" i="9"/>
  <c r="F43" i="9"/>
  <c r="F42" i="9"/>
  <c r="F41" i="9"/>
  <c r="F40" i="9"/>
  <c r="F39" i="9"/>
  <c r="F38" i="9"/>
  <c r="F37" i="9"/>
  <c r="F36" i="9"/>
  <c r="F35" i="9"/>
  <c r="F34" i="9"/>
  <c r="F33" i="9"/>
  <c r="F32" i="9"/>
  <c r="F31" i="9"/>
  <c r="F30" i="9"/>
  <c r="F29" i="9"/>
  <c r="F28" i="9"/>
  <c r="F27" i="9"/>
  <c r="F26" i="9"/>
  <c r="F25" i="9"/>
  <c r="F24" i="9"/>
  <c r="F23" i="9"/>
  <c r="F22" i="9"/>
  <c r="F21" i="9"/>
  <c r="F20" i="9"/>
  <c r="F19" i="9"/>
  <c r="F18" i="9"/>
  <c r="F17" i="9"/>
  <c r="F16" i="9"/>
  <c r="F15" i="9"/>
  <c r="F14" i="9"/>
  <c r="F13" i="9"/>
  <c r="F12" i="9"/>
  <c r="Q50" i="9"/>
  <c r="P50" i="9"/>
  <c r="O50" i="9"/>
  <c r="N50" i="9"/>
  <c r="M50" i="9"/>
  <c r="L50" i="9"/>
  <c r="K50" i="9"/>
  <c r="J50" i="9"/>
  <c r="I50" i="9"/>
  <c r="H50" i="9"/>
  <c r="G50" i="9"/>
  <c r="Q49" i="9"/>
  <c r="P49" i="9"/>
  <c r="O49" i="9"/>
  <c r="N49" i="9"/>
  <c r="M49" i="9"/>
  <c r="L49" i="9"/>
  <c r="K49" i="9"/>
  <c r="J49" i="9"/>
  <c r="I49" i="9"/>
  <c r="H49" i="9"/>
  <c r="G49" i="9"/>
  <c r="Q48" i="9"/>
  <c r="P48" i="9"/>
  <c r="O48" i="9"/>
  <c r="N48" i="9"/>
  <c r="M48" i="9"/>
  <c r="L48" i="9"/>
  <c r="K48" i="9"/>
  <c r="J48" i="9"/>
  <c r="I48" i="9"/>
  <c r="H48" i="9"/>
  <c r="G48" i="9"/>
  <c r="Q47" i="9"/>
  <c r="P47" i="9"/>
  <c r="O47" i="9"/>
  <c r="N47" i="9"/>
  <c r="M47" i="9"/>
  <c r="L47" i="9"/>
  <c r="K47" i="9"/>
  <c r="J47" i="9"/>
  <c r="I47" i="9"/>
  <c r="H47" i="9"/>
  <c r="G47" i="9"/>
  <c r="Q46" i="9"/>
  <c r="P46" i="9"/>
  <c r="O46" i="9"/>
  <c r="N46" i="9"/>
  <c r="M46" i="9"/>
  <c r="L46" i="9"/>
  <c r="K46" i="9"/>
  <c r="J46" i="9"/>
  <c r="I46" i="9"/>
  <c r="H46" i="9"/>
  <c r="G46" i="9"/>
  <c r="Q45" i="9"/>
  <c r="P45" i="9"/>
  <c r="O45" i="9"/>
  <c r="N45" i="9"/>
  <c r="M45" i="9"/>
  <c r="L45" i="9"/>
  <c r="K45" i="9"/>
  <c r="J45" i="9"/>
  <c r="I45" i="9"/>
  <c r="H45" i="9"/>
  <c r="G45" i="9"/>
  <c r="Q44" i="9"/>
  <c r="P44" i="9"/>
  <c r="O44" i="9"/>
  <c r="N44" i="9"/>
  <c r="M44" i="9"/>
  <c r="L44" i="9"/>
  <c r="K44" i="9"/>
  <c r="J44" i="9"/>
  <c r="I44" i="9"/>
  <c r="H44" i="9"/>
  <c r="G44" i="9"/>
  <c r="Q43" i="9"/>
  <c r="P43" i="9"/>
  <c r="O43" i="9"/>
  <c r="N43" i="9"/>
  <c r="M43" i="9"/>
  <c r="L43" i="9"/>
  <c r="K43" i="9"/>
  <c r="J43" i="9"/>
  <c r="I43" i="9"/>
  <c r="H43" i="9"/>
  <c r="G43" i="9"/>
  <c r="Q42" i="9"/>
  <c r="P42" i="9"/>
  <c r="O42" i="9"/>
  <c r="N42" i="9"/>
  <c r="M42" i="9"/>
  <c r="L42" i="9"/>
  <c r="K42" i="9"/>
  <c r="J42" i="9"/>
  <c r="I42" i="9"/>
  <c r="H42" i="9"/>
  <c r="G42" i="9"/>
  <c r="Q41" i="9"/>
  <c r="P41" i="9"/>
  <c r="O41" i="9"/>
  <c r="N41" i="9"/>
  <c r="M41" i="9"/>
  <c r="L41" i="9"/>
  <c r="K41" i="9"/>
  <c r="J41" i="9"/>
  <c r="I41" i="9"/>
  <c r="H41" i="9"/>
  <c r="G41" i="9"/>
  <c r="Q40" i="9"/>
  <c r="P40" i="9"/>
  <c r="O40" i="9"/>
  <c r="N40" i="9"/>
  <c r="M40" i="9"/>
  <c r="L40" i="9"/>
  <c r="K40" i="9"/>
  <c r="J40" i="9"/>
  <c r="I40" i="9"/>
  <c r="H40" i="9"/>
  <c r="G40" i="9"/>
  <c r="Q39" i="9"/>
  <c r="P39" i="9"/>
  <c r="O39" i="9"/>
  <c r="N39" i="9"/>
  <c r="M39" i="9"/>
  <c r="L39" i="9"/>
  <c r="K39" i="9"/>
  <c r="J39" i="9"/>
  <c r="I39" i="9"/>
  <c r="H39" i="9"/>
  <c r="G39" i="9"/>
  <c r="Q38" i="9"/>
  <c r="P38" i="9"/>
  <c r="O38" i="9"/>
  <c r="N38" i="9"/>
  <c r="M38" i="9"/>
  <c r="L38" i="9"/>
  <c r="K38" i="9"/>
  <c r="J38" i="9"/>
  <c r="I38" i="9"/>
  <c r="H38" i="9"/>
  <c r="G38" i="9"/>
  <c r="Q37" i="9"/>
  <c r="P37" i="9"/>
  <c r="O37" i="9"/>
  <c r="N37" i="9"/>
  <c r="M37" i="9"/>
  <c r="L37" i="9"/>
  <c r="K37" i="9"/>
  <c r="J37" i="9"/>
  <c r="I37" i="9"/>
  <c r="H37" i="9"/>
  <c r="G37" i="9"/>
  <c r="Q36" i="9"/>
  <c r="P36" i="9"/>
  <c r="O36" i="9"/>
  <c r="N36" i="9"/>
  <c r="M36" i="9"/>
  <c r="L36" i="9"/>
  <c r="K36" i="9"/>
  <c r="J36" i="9"/>
  <c r="I36" i="9"/>
  <c r="H36" i="9"/>
  <c r="G36" i="9"/>
  <c r="Q35" i="9"/>
  <c r="P35" i="9"/>
  <c r="O35" i="9"/>
  <c r="N35" i="9"/>
  <c r="M35" i="9"/>
  <c r="L35" i="9"/>
  <c r="K35" i="9"/>
  <c r="J35" i="9"/>
  <c r="I35" i="9"/>
  <c r="H35" i="9"/>
  <c r="G35" i="9"/>
  <c r="Q34" i="9"/>
  <c r="P34" i="9"/>
  <c r="O34" i="9"/>
  <c r="N34" i="9"/>
  <c r="M34" i="9"/>
  <c r="L34" i="9"/>
  <c r="K34" i="9"/>
  <c r="J34" i="9"/>
  <c r="I34" i="9"/>
  <c r="H34" i="9"/>
  <c r="G34" i="9"/>
  <c r="Q33" i="9"/>
  <c r="P33" i="9"/>
  <c r="O33" i="9"/>
  <c r="N33" i="9"/>
  <c r="M33" i="9"/>
  <c r="L33" i="9"/>
  <c r="K33" i="9"/>
  <c r="J33" i="9"/>
  <c r="I33" i="9"/>
  <c r="H33" i="9"/>
  <c r="G33" i="9"/>
  <c r="Q32" i="9"/>
  <c r="P32" i="9"/>
  <c r="O32" i="9"/>
  <c r="N32" i="9"/>
  <c r="M32" i="9"/>
  <c r="L32" i="9"/>
  <c r="K32" i="9"/>
  <c r="J32" i="9"/>
  <c r="I32" i="9"/>
  <c r="H32" i="9"/>
  <c r="G32" i="9"/>
  <c r="Q31" i="9"/>
  <c r="P31" i="9"/>
  <c r="O31" i="9"/>
  <c r="N31" i="9"/>
  <c r="M31" i="9"/>
  <c r="L31" i="9"/>
  <c r="K31" i="9"/>
  <c r="J31" i="9"/>
  <c r="I31" i="9"/>
  <c r="H31" i="9"/>
  <c r="G31" i="9"/>
  <c r="Q30" i="9"/>
  <c r="P30" i="9"/>
  <c r="O30" i="9"/>
  <c r="N30" i="9"/>
  <c r="M30" i="9"/>
  <c r="L30" i="9"/>
  <c r="K30" i="9"/>
  <c r="J30" i="9"/>
  <c r="I30" i="9"/>
  <c r="H30" i="9"/>
  <c r="G30" i="9"/>
  <c r="Q29" i="9"/>
  <c r="P29" i="9"/>
  <c r="O29" i="9"/>
  <c r="N29" i="9"/>
  <c r="M29" i="9"/>
  <c r="L29" i="9"/>
  <c r="K29" i="9"/>
  <c r="J29" i="9"/>
  <c r="I29" i="9"/>
  <c r="H29" i="9"/>
  <c r="G29" i="9"/>
  <c r="Q28" i="9"/>
  <c r="P28" i="9"/>
  <c r="O28" i="9"/>
  <c r="N28" i="9"/>
  <c r="M28" i="9"/>
  <c r="L28" i="9"/>
  <c r="K28" i="9"/>
  <c r="J28" i="9"/>
  <c r="I28" i="9"/>
  <c r="H28" i="9"/>
  <c r="G28" i="9"/>
  <c r="Q27" i="9"/>
  <c r="P27" i="9"/>
  <c r="O27" i="9"/>
  <c r="N27" i="9"/>
  <c r="M27" i="9"/>
  <c r="L27" i="9"/>
  <c r="K27" i="9"/>
  <c r="J27" i="9"/>
  <c r="I27" i="9"/>
  <c r="H27" i="9"/>
  <c r="G27" i="9"/>
  <c r="Q26" i="9"/>
  <c r="P26" i="9"/>
  <c r="O26" i="9"/>
  <c r="N26" i="9"/>
  <c r="M26" i="9"/>
  <c r="L26" i="9"/>
  <c r="K26" i="9"/>
  <c r="J26" i="9"/>
  <c r="I26" i="9"/>
  <c r="H26" i="9"/>
  <c r="G26" i="9"/>
  <c r="Q25" i="9"/>
  <c r="P25" i="9"/>
  <c r="O25" i="9"/>
  <c r="N25" i="9"/>
  <c r="M25" i="9"/>
  <c r="L25" i="9"/>
  <c r="K25" i="9"/>
  <c r="J25" i="9"/>
  <c r="I25" i="9"/>
  <c r="H25" i="9"/>
  <c r="G25" i="9"/>
  <c r="Q24" i="9"/>
  <c r="P24" i="9"/>
  <c r="O24" i="9"/>
  <c r="N24" i="9"/>
  <c r="M24" i="9"/>
  <c r="L24" i="9"/>
  <c r="K24" i="9"/>
  <c r="J24" i="9"/>
  <c r="I24" i="9"/>
  <c r="H24" i="9"/>
  <c r="G24" i="9"/>
  <c r="Q23" i="9"/>
  <c r="P23" i="9"/>
  <c r="O23" i="9"/>
  <c r="N23" i="9"/>
  <c r="M23" i="9"/>
  <c r="L23" i="9"/>
  <c r="K23" i="9"/>
  <c r="J23" i="9"/>
  <c r="I23" i="9"/>
  <c r="H23" i="9"/>
  <c r="G23" i="9"/>
  <c r="Q22" i="9"/>
  <c r="P22" i="9"/>
  <c r="O22" i="9"/>
  <c r="N22" i="9"/>
  <c r="M22" i="9"/>
  <c r="L22" i="9"/>
  <c r="K22" i="9"/>
  <c r="J22" i="9"/>
  <c r="I22" i="9"/>
  <c r="H22" i="9"/>
  <c r="G22" i="9"/>
  <c r="Q21" i="9"/>
  <c r="P21" i="9"/>
  <c r="O21" i="9"/>
  <c r="N21" i="9"/>
  <c r="M21" i="9"/>
  <c r="L21" i="9"/>
  <c r="K21" i="9"/>
  <c r="J21" i="9"/>
  <c r="I21" i="9"/>
  <c r="H21" i="9"/>
  <c r="G21" i="9"/>
  <c r="Q20" i="9"/>
  <c r="P20" i="9"/>
  <c r="O20" i="9"/>
  <c r="N20" i="9"/>
  <c r="M20" i="9"/>
  <c r="L20" i="9"/>
  <c r="K20" i="9"/>
  <c r="J20" i="9"/>
  <c r="I20" i="9"/>
  <c r="H20" i="9"/>
  <c r="G20" i="9"/>
  <c r="Q19" i="9"/>
  <c r="P19" i="9"/>
  <c r="O19" i="9"/>
  <c r="N19" i="9"/>
  <c r="M19" i="9"/>
  <c r="L19" i="9"/>
  <c r="K19" i="9"/>
  <c r="J19" i="9"/>
  <c r="I19" i="9"/>
  <c r="H19" i="9"/>
  <c r="G19" i="9"/>
  <c r="Q18" i="9"/>
  <c r="P18" i="9"/>
  <c r="O18" i="9"/>
  <c r="N18" i="9"/>
  <c r="M18" i="9"/>
  <c r="L18" i="9"/>
  <c r="K18" i="9"/>
  <c r="J18" i="9"/>
  <c r="I18" i="9"/>
  <c r="H18" i="9"/>
  <c r="G18" i="9"/>
  <c r="Q17" i="9"/>
  <c r="P17" i="9"/>
  <c r="O17" i="9"/>
  <c r="N17" i="9"/>
  <c r="M17" i="9"/>
  <c r="L17" i="9"/>
  <c r="K17" i="9"/>
  <c r="J17" i="9"/>
  <c r="I17" i="9"/>
  <c r="H17" i="9"/>
  <c r="G17" i="9"/>
  <c r="Q16" i="9"/>
  <c r="P16" i="9"/>
  <c r="O16" i="9"/>
  <c r="N16" i="9"/>
  <c r="M16" i="9"/>
  <c r="L16" i="9"/>
  <c r="K16" i="9"/>
  <c r="J16" i="9"/>
  <c r="I16" i="9"/>
  <c r="H16" i="9"/>
  <c r="G16" i="9"/>
  <c r="Q15" i="9"/>
  <c r="P15" i="9"/>
  <c r="O15" i="9"/>
  <c r="N15" i="9"/>
  <c r="M15" i="9"/>
  <c r="L15" i="9"/>
  <c r="K15" i="9"/>
  <c r="J15" i="9"/>
  <c r="I15" i="9"/>
  <c r="H15" i="9"/>
  <c r="G15" i="9"/>
  <c r="Q14" i="9"/>
  <c r="P14" i="9"/>
  <c r="O14" i="9"/>
  <c r="N14" i="9"/>
  <c r="M14" i="9"/>
  <c r="L14" i="9"/>
  <c r="K14" i="9"/>
  <c r="J14" i="9"/>
  <c r="I14" i="9"/>
  <c r="H14" i="9"/>
  <c r="G14" i="9"/>
  <c r="Q13" i="9"/>
  <c r="P13" i="9"/>
  <c r="O13" i="9"/>
  <c r="N13" i="9"/>
  <c r="M13" i="9"/>
  <c r="L13" i="9"/>
  <c r="K13" i="9"/>
  <c r="J13" i="9"/>
  <c r="I13" i="9"/>
  <c r="H13" i="9"/>
  <c r="G13" i="9"/>
  <c r="Q12" i="9"/>
  <c r="P12" i="9"/>
  <c r="O12" i="9"/>
  <c r="N12" i="9"/>
  <c r="M12" i="9"/>
  <c r="L12" i="9"/>
  <c r="K12" i="9"/>
  <c r="J12" i="9"/>
  <c r="I12" i="9"/>
  <c r="H12" i="9"/>
  <c r="G12" i="9"/>
  <c r="Q11" i="9"/>
  <c r="P11" i="9"/>
  <c r="O11" i="9"/>
  <c r="N11" i="9"/>
  <c r="M11" i="9"/>
  <c r="L11" i="9"/>
  <c r="K11" i="9"/>
  <c r="J11" i="9"/>
  <c r="I11" i="9"/>
  <c r="H11" i="9"/>
  <c r="G11" i="9"/>
  <c r="F11" i="9"/>
  <c r="Q50" i="7"/>
  <c r="P50" i="7"/>
  <c r="O50" i="7"/>
  <c r="N50" i="7"/>
  <c r="M50" i="7"/>
  <c r="L50" i="7"/>
  <c r="K50" i="7"/>
  <c r="J50" i="7"/>
  <c r="I50" i="7"/>
  <c r="H50" i="7"/>
  <c r="G50" i="7"/>
  <c r="F50" i="7"/>
  <c r="Q49" i="7"/>
  <c r="P49" i="7"/>
  <c r="O49" i="7"/>
  <c r="N49" i="7"/>
  <c r="M49" i="7"/>
  <c r="L49" i="7"/>
  <c r="K49" i="7"/>
  <c r="J49" i="7"/>
  <c r="I49" i="7"/>
  <c r="H49" i="7"/>
  <c r="G49" i="7"/>
  <c r="F49" i="7"/>
  <c r="Q48" i="7"/>
  <c r="P48" i="7"/>
  <c r="O48" i="7"/>
  <c r="N48" i="7"/>
  <c r="M48" i="7"/>
  <c r="L48" i="7"/>
  <c r="K48" i="7"/>
  <c r="J48" i="7"/>
  <c r="I48" i="7"/>
  <c r="H48" i="7"/>
  <c r="G48" i="7"/>
  <c r="F48" i="7"/>
  <c r="Q47" i="7"/>
  <c r="P47" i="7"/>
  <c r="O47" i="7"/>
  <c r="N47" i="7"/>
  <c r="M47" i="7"/>
  <c r="L47" i="7"/>
  <c r="K47" i="7"/>
  <c r="J47" i="7"/>
  <c r="I47" i="7"/>
  <c r="H47" i="7"/>
  <c r="G47" i="7"/>
  <c r="F47" i="7"/>
  <c r="Q46" i="7"/>
  <c r="P46" i="7"/>
  <c r="O46" i="7"/>
  <c r="N46" i="7"/>
  <c r="M46" i="7"/>
  <c r="L46" i="7"/>
  <c r="K46" i="7"/>
  <c r="J46" i="7"/>
  <c r="I46" i="7"/>
  <c r="H46" i="7"/>
  <c r="G46" i="7"/>
  <c r="F46" i="7"/>
  <c r="Q45" i="7"/>
  <c r="P45" i="7"/>
  <c r="O45" i="7"/>
  <c r="N45" i="7"/>
  <c r="M45" i="7"/>
  <c r="L45" i="7"/>
  <c r="K45" i="7"/>
  <c r="J45" i="7"/>
  <c r="I45" i="7"/>
  <c r="H45" i="7"/>
  <c r="G45" i="7"/>
  <c r="F45" i="7"/>
  <c r="Q44" i="7"/>
  <c r="P44" i="7"/>
  <c r="O44" i="7"/>
  <c r="N44" i="7"/>
  <c r="M44" i="7"/>
  <c r="L44" i="7"/>
  <c r="K44" i="7"/>
  <c r="J44" i="7"/>
  <c r="I44" i="7"/>
  <c r="H44" i="7"/>
  <c r="G44" i="7"/>
  <c r="F44" i="7"/>
  <c r="Q43" i="7"/>
  <c r="P43" i="7"/>
  <c r="O43" i="7"/>
  <c r="N43" i="7"/>
  <c r="M43" i="7"/>
  <c r="L43" i="7"/>
  <c r="K43" i="7"/>
  <c r="J43" i="7"/>
  <c r="I43" i="7"/>
  <c r="H43" i="7"/>
  <c r="G43" i="7"/>
  <c r="F43" i="7"/>
  <c r="Q42" i="7"/>
  <c r="P42" i="7"/>
  <c r="O42" i="7"/>
  <c r="N42" i="7"/>
  <c r="M42" i="7"/>
  <c r="L42" i="7"/>
  <c r="K42" i="7"/>
  <c r="J42" i="7"/>
  <c r="I42" i="7"/>
  <c r="H42" i="7"/>
  <c r="G42" i="7"/>
  <c r="F42" i="7"/>
  <c r="Q41" i="7"/>
  <c r="P41" i="7"/>
  <c r="O41" i="7"/>
  <c r="N41" i="7"/>
  <c r="M41" i="7"/>
  <c r="L41" i="7"/>
  <c r="K41" i="7"/>
  <c r="J41" i="7"/>
  <c r="I41" i="7"/>
  <c r="H41" i="7"/>
  <c r="G41" i="7"/>
  <c r="F41" i="7"/>
  <c r="Q40" i="7"/>
  <c r="P40" i="7"/>
  <c r="O40" i="7"/>
  <c r="N40" i="7"/>
  <c r="M40" i="7"/>
  <c r="L40" i="7"/>
  <c r="K40" i="7"/>
  <c r="J40" i="7"/>
  <c r="I40" i="7"/>
  <c r="H40" i="7"/>
  <c r="G40" i="7"/>
  <c r="F40" i="7"/>
  <c r="Q39" i="7"/>
  <c r="P39" i="7"/>
  <c r="O39" i="7"/>
  <c r="N39" i="7"/>
  <c r="M39" i="7"/>
  <c r="L39" i="7"/>
  <c r="K39" i="7"/>
  <c r="J39" i="7"/>
  <c r="I39" i="7"/>
  <c r="H39" i="7"/>
  <c r="G39" i="7"/>
  <c r="F39" i="7"/>
  <c r="Q38" i="7"/>
  <c r="P38" i="7"/>
  <c r="O38" i="7"/>
  <c r="N38" i="7"/>
  <c r="M38" i="7"/>
  <c r="L38" i="7"/>
  <c r="K38" i="7"/>
  <c r="J38" i="7"/>
  <c r="I38" i="7"/>
  <c r="H38" i="7"/>
  <c r="G38" i="7"/>
  <c r="F38" i="7"/>
  <c r="Q37" i="7"/>
  <c r="P37" i="7"/>
  <c r="O37" i="7"/>
  <c r="N37" i="7"/>
  <c r="M37" i="7"/>
  <c r="L37" i="7"/>
  <c r="K37" i="7"/>
  <c r="J37" i="7"/>
  <c r="I37" i="7"/>
  <c r="H37" i="7"/>
  <c r="G37" i="7"/>
  <c r="F37" i="7"/>
  <c r="Q36" i="7"/>
  <c r="P36" i="7"/>
  <c r="O36" i="7"/>
  <c r="N36" i="7"/>
  <c r="M36" i="7"/>
  <c r="L36" i="7"/>
  <c r="K36" i="7"/>
  <c r="J36" i="7"/>
  <c r="I36" i="7"/>
  <c r="H36" i="7"/>
  <c r="G36" i="7"/>
  <c r="F36" i="7"/>
  <c r="Q35" i="7"/>
  <c r="P35" i="7"/>
  <c r="O35" i="7"/>
  <c r="N35" i="7"/>
  <c r="M35" i="7"/>
  <c r="L35" i="7"/>
  <c r="K35" i="7"/>
  <c r="J35" i="7"/>
  <c r="I35" i="7"/>
  <c r="H35" i="7"/>
  <c r="G35" i="7"/>
  <c r="F35" i="7"/>
  <c r="Q34" i="7"/>
  <c r="P34" i="7"/>
  <c r="O34" i="7"/>
  <c r="N34" i="7"/>
  <c r="M34" i="7"/>
  <c r="L34" i="7"/>
  <c r="K34" i="7"/>
  <c r="J34" i="7"/>
  <c r="I34" i="7"/>
  <c r="H34" i="7"/>
  <c r="G34" i="7"/>
  <c r="F34" i="7"/>
  <c r="Q33" i="7"/>
  <c r="P33" i="7"/>
  <c r="O33" i="7"/>
  <c r="N33" i="7"/>
  <c r="M33" i="7"/>
  <c r="L33" i="7"/>
  <c r="K33" i="7"/>
  <c r="J33" i="7"/>
  <c r="I33" i="7"/>
  <c r="H33" i="7"/>
  <c r="G33" i="7"/>
  <c r="F33" i="7"/>
  <c r="Q32" i="7"/>
  <c r="P32" i="7"/>
  <c r="O32" i="7"/>
  <c r="N32" i="7"/>
  <c r="M32" i="7"/>
  <c r="L32" i="7"/>
  <c r="K32" i="7"/>
  <c r="J32" i="7"/>
  <c r="I32" i="7"/>
  <c r="H32" i="7"/>
  <c r="G32" i="7"/>
  <c r="F32" i="7"/>
  <c r="Q31" i="7"/>
  <c r="P31" i="7"/>
  <c r="O31" i="7"/>
  <c r="N31" i="7"/>
  <c r="M31" i="7"/>
  <c r="L31" i="7"/>
  <c r="K31" i="7"/>
  <c r="J31" i="7"/>
  <c r="I31" i="7"/>
  <c r="H31" i="7"/>
  <c r="G31" i="7"/>
  <c r="F31" i="7"/>
  <c r="Q30" i="7"/>
  <c r="P30" i="7"/>
  <c r="O30" i="7"/>
  <c r="N30" i="7"/>
  <c r="M30" i="7"/>
  <c r="L30" i="7"/>
  <c r="K30" i="7"/>
  <c r="J30" i="7"/>
  <c r="I30" i="7"/>
  <c r="H30" i="7"/>
  <c r="G30" i="7"/>
  <c r="F30" i="7"/>
  <c r="Q29" i="7"/>
  <c r="P29" i="7"/>
  <c r="O29" i="7"/>
  <c r="N29" i="7"/>
  <c r="M29" i="7"/>
  <c r="L29" i="7"/>
  <c r="K29" i="7"/>
  <c r="J29" i="7"/>
  <c r="I29" i="7"/>
  <c r="H29" i="7"/>
  <c r="G29" i="7"/>
  <c r="F29" i="7"/>
  <c r="Q28" i="7"/>
  <c r="P28" i="7"/>
  <c r="O28" i="7"/>
  <c r="N28" i="7"/>
  <c r="M28" i="7"/>
  <c r="L28" i="7"/>
  <c r="K28" i="7"/>
  <c r="J28" i="7"/>
  <c r="I28" i="7"/>
  <c r="H28" i="7"/>
  <c r="G28" i="7"/>
  <c r="F28" i="7"/>
  <c r="Q27" i="7"/>
  <c r="P27" i="7"/>
  <c r="O27" i="7"/>
  <c r="N27" i="7"/>
  <c r="M27" i="7"/>
  <c r="L27" i="7"/>
  <c r="K27" i="7"/>
  <c r="J27" i="7"/>
  <c r="I27" i="7"/>
  <c r="H27" i="7"/>
  <c r="G27" i="7"/>
  <c r="F27" i="7"/>
  <c r="Q26" i="7"/>
  <c r="P26" i="7"/>
  <c r="O26" i="7"/>
  <c r="N26" i="7"/>
  <c r="M26" i="7"/>
  <c r="L26" i="7"/>
  <c r="K26" i="7"/>
  <c r="J26" i="7"/>
  <c r="I26" i="7"/>
  <c r="H26" i="7"/>
  <c r="G26" i="7"/>
  <c r="F26" i="7"/>
  <c r="Q25" i="7"/>
  <c r="P25" i="7"/>
  <c r="O25" i="7"/>
  <c r="N25" i="7"/>
  <c r="M25" i="7"/>
  <c r="L25" i="7"/>
  <c r="K25" i="7"/>
  <c r="J25" i="7"/>
  <c r="I25" i="7"/>
  <c r="H25" i="7"/>
  <c r="G25" i="7"/>
  <c r="F25" i="7"/>
  <c r="Q24" i="7"/>
  <c r="P24" i="7"/>
  <c r="O24" i="7"/>
  <c r="N24" i="7"/>
  <c r="M24" i="7"/>
  <c r="L24" i="7"/>
  <c r="K24" i="7"/>
  <c r="J24" i="7"/>
  <c r="I24" i="7"/>
  <c r="H24" i="7"/>
  <c r="G24" i="7"/>
  <c r="F24" i="7"/>
  <c r="Q23" i="7"/>
  <c r="P23" i="7"/>
  <c r="O23" i="7"/>
  <c r="N23" i="7"/>
  <c r="M23" i="7"/>
  <c r="L23" i="7"/>
  <c r="K23" i="7"/>
  <c r="J23" i="7"/>
  <c r="I23" i="7"/>
  <c r="H23" i="7"/>
  <c r="G23" i="7"/>
  <c r="F23" i="7"/>
  <c r="Q22" i="7"/>
  <c r="P22" i="7"/>
  <c r="O22" i="7"/>
  <c r="N22" i="7"/>
  <c r="M22" i="7"/>
  <c r="L22" i="7"/>
  <c r="K22" i="7"/>
  <c r="J22" i="7"/>
  <c r="I22" i="7"/>
  <c r="H22" i="7"/>
  <c r="G22" i="7"/>
  <c r="F22" i="7"/>
  <c r="Q21" i="7"/>
  <c r="P21" i="7"/>
  <c r="O21" i="7"/>
  <c r="N21" i="7"/>
  <c r="M21" i="7"/>
  <c r="L21" i="7"/>
  <c r="K21" i="7"/>
  <c r="J21" i="7"/>
  <c r="I21" i="7"/>
  <c r="H21" i="7"/>
  <c r="G21" i="7"/>
  <c r="F21" i="7"/>
  <c r="Q20" i="7"/>
  <c r="P20" i="7"/>
  <c r="O20" i="7"/>
  <c r="N20" i="7"/>
  <c r="M20" i="7"/>
  <c r="L20" i="7"/>
  <c r="K20" i="7"/>
  <c r="J20" i="7"/>
  <c r="I20" i="7"/>
  <c r="H20" i="7"/>
  <c r="G20" i="7"/>
  <c r="F20" i="7"/>
  <c r="Q19" i="7"/>
  <c r="P19" i="7"/>
  <c r="O19" i="7"/>
  <c r="N19" i="7"/>
  <c r="M19" i="7"/>
  <c r="L19" i="7"/>
  <c r="K19" i="7"/>
  <c r="J19" i="7"/>
  <c r="I19" i="7"/>
  <c r="H19" i="7"/>
  <c r="G19" i="7"/>
  <c r="F19" i="7"/>
  <c r="Q18" i="7"/>
  <c r="P18" i="7"/>
  <c r="O18" i="7"/>
  <c r="N18" i="7"/>
  <c r="M18" i="7"/>
  <c r="L18" i="7"/>
  <c r="K18" i="7"/>
  <c r="J18" i="7"/>
  <c r="I18" i="7"/>
  <c r="H18" i="7"/>
  <c r="G18" i="7"/>
  <c r="F18" i="7"/>
  <c r="Q17" i="7"/>
  <c r="P17" i="7"/>
  <c r="O17" i="7"/>
  <c r="N17" i="7"/>
  <c r="M17" i="7"/>
  <c r="L17" i="7"/>
  <c r="K17" i="7"/>
  <c r="J17" i="7"/>
  <c r="I17" i="7"/>
  <c r="H17" i="7"/>
  <c r="G17" i="7"/>
  <c r="F17" i="7"/>
  <c r="Q16" i="7"/>
  <c r="P16" i="7"/>
  <c r="O16" i="7"/>
  <c r="N16" i="7"/>
  <c r="M16" i="7"/>
  <c r="L16" i="7"/>
  <c r="K16" i="7"/>
  <c r="J16" i="7"/>
  <c r="I16" i="7"/>
  <c r="H16" i="7"/>
  <c r="G16" i="7"/>
  <c r="F16" i="7"/>
  <c r="Q15" i="7"/>
  <c r="P15" i="7"/>
  <c r="O15" i="7"/>
  <c r="N15" i="7"/>
  <c r="M15" i="7"/>
  <c r="L15" i="7"/>
  <c r="K15" i="7"/>
  <c r="J15" i="7"/>
  <c r="I15" i="7"/>
  <c r="H15" i="7"/>
  <c r="G15" i="7"/>
  <c r="F15" i="7"/>
  <c r="Q14" i="7"/>
  <c r="P14" i="7"/>
  <c r="O14" i="7"/>
  <c r="N14" i="7"/>
  <c r="M14" i="7"/>
  <c r="L14" i="7"/>
  <c r="K14" i="7"/>
  <c r="J14" i="7"/>
  <c r="I14" i="7"/>
  <c r="H14" i="7"/>
  <c r="G14" i="7"/>
  <c r="F14" i="7"/>
  <c r="Q13" i="7"/>
  <c r="P13" i="7"/>
  <c r="O13" i="7"/>
  <c r="N13" i="7"/>
  <c r="M13" i="7"/>
  <c r="L13" i="7"/>
  <c r="K13" i="7"/>
  <c r="J13" i="7"/>
  <c r="I13" i="7"/>
  <c r="H13" i="7"/>
  <c r="G13" i="7"/>
  <c r="F13" i="7"/>
  <c r="Q12" i="7"/>
  <c r="P12" i="7"/>
  <c r="O12" i="7"/>
  <c r="N12" i="7"/>
  <c r="M12" i="7"/>
  <c r="L12" i="7"/>
  <c r="K12" i="7"/>
  <c r="J12" i="7"/>
  <c r="I12" i="7"/>
  <c r="H12" i="7"/>
  <c r="G12" i="7"/>
  <c r="F12" i="7"/>
  <c r="G11" i="7"/>
  <c r="H11" i="7"/>
  <c r="I11" i="7"/>
  <c r="J11" i="7"/>
  <c r="K11" i="7"/>
  <c r="L11" i="7"/>
  <c r="M11" i="7"/>
  <c r="N11" i="7"/>
  <c r="O11" i="7"/>
  <c r="P11" i="7"/>
  <c r="Q11" i="7"/>
  <c r="F11" i="7"/>
  <c r="Q93" i="8" l="1"/>
  <c r="P93" i="8"/>
  <c r="O93" i="8"/>
  <c r="N93" i="8"/>
  <c r="M93" i="8"/>
  <c r="L93" i="8"/>
  <c r="K93" i="8"/>
  <c r="J93" i="8"/>
  <c r="I93" i="8"/>
  <c r="H93" i="8"/>
  <c r="G93" i="8"/>
  <c r="F93" i="8"/>
  <c r="Q92" i="8"/>
  <c r="P92" i="8"/>
  <c r="O92" i="8"/>
  <c r="N92" i="8"/>
  <c r="M92" i="8"/>
  <c r="L92" i="8"/>
  <c r="K92" i="8"/>
  <c r="J92" i="8"/>
  <c r="I92" i="8"/>
  <c r="H92" i="8"/>
  <c r="G92" i="8"/>
  <c r="F92" i="8"/>
  <c r="Q91" i="8"/>
  <c r="P91" i="8"/>
  <c r="O91" i="8"/>
  <c r="N91" i="8"/>
  <c r="M91" i="8"/>
  <c r="L91" i="8"/>
  <c r="K91" i="8"/>
  <c r="J91" i="8"/>
  <c r="I91" i="8"/>
  <c r="H91" i="8"/>
  <c r="G91" i="8"/>
  <c r="F91" i="8"/>
  <c r="Q90" i="8"/>
  <c r="P90" i="8"/>
  <c r="O90" i="8"/>
  <c r="N90" i="8"/>
  <c r="M90" i="8"/>
  <c r="L90" i="8"/>
  <c r="K90" i="8"/>
  <c r="J90" i="8"/>
  <c r="I90" i="8"/>
  <c r="H90" i="8"/>
  <c r="G90" i="8"/>
  <c r="F90" i="8"/>
  <c r="Q89" i="8"/>
  <c r="P89" i="8"/>
  <c r="O89" i="8"/>
  <c r="N89" i="8"/>
  <c r="M89" i="8"/>
  <c r="L89" i="8"/>
  <c r="K89" i="8"/>
  <c r="J89" i="8"/>
  <c r="I89" i="8"/>
  <c r="H89" i="8"/>
  <c r="G89" i="8"/>
  <c r="F89" i="8"/>
  <c r="Q88" i="8"/>
  <c r="P88" i="8"/>
  <c r="O88" i="8"/>
  <c r="N88" i="8"/>
  <c r="M88" i="8"/>
  <c r="L88" i="8"/>
  <c r="K88" i="8"/>
  <c r="J88" i="8"/>
  <c r="I88" i="8"/>
  <c r="H88" i="8"/>
  <c r="G88" i="8"/>
  <c r="F88" i="8"/>
  <c r="Q87" i="8"/>
  <c r="P87" i="8"/>
  <c r="O87" i="8"/>
  <c r="N87" i="8"/>
  <c r="M87" i="8"/>
  <c r="L87" i="8"/>
  <c r="K87" i="8"/>
  <c r="J87" i="8"/>
  <c r="I87" i="8"/>
  <c r="H87" i="8"/>
  <c r="G87" i="8"/>
  <c r="F87" i="8"/>
  <c r="Q86" i="8"/>
  <c r="P86" i="8"/>
  <c r="O86" i="8"/>
  <c r="N86" i="8"/>
  <c r="M86" i="8"/>
  <c r="L86" i="8"/>
  <c r="K86" i="8"/>
  <c r="J86" i="8"/>
  <c r="I86" i="8"/>
  <c r="H86" i="8"/>
  <c r="G86" i="8"/>
  <c r="F86" i="8"/>
  <c r="Q85" i="8"/>
  <c r="P85" i="8"/>
  <c r="O85" i="8"/>
  <c r="N85" i="8"/>
  <c r="M85" i="8"/>
  <c r="L85" i="8"/>
  <c r="K85" i="8"/>
  <c r="J85" i="8"/>
  <c r="I85" i="8"/>
  <c r="H85" i="8"/>
  <c r="G85" i="8"/>
  <c r="F85" i="8"/>
  <c r="Q84" i="8"/>
  <c r="P84" i="8"/>
  <c r="O84" i="8"/>
  <c r="N84" i="8"/>
  <c r="M84" i="8"/>
  <c r="L84" i="8"/>
  <c r="K84" i="8"/>
  <c r="J84" i="8"/>
  <c r="I84" i="8"/>
  <c r="H84" i="8"/>
  <c r="G84" i="8"/>
  <c r="F84" i="8"/>
  <c r="Q83" i="8"/>
  <c r="P83" i="8"/>
  <c r="O83" i="8"/>
  <c r="N83" i="8"/>
  <c r="M83" i="8"/>
  <c r="L83" i="8"/>
  <c r="K83" i="8"/>
  <c r="J83" i="8"/>
  <c r="I83" i="8"/>
  <c r="H83" i="8"/>
  <c r="G83" i="8"/>
  <c r="F83" i="8"/>
  <c r="Q82" i="8"/>
  <c r="P82" i="8"/>
  <c r="O82" i="8"/>
  <c r="N82" i="8"/>
  <c r="M82" i="8"/>
  <c r="L82" i="8"/>
  <c r="K82" i="8"/>
  <c r="J82" i="8"/>
  <c r="I82" i="8"/>
  <c r="H82" i="8"/>
  <c r="G82" i="8"/>
  <c r="F82" i="8"/>
  <c r="Q81" i="8"/>
  <c r="P81" i="8"/>
  <c r="O81" i="8"/>
  <c r="N81" i="8"/>
  <c r="M81" i="8"/>
  <c r="L81" i="8"/>
  <c r="K81" i="8"/>
  <c r="J81" i="8"/>
  <c r="I81" i="8"/>
  <c r="H81" i="8"/>
  <c r="G81" i="8"/>
  <c r="F81" i="8"/>
  <c r="Q80" i="8"/>
  <c r="P80" i="8"/>
  <c r="O80" i="8"/>
  <c r="N80" i="8"/>
  <c r="M80" i="8"/>
  <c r="L80" i="8"/>
  <c r="K80" i="8"/>
  <c r="J80" i="8"/>
  <c r="I80" i="8"/>
  <c r="H80" i="8"/>
  <c r="G80" i="8"/>
  <c r="F80" i="8"/>
  <c r="Q79" i="8"/>
  <c r="P79" i="8"/>
  <c r="O79" i="8"/>
  <c r="N79" i="8"/>
  <c r="M79" i="8"/>
  <c r="L79" i="8"/>
  <c r="K79" i="8"/>
  <c r="J79" i="8"/>
  <c r="I79" i="8"/>
  <c r="H79" i="8"/>
  <c r="G79" i="8"/>
  <c r="F79" i="8"/>
  <c r="Q78" i="8"/>
  <c r="P78" i="8"/>
  <c r="O78" i="8"/>
  <c r="N78" i="8"/>
  <c r="M78" i="8"/>
  <c r="L78" i="8"/>
  <c r="K78" i="8"/>
  <c r="J78" i="8"/>
  <c r="I78" i="8"/>
  <c r="H78" i="8"/>
  <c r="G78" i="8"/>
  <c r="F78" i="8"/>
  <c r="Q77" i="8"/>
  <c r="P77" i="8"/>
  <c r="O77" i="8"/>
  <c r="N77" i="8"/>
  <c r="M77" i="8"/>
  <c r="L77" i="8"/>
  <c r="K77" i="8"/>
  <c r="J77" i="8"/>
  <c r="I77" i="8"/>
  <c r="H77" i="8"/>
  <c r="G77" i="8"/>
  <c r="F77" i="8"/>
  <c r="Q76" i="8"/>
  <c r="P76" i="8"/>
  <c r="O76" i="8"/>
  <c r="N76" i="8"/>
  <c r="M76" i="8"/>
  <c r="L76" i="8"/>
  <c r="K76" i="8"/>
  <c r="J76" i="8"/>
  <c r="I76" i="8"/>
  <c r="H76" i="8"/>
  <c r="G76" i="8"/>
  <c r="F76" i="8"/>
  <c r="Q75" i="8"/>
  <c r="P75" i="8"/>
  <c r="O75" i="8"/>
  <c r="N75" i="8"/>
  <c r="M75" i="8"/>
  <c r="L75" i="8"/>
  <c r="K75" i="8"/>
  <c r="J75" i="8"/>
  <c r="I75" i="8"/>
  <c r="H75" i="8"/>
  <c r="G75" i="8"/>
  <c r="F75" i="8"/>
  <c r="Q74" i="8"/>
  <c r="P74" i="8"/>
  <c r="O74" i="8"/>
  <c r="N74" i="8"/>
  <c r="M74" i="8"/>
  <c r="L74" i="8"/>
  <c r="K74" i="8"/>
  <c r="J74" i="8"/>
  <c r="I74" i="8"/>
  <c r="H74" i="8"/>
  <c r="G74" i="8"/>
  <c r="F74" i="8"/>
  <c r="Q73" i="8"/>
  <c r="P73" i="8"/>
  <c r="O73" i="8"/>
  <c r="N73" i="8"/>
  <c r="M73" i="8"/>
  <c r="L73" i="8"/>
  <c r="K73" i="8"/>
  <c r="J73" i="8"/>
  <c r="I73" i="8"/>
  <c r="H73" i="8"/>
  <c r="G73" i="8"/>
  <c r="F73" i="8"/>
  <c r="Q72" i="8"/>
  <c r="P72" i="8"/>
  <c r="O72" i="8"/>
  <c r="N72" i="8"/>
  <c r="M72" i="8"/>
  <c r="L72" i="8"/>
  <c r="K72" i="8"/>
  <c r="J72" i="8"/>
  <c r="I72" i="8"/>
  <c r="H72" i="8"/>
  <c r="G72" i="8"/>
  <c r="F72" i="8"/>
  <c r="Q71" i="8"/>
  <c r="P71" i="8"/>
  <c r="O71" i="8"/>
  <c r="N71" i="8"/>
  <c r="M71" i="8"/>
  <c r="L71" i="8"/>
  <c r="K71" i="8"/>
  <c r="J71" i="8"/>
  <c r="I71" i="8"/>
  <c r="H71" i="8"/>
  <c r="G71" i="8"/>
  <c r="F71" i="8"/>
  <c r="Q70" i="8"/>
  <c r="P70" i="8"/>
  <c r="O70" i="8"/>
  <c r="N70" i="8"/>
  <c r="M70" i="8"/>
  <c r="L70" i="8"/>
  <c r="K70" i="8"/>
  <c r="J70" i="8"/>
  <c r="I70" i="8"/>
  <c r="H70" i="8"/>
  <c r="G70" i="8"/>
  <c r="F70" i="8"/>
  <c r="Q69" i="8"/>
  <c r="P69" i="8"/>
  <c r="O69" i="8"/>
  <c r="N69" i="8"/>
  <c r="M69" i="8"/>
  <c r="L69" i="8"/>
  <c r="K69" i="8"/>
  <c r="J69" i="8"/>
  <c r="I69" i="8"/>
  <c r="H69" i="8"/>
  <c r="G69" i="8"/>
  <c r="F69" i="8"/>
  <c r="Q68" i="8"/>
  <c r="P68" i="8"/>
  <c r="O68" i="8"/>
  <c r="N68" i="8"/>
  <c r="M68" i="8"/>
  <c r="L68" i="8"/>
  <c r="K68" i="8"/>
  <c r="J68" i="8"/>
  <c r="I68" i="8"/>
  <c r="H68" i="8"/>
  <c r="G68" i="8"/>
  <c r="F68" i="8"/>
  <c r="Q67" i="8"/>
  <c r="P67" i="8"/>
  <c r="O67" i="8"/>
  <c r="N67" i="8"/>
  <c r="M67" i="8"/>
  <c r="L67" i="8"/>
  <c r="K67" i="8"/>
  <c r="J67" i="8"/>
  <c r="I67" i="8"/>
  <c r="H67" i="8"/>
  <c r="G67" i="8"/>
  <c r="F67" i="8"/>
  <c r="Q66" i="8"/>
  <c r="P66" i="8"/>
  <c r="O66" i="8"/>
  <c r="N66" i="8"/>
  <c r="M66" i="8"/>
  <c r="L66" i="8"/>
  <c r="K66" i="8"/>
  <c r="J66" i="8"/>
  <c r="I66" i="8"/>
  <c r="H66" i="8"/>
  <c r="G66" i="8"/>
  <c r="F66" i="8"/>
  <c r="Q65" i="8"/>
  <c r="P65" i="8"/>
  <c r="O65" i="8"/>
  <c r="N65" i="8"/>
  <c r="M65" i="8"/>
  <c r="L65" i="8"/>
  <c r="K65" i="8"/>
  <c r="J65" i="8"/>
  <c r="I65" i="8"/>
  <c r="H65" i="8"/>
  <c r="G65" i="8"/>
  <c r="F65" i="8"/>
  <c r="Q64" i="8"/>
  <c r="P64" i="8"/>
  <c r="O64" i="8"/>
  <c r="N64" i="8"/>
  <c r="M64" i="8"/>
  <c r="L64" i="8"/>
  <c r="K64" i="8"/>
  <c r="J64" i="8"/>
  <c r="I64" i="8"/>
  <c r="H64" i="8"/>
  <c r="G64" i="8"/>
  <c r="F64" i="8"/>
  <c r="Q63" i="8"/>
  <c r="P63" i="8"/>
  <c r="O63" i="8"/>
  <c r="N63" i="8"/>
  <c r="M63" i="8"/>
  <c r="L63" i="8"/>
  <c r="K63" i="8"/>
  <c r="J63" i="8"/>
  <c r="I63" i="8"/>
  <c r="H63" i="8"/>
  <c r="G63" i="8"/>
  <c r="F63" i="8"/>
  <c r="Q62" i="8"/>
  <c r="P62" i="8"/>
  <c r="O62" i="8"/>
  <c r="N62" i="8"/>
  <c r="M62" i="8"/>
  <c r="L62" i="8"/>
  <c r="K62" i="8"/>
  <c r="J62" i="8"/>
  <c r="I62" i="8"/>
  <c r="H62" i="8"/>
  <c r="G62" i="8"/>
  <c r="F62" i="8"/>
  <c r="Q61" i="8"/>
  <c r="P61" i="8"/>
  <c r="O61" i="8"/>
  <c r="N61" i="8"/>
  <c r="M61" i="8"/>
  <c r="L61" i="8"/>
  <c r="K61" i="8"/>
  <c r="J61" i="8"/>
  <c r="I61" i="8"/>
  <c r="H61" i="8"/>
  <c r="G61" i="8"/>
  <c r="F61" i="8"/>
  <c r="Q60" i="8"/>
  <c r="P60" i="8"/>
  <c r="O60" i="8"/>
  <c r="N60" i="8"/>
  <c r="M60" i="8"/>
  <c r="L60" i="8"/>
  <c r="K60" i="8"/>
  <c r="J60" i="8"/>
  <c r="I60" i="8"/>
  <c r="H60" i="8"/>
  <c r="G60" i="8"/>
  <c r="F60" i="8"/>
  <c r="Q59" i="8"/>
  <c r="P59" i="8"/>
  <c r="O59" i="8"/>
  <c r="N59" i="8"/>
  <c r="M59" i="8"/>
  <c r="L59" i="8"/>
  <c r="K59" i="8"/>
  <c r="J59" i="8"/>
  <c r="I59" i="8"/>
  <c r="H59" i="8"/>
  <c r="G59" i="8"/>
  <c r="F59" i="8"/>
  <c r="Q58" i="8"/>
  <c r="P58" i="8"/>
  <c r="O58" i="8"/>
  <c r="N58" i="8"/>
  <c r="M58" i="8"/>
  <c r="L58" i="8"/>
  <c r="K58" i="8"/>
  <c r="J58" i="8"/>
  <c r="I58" i="8"/>
  <c r="H58" i="8"/>
  <c r="G58" i="8"/>
  <c r="F58" i="8"/>
  <c r="Q57" i="8"/>
  <c r="P57" i="8"/>
  <c r="O57" i="8"/>
  <c r="N57" i="8"/>
  <c r="M57" i="8"/>
  <c r="L57" i="8"/>
  <c r="K57" i="8"/>
  <c r="J57" i="8"/>
  <c r="I57" i="8"/>
  <c r="H57" i="8"/>
  <c r="G57" i="8"/>
  <c r="F57" i="8"/>
  <c r="Q56" i="8"/>
  <c r="P56" i="8"/>
  <c r="O56" i="8"/>
  <c r="N56" i="8"/>
  <c r="M56" i="8"/>
  <c r="L56" i="8"/>
  <c r="K56" i="8"/>
  <c r="J56" i="8"/>
  <c r="I56" i="8"/>
  <c r="H56" i="8"/>
  <c r="G56" i="8"/>
  <c r="F56" i="8"/>
  <c r="Q55" i="8"/>
  <c r="P55" i="8"/>
  <c r="O55" i="8"/>
  <c r="N55" i="8"/>
  <c r="M55" i="8"/>
  <c r="L55" i="8"/>
  <c r="K55" i="8"/>
  <c r="J55" i="8"/>
  <c r="I55" i="8"/>
  <c r="H55" i="8"/>
  <c r="G55" i="8"/>
  <c r="F55" i="8"/>
  <c r="Q54" i="8"/>
  <c r="P54" i="8"/>
  <c r="O54" i="8"/>
  <c r="N54" i="8"/>
  <c r="M54" i="8"/>
  <c r="M94" i="8" s="1"/>
  <c r="L54" i="8"/>
  <c r="K54" i="8"/>
  <c r="J54" i="8"/>
  <c r="I54" i="8"/>
  <c r="I94" i="8" s="1"/>
  <c r="H54" i="8"/>
  <c r="G54" i="8"/>
  <c r="F54" i="8"/>
  <c r="Q93" i="9"/>
  <c r="P93" i="9"/>
  <c r="O93" i="9"/>
  <c r="N93" i="9"/>
  <c r="M93" i="9"/>
  <c r="L93" i="9"/>
  <c r="K93" i="9"/>
  <c r="J93" i="9"/>
  <c r="I93" i="9"/>
  <c r="H93" i="9"/>
  <c r="G93" i="9"/>
  <c r="F93" i="9"/>
  <c r="Q92" i="9"/>
  <c r="P92" i="9"/>
  <c r="O92" i="9"/>
  <c r="N92" i="9"/>
  <c r="M92" i="9"/>
  <c r="L92" i="9"/>
  <c r="K92" i="9"/>
  <c r="J92" i="9"/>
  <c r="I92" i="9"/>
  <c r="H92" i="9"/>
  <c r="G92" i="9"/>
  <c r="F92" i="9"/>
  <c r="Q91" i="9"/>
  <c r="P91" i="9"/>
  <c r="O91" i="9"/>
  <c r="N91" i="9"/>
  <c r="M91" i="9"/>
  <c r="L91" i="9"/>
  <c r="K91" i="9"/>
  <c r="J91" i="9"/>
  <c r="I91" i="9"/>
  <c r="H91" i="9"/>
  <c r="G91" i="9"/>
  <c r="F91" i="9"/>
  <c r="Q90" i="9"/>
  <c r="P90" i="9"/>
  <c r="O90" i="9"/>
  <c r="N90" i="9"/>
  <c r="M90" i="9"/>
  <c r="L90" i="9"/>
  <c r="K90" i="9"/>
  <c r="J90" i="9"/>
  <c r="I90" i="9"/>
  <c r="H90" i="9"/>
  <c r="G90" i="9"/>
  <c r="F90" i="9"/>
  <c r="Q89" i="9"/>
  <c r="P89" i="9"/>
  <c r="O89" i="9"/>
  <c r="N89" i="9"/>
  <c r="M89" i="9"/>
  <c r="L89" i="9"/>
  <c r="K89" i="9"/>
  <c r="J89" i="9"/>
  <c r="I89" i="9"/>
  <c r="H89" i="9"/>
  <c r="G89" i="9"/>
  <c r="F89" i="9"/>
  <c r="Q88" i="9"/>
  <c r="P88" i="9"/>
  <c r="O88" i="9"/>
  <c r="N88" i="9"/>
  <c r="M88" i="9"/>
  <c r="L88" i="9"/>
  <c r="K88" i="9"/>
  <c r="J88" i="9"/>
  <c r="I88" i="9"/>
  <c r="H88" i="9"/>
  <c r="G88" i="9"/>
  <c r="F88" i="9"/>
  <c r="Q87" i="9"/>
  <c r="P87" i="9"/>
  <c r="O87" i="9"/>
  <c r="N87" i="9"/>
  <c r="M87" i="9"/>
  <c r="L87" i="9"/>
  <c r="K87" i="9"/>
  <c r="J87" i="9"/>
  <c r="I87" i="9"/>
  <c r="H87" i="9"/>
  <c r="G87" i="9"/>
  <c r="F87" i="9"/>
  <c r="Q86" i="9"/>
  <c r="P86" i="9"/>
  <c r="O86" i="9"/>
  <c r="N86" i="9"/>
  <c r="M86" i="9"/>
  <c r="L86" i="9"/>
  <c r="K86" i="9"/>
  <c r="J86" i="9"/>
  <c r="I86" i="9"/>
  <c r="H86" i="9"/>
  <c r="G86" i="9"/>
  <c r="F86" i="9"/>
  <c r="Q85" i="9"/>
  <c r="P85" i="9"/>
  <c r="O85" i="9"/>
  <c r="N85" i="9"/>
  <c r="M85" i="9"/>
  <c r="L85" i="9"/>
  <c r="K85" i="9"/>
  <c r="J85" i="9"/>
  <c r="I85" i="9"/>
  <c r="H85" i="9"/>
  <c r="G85" i="9"/>
  <c r="F85" i="9"/>
  <c r="Q84" i="9"/>
  <c r="P84" i="9"/>
  <c r="O84" i="9"/>
  <c r="N84" i="9"/>
  <c r="M84" i="9"/>
  <c r="L84" i="9"/>
  <c r="K84" i="9"/>
  <c r="J84" i="9"/>
  <c r="I84" i="9"/>
  <c r="H84" i="9"/>
  <c r="G84" i="9"/>
  <c r="F84" i="9"/>
  <c r="Q83" i="9"/>
  <c r="P83" i="9"/>
  <c r="O83" i="9"/>
  <c r="N83" i="9"/>
  <c r="M83" i="9"/>
  <c r="L83" i="9"/>
  <c r="K83" i="9"/>
  <c r="J83" i="9"/>
  <c r="I83" i="9"/>
  <c r="H83" i="9"/>
  <c r="G83" i="9"/>
  <c r="F83" i="9"/>
  <c r="Q82" i="9"/>
  <c r="P82" i="9"/>
  <c r="O82" i="9"/>
  <c r="N82" i="9"/>
  <c r="M82" i="9"/>
  <c r="L82" i="9"/>
  <c r="K82" i="9"/>
  <c r="J82" i="9"/>
  <c r="I82" i="9"/>
  <c r="H82" i="9"/>
  <c r="G82" i="9"/>
  <c r="F82" i="9"/>
  <c r="Q81" i="9"/>
  <c r="P81" i="9"/>
  <c r="O81" i="9"/>
  <c r="N81" i="9"/>
  <c r="M81" i="9"/>
  <c r="L81" i="9"/>
  <c r="K81" i="9"/>
  <c r="J81" i="9"/>
  <c r="I81" i="9"/>
  <c r="H81" i="9"/>
  <c r="G81" i="9"/>
  <c r="F81" i="9"/>
  <c r="Q80" i="9"/>
  <c r="P80" i="9"/>
  <c r="O80" i="9"/>
  <c r="N80" i="9"/>
  <c r="M80" i="9"/>
  <c r="L80" i="9"/>
  <c r="K80" i="9"/>
  <c r="J80" i="9"/>
  <c r="I80" i="9"/>
  <c r="H80" i="9"/>
  <c r="G80" i="9"/>
  <c r="F80" i="9"/>
  <c r="Q79" i="9"/>
  <c r="P79" i="9"/>
  <c r="O79" i="9"/>
  <c r="N79" i="9"/>
  <c r="M79" i="9"/>
  <c r="L79" i="9"/>
  <c r="K79" i="9"/>
  <c r="J79" i="9"/>
  <c r="I79" i="9"/>
  <c r="H79" i="9"/>
  <c r="G79" i="9"/>
  <c r="F79" i="9"/>
  <c r="Q78" i="9"/>
  <c r="P78" i="9"/>
  <c r="O78" i="9"/>
  <c r="N78" i="9"/>
  <c r="M78" i="9"/>
  <c r="L78" i="9"/>
  <c r="K78" i="9"/>
  <c r="J78" i="9"/>
  <c r="I78" i="9"/>
  <c r="H78" i="9"/>
  <c r="G78" i="9"/>
  <c r="F78" i="9"/>
  <c r="Q77" i="9"/>
  <c r="P77" i="9"/>
  <c r="O77" i="9"/>
  <c r="N77" i="9"/>
  <c r="M77" i="9"/>
  <c r="L77" i="9"/>
  <c r="K77" i="9"/>
  <c r="J77" i="9"/>
  <c r="I77" i="9"/>
  <c r="H77" i="9"/>
  <c r="G77" i="9"/>
  <c r="F77" i="9"/>
  <c r="Q76" i="9"/>
  <c r="P76" i="9"/>
  <c r="O76" i="9"/>
  <c r="N76" i="9"/>
  <c r="M76" i="9"/>
  <c r="L76" i="9"/>
  <c r="K76" i="9"/>
  <c r="J76" i="9"/>
  <c r="I76" i="9"/>
  <c r="H76" i="9"/>
  <c r="G76" i="9"/>
  <c r="F76" i="9"/>
  <c r="Q75" i="9"/>
  <c r="P75" i="9"/>
  <c r="O75" i="9"/>
  <c r="N75" i="9"/>
  <c r="M75" i="9"/>
  <c r="L75" i="9"/>
  <c r="K75" i="9"/>
  <c r="J75" i="9"/>
  <c r="I75" i="9"/>
  <c r="H75" i="9"/>
  <c r="G75" i="9"/>
  <c r="F75" i="9"/>
  <c r="Q74" i="9"/>
  <c r="P74" i="9"/>
  <c r="O74" i="9"/>
  <c r="N74" i="9"/>
  <c r="M74" i="9"/>
  <c r="L74" i="9"/>
  <c r="K74" i="9"/>
  <c r="J74" i="9"/>
  <c r="I74" i="9"/>
  <c r="H74" i="9"/>
  <c r="G74" i="9"/>
  <c r="F74" i="9"/>
  <c r="Q73" i="9"/>
  <c r="P73" i="9"/>
  <c r="O73" i="9"/>
  <c r="N73" i="9"/>
  <c r="M73" i="9"/>
  <c r="L73" i="9"/>
  <c r="K73" i="9"/>
  <c r="J73" i="9"/>
  <c r="I73" i="9"/>
  <c r="H73" i="9"/>
  <c r="G73" i="9"/>
  <c r="F73" i="9"/>
  <c r="Q72" i="9"/>
  <c r="P72" i="9"/>
  <c r="O72" i="9"/>
  <c r="N72" i="9"/>
  <c r="M72" i="9"/>
  <c r="L72" i="9"/>
  <c r="K72" i="9"/>
  <c r="J72" i="9"/>
  <c r="I72" i="9"/>
  <c r="H72" i="9"/>
  <c r="G72" i="9"/>
  <c r="F72" i="9"/>
  <c r="Q71" i="9"/>
  <c r="P71" i="9"/>
  <c r="O71" i="9"/>
  <c r="N71" i="9"/>
  <c r="M71" i="9"/>
  <c r="L71" i="9"/>
  <c r="K71" i="9"/>
  <c r="J71" i="9"/>
  <c r="I71" i="9"/>
  <c r="H71" i="9"/>
  <c r="G71" i="9"/>
  <c r="F71" i="9"/>
  <c r="Q70" i="9"/>
  <c r="P70" i="9"/>
  <c r="O70" i="9"/>
  <c r="N70" i="9"/>
  <c r="M70" i="9"/>
  <c r="L70" i="9"/>
  <c r="K70" i="9"/>
  <c r="J70" i="9"/>
  <c r="I70" i="9"/>
  <c r="H70" i="9"/>
  <c r="G70" i="9"/>
  <c r="F70" i="9"/>
  <c r="Q69" i="9"/>
  <c r="P69" i="9"/>
  <c r="O69" i="9"/>
  <c r="N69" i="9"/>
  <c r="M69" i="9"/>
  <c r="L69" i="9"/>
  <c r="K69" i="9"/>
  <c r="J69" i="9"/>
  <c r="I69" i="9"/>
  <c r="H69" i="9"/>
  <c r="G69" i="9"/>
  <c r="F69" i="9"/>
  <c r="Q68" i="9"/>
  <c r="P68" i="9"/>
  <c r="O68" i="9"/>
  <c r="N68" i="9"/>
  <c r="M68" i="9"/>
  <c r="L68" i="9"/>
  <c r="K68" i="9"/>
  <c r="J68" i="9"/>
  <c r="I68" i="9"/>
  <c r="H68" i="9"/>
  <c r="G68" i="9"/>
  <c r="F68" i="9"/>
  <c r="Q67" i="9"/>
  <c r="P67" i="9"/>
  <c r="O67" i="9"/>
  <c r="N67" i="9"/>
  <c r="M67" i="9"/>
  <c r="L67" i="9"/>
  <c r="K67" i="9"/>
  <c r="J67" i="9"/>
  <c r="I67" i="9"/>
  <c r="H67" i="9"/>
  <c r="G67" i="9"/>
  <c r="F67" i="9"/>
  <c r="Q66" i="9"/>
  <c r="P66" i="9"/>
  <c r="O66" i="9"/>
  <c r="N66" i="9"/>
  <c r="M66" i="9"/>
  <c r="L66" i="9"/>
  <c r="K66" i="9"/>
  <c r="J66" i="9"/>
  <c r="I66" i="9"/>
  <c r="H66" i="9"/>
  <c r="G66" i="9"/>
  <c r="F66" i="9"/>
  <c r="Q65" i="9"/>
  <c r="P65" i="9"/>
  <c r="O65" i="9"/>
  <c r="N65" i="9"/>
  <c r="M65" i="9"/>
  <c r="L65" i="9"/>
  <c r="K65" i="9"/>
  <c r="J65" i="9"/>
  <c r="I65" i="9"/>
  <c r="H65" i="9"/>
  <c r="G65" i="9"/>
  <c r="F65" i="9"/>
  <c r="Q64" i="9"/>
  <c r="P64" i="9"/>
  <c r="O64" i="9"/>
  <c r="N64" i="9"/>
  <c r="M64" i="9"/>
  <c r="L64" i="9"/>
  <c r="K64" i="9"/>
  <c r="J64" i="9"/>
  <c r="I64" i="9"/>
  <c r="H64" i="9"/>
  <c r="G64" i="9"/>
  <c r="F64" i="9"/>
  <c r="Q63" i="9"/>
  <c r="P63" i="9"/>
  <c r="O63" i="9"/>
  <c r="N63" i="9"/>
  <c r="M63" i="9"/>
  <c r="L63" i="9"/>
  <c r="K63" i="9"/>
  <c r="J63" i="9"/>
  <c r="I63" i="9"/>
  <c r="H63" i="9"/>
  <c r="G63" i="9"/>
  <c r="F63" i="9"/>
  <c r="Q62" i="9"/>
  <c r="P62" i="9"/>
  <c r="O62" i="9"/>
  <c r="N62" i="9"/>
  <c r="M62" i="9"/>
  <c r="L62" i="9"/>
  <c r="K62" i="9"/>
  <c r="J62" i="9"/>
  <c r="I62" i="9"/>
  <c r="H62" i="9"/>
  <c r="G62" i="9"/>
  <c r="F62" i="9"/>
  <c r="Q61" i="9"/>
  <c r="P61" i="9"/>
  <c r="O61" i="9"/>
  <c r="N61" i="9"/>
  <c r="M61" i="9"/>
  <c r="L61" i="9"/>
  <c r="K61" i="9"/>
  <c r="J61" i="9"/>
  <c r="I61" i="9"/>
  <c r="H61" i="9"/>
  <c r="G61" i="9"/>
  <c r="F61" i="9"/>
  <c r="Q60" i="9"/>
  <c r="P60" i="9"/>
  <c r="O60" i="9"/>
  <c r="N60" i="9"/>
  <c r="M60" i="9"/>
  <c r="L60" i="9"/>
  <c r="K60" i="9"/>
  <c r="J60" i="9"/>
  <c r="I60" i="9"/>
  <c r="H60" i="9"/>
  <c r="G60" i="9"/>
  <c r="F60" i="9"/>
  <c r="Q59" i="9"/>
  <c r="P59" i="9"/>
  <c r="O59" i="9"/>
  <c r="N59" i="9"/>
  <c r="M59" i="9"/>
  <c r="L59" i="9"/>
  <c r="K59" i="9"/>
  <c r="J59" i="9"/>
  <c r="I59" i="9"/>
  <c r="H59" i="9"/>
  <c r="G59" i="9"/>
  <c r="F59" i="9"/>
  <c r="Q58" i="9"/>
  <c r="P58" i="9"/>
  <c r="O58" i="9"/>
  <c r="N58" i="9"/>
  <c r="M58" i="9"/>
  <c r="L58" i="9"/>
  <c r="K58" i="9"/>
  <c r="J58" i="9"/>
  <c r="I58" i="9"/>
  <c r="H58" i="9"/>
  <c r="G58" i="9"/>
  <c r="F58" i="9"/>
  <c r="Q57" i="9"/>
  <c r="P57" i="9"/>
  <c r="O57" i="9"/>
  <c r="N57" i="9"/>
  <c r="M57" i="9"/>
  <c r="L57" i="9"/>
  <c r="K57" i="9"/>
  <c r="J57" i="9"/>
  <c r="I57" i="9"/>
  <c r="H57" i="9"/>
  <c r="G57" i="9"/>
  <c r="F57" i="9"/>
  <c r="Q56" i="9"/>
  <c r="P56" i="9"/>
  <c r="O56" i="9"/>
  <c r="N56" i="9"/>
  <c r="M56" i="9"/>
  <c r="L56" i="9"/>
  <c r="K56" i="9"/>
  <c r="J56" i="9"/>
  <c r="I56" i="9"/>
  <c r="H56" i="9"/>
  <c r="G56" i="9"/>
  <c r="F56" i="9"/>
  <c r="Q55" i="9"/>
  <c r="P55" i="9"/>
  <c r="O55" i="9"/>
  <c r="N55" i="9"/>
  <c r="M55" i="9"/>
  <c r="L55" i="9"/>
  <c r="K55" i="9"/>
  <c r="J55" i="9"/>
  <c r="I55" i="9"/>
  <c r="H55" i="9"/>
  <c r="G55" i="9"/>
  <c r="F55" i="9"/>
  <c r="Q54" i="9"/>
  <c r="P54" i="9"/>
  <c r="O54" i="9"/>
  <c r="N54" i="9"/>
  <c r="M54" i="9"/>
  <c r="M94" i="9" s="1"/>
  <c r="L54" i="9"/>
  <c r="K54" i="9"/>
  <c r="J54" i="9"/>
  <c r="I54" i="9"/>
  <c r="I94" i="9" s="1"/>
  <c r="H54" i="9"/>
  <c r="G54" i="9"/>
  <c r="F54" i="9"/>
  <c r="Q5" i="2"/>
  <c r="E23" i="4" l="1"/>
  <c r="E24" i="4" s="1"/>
  <c r="E13" i="5"/>
  <c r="I23" i="4"/>
  <c r="I24" i="4" s="1"/>
  <c r="I13" i="5"/>
  <c r="E14" i="4"/>
  <c r="E15" i="4" s="1"/>
  <c r="E12" i="5"/>
  <c r="I14" i="4"/>
  <c r="I15" i="4" s="1"/>
  <c r="I12" i="5"/>
  <c r="P94" i="8"/>
  <c r="K94" i="9"/>
  <c r="L94" i="8"/>
  <c r="E26" i="4"/>
  <c r="E17" i="4"/>
  <c r="Q94" i="8"/>
  <c r="O94" i="8"/>
  <c r="I5" i="2"/>
  <c r="Q94" i="9"/>
  <c r="M5" i="2"/>
  <c r="J5" i="2"/>
  <c r="O5" i="2"/>
  <c r="F5" i="2"/>
  <c r="N5" i="2"/>
  <c r="F6" i="2"/>
  <c r="G5" i="2"/>
  <c r="K5" i="2"/>
  <c r="F7" i="2"/>
  <c r="H5" i="2"/>
  <c r="L5" i="2"/>
  <c r="P5" i="2"/>
  <c r="F8" i="2"/>
  <c r="G94" i="8"/>
  <c r="L94" i="9"/>
  <c r="O94" i="9"/>
  <c r="P94" i="9"/>
  <c r="J94" i="9"/>
  <c r="N56" i="7"/>
  <c r="N51" i="2" s="1"/>
  <c r="N7" i="2"/>
  <c r="N57" i="7"/>
  <c r="N52" i="2" s="1"/>
  <c r="N8" i="2"/>
  <c r="N58" i="7"/>
  <c r="N53" i="2" s="1"/>
  <c r="N9" i="2"/>
  <c r="J60" i="7"/>
  <c r="J55" i="2" s="1"/>
  <c r="J11" i="2"/>
  <c r="J61" i="7"/>
  <c r="J56" i="2" s="1"/>
  <c r="J12" i="2"/>
  <c r="J62" i="7"/>
  <c r="J57" i="2" s="1"/>
  <c r="J13" i="2"/>
  <c r="J63" i="7"/>
  <c r="J58" i="2" s="1"/>
  <c r="J14" i="2"/>
  <c r="J64" i="7"/>
  <c r="J59" i="2" s="1"/>
  <c r="J15" i="2"/>
  <c r="N65" i="7"/>
  <c r="N60" i="2" s="1"/>
  <c r="N16" i="2"/>
  <c r="N66" i="7"/>
  <c r="N61" i="2" s="1"/>
  <c r="N17" i="2"/>
  <c r="J68" i="7"/>
  <c r="J63" i="2" s="1"/>
  <c r="J19" i="2"/>
  <c r="J69" i="7"/>
  <c r="J64" i="2" s="1"/>
  <c r="J20" i="2"/>
  <c r="J70" i="7"/>
  <c r="J65" i="2" s="1"/>
  <c r="J21" i="2"/>
  <c r="J71" i="7"/>
  <c r="J66" i="2" s="1"/>
  <c r="J22" i="2"/>
  <c r="J72" i="7"/>
  <c r="J67" i="2" s="1"/>
  <c r="J23" i="2"/>
  <c r="N73" i="7"/>
  <c r="N68" i="2" s="1"/>
  <c r="N24" i="2"/>
  <c r="J76" i="7"/>
  <c r="J71" i="2" s="1"/>
  <c r="J27" i="2"/>
  <c r="J77" i="7"/>
  <c r="J72" i="2" s="1"/>
  <c r="J28" i="2"/>
  <c r="N78" i="7"/>
  <c r="N73" i="2" s="1"/>
  <c r="N29" i="2"/>
  <c r="N92" i="7"/>
  <c r="N87" i="2" s="1"/>
  <c r="N43" i="2"/>
  <c r="J93" i="7"/>
  <c r="J88" i="2" s="1"/>
  <c r="J44" i="2"/>
  <c r="N93" i="7"/>
  <c r="N88" i="2" s="1"/>
  <c r="N44" i="2"/>
  <c r="G6" i="2"/>
  <c r="K6" i="2"/>
  <c r="O6" i="2"/>
  <c r="G56" i="7"/>
  <c r="G51" i="2" s="1"/>
  <c r="G7" i="2"/>
  <c r="K56" i="7"/>
  <c r="K51" i="2" s="1"/>
  <c r="K7" i="2"/>
  <c r="O56" i="7"/>
  <c r="O51" i="2" s="1"/>
  <c r="O7" i="2"/>
  <c r="G57" i="7"/>
  <c r="G52" i="2" s="1"/>
  <c r="G8" i="2"/>
  <c r="K57" i="7"/>
  <c r="K52" i="2" s="1"/>
  <c r="K8" i="2"/>
  <c r="O57" i="7"/>
  <c r="O52" i="2" s="1"/>
  <c r="O8" i="2"/>
  <c r="G58" i="7"/>
  <c r="G53" i="2" s="1"/>
  <c r="G9" i="2"/>
  <c r="K58" i="7"/>
  <c r="K53" i="2" s="1"/>
  <c r="K9" i="2"/>
  <c r="O58" i="7"/>
  <c r="O53" i="2" s="1"/>
  <c r="O9" i="2"/>
  <c r="G59" i="7"/>
  <c r="G54" i="2" s="1"/>
  <c r="G10" i="2"/>
  <c r="K59" i="7"/>
  <c r="K54" i="2" s="1"/>
  <c r="K10" i="2"/>
  <c r="O59" i="7"/>
  <c r="O54" i="2" s="1"/>
  <c r="O10" i="2"/>
  <c r="G60" i="7"/>
  <c r="G55" i="2" s="1"/>
  <c r="G11" i="2"/>
  <c r="K60" i="7"/>
  <c r="K55" i="2" s="1"/>
  <c r="K11" i="2"/>
  <c r="O60" i="7"/>
  <c r="O55" i="2" s="1"/>
  <c r="O11" i="2"/>
  <c r="G61" i="7"/>
  <c r="G56" i="2" s="1"/>
  <c r="G12" i="2"/>
  <c r="K61" i="7"/>
  <c r="K56" i="2" s="1"/>
  <c r="K12" i="2"/>
  <c r="O61" i="7"/>
  <c r="O56" i="2" s="1"/>
  <c r="O12" i="2"/>
  <c r="G62" i="7"/>
  <c r="G57" i="2" s="1"/>
  <c r="G13" i="2"/>
  <c r="K62" i="7"/>
  <c r="K57" i="2" s="1"/>
  <c r="K13" i="2"/>
  <c r="O62" i="7"/>
  <c r="O57" i="2" s="1"/>
  <c r="O13" i="2"/>
  <c r="G63" i="7"/>
  <c r="G58" i="2" s="1"/>
  <c r="G14" i="2"/>
  <c r="K63" i="7"/>
  <c r="K58" i="2" s="1"/>
  <c r="K14" i="2"/>
  <c r="O63" i="7"/>
  <c r="O58" i="2" s="1"/>
  <c r="O14" i="2"/>
  <c r="G64" i="7"/>
  <c r="G59" i="2" s="1"/>
  <c r="G15" i="2"/>
  <c r="K64" i="7"/>
  <c r="K59" i="2" s="1"/>
  <c r="K15" i="2"/>
  <c r="O64" i="7"/>
  <c r="O59" i="2" s="1"/>
  <c r="O15" i="2"/>
  <c r="G65" i="7"/>
  <c r="G60" i="2" s="1"/>
  <c r="G16" i="2"/>
  <c r="K65" i="7"/>
  <c r="K60" i="2" s="1"/>
  <c r="K16" i="2"/>
  <c r="O65" i="7"/>
  <c r="O60" i="2" s="1"/>
  <c r="O16" i="2"/>
  <c r="G66" i="7"/>
  <c r="G61" i="2" s="1"/>
  <c r="G17" i="2"/>
  <c r="K66" i="7"/>
  <c r="K61" i="2" s="1"/>
  <c r="K17" i="2"/>
  <c r="O66" i="7"/>
  <c r="O61" i="2" s="1"/>
  <c r="O17" i="2"/>
  <c r="G67" i="7"/>
  <c r="G62" i="2" s="1"/>
  <c r="G18" i="2"/>
  <c r="K67" i="7"/>
  <c r="K62" i="2" s="1"/>
  <c r="K18" i="2"/>
  <c r="O67" i="7"/>
  <c r="O62" i="2" s="1"/>
  <c r="O18" i="2"/>
  <c r="G68" i="7"/>
  <c r="G63" i="2" s="1"/>
  <c r="G19" i="2"/>
  <c r="K68" i="7"/>
  <c r="K63" i="2" s="1"/>
  <c r="K19" i="2"/>
  <c r="O68" i="7"/>
  <c r="O63" i="2" s="1"/>
  <c r="O19" i="2"/>
  <c r="G69" i="7"/>
  <c r="G64" i="2" s="1"/>
  <c r="G20" i="2"/>
  <c r="K69" i="7"/>
  <c r="K64" i="2" s="1"/>
  <c r="K20" i="2"/>
  <c r="O69" i="7"/>
  <c r="O64" i="2" s="1"/>
  <c r="O20" i="2"/>
  <c r="G70" i="7"/>
  <c r="G65" i="2" s="1"/>
  <c r="G21" i="2"/>
  <c r="K70" i="7"/>
  <c r="K65" i="2" s="1"/>
  <c r="K21" i="2"/>
  <c r="O70" i="7"/>
  <c r="O65" i="2" s="1"/>
  <c r="O21" i="2"/>
  <c r="G71" i="7"/>
  <c r="G66" i="2" s="1"/>
  <c r="G22" i="2"/>
  <c r="K71" i="7"/>
  <c r="K66" i="2" s="1"/>
  <c r="K22" i="2"/>
  <c r="O71" i="7"/>
  <c r="O66" i="2" s="1"/>
  <c r="O22" i="2"/>
  <c r="G72" i="7"/>
  <c r="G67" i="2" s="1"/>
  <c r="G23" i="2"/>
  <c r="K72" i="7"/>
  <c r="K67" i="2" s="1"/>
  <c r="K23" i="2"/>
  <c r="O72" i="7"/>
  <c r="O67" i="2" s="1"/>
  <c r="O23" i="2"/>
  <c r="G73" i="7"/>
  <c r="G68" i="2" s="1"/>
  <c r="G24" i="2"/>
  <c r="K73" i="7"/>
  <c r="K68" i="2" s="1"/>
  <c r="K24" i="2"/>
  <c r="O73" i="7"/>
  <c r="O68" i="2" s="1"/>
  <c r="O24" i="2"/>
  <c r="G74" i="7"/>
  <c r="G69" i="2" s="1"/>
  <c r="G25" i="2"/>
  <c r="K74" i="7"/>
  <c r="K69" i="2" s="1"/>
  <c r="K25" i="2"/>
  <c r="O74" i="7"/>
  <c r="O69" i="2" s="1"/>
  <c r="O25" i="2"/>
  <c r="G75" i="7"/>
  <c r="G70" i="2" s="1"/>
  <c r="G26" i="2"/>
  <c r="K75" i="7"/>
  <c r="K70" i="2" s="1"/>
  <c r="K26" i="2"/>
  <c r="O75" i="7"/>
  <c r="O70" i="2" s="1"/>
  <c r="O26" i="2"/>
  <c r="G76" i="7"/>
  <c r="G71" i="2" s="1"/>
  <c r="G27" i="2"/>
  <c r="K76" i="7"/>
  <c r="K71" i="2" s="1"/>
  <c r="K27" i="2"/>
  <c r="O76" i="7"/>
  <c r="O71" i="2" s="1"/>
  <c r="O27" i="2"/>
  <c r="G77" i="7"/>
  <c r="G72" i="2" s="1"/>
  <c r="G28" i="2"/>
  <c r="K77" i="7"/>
  <c r="K72" i="2" s="1"/>
  <c r="K28" i="2"/>
  <c r="O77" i="7"/>
  <c r="O72" i="2" s="1"/>
  <c r="O28" i="2"/>
  <c r="G78" i="7"/>
  <c r="G73" i="2" s="1"/>
  <c r="G29" i="2"/>
  <c r="K78" i="7"/>
  <c r="K73" i="2" s="1"/>
  <c r="K29" i="2"/>
  <c r="O78" i="7"/>
  <c r="O73" i="2" s="1"/>
  <c r="O29" i="2"/>
  <c r="G79" i="7"/>
  <c r="G74" i="2" s="1"/>
  <c r="G30" i="2"/>
  <c r="K79" i="7"/>
  <c r="K74" i="2" s="1"/>
  <c r="K30" i="2"/>
  <c r="O79" i="7"/>
  <c r="O74" i="2" s="1"/>
  <c r="O30" i="2"/>
  <c r="G80" i="7"/>
  <c r="G75" i="2" s="1"/>
  <c r="G31" i="2"/>
  <c r="K80" i="7"/>
  <c r="K75" i="2" s="1"/>
  <c r="K31" i="2"/>
  <c r="O80" i="7"/>
  <c r="O75" i="2" s="1"/>
  <c r="O31" i="2"/>
  <c r="G81" i="7"/>
  <c r="G76" i="2" s="1"/>
  <c r="G32" i="2"/>
  <c r="K81" i="7"/>
  <c r="K76" i="2" s="1"/>
  <c r="K32" i="2"/>
  <c r="O81" i="7"/>
  <c r="O76" i="2" s="1"/>
  <c r="O32" i="2"/>
  <c r="G82" i="7"/>
  <c r="G77" i="2" s="1"/>
  <c r="G33" i="2"/>
  <c r="K82" i="7"/>
  <c r="K77" i="2" s="1"/>
  <c r="K33" i="2"/>
  <c r="O82" i="7"/>
  <c r="O77" i="2" s="1"/>
  <c r="O33" i="2"/>
  <c r="G83" i="7"/>
  <c r="G78" i="2" s="1"/>
  <c r="G34" i="2"/>
  <c r="K83" i="7"/>
  <c r="K78" i="2" s="1"/>
  <c r="K34" i="2"/>
  <c r="O83" i="7"/>
  <c r="O78" i="2" s="1"/>
  <c r="O34" i="2"/>
  <c r="G84" i="7"/>
  <c r="G79" i="2" s="1"/>
  <c r="G35" i="2"/>
  <c r="K84" i="7"/>
  <c r="K79" i="2" s="1"/>
  <c r="K35" i="2"/>
  <c r="O84" i="7"/>
  <c r="O79" i="2" s="1"/>
  <c r="O35" i="2"/>
  <c r="G85" i="7"/>
  <c r="G80" i="2" s="1"/>
  <c r="G36" i="2"/>
  <c r="K85" i="7"/>
  <c r="K80" i="2" s="1"/>
  <c r="K36" i="2"/>
  <c r="O85" i="7"/>
  <c r="O80" i="2" s="1"/>
  <c r="O36" i="2"/>
  <c r="G86" i="7"/>
  <c r="G81" i="2" s="1"/>
  <c r="G37" i="2"/>
  <c r="K86" i="7"/>
  <c r="K81" i="2" s="1"/>
  <c r="K37" i="2"/>
  <c r="O86" i="7"/>
  <c r="O81" i="2" s="1"/>
  <c r="O37" i="2"/>
  <c r="G87" i="7"/>
  <c r="G82" i="2" s="1"/>
  <c r="G38" i="2"/>
  <c r="K87" i="7"/>
  <c r="K82" i="2" s="1"/>
  <c r="K38" i="2"/>
  <c r="O87" i="7"/>
  <c r="O82" i="2" s="1"/>
  <c r="O38" i="2"/>
  <c r="G88" i="7"/>
  <c r="G83" i="2" s="1"/>
  <c r="G39" i="2"/>
  <c r="K88" i="7"/>
  <c r="K83" i="2" s="1"/>
  <c r="K39" i="2"/>
  <c r="O88" i="7"/>
  <c r="O83" i="2" s="1"/>
  <c r="O39" i="2"/>
  <c r="G89" i="7"/>
  <c r="G84" i="2" s="1"/>
  <c r="G40" i="2"/>
  <c r="K89" i="7"/>
  <c r="K84" i="2" s="1"/>
  <c r="K40" i="2"/>
  <c r="O89" i="7"/>
  <c r="O84" i="2" s="1"/>
  <c r="O40" i="2"/>
  <c r="G90" i="7"/>
  <c r="G85" i="2" s="1"/>
  <c r="G41" i="2"/>
  <c r="K90" i="7"/>
  <c r="K85" i="2" s="1"/>
  <c r="K41" i="2"/>
  <c r="O90" i="7"/>
  <c r="O85" i="2" s="1"/>
  <c r="O41" i="2"/>
  <c r="G91" i="7"/>
  <c r="G86" i="2" s="1"/>
  <c r="G42" i="2"/>
  <c r="K91" i="7"/>
  <c r="K86" i="2" s="1"/>
  <c r="K42" i="2"/>
  <c r="O91" i="7"/>
  <c r="O86" i="2" s="1"/>
  <c r="O42" i="2"/>
  <c r="G92" i="7"/>
  <c r="G87" i="2" s="1"/>
  <c r="G43" i="2"/>
  <c r="K92" i="7"/>
  <c r="K87" i="2" s="1"/>
  <c r="K43" i="2"/>
  <c r="O92" i="7"/>
  <c r="O87" i="2" s="1"/>
  <c r="O43" i="2"/>
  <c r="G93" i="7"/>
  <c r="G88" i="2" s="1"/>
  <c r="G44" i="2"/>
  <c r="K93" i="7"/>
  <c r="K88" i="2" s="1"/>
  <c r="K44" i="2"/>
  <c r="O93" i="7"/>
  <c r="O88" i="2" s="1"/>
  <c r="O44" i="2"/>
  <c r="J6" i="2"/>
  <c r="N6" i="2"/>
  <c r="J56" i="7"/>
  <c r="J51" i="2" s="1"/>
  <c r="J7" i="2"/>
  <c r="J57" i="7"/>
  <c r="J52" i="2" s="1"/>
  <c r="J8" i="2"/>
  <c r="J58" i="7"/>
  <c r="J53" i="2" s="1"/>
  <c r="J9" i="2"/>
  <c r="J59" i="7"/>
  <c r="J54" i="2" s="1"/>
  <c r="J10" i="2"/>
  <c r="N59" i="7"/>
  <c r="N54" i="2" s="1"/>
  <c r="N10" i="2"/>
  <c r="N60" i="7"/>
  <c r="N55" i="2" s="1"/>
  <c r="N11" i="2"/>
  <c r="J65" i="7"/>
  <c r="J60" i="2" s="1"/>
  <c r="J16" i="2"/>
  <c r="N67" i="7"/>
  <c r="N62" i="2" s="1"/>
  <c r="N18" i="2"/>
  <c r="N74" i="7"/>
  <c r="N69" i="2" s="1"/>
  <c r="N25" i="2"/>
  <c r="N75" i="7"/>
  <c r="N70" i="2" s="1"/>
  <c r="N26" i="2"/>
  <c r="N76" i="7"/>
  <c r="N71" i="2" s="1"/>
  <c r="N27" i="2"/>
  <c r="N77" i="7"/>
  <c r="N72" i="2" s="1"/>
  <c r="N28" i="2"/>
  <c r="J78" i="7"/>
  <c r="J73" i="2" s="1"/>
  <c r="J29" i="2"/>
  <c r="J79" i="7"/>
  <c r="J74" i="2" s="1"/>
  <c r="J30" i="2"/>
  <c r="J80" i="7"/>
  <c r="J75" i="2" s="1"/>
  <c r="J31" i="2"/>
  <c r="J81" i="7"/>
  <c r="J76" i="2" s="1"/>
  <c r="J32" i="2"/>
  <c r="N82" i="7"/>
  <c r="N77" i="2" s="1"/>
  <c r="N33" i="2"/>
  <c r="N83" i="7"/>
  <c r="N78" i="2" s="1"/>
  <c r="N34" i="2"/>
  <c r="N84" i="7"/>
  <c r="N79" i="2" s="1"/>
  <c r="N35" i="2"/>
  <c r="N85" i="7"/>
  <c r="N80" i="2" s="1"/>
  <c r="N36" i="2"/>
  <c r="N86" i="7"/>
  <c r="N81" i="2" s="1"/>
  <c r="N37" i="2"/>
  <c r="J87" i="7"/>
  <c r="J82" i="2" s="1"/>
  <c r="J38" i="2"/>
  <c r="J88" i="7"/>
  <c r="J83" i="2" s="1"/>
  <c r="J39" i="2"/>
  <c r="J89" i="7"/>
  <c r="J84" i="2" s="1"/>
  <c r="J40" i="2"/>
  <c r="J90" i="7"/>
  <c r="J85" i="2" s="1"/>
  <c r="J41" i="2"/>
  <c r="N91" i="7"/>
  <c r="N86" i="2" s="1"/>
  <c r="N42" i="2"/>
  <c r="L6" i="2"/>
  <c r="H56" i="7"/>
  <c r="H51" i="2" s="1"/>
  <c r="H7" i="2"/>
  <c r="P56" i="7"/>
  <c r="P51" i="2" s="1"/>
  <c r="P7" i="2"/>
  <c r="L57" i="7"/>
  <c r="L52" i="2" s="1"/>
  <c r="L8" i="2"/>
  <c r="H58" i="7"/>
  <c r="H53" i="2" s="1"/>
  <c r="H9" i="2"/>
  <c r="P58" i="7"/>
  <c r="P53" i="2" s="1"/>
  <c r="P9" i="2"/>
  <c r="L59" i="7"/>
  <c r="L54" i="2" s="1"/>
  <c r="L10" i="2"/>
  <c r="H60" i="7"/>
  <c r="H55" i="2" s="1"/>
  <c r="H11" i="2"/>
  <c r="P60" i="7"/>
  <c r="P55" i="2" s="1"/>
  <c r="P11" i="2"/>
  <c r="P61" i="7"/>
  <c r="P56" i="2" s="1"/>
  <c r="P12" i="2"/>
  <c r="L62" i="7"/>
  <c r="L57" i="2" s="1"/>
  <c r="L13" i="2"/>
  <c r="H63" i="7"/>
  <c r="H58" i="2" s="1"/>
  <c r="H14" i="2"/>
  <c r="L63" i="7"/>
  <c r="L58" i="2" s="1"/>
  <c r="L14" i="2"/>
  <c r="H64" i="7"/>
  <c r="H59" i="2" s="1"/>
  <c r="H15" i="2"/>
  <c r="P64" i="7"/>
  <c r="P59" i="2" s="1"/>
  <c r="P15" i="2"/>
  <c r="L65" i="7"/>
  <c r="L60" i="2" s="1"/>
  <c r="L16" i="2"/>
  <c r="H66" i="7"/>
  <c r="H61" i="2" s="1"/>
  <c r="H17" i="2"/>
  <c r="P66" i="7"/>
  <c r="P61" i="2" s="1"/>
  <c r="P17" i="2"/>
  <c r="L67" i="7"/>
  <c r="L62" i="2" s="1"/>
  <c r="L18" i="2"/>
  <c r="H68" i="7"/>
  <c r="H63" i="2" s="1"/>
  <c r="H19" i="2"/>
  <c r="P68" i="7"/>
  <c r="P63" i="2" s="1"/>
  <c r="P19" i="2"/>
  <c r="L69" i="7"/>
  <c r="L64" i="2" s="1"/>
  <c r="L20" i="2"/>
  <c r="H70" i="7"/>
  <c r="H65" i="2" s="1"/>
  <c r="H21" i="2"/>
  <c r="P70" i="7"/>
  <c r="P65" i="2" s="1"/>
  <c r="P21" i="2"/>
  <c r="L71" i="7"/>
  <c r="L66" i="2" s="1"/>
  <c r="L22" i="2"/>
  <c r="H72" i="7"/>
  <c r="H67" i="2" s="1"/>
  <c r="H23" i="2"/>
  <c r="P72" i="7"/>
  <c r="P67" i="2" s="1"/>
  <c r="P23" i="2"/>
  <c r="L73" i="7"/>
  <c r="L68" i="2" s="1"/>
  <c r="L24" i="2"/>
  <c r="L74" i="7"/>
  <c r="L69" i="2" s="1"/>
  <c r="L25" i="2"/>
  <c r="H79" i="7"/>
  <c r="H74" i="2" s="1"/>
  <c r="H30" i="2"/>
  <c r="L79" i="7"/>
  <c r="L74" i="2" s="1"/>
  <c r="L30" i="2"/>
  <c r="P79" i="7"/>
  <c r="P74" i="2" s="1"/>
  <c r="P30" i="2"/>
  <c r="H80" i="7"/>
  <c r="H75" i="2" s="1"/>
  <c r="H31" i="2"/>
  <c r="L80" i="7"/>
  <c r="L75" i="2" s="1"/>
  <c r="L31" i="2"/>
  <c r="P80" i="7"/>
  <c r="P75" i="2" s="1"/>
  <c r="P31" i="2"/>
  <c r="H81" i="7"/>
  <c r="H76" i="2" s="1"/>
  <c r="H32" i="2"/>
  <c r="L81" i="7"/>
  <c r="L76" i="2" s="1"/>
  <c r="L32" i="2"/>
  <c r="P81" i="7"/>
  <c r="P76" i="2" s="1"/>
  <c r="P32" i="2"/>
  <c r="H82" i="7"/>
  <c r="H77" i="2" s="1"/>
  <c r="H33" i="2"/>
  <c r="L82" i="7"/>
  <c r="L77" i="2" s="1"/>
  <c r="L33" i="2"/>
  <c r="P82" i="7"/>
  <c r="P77" i="2" s="1"/>
  <c r="P33" i="2"/>
  <c r="H83" i="7"/>
  <c r="H78" i="2" s="1"/>
  <c r="H34" i="2"/>
  <c r="L83" i="7"/>
  <c r="L78" i="2" s="1"/>
  <c r="L34" i="2"/>
  <c r="P83" i="7"/>
  <c r="P78" i="2" s="1"/>
  <c r="P34" i="2"/>
  <c r="H84" i="7"/>
  <c r="H79" i="2" s="1"/>
  <c r="H35" i="2"/>
  <c r="L84" i="7"/>
  <c r="L79" i="2" s="1"/>
  <c r="L35" i="2"/>
  <c r="P84" i="7"/>
  <c r="P79" i="2" s="1"/>
  <c r="P35" i="2"/>
  <c r="H85" i="7"/>
  <c r="H80" i="2" s="1"/>
  <c r="H36" i="2"/>
  <c r="L85" i="7"/>
  <c r="L80" i="2" s="1"/>
  <c r="L36" i="2"/>
  <c r="P85" i="7"/>
  <c r="P80" i="2" s="1"/>
  <c r="P36" i="2"/>
  <c r="H86" i="7"/>
  <c r="H81" i="2" s="1"/>
  <c r="H37" i="2"/>
  <c r="L86" i="7"/>
  <c r="L81" i="2" s="1"/>
  <c r="L37" i="2"/>
  <c r="P86" i="7"/>
  <c r="P81" i="2" s="1"/>
  <c r="P37" i="2"/>
  <c r="H87" i="7"/>
  <c r="H82" i="2" s="1"/>
  <c r="H38" i="2"/>
  <c r="L87" i="7"/>
  <c r="L82" i="2" s="1"/>
  <c r="L38" i="2"/>
  <c r="P87" i="7"/>
  <c r="P82" i="2" s="1"/>
  <c r="P38" i="2"/>
  <c r="H88" i="7"/>
  <c r="H83" i="2" s="1"/>
  <c r="H39" i="2"/>
  <c r="L88" i="7"/>
  <c r="L83" i="2" s="1"/>
  <c r="L39" i="2"/>
  <c r="P88" i="7"/>
  <c r="P83" i="2" s="1"/>
  <c r="P39" i="2"/>
  <c r="H89" i="7"/>
  <c r="H84" i="2" s="1"/>
  <c r="H40" i="2"/>
  <c r="L89" i="7"/>
  <c r="L84" i="2" s="1"/>
  <c r="L40" i="2"/>
  <c r="P89" i="7"/>
  <c r="P84" i="2" s="1"/>
  <c r="P40" i="2"/>
  <c r="H90" i="7"/>
  <c r="H85" i="2" s="1"/>
  <c r="H41" i="2"/>
  <c r="L90" i="7"/>
  <c r="L85" i="2" s="1"/>
  <c r="L41" i="2"/>
  <c r="P90" i="7"/>
  <c r="P85" i="2" s="1"/>
  <c r="P41" i="2"/>
  <c r="H91" i="7"/>
  <c r="H86" i="2" s="1"/>
  <c r="H42" i="2"/>
  <c r="L91" i="7"/>
  <c r="L86" i="2" s="1"/>
  <c r="L42" i="2"/>
  <c r="P91" i="7"/>
  <c r="P86" i="2" s="1"/>
  <c r="P42" i="2"/>
  <c r="H92" i="7"/>
  <c r="H87" i="2" s="1"/>
  <c r="H43" i="2"/>
  <c r="L92" i="7"/>
  <c r="L87" i="2" s="1"/>
  <c r="L43" i="2"/>
  <c r="P92" i="7"/>
  <c r="P87" i="2" s="1"/>
  <c r="P43" i="2"/>
  <c r="H93" i="7"/>
  <c r="H88" i="2" s="1"/>
  <c r="H44" i="2"/>
  <c r="L93" i="7"/>
  <c r="L88" i="2" s="1"/>
  <c r="L44" i="2"/>
  <c r="P93" i="7"/>
  <c r="P88" i="2" s="1"/>
  <c r="P44" i="2"/>
  <c r="N61" i="7"/>
  <c r="N56" i="2" s="1"/>
  <c r="N12" i="2"/>
  <c r="N62" i="7"/>
  <c r="N57" i="2" s="1"/>
  <c r="N13" i="2"/>
  <c r="N63" i="7"/>
  <c r="N58" i="2" s="1"/>
  <c r="N14" i="2"/>
  <c r="N64" i="7"/>
  <c r="N59" i="2" s="1"/>
  <c r="N15" i="2"/>
  <c r="J66" i="7"/>
  <c r="J61" i="2" s="1"/>
  <c r="J17" i="2"/>
  <c r="J67" i="7"/>
  <c r="J62" i="2" s="1"/>
  <c r="J18" i="2"/>
  <c r="N68" i="7"/>
  <c r="N63" i="2" s="1"/>
  <c r="N19" i="2"/>
  <c r="N69" i="7"/>
  <c r="N64" i="2" s="1"/>
  <c r="N20" i="2"/>
  <c r="N70" i="7"/>
  <c r="N65" i="2" s="1"/>
  <c r="N21" i="2"/>
  <c r="N71" i="7"/>
  <c r="N66" i="2" s="1"/>
  <c r="N22" i="2"/>
  <c r="N72" i="7"/>
  <c r="N67" i="2" s="1"/>
  <c r="N23" i="2"/>
  <c r="J73" i="7"/>
  <c r="J68" i="2" s="1"/>
  <c r="J24" i="2"/>
  <c r="J74" i="7"/>
  <c r="J69" i="2" s="1"/>
  <c r="J25" i="2"/>
  <c r="J75" i="7"/>
  <c r="J70" i="2" s="1"/>
  <c r="J26" i="2"/>
  <c r="N79" i="7"/>
  <c r="N74" i="2" s="1"/>
  <c r="N30" i="2"/>
  <c r="N80" i="7"/>
  <c r="N75" i="2" s="1"/>
  <c r="N31" i="2"/>
  <c r="N81" i="7"/>
  <c r="N76" i="2" s="1"/>
  <c r="N32" i="2"/>
  <c r="J82" i="7"/>
  <c r="J77" i="2" s="1"/>
  <c r="J33" i="2"/>
  <c r="J83" i="7"/>
  <c r="J78" i="2" s="1"/>
  <c r="J34" i="2"/>
  <c r="J84" i="7"/>
  <c r="J79" i="2" s="1"/>
  <c r="J35" i="2"/>
  <c r="J85" i="7"/>
  <c r="J80" i="2" s="1"/>
  <c r="J36" i="2"/>
  <c r="J86" i="7"/>
  <c r="J81" i="2" s="1"/>
  <c r="J37" i="2"/>
  <c r="N87" i="7"/>
  <c r="N82" i="2" s="1"/>
  <c r="N38" i="2"/>
  <c r="N88" i="7"/>
  <c r="N83" i="2" s="1"/>
  <c r="N39" i="2"/>
  <c r="N89" i="7"/>
  <c r="N84" i="2" s="1"/>
  <c r="N40" i="2"/>
  <c r="N90" i="7"/>
  <c r="N85" i="2" s="1"/>
  <c r="N41" i="2"/>
  <c r="J91" i="7"/>
  <c r="J86" i="2" s="1"/>
  <c r="J42" i="2"/>
  <c r="J92" i="7"/>
  <c r="J87" i="2" s="1"/>
  <c r="J43" i="2"/>
  <c r="H6" i="2"/>
  <c r="P6" i="2"/>
  <c r="L56" i="7"/>
  <c r="L51" i="2" s="1"/>
  <c r="L7" i="2"/>
  <c r="H57" i="7"/>
  <c r="H52" i="2" s="1"/>
  <c r="H8" i="2"/>
  <c r="P57" i="7"/>
  <c r="P52" i="2" s="1"/>
  <c r="P8" i="2"/>
  <c r="L58" i="7"/>
  <c r="L53" i="2" s="1"/>
  <c r="L9" i="2"/>
  <c r="H59" i="7"/>
  <c r="H54" i="2" s="1"/>
  <c r="H10" i="2"/>
  <c r="P59" i="7"/>
  <c r="P54" i="2" s="1"/>
  <c r="P10" i="2"/>
  <c r="L60" i="7"/>
  <c r="L55" i="2" s="1"/>
  <c r="L11" i="2"/>
  <c r="H61" i="7"/>
  <c r="H56" i="2" s="1"/>
  <c r="H12" i="2"/>
  <c r="L61" i="7"/>
  <c r="L56" i="2" s="1"/>
  <c r="L12" i="2"/>
  <c r="H62" i="7"/>
  <c r="H57" i="2" s="1"/>
  <c r="H13" i="2"/>
  <c r="P62" i="7"/>
  <c r="P57" i="2" s="1"/>
  <c r="P13" i="2"/>
  <c r="P63" i="7"/>
  <c r="P58" i="2" s="1"/>
  <c r="P14" i="2"/>
  <c r="L64" i="7"/>
  <c r="L59" i="2" s="1"/>
  <c r="L15" i="2"/>
  <c r="H65" i="7"/>
  <c r="H60" i="2" s="1"/>
  <c r="H16" i="2"/>
  <c r="P65" i="7"/>
  <c r="P60" i="2" s="1"/>
  <c r="P16" i="2"/>
  <c r="L66" i="7"/>
  <c r="L61" i="2" s="1"/>
  <c r="L17" i="2"/>
  <c r="H67" i="7"/>
  <c r="H62" i="2" s="1"/>
  <c r="H18" i="2"/>
  <c r="P67" i="7"/>
  <c r="P62" i="2" s="1"/>
  <c r="P18" i="2"/>
  <c r="L68" i="7"/>
  <c r="L63" i="2" s="1"/>
  <c r="L19" i="2"/>
  <c r="H69" i="7"/>
  <c r="H64" i="2" s="1"/>
  <c r="H20" i="2"/>
  <c r="P69" i="7"/>
  <c r="P64" i="2" s="1"/>
  <c r="P20" i="2"/>
  <c r="L70" i="7"/>
  <c r="L65" i="2" s="1"/>
  <c r="L21" i="2"/>
  <c r="H71" i="7"/>
  <c r="H66" i="2" s="1"/>
  <c r="H22" i="2"/>
  <c r="P71" i="7"/>
  <c r="P66" i="2" s="1"/>
  <c r="P22" i="2"/>
  <c r="L72" i="7"/>
  <c r="L67" i="2" s="1"/>
  <c r="L23" i="2"/>
  <c r="H73" i="7"/>
  <c r="H68" i="2" s="1"/>
  <c r="H24" i="2"/>
  <c r="P73" i="7"/>
  <c r="P68" i="2" s="1"/>
  <c r="P24" i="2"/>
  <c r="H74" i="7"/>
  <c r="H69" i="2" s="1"/>
  <c r="H25" i="2"/>
  <c r="P74" i="7"/>
  <c r="P69" i="2" s="1"/>
  <c r="P25" i="2"/>
  <c r="H75" i="7"/>
  <c r="H70" i="2" s="1"/>
  <c r="H26" i="2"/>
  <c r="L75" i="7"/>
  <c r="L70" i="2" s="1"/>
  <c r="L26" i="2"/>
  <c r="P75" i="7"/>
  <c r="P70" i="2" s="1"/>
  <c r="P26" i="2"/>
  <c r="H76" i="7"/>
  <c r="H71" i="2" s="1"/>
  <c r="H27" i="2"/>
  <c r="L76" i="7"/>
  <c r="L71" i="2" s="1"/>
  <c r="L27" i="2"/>
  <c r="P76" i="7"/>
  <c r="P71" i="2" s="1"/>
  <c r="P27" i="2"/>
  <c r="H77" i="7"/>
  <c r="H72" i="2" s="1"/>
  <c r="H28" i="2"/>
  <c r="L77" i="7"/>
  <c r="L72" i="2" s="1"/>
  <c r="L28" i="2"/>
  <c r="P77" i="7"/>
  <c r="P72" i="2" s="1"/>
  <c r="P28" i="2"/>
  <c r="H78" i="7"/>
  <c r="H73" i="2" s="1"/>
  <c r="H29" i="2"/>
  <c r="L78" i="7"/>
  <c r="L73" i="2" s="1"/>
  <c r="L29" i="2"/>
  <c r="P78" i="7"/>
  <c r="P73" i="2" s="1"/>
  <c r="P29" i="2"/>
  <c r="I6" i="2"/>
  <c r="M6" i="2"/>
  <c r="Q6" i="2"/>
  <c r="I56" i="7"/>
  <c r="I51" i="2" s="1"/>
  <c r="I7" i="2"/>
  <c r="M56" i="7"/>
  <c r="M51" i="2" s="1"/>
  <c r="M7" i="2"/>
  <c r="Q56" i="7"/>
  <c r="Q51" i="2" s="1"/>
  <c r="Q7" i="2"/>
  <c r="I57" i="7"/>
  <c r="I52" i="2" s="1"/>
  <c r="I8" i="2"/>
  <c r="M57" i="7"/>
  <c r="M52" i="2" s="1"/>
  <c r="M8" i="2"/>
  <c r="Q57" i="7"/>
  <c r="Q52" i="2" s="1"/>
  <c r="Q8" i="2"/>
  <c r="I58" i="7"/>
  <c r="I53" i="2" s="1"/>
  <c r="I9" i="2"/>
  <c r="M58" i="7"/>
  <c r="M53" i="2" s="1"/>
  <c r="M9" i="2"/>
  <c r="Q58" i="7"/>
  <c r="Q53" i="2" s="1"/>
  <c r="Q9" i="2"/>
  <c r="I59" i="7"/>
  <c r="I54" i="2" s="1"/>
  <c r="I10" i="2"/>
  <c r="M59" i="7"/>
  <c r="M54" i="2" s="1"/>
  <c r="M10" i="2"/>
  <c r="Q59" i="7"/>
  <c r="Q54" i="2" s="1"/>
  <c r="Q10" i="2"/>
  <c r="I60" i="7"/>
  <c r="I55" i="2" s="1"/>
  <c r="I11" i="2"/>
  <c r="M60" i="7"/>
  <c r="M55" i="2" s="1"/>
  <c r="M11" i="2"/>
  <c r="Q60" i="7"/>
  <c r="Q55" i="2" s="1"/>
  <c r="Q11" i="2"/>
  <c r="I61" i="7"/>
  <c r="I56" i="2" s="1"/>
  <c r="I12" i="2"/>
  <c r="M61" i="7"/>
  <c r="M56" i="2" s="1"/>
  <c r="M12" i="2"/>
  <c r="Q61" i="7"/>
  <c r="Q56" i="2" s="1"/>
  <c r="Q12" i="2"/>
  <c r="I62" i="7"/>
  <c r="I57" i="2" s="1"/>
  <c r="I13" i="2"/>
  <c r="M62" i="7"/>
  <c r="M57" i="2" s="1"/>
  <c r="M13" i="2"/>
  <c r="Q62" i="7"/>
  <c r="Q57" i="2" s="1"/>
  <c r="Q13" i="2"/>
  <c r="I63" i="7"/>
  <c r="I58" i="2" s="1"/>
  <c r="I14" i="2"/>
  <c r="M63" i="7"/>
  <c r="M58" i="2" s="1"/>
  <c r="M14" i="2"/>
  <c r="Q63" i="7"/>
  <c r="Q58" i="2" s="1"/>
  <c r="Q14" i="2"/>
  <c r="I64" i="7"/>
  <c r="I59" i="2" s="1"/>
  <c r="I15" i="2"/>
  <c r="M64" i="7"/>
  <c r="M59" i="2" s="1"/>
  <c r="M15" i="2"/>
  <c r="Q64" i="7"/>
  <c r="Q59" i="2" s="1"/>
  <c r="Q15" i="2"/>
  <c r="I65" i="7"/>
  <c r="I60" i="2" s="1"/>
  <c r="I16" i="2"/>
  <c r="M65" i="7"/>
  <c r="M60" i="2" s="1"/>
  <c r="M16" i="2"/>
  <c r="Q65" i="7"/>
  <c r="Q60" i="2" s="1"/>
  <c r="Q16" i="2"/>
  <c r="I66" i="7"/>
  <c r="I61" i="2" s="1"/>
  <c r="I17" i="2"/>
  <c r="M66" i="7"/>
  <c r="M61" i="2" s="1"/>
  <c r="M17" i="2"/>
  <c r="Q66" i="7"/>
  <c r="Q61" i="2" s="1"/>
  <c r="Q17" i="2"/>
  <c r="I67" i="7"/>
  <c r="I62" i="2" s="1"/>
  <c r="I18" i="2"/>
  <c r="M67" i="7"/>
  <c r="M62" i="2" s="1"/>
  <c r="M18" i="2"/>
  <c r="Q67" i="7"/>
  <c r="Q62" i="2" s="1"/>
  <c r="Q18" i="2"/>
  <c r="I68" i="7"/>
  <c r="I63" i="2" s="1"/>
  <c r="I19" i="2"/>
  <c r="M68" i="7"/>
  <c r="M63" i="2" s="1"/>
  <c r="M19" i="2"/>
  <c r="Q68" i="7"/>
  <c r="Q63" i="2" s="1"/>
  <c r="Q19" i="2"/>
  <c r="I69" i="7"/>
  <c r="I64" i="2" s="1"/>
  <c r="I20" i="2"/>
  <c r="M69" i="7"/>
  <c r="M64" i="2" s="1"/>
  <c r="M20" i="2"/>
  <c r="Q69" i="7"/>
  <c r="Q64" i="2" s="1"/>
  <c r="Q20" i="2"/>
  <c r="I70" i="7"/>
  <c r="I65" i="2" s="1"/>
  <c r="I21" i="2"/>
  <c r="M70" i="7"/>
  <c r="M65" i="2" s="1"/>
  <c r="M21" i="2"/>
  <c r="Q70" i="7"/>
  <c r="Q65" i="2" s="1"/>
  <c r="Q21" i="2"/>
  <c r="I71" i="7"/>
  <c r="I66" i="2" s="1"/>
  <c r="I22" i="2"/>
  <c r="M71" i="7"/>
  <c r="M66" i="2" s="1"/>
  <c r="M22" i="2"/>
  <c r="Q71" i="7"/>
  <c r="Q66" i="2" s="1"/>
  <c r="Q22" i="2"/>
  <c r="I72" i="7"/>
  <c r="I67" i="2" s="1"/>
  <c r="I23" i="2"/>
  <c r="M72" i="7"/>
  <c r="M67" i="2" s="1"/>
  <c r="M23" i="2"/>
  <c r="Q72" i="7"/>
  <c r="Q67" i="2" s="1"/>
  <c r="Q23" i="2"/>
  <c r="I73" i="7"/>
  <c r="I68" i="2" s="1"/>
  <c r="I24" i="2"/>
  <c r="M73" i="7"/>
  <c r="M68" i="2" s="1"/>
  <c r="M24" i="2"/>
  <c r="Q73" i="7"/>
  <c r="Q68" i="2" s="1"/>
  <c r="Q24" i="2"/>
  <c r="I74" i="7"/>
  <c r="I69" i="2" s="1"/>
  <c r="I25" i="2"/>
  <c r="M74" i="7"/>
  <c r="M69" i="2" s="1"/>
  <c r="M25" i="2"/>
  <c r="Q74" i="7"/>
  <c r="Q69" i="2" s="1"/>
  <c r="Q25" i="2"/>
  <c r="I75" i="7"/>
  <c r="I70" i="2" s="1"/>
  <c r="I26" i="2"/>
  <c r="M75" i="7"/>
  <c r="M70" i="2" s="1"/>
  <c r="M26" i="2"/>
  <c r="Q75" i="7"/>
  <c r="Q70" i="2" s="1"/>
  <c r="Q26" i="2"/>
  <c r="I76" i="7"/>
  <c r="I71" i="2" s="1"/>
  <c r="I27" i="2"/>
  <c r="M76" i="7"/>
  <c r="M71" i="2" s="1"/>
  <c r="M27" i="2"/>
  <c r="Q76" i="7"/>
  <c r="Q71" i="2" s="1"/>
  <c r="Q27" i="2"/>
  <c r="I77" i="7"/>
  <c r="I72" i="2" s="1"/>
  <c r="I28" i="2"/>
  <c r="M77" i="7"/>
  <c r="M72" i="2" s="1"/>
  <c r="M28" i="2"/>
  <c r="Q77" i="7"/>
  <c r="Q72" i="2" s="1"/>
  <c r="Q28" i="2"/>
  <c r="I78" i="7"/>
  <c r="I73" i="2" s="1"/>
  <c r="I29" i="2"/>
  <c r="M78" i="7"/>
  <c r="M73" i="2" s="1"/>
  <c r="M29" i="2"/>
  <c r="Q78" i="7"/>
  <c r="Q73" i="2" s="1"/>
  <c r="Q29" i="2"/>
  <c r="I79" i="7"/>
  <c r="I74" i="2" s="1"/>
  <c r="I30" i="2"/>
  <c r="M79" i="7"/>
  <c r="M74" i="2" s="1"/>
  <c r="M30" i="2"/>
  <c r="Q79" i="7"/>
  <c r="Q74" i="2" s="1"/>
  <c r="Q30" i="2"/>
  <c r="I80" i="7"/>
  <c r="I75" i="2" s="1"/>
  <c r="I31" i="2"/>
  <c r="M80" i="7"/>
  <c r="M75" i="2" s="1"/>
  <c r="M31" i="2"/>
  <c r="Q80" i="7"/>
  <c r="Q75" i="2" s="1"/>
  <c r="Q31" i="2"/>
  <c r="I81" i="7"/>
  <c r="I76" i="2" s="1"/>
  <c r="I32" i="2"/>
  <c r="M81" i="7"/>
  <c r="M76" i="2" s="1"/>
  <c r="M32" i="2"/>
  <c r="Q81" i="7"/>
  <c r="Q76" i="2" s="1"/>
  <c r="Q32" i="2"/>
  <c r="I82" i="7"/>
  <c r="I77" i="2" s="1"/>
  <c r="I33" i="2"/>
  <c r="M82" i="7"/>
  <c r="M77" i="2" s="1"/>
  <c r="M33" i="2"/>
  <c r="Q82" i="7"/>
  <c r="Q77" i="2" s="1"/>
  <c r="Q33" i="2"/>
  <c r="I83" i="7"/>
  <c r="I78" i="2" s="1"/>
  <c r="I34" i="2"/>
  <c r="M83" i="7"/>
  <c r="M78" i="2" s="1"/>
  <c r="M34" i="2"/>
  <c r="Q83" i="7"/>
  <c r="Q78" i="2" s="1"/>
  <c r="Q34" i="2"/>
  <c r="I84" i="7"/>
  <c r="I79" i="2" s="1"/>
  <c r="I35" i="2"/>
  <c r="M84" i="7"/>
  <c r="M79" i="2" s="1"/>
  <c r="M35" i="2"/>
  <c r="Q84" i="7"/>
  <c r="Q79" i="2" s="1"/>
  <c r="Q35" i="2"/>
  <c r="I85" i="7"/>
  <c r="I80" i="2" s="1"/>
  <c r="I36" i="2"/>
  <c r="M85" i="7"/>
  <c r="M80" i="2" s="1"/>
  <c r="M36" i="2"/>
  <c r="Q85" i="7"/>
  <c r="Q80" i="2" s="1"/>
  <c r="Q36" i="2"/>
  <c r="I86" i="7"/>
  <c r="I81" i="2" s="1"/>
  <c r="I37" i="2"/>
  <c r="M86" i="7"/>
  <c r="M81" i="2" s="1"/>
  <c r="M37" i="2"/>
  <c r="Q86" i="7"/>
  <c r="Q81" i="2" s="1"/>
  <c r="Q37" i="2"/>
  <c r="I87" i="7"/>
  <c r="I82" i="2" s="1"/>
  <c r="I38" i="2"/>
  <c r="M87" i="7"/>
  <c r="M82" i="2" s="1"/>
  <c r="M38" i="2"/>
  <c r="Q87" i="7"/>
  <c r="Q82" i="2" s="1"/>
  <c r="Q38" i="2"/>
  <c r="I88" i="7"/>
  <c r="I83" i="2" s="1"/>
  <c r="I39" i="2"/>
  <c r="M88" i="7"/>
  <c r="M83" i="2" s="1"/>
  <c r="M39" i="2"/>
  <c r="Q88" i="7"/>
  <c r="Q83" i="2" s="1"/>
  <c r="Q39" i="2"/>
  <c r="I89" i="7"/>
  <c r="I84" i="2" s="1"/>
  <c r="I40" i="2"/>
  <c r="M89" i="7"/>
  <c r="M84" i="2" s="1"/>
  <c r="M40" i="2"/>
  <c r="Q89" i="7"/>
  <c r="Q84" i="2" s="1"/>
  <c r="Q40" i="2"/>
  <c r="I90" i="7"/>
  <c r="I85" i="2" s="1"/>
  <c r="I41" i="2"/>
  <c r="M90" i="7"/>
  <c r="M85" i="2" s="1"/>
  <c r="M41" i="2"/>
  <c r="Q90" i="7"/>
  <c r="Q85" i="2" s="1"/>
  <c r="Q41" i="2"/>
  <c r="I91" i="7"/>
  <c r="I86" i="2" s="1"/>
  <c r="I42" i="2"/>
  <c r="M91" i="7"/>
  <c r="M86" i="2" s="1"/>
  <c r="M42" i="2"/>
  <c r="Q91" i="7"/>
  <c r="Q86" i="2" s="1"/>
  <c r="Q42" i="2"/>
  <c r="I92" i="7"/>
  <c r="I87" i="2" s="1"/>
  <c r="I43" i="2"/>
  <c r="M92" i="7"/>
  <c r="M87" i="2" s="1"/>
  <c r="M43" i="2"/>
  <c r="Q92" i="7"/>
  <c r="Q87" i="2" s="1"/>
  <c r="Q43" i="2"/>
  <c r="I93" i="7"/>
  <c r="I88" i="2" s="1"/>
  <c r="I44" i="2"/>
  <c r="M93" i="7"/>
  <c r="M88" i="2" s="1"/>
  <c r="M44" i="2"/>
  <c r="Q93" i="7"/>
  <c r="Q88" i="2" s="1"/>
  <c r="Q44" i="2"/>
  <c r="F58" i="7"/>
  <c r="F9" i="2"/>
  <c r="F61" i="7"/>
  <c r="F56" i="2" s="1"/>
  <c r="F12" i="2"/>
  <c r="F64" i="7"/>
  <c r="F15" i="2"/>
  <c r="F69" i="7"/>
  <c r="F64" i="2" s="1"/>
  <c r="F20" i="2"/>
  <c r="F73" i="7"/>
  <c r="F24" i="2"/>
  <c r="F78" i="7"/>
  <c r="F73" i="2" s="1"/>
  <c r="F29" i="2"/>
  <c r="F83" i="7"/>
  <c r="F34" i="2"/>
  <c r="F85" i="7"/>
  <c r="F80" i="2" s="1"/>
  <c r="F36" i="2"/>
  <c r="F89" i="7"/>
  <c r="F40" i="2"/>
  <c r="F92" i="7"/>
  <c r="F87" i="2" s="1"/>
  <c r="F43" i="2"/>
  <c r="F60" i="7"/>
  <c r="F55" i="2" s="1"/>
  <c r="F11" i="2"/>
  <c r="F63" i="7"/>
  <c r="F58" i="2" s="1"/>
  <c r="F14" i="2"/>
  <c r="F66" i="7"/>
  <c r="F17" i="2"/>
  <c r="F67" i="7"/>
  <c r="F62" i="2" s="1"/>
  <c r="F18" i="2"/>
  <c r="F71" i="7"/>
  <c r="F22" i="2"/>
  <c r="F72" i="7"/>
  <c r="F67" i="2" s="1"/>
  <c r="F23" i="2"/>
  <c r="F74" i="7"/>
  <c r="F25" i="2"/>
  <c r="F75" i="7"/>
  <c r="F70" i="2" s="1"/>
  <c r="F26" i="2"/>
  <c r="F77" i="7"/>
  <c r="F28" i="2"/>
  <c r="F79" i="7"/>
  <c r="F74" i="2" s="1"/>
  <c r="F30" i="2"/>
  <c r="F82" i="7"/>
  <c r="F33" i="2"/>
  <c r="F84" i="7"/>
  <c r="F79" i="2" s="1"/>
  <c r="F35" i="2"/>
  <c r="F86" i="7"/>
  <c r="F37" i="2"/>
  <c r="F87" i="7"/>
  <c r="F82" i="2" s="1"/>
  <c r="F38" i="2"/>
  <c r="F90" i="7"/>
  <c r="F41" i="2"/>
  <c r="F91" i="7"/>
  <c r="F86" i="2" s="1"/>
  <c r="F42" i="2"/>
  <c r="F59" i="7"/>
  <c r="F10" i="2"/>
  <c r="F62" i="7"/>
  <c r="F57" i="2" s="1"/>
  <c r="F13" i="2"/>
  <c r="F65" i="7"/>
  <c r="F16" i="2"/>
  <c r="F68" i="7"/>
  <c r="F63" i="2" s="1"/>
  <c r="F19" i="2"/>
  <c r="F70" i="7"/>
  <c r="F21" i="2"/>
  <c r="F76" i="7"/>
  <c r="F71" i="2" s="1"/>
  <c r="F27" i="2"/>
  <c r="F80" i="7"/>
  <c r="F31" i="2"/>
  <c r="F81" i="7"/>
  <c r="F76" i="2" s="1"/>
  <c r="F32" i="2"/>
  <c r="F88" i="7"/>
  <c r="F39" i="2"/>
  <c r="F93" i="7"/>
  <c r="F88" i="2" s="1"/>
  <c r="F44" i="2"/>
  <c r="F56" i="7"/>
  <c r="F51" i="2" s="1"/>
  <c r="F57" i="7"/>
  <c r="G94" i="9"/>
  <c r="H94" i="9"/>
  <c r="N94" i="9"/>
  <c r="H94" i="8"/>
  <c r="R55" i="9"/>
  <c r="R56" i="9"/>
  <c r="R57" i="9"/>
  <c r="R58" i="9"/>
  <c r="R59" i="9"/>
  <c r="R60" i="9"/>
  <c r="R61" i="9"/>
  <c r="R62" i="9"/>
  <c r="R63" i="9"/>
  <c r="R65" i="9"/>
  <c r="R66" i="9"/>
  <c r="R67" i="9"/>
  <c r="R68" i="9"/>
  <c r="R71" i="9"/>
  <c r="R72" i="9"/>
  <c r="R73" i="9"/>
  <c r="R75" i="9"/>
  <c r="R77" i="9"/>
  <c r="R78" i="9"/>
  <c r="R79" i="9"/>
  <c r="R82" i="9"/>
  <c r="R83" i="9"/>
  <c r="R84" i="9"/>
  <c r="R85" i="9"/>
  <c r="R86" i="9"/>
  <c r="R88" i="9"/>
  <c r="R90" i="9"/>
  <c r="R91" i="9"/>
  <c r="R92" i="9"/>
  <c r="R93" i="9"/>
  <c r="R55" i="8"/>
  <c r="R56" i="8"/>
  <c r="R57" i="8"/>
  <c r="R58" i="8"/>
  <c r="R59" i="8"/>
  <c r="R60" i="8"/>
  <c r="R61" i="8"/>
  <c r="R62" i="8"/>
  <c r="R63" i="8"/>
  <c r="R64" i="8"/>
  <c r="R65" i="8"/>
  <c r="R66" i="8"/>
  <c r="R68" i="8"/>
  <c r="R69" i="8"/>
  <c r="R70" i="8"/>
  <c r="R71" i="8"/>
  <c r="R74" i="8"/>
  <c r="R75" i="8"/>
  <c r="R76" i="8"/>
  <c r="R77" i="8"/>
  <c r="R78" i="8"/>
  <c r="R79" i="8"/>
  <c r="R67" i="8"/>
  <c r="R74" i="9"/>
  <c r="R87" i="9"/>
  <c r="N94" i="8"/>
  <c r="R76" i="9"/>
  <c r="R73" i="8"/>
  <c r="R81" i="8"/>
  <c r="R82" i="8"/>
  <c r="R83" i="8"/>
  <c r="R84" i="8"/>
  <c r="R85" i="8"/>
  <c r="R86" i="8"/>
  <c r="R87" i="8"/>
  <c r="R88" i="8"/>
  <c r="R89" i="8"/>
  <c r="R90" i="8"/>
  <c r="R91" i="8"/>
  <c r="R92" i="8"/>
  <c r="R81" i="9"/>
  <c r="R80" i="8"/>
  <c r="R89" i="9"/>
  <c r="J94" i="8"/>
  <c r="K94" i="8"/>
  <c r="R80" i="9"/>
  <c r="R72" i="8"/>
  <c r="R54" i="8"/>
  <c r="F94" i="8"/>
  <c r="R93" i="8"/>
  <c r="R64" i="9"/>
  <c r="R69" i="9"/>
  <c r="R70" i="9"/>
  <c r="R54" i="9"/>
  <c r="F94" i="9"/>
  <c r="L51" i="8"/>
  <c r="H6" i="5" s="1"/>
  <c r="G51" i="8"/>
  <c r="C6" i="5" s="1"/>
  <c r="F51" i="7"/>
  <c r="B4" i="5" s="1"/>
  <c r="K51" i="8"/>
  <c r="G6" i="5" s="1"/>
  <c r="O51" i="8"/>
  <c r="K6" i="5" s="1"/>
  <c r="N51" i="8"/>
  <c r="J6" i="5" s="1"/>
  <c r="J51" i="8"/>
  <c r="F6" i="5" s="1"/>
  <c r="H51" i="8"/>
  <c r="D6" i="5" s="1"/>
  <c r="F51" i="8"/>
  <c r="B6" i="5" s="1"/>
  <c r="Q51" i="7"/>
  <c r="M4" i="5" s="1"/>
  <c r="Q51" i="8"/>
  <c r="M6" i="5" s="1"/>
  <c r="I51" i="7"/>
  <c r="E4" i="5" s="1"/>
  <c r="N51" i="7"/>
  <c r="J4" i="5" s="1"/>
  <c r="K51" i="7"/>
  <c r="G4" i="5" s="1"/>
  <c r="K51" i="9"/>
  <c r="G5" i="5" s="1"/>
  <c r="G51" i="9"/>
  <c r="C5" i="5" s="1"/>
  <c r="M51" i="7"/>
  <c r="I4" i="5" s="1"/>
  <c r="O51" i="9"/>
  <c r="K5" i="5" s="1"/>
  <c r="N51" i="9"/>
  <c r="J5" i="5" s="1"/>
  <c r="Q51" i="9"/>
  <c r="M5" i="5" s="1"/>
  <c r="J51" i="7"/>
  <c r="F4" i="5" s="1"/>
  <c r="M51" i="8"/>
  <c r="I6" i="5" s="1"/>
  <c r="J51" i="9"/>
  <c r="F5" i="5" s="1"/>
  <c r="P51" i="7"/>
  <c r="L4" i="5" s="1"/>
  <c r="L51" i="7"/>
  <c r="H4" i="5" s="1"/>
  <c r="I51" i="8"/>
  <c r="E6" i="5" s="1"/>
  <c r="P51" i="9"/>
  <c r="L5" i="5" s="1"/>
  <c r="P51" i="8"/>
  <c r="L6" i="5" s="1"/>
  <c r="I51" i="9"/>
  <c r="E5" i="5" s="1"/>
  <c r="L51" i="9"/>
  <c r="H5" i="5" s="1"/>
  <c r="G51" i="7"/>
  <c r="C4" i="5" s="1"/>
  <c r="H51" i="9"/>
  <c r="D5" i="5" s="1"/>
  <c r="H51" i="7"/>
  <c r="D4" i="5" s="1"/>
  <c r="M51" i="9"/>
  <c r="I5" i="5" s="1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R47" i="9"/>
  <c r="R48" i="9"/>
  <c r="R49" i="9"/>
  <c r="R50" i="9"/>
  <c r="R49" i="8"/>
  <c r="R50" i="8"/>
  <c r="R12" i="8"/>
  <c r="R13" i="8"/>
  <c r="R14" i="8"/>
  <c r="R16" i="8"/>
  <c r="R37" i="8"/>
  <c r="R38" i="8"/>
  <c r="R41" i="8"/>
  <c r="R42" i="8"/>
  <c r="R45" i="8"/>
  <c r="R46" i="8"/>
  <c r="R17" i="8"/>
  <c r="R18" i="8"/>
  <c r="R20" i="8"/>
  <c r="F51" i="9"/>
  <c r="B5" i="5" s="1"/>
  <c r="R15" i="8"/>
  <c r="R19" i="8"/>
  <c r="R23" i="8"/>
  <c r="R27" i="8"/>
  <c r="R31" i="8"/>
  <c r="R35" i="8"/>
  <c r="R39" i="8"/>
  <c r="R43" i="8"/>
  <c r="R47" i="8"/>
  <c r="R21" i="8"/>
  <c r="R22" i="8"/>
  <c r="R24" i="8"/>
  <c r="R25" i="8"/>
  <c r="R26" i="8"/>
  <c r="R28" i="8"/>
  <c r="R29" i="8"/>
  <c r="R30" i="8"/>
  <c r="R32" i="8"/>
  <c r="R33" i="8"/>
  <c r="R34" i="8"/>
  <c r="R36" i="8"/>
  <c r="R40" i="8"/>
  <c r="R44" i="8"/>
  <c r="R48" i="8"/>
  <c r="R48" i="7"/>
  <c r="R11" i="8"/>
  <c r="R24" i="7"/>
  <c r="R25" i="7"/>
  <c r="R26" i="7"/>
  <c r="R27" i="7"/>
  <c r="R28" i="7"/>
  <c r="R29" i="7"/>
  <c r="R30" i="7"/>
  <c r="R31" i="7"/>
  <c r="R32" i="7"/>
  <c r="R33" i="7"/>
  <c r="R35" i="7"/>
  <c r="R36" i="7"/>
  <c r="R38" i="7"/>
  <c r="R39" i="7"/>
  <c r="R40" i="7"/>
  <c r="R41" i="7"/>
  <c r="R42" i="7"/>
  <c r="R43" i="7"/>
  <c r="R44" i="7"/>
  <c r="R45" i="7"/>
  <c r="R46" i="7"/>
  <c r="R47" i="7"/>
  <c r="R49" i="7"/>
  <c r="R12" i="7"/>
  <c r="R15" i="7"/>
  <c r="R17" i="7"/>
  <c r="R21" i="7"/>
  <c r="R13" i="7"/>
  <c r="R14" i="7"/>
  <c r="R18" i="7"/>
  <c r="R20" i="7"/>
  <c r="R22" i="7"/>
  <c r="R16" i="7"/>
  <c r="R19" i="7"/>
  <c r="R23" i="7"/>
  <c r="R34" i="7"/>
  <c r="R37" i="7"/>
  <c r="R50" i="7"/>
  <c r="O51" i="7"/>
  <c r="K4" i="5" s="1"/>
  <c r="R11" i="7"/>
  <c r="E50" i="2"/>
  <c r="E49" i="2"/>
  <c r="I26" i="4" l="1"/>
  <c r="J23" i="4"/>
  <c r="J24" i="4" s="1"/>
  <c r="J13" i="5"/>
  <c r="D23" i="4"/>
  <c r="D26" i="4" s="1"/>
  <c r="D13" i="5"/>
  <c r="C23" i="4"/>
  <c r="C24" i="4" s="1"/>
  <c r="C13" i="5"/>
  <c r="K23" i="4"/>
  <c r="K24" i="4" s="1"/>
  <c r="K13" i="5"/>
  <c r="H23" i="4"/>
  <c r="H24" i="4" s="1"/>
  <c r="H13" i="5"/>
  <c r="F23" i="4"/>
  <c r="F26" i="4" s="1"/>
  <c r="F13" i="5"/>
  <c r="M23" i="4"/>
  <c r="M24" i="4" s="1"/>
  <c r="M13" i="5"/>
  <c r="G23" i="4"/>
  <c r="G26" i="4" s="1"/>
  <c r="G13" i="5"/>
  <c r="I17" i="4"/>
  <c r="L23" i="4"/>
  <c r="L24" i="4" s="1"/>
  <c r="L13" i="5"/>
  <c r="H14" i="4"/>
  <c r="H15" i="4" s="1"/>
  <c r="H12" i="5"/>
  <c r="J14" i="4"/>
  <c r="J17" i="4" s="1"/>
  <c r="J12" i="5"/>
  <c r="F14" i="4"/>
  <c r="F15" i="4" s="1"/>
  <c r="F12" i="5"/>
  <c r="G14" i="4"/>
  <c r="G12" i="5"/>
  <c r="D14" i="4"/>
  <c r="D15" i="4" s="1"/>
  <c r="D12" i="5"/>
  <c r="L14" i="4"/>
  <c r="L15" i="4" s="1"/>
  <c r="L12" i="5"/>
  <c r="C14" i="4"/>
  <c r="C15" i="4" s="1"/>
  <c r="C12" i="5"/>
  <c r="K14" i="4"/>
  <c r="K15" i="4" s="1"/>
  <c r="K12" i="5"/>
  <c r="M14" i="4"/>
  <c r="M15" i="4" s="1"/>
  <c r="M12" i="5"/>
  <c r="B23" i="4"/>
  <c r="B24" i="4" s="1"/>
  <c r="B13" i="5"/>
  <c r="B23" i="5" s="1"/>
  <c r="B14" i="4"/>
  <c r="B17" i="4" s="1"/>
  <c r="B12" i="5"/>
  <c r="L26" i="4"/>
  <c r="L27" i="4" s="1"/>
  <c r="N5" i="5"/>
  <c r="N6" i="5"/>
  <c r="D7" i="5"/>
  <c r="F7" i="5"/>
  <c r="J7" i="5"/>
  <c r="L7" i="5"/>
  <c r="H7" i="5"/>
  <c r="I7" i="5"/>
  <c r="N4" i="5"/>
  <c r="E7" i="5"/>
  <c r="G7" i="5"/>
  <c r="M7" i="5"/>
  <c r="K7" i="5"/>
  <c r="C7" i="5"/>
  <c r="E27" i="4"/>
  <c r="B7" i="5"/>
  <c r="I27" i="4"/>
  <c r="E18" i="4"/>
  <c r="I18" i="4"/>
  <c r="M26" i="4"/>
  <c r="R5" i="2"/>
  <c r="L45" i="2"/>
  <c r="O45" i="2"/>
  <c r="Q45" i="2"/>
  <c r="I45" i="2"/>
  <c r="P45" i="2"/>
  <c r="N45" i="2"/>
  <c r="G45" i="2"/>
  <c r="K45" i="2"/>
  <c r="M45" i="2"/>
  <c r="H45" i="2"/>
  <c r="J45" i="2"/>
  <c r="R55" i="2"/>
  <c r="F45" i="2"/>
  <c r="R88" i="2"/>
  <c r="R76" i="2"/>
  <c r="R71" i="2"/>
  <c r="R63" i="2"/>
  <c r="R57" i="2"/>
  <c r="R86" i="2"/>
  <c r="R82" i="2"/>
  <c r="R79" i="2"/>
  <c r="R74" i="2"/>
  <c r="R70" i="2"/>
  <c r="R67" i="2"/>
  <c r="R62" i="2"/>
  <c r="R58" i="2"/>
  <c r="R87" i="2"/>
  <c r="R80" i="2"/>
  <c r="R73" i="2"/>
  <c r="R64" i="2"/>
  <c r="R56" i="2"/>
  <c r="R51" i="2"/>
  <c r="R44" i="2"/>
  <c r="R32" i="2"/>
  <c r="R27" i="2"/>
  <c r="R19" i="2"/>
  <c r="R13" i="2"/>
  <c r="R42" i="2"/>
  <c r="R38" i="2"/>
  <c r="R35" i="2"/>
  <c r="R30" i="2"/>
  <c r="R26" i="2"/>
  <c r="R23" i="2"/>
  <c r="R18" i="2"/>
  <c r="R14" i="2"/>
  <c r="R43" i="2"/>
  <c r="R36" i="2"/>
  <c r="R29" i="2"/>
  <c r="R20" i="2"/>
  <c r="R12" i="2"/>
  <c r="R7" i="2"/>
  <c r="R8" i="2"/>
  <c r="R6" i="2"/>
  <c r="R39" i="2"/>
  <c r="R31" i="2"/>
  <c r="R21" i="2"/>
  <c r="R16" i="2"/>
  <c r="R10" i="2"/>
  <c r="R41" i="2"/>
  <c r="R37" i="2"/>
  <c r="R33" i="2"/>
  <c r="R28" i="2"/>
  <c r="R25" i="2"/>
  <c r="R22" i="2"/>
  <c r="R17" i="2"/>
  <c r="R11" i="2"/>
  <c r="R40" i="2"/>
  <c r="R34" i="2"/>
  <c r="R24" i="2"/>
  <c r="R15" i="2"/>
  <c r="R9" i="2"/>
  <c r="R60" i="7"/>
  <c r="R57" i="7"/>
  <c r="F52" i="2"/>
  <c r="R52" i="2" s="1"/>
  <c r="R88" i="7"/>
  <c r="F83" i="2"/>
  <c r="R83" i="2" s="1"/>
  <c r="R80" i="7"/>
  <c r="F75" i="2"/>
  <c r="R75" i="2" s="1"/>
  <c r="R70" i="7"/>
  <c r="F65" i="2"/>
  <c r="R65" i="2" s="1"/>
  <c r="R65" i="7"/>
  <c r="F60" i="2"/>
  <c r="R60" i="2" s="1"/>
  <c r="R59" i="7"/>
  <c r="F54" i="2"/>
  <c r="R54" i="2" s="1"/>
  <c r="R90" i="7"/>
  <c r="F85" i="2"/>
  <c r="R85" i="2" s="1"/>
  <c r="R86" i="7"/>
  <c r="F81" i="2"/>
  <c r="R81" i="2" s="1"/>
  <c r="R82" i="7"/>
  <c r="F77" i="2"/>
  <c r="R77" i="2" s="1"/>
  <c r="R77" i="7"/>
  <c r="F72" i="2"/>
  <c r="R72" i="2" s="1"/>
  <c r="R74" i="7"/>
  <c r="F69" i="2"/>
  <c r="R69" i="2" s="1"/>
  <c r="R71" i="7"/>
  <c r="F66" i="2"/>
  <c r="R66" i="2" s="1"/>
  <c r="R66" i="7"/>
  <c r="F61" i="2"/>
  <c r="R61" i="2" s="1"/>
  <c r="R89" i="7"/>
  <c r="F84" i="2"/>
  <c r="R84" i="2" s="1"/>
  <c r="R83" i="7"/>
  <c r="F78" i="2"/>
  <c r="R78" i="2" s="1"/>
  <c r="R73" i="7"/>
  <c r="F68" i="2"/>
  <c r="R68" i="2" s="1"/>
  <c r="R64" i="7"/>
  <c r="F59" i="2"/>
  <c r="R59" i="2" s="1"/>
  <c r="R58" i="7"/>
  <c r="F53" i="2"/>
  <c r="R53" i="2" s="1"/>
  <c r="R81" i="7"/>
  <c r="R92" i="7"/>
  <c r="R75" i="7"/>
  <c r="R93" i="7"/>
  <c r="R84" i="7"/>
  <c r="R78" i="7"/>
  <c r="R63" i="7"/>
  <c r="R67" i="7"/>
  <c r="R62" i="7"/>
  <c r="R85" i="7"/>
  <c r="R56" i="7"/>
  <c r="R76" i="7"/>
  <c r="R68" i="7"/>
  <c r="R87" i="7"/>
  <c r="R79" i="7"/>
  <c r="R72" i="7"/>
  <c r="R69" i="7"/>
  <c r="R61" i="7"/>
  <c r="R91" i="7"/>
  <c r="R94" i="9"/>
  <c r="R94" i="8"/>
  <c r="R51" i="8"/>
  <c r="R51" i="7"/>
  <c r="R51" i="9"/>
  <c r="E6" i="2"/>
  <c r="E5" i="2"/>
  <c r="B22" i="5" l="1"/>
  <c r="G24" i="4"/>
  <c r="G27" i="4" s="1"/>
  <c r="H26" i="4"/>
  <c r="H27" i="4" s="1"/>
  <c r="J26" i="4"/>
  <c r="J27" i="4" s="1"/>
  <c r="N13" i="5"/>
  <c r="C26" i="4"/>
  <c r="B26" i="4"/>
  <c r="B27" i="4" s="1"/>
  <c r="J15" i="4"/>
  <c r="J18" i="4" s="1"/>
  <c r="D24" i="4"/>
  <c r="D27" i="4" s="1"/>
  <c r="F24" i="4"/>
  <c r="F27" i="4" s="1"/>
  <c r="N12" i="5"/>
  <c r="H17" i="4"/>
  <c r="H18" i="4" s="1"/>
  <c r="F17" i="4"/>
  <c r="F18" i="4" s="1"/>
  <c r="C17" i="4"/>
  <c r="C18" i="4" s="1"/>
  <c r="B15" i="4"/>
  <c r="B18" i="4" s="1"/>
  <c r="M17" i="4"/>
  <c r="M18" i="4" s="1"/>
  <c r="D17" i="4"/>
  <c r="D18" i="4" s="1"/>
  <c r="K26" i="4"/>
  <c r="K27" i="4" s="1"/>
  <c r="G17" i="4"/>
  <c r="G15" i="4"/>
  <c r="K17" i="4"/>
  <c r="K18" i="4" s="1"/>
  <c r="L17" i="4"/>
  <c r="L18" i="4" s="1"/>
  <c r="N7" i="5"/>
  <c r="M27" i="4"/>
  <c r="C27" i="4"/>
  <c r="R45" i="2"/>
  <c r="E12" i="7"/>
  <c r="E11" i="7"/>
  <c r="E12" i="9"/>
  <c r="E11" i="9"/>
  <c r="E55" i="8"/>
  <c r="E54" i="8"/>
  <c r="E12" i="8"/>
  <c r="E11" i="8"/>
  <c r="E55" i="9"/>
  <c r="E54" i="9"/>
  <c r="E55" i="7"/>
  <c r="E54" i="7"/>
  <c r="G18" i="4" l="1"/>
  <c r="K54" i="7"/>
  <c r="P54" i="7"/>
  <c r="Q54" i="7"/>
  <c r="I54" i="7"/>
  <c r="O54" i="7"/>
  <c r="N54" i="7"/>
  <c r="G54" i="7"/>
  <c r="H54" i="7"/>
  <c r="M54" i="7"/>
  <c r="F54" i="7"/>
  <c r="L54" i="7"/>
  <c r="J54" i="7"/>
  <c r="J55" i="7"/>
  <c r="J50" i="2" s="1"/>
  <c r="H55" i="7"/>
  <c r="H50" i="2" s="1"/>
  <c r="M55" i="7"/>
  <c r="M50" i="2" s="1"/>
  <c r="G55" i="7"/>
  <c r="G50" i="2" s="1"/>
  <c r="O55" i="7"/>
  <c r="O50" i="2" s="1"/>
  <c r="N55" i="7"/>
  <c r="N50" i="2" s="1"/>
  <c r="P55" i="7"/>
  <c r="P50" i="2" s="1"/>
  <c r="I55" i="7"/>
  <c r="I50" i="2" s="1"/>
  <c r="Q55" i="7"/>
  <c r="Q50" i="2" s="1"/>
  <c r="F55" i="7"/>
  <c r="L55" i="7"/>
  <c r="L50" i="2" s="1"/>
  <c r="K55" i="7"/>
  <c r="K50" i="2" s="1"/>
  <c r="G46" i="1"/>
  <c r="I46" i="1" s="1"/>
  <c r="G38" i="1"/>
  <c r="I38" i="1" s="1"/>
  <c r="E12" i="1"/>
  <c r="F12" i="1" s="1"/>
  <c r="F47" i="1"/>
  <c r="G47" i="1" s="1"/>
  <c r="F43" i="1"/>
  <c r="G43" i="1" s="1"/>
  <c r="F39" i="1"/>
  <c r="G39" i="1" s="1"/>
  <c r="F35" i="1"/>
  <c r="G35" i="1" s="1"/>
  <c r="F31" i="1"/>
  <c r="G31" i="1" s="1"/>
  <c r="F27" i="1"/>
  <c r="G27" i="1" s="1"/>
  <c r="F23" i="1"/>
  <c r="G23" i="1" s="1"/>
  <c r="F20" i="1"/>
  <c r="G20" i="1" s="1"/>
  <c r="F19" i="1"/>
  <c r="G19" i="1" s="1"/>
  <c r="I19" i="1" s="1"/>
  <c r="F17" i="1"/>
  <c r="G17" i="1" s="1"/>
  <c r="F16" i="1"/>
  <c r="G16" i="1" s="1"/>
  <c r="F15" i="1"/>
  <c r="G15" i="1" s="1"/>
  <c r="I15" i="1" s="1"/>
  <c r="E11" i="1"/>
  <c r="F11" i="1" s="1"/>
  <c r="G11" i="1" s="1"/>
  <c r="F50" i="1"/>
  <c r="G50" i="1" s="1"/>
  <c r="F49" i="1"/>
  <c r="G49" i="1" s="1"/>
  <c r="F48" i="1"/>
  <c r="G48" i="1" s="1"/>
  <c r="F46" i="1"/>
  <c r="F45" i="1"/>
  <c r="G45" i="1" s="1"/>
  <c r="F44" i="1"/>
  <c r="G44" i="1" s="1"/>
  <c r="F42" i="1"/>
  <c r="G42" i="1" s="1"/>
  <c r="I42" i="1" s="1"/>
  <c r="F41" i="1"/>
  <c r="G41" i="1" s="1"/>
  <c r="F40" i="1"/>
  <c r="G40" i="1" s="1"/>
  <c r="F38" i="1"/>
  <c r="F37" i="1"/>
  <c r="G37" i="1" s="1"/>
  <c r="F36" i="1"/>
  <c r="G36" i="1" s="1"/>
  <c r="F34" i="1"/>
  <c r="G34" i="1" s="1"/>
  <c r="F33" i="1"/>
  <c r="G33" i="1" s="1"/>
  <c r="F32" i="1"/>
  <c r="G32" i="1" s="1"/>
  <c r="F30" i="1"/>
  <c r="G30" i="1" s="1"/>
  <c r="I30" i="1" s="1"/>
  <c r="F29" i="1"/>
  <c r="G29" i="1" s="1"/>
  <c r="F28" i="1"/>
  <c r="G28" i="1" s="1"/>
  <c r="F26" i="1"/>
  <c r="G26" i="1" s="1"/>
  <c r="F25" i="1"/>
  <c r="G25" i="1" s="1"/>
  <c r="F24" i="1"/>
  <c r="G24" i="1" s="1"/>
  <c r="F22" i="1"/>
  <c r="G22" i="1" s="1"/>
  <c r="F21" i="1"/>
  <c r="G21" i="1" s="1"/>
  <c r="F18" i="1"/>
  <c r="G18" i="1" s="1"/>
  <c r="F14" i="1"/>
  <c r="G14" i="1" s="1"/>
  <c r="F13" i="1"/>
  <c r="G13" i="1" s="1"/>
  <c r="I49" i="2" l="1"/>
  <c r="I89" i="2" s="1"/>
  <c r="I94" i="7"/>
  <c r="L94" i="7"/>
  <c r="L49" i="2"/>
  <c r="L89" i="2" s="1"/>
  <c r="G49" i="2"/>
  <c r="G89" i="2" s="1"/>
  <c r="G94" i="7"/>
  <c r="Q49" i="2"/>
  <c r="Q89" i="2" s="1"/>
  <c r="Q94" i="7"/>
  <c r="H49" i="2"/>
  <c r="H89" i="2" s="1"/>
  <c r="H94" i="7"/>
  <c r="F50" i="2"/>
  <c r="R50" i="2" s="1"/>
  <c r="R55" i="7"/>
  <c r="F49" i="2"/>
  <c r="R54" i="7"/>
  <c r="F94" i="7"/>
  <c r="B11" i="5" s="1"/>
  <c r="N49" i="2"/>
  <c r="N89" i="2" s="1"/>
  <c r="N94" i="7"/>
  <c r="P49" i="2"/>
  <c r="P89" i="2" s="1"/>
  <c r="P94" i="7"/>
  <c r="J49" i="2"/>
  <c r="J89" i="2" s="1"/>
  <c r="J94" i="7"/>
  <c r="M94" i="7"/>
  <c r="M49" i="2"/>
  <c r="M89" i="2" s="1"/>
  <c r="O49" i="2"/>
  <c r="O89" i="2" s="1"/>
  <c r="O94" i="7"/>
  <c r="K49" i="2"/>
  <c r="K89" i="2" s="1"/>
  <c r="K94" i="7"/>
  <c r="G12" i="1"/>
  <c r="I12" i="1" s="1"/>
  <c r="I25" i="1"/>
  <c r="H25" i="1"/>
  <c r="I36" i="1"/>
  <c r="H36" i="1"/>
  <c r="I31" i="1"/>
  <c r="H31" i="1"/>
  <c r="H47" i="1"/>
  <c r="I47" i="1"/>
  <c r="I13" i="1"/>
  <c r="H13" i="1"/>
  <c r="I21" i="1"/>
  <c r="H21" i="1"/>
  <c r="I26" i="1"/>
  <c r="H26" i="1"/>
  <c r="I32" i="1"/>
  <c r="H32" i="1"/>
  <c r="I37" i="1"/>
  <c r="H37" i="1"/>
  <c r="I48" i="1"/>
  <c r="H48" i="1"/>
  <c r="I20" i="1"/>
  <c r="H20" i="1"/>
  <c r="H35" i="1"/>
  <c r="I35" i="1"/>
  <c r="I41" i="1"/>
  <c r="H41" i="1"/>
  <c r="I22" i="1"/>
  <c r="H22" i="1"/>
  <c r="I33" i="1"/>
  <c r="H33" i="1"/>
  <c r="I44" i="1"/>
  <c r="H44" i="1"/>
  <c r="I49" i="1"/>
  <c r="H49" i="1"/>
  <c r="I16" i="1"/>
  <c r="H16" i="1"/>
  <c r="H23" i="1"/>
  <c r="I23" i="1"/>
  <c r="I39" i="1"/>
  <c r="H39" i="1"/>
  <c r="I11" i="1"/>
  <c r="H11" i="1"/>
  <c r="I14" i="1"/>
  <c r="H14" i="1"/>
  <c r="I28" i="1"/>
  <c r="H28" i="1"/>
  <c r="I18" i="1"/>
  <c r="H18" i="1"/>
  <c r="I24" i="1"/>
  <c r="H24" i="1"/>
  <c r="I29" i="1"/>
  <c r="H29" i="1"/>
  <c r="I34" i="1"/>
  <c r="H34" i="1"/>
  <c r="I40" i="1"/>
  <c r="H40" i="1"/>
  <c r="I45" i="1"/>
  <c r="H45" i="1"/>
  <c r="I50" i="1"/>
  <c r="H50" i="1"/>
  <c r="I17" i="1"/>
  <c r="H17" i="1"/>
  <c r="H27" i="1"/>
  <c r="I27" i="1"/>
  <c r="I43" i="1"/>
  <c r="H43" i="1"/>
  <c r="H19" i="1"/>
  <c r="H15" i="1"/>
  <c r="H30" i="1"/>
  <c r="H38" i="1"/>
  <c r="H42" i="1"/>
  <c r="H46" i="1"/>
  <c r="B18" i="5" l="1"/>
  <c r="B14" i="5"/>
  <c r="M5" i="4"/>
  <c r="M6" i="4" s="1"/>
  <c r="M11" i="5"/>
  <c r="L5" i="4"/>
  <c r="L8" i="4" s="1"/>
  <c r="L11" i="5"/>
  <c r="H5" i="4"/>
  <c r="H6" i="4" s="1"/>
  <c r="H11" i="5"/>
  <c r="I5" i="4"/>
  <c r="I8" i="4" s="1"/>
  <c r="I11" i="5"/>
  <c r="D5" i="4"/>
  <c r="D8" i="4" s="1"/>
  <c r="D11" i="5"/>
  <c r="C5" i="4"/>
  <c r="C8" i="4" s="1"/>
  <c r="C11" i="5"/>
  <c r="E5" i="4"/>
  <c r="E6" i="4" s="1"/>
  <c r="E11" i="5"/>
  <c r="G5" i="4"/>
  <c r="G8" i="4" s="1"/>
  <c r="G11" i="5"/>
  <c r="K5" i="4"/>
  <c r="K8" i="4" s="1"/>
  <c r="K11" i="5"/>
  <c r="F5" i="4"/>
  <c r="F6" i="4" s="1"/>
  <c r="F11" i="5"/>
  <c r="J5" i="4"/>
  <c r="J6" i="4" s="1"/>
  <c r="J11" i="5"/>
  <c r="B5" i="4"/>
  <c r="B6" i="4" s="1"/>
  <c r="R94" i="7"/>
  <c r="F89" i="2"/>
  <c r="R89" i="2" s="1"/>
  <c r="R49" i="2"/>
  <c r="H12" i="1"/>
  <c r="B21" i="5" l="1"/>
  <c r="B24" i="5" s="1"/>
  <c r="K6" i="4"/>
  <c r="J14" i="5"/>
  <c r="J18" i="5"/>
  <c r="E14" i="5"/>
  <c r="E18" i="5"/>
  <c r="M14" i="5"/>
  <c r="M18" i="5"/>
  <c r="K14" i="5"/>
  <c r="K18" i="5"/>
  <c r="D14" i="5"/>
  <c r="D18" i="5"/>
  <c r="H14" i="5"/>
  <c r="H18" i="5"/>
  <c r="D6" i="4"/>
  <c r="D9" i="4" s="1"/>
  <c r="F14" i="5"/>
  <c r="F18" i="5"/>
  <c r="G14" i="5"/>
  <c r="G18" i="5"/>
  <c r="C14" i="5"/>
  <c r="C18" i="5"/>
  <c r="I14" i="5"/>
  <c r="I18" i="5"/>
  <c r="L14" i="5"/>
  <c r="L18" i="5"/>
  <c r="J8" i="4"/>
  <c r="J9" i="4" s="1"/>
  <c r="M8" i="4"/>
  <c r="M9" i="4" s="1"/>
  <c r="L6" i="4"/>
  <c r="L9" i="4" s="1"/>
  <c r="F8" i="4"/>
  <c r="F9" i="4" s="1"/>
  <c r="E8" i="4"/>
  <c r="E9" i="4" s="1"/>
  <c r="H8" i="4"/>
  <c r="H9" i="4" s="1"/>
  <c r="N11" i="5"/>
  <c r="G6" i="4"/>
  <c r="G9" i="4" s="1"/>
  <c r="I6" i="4"/>
  <c r="I9" i="4" s="1"/>
  <c r="C6" i="4"/>
  <c r="C9" i="4" s="1"/>
  <c r="B8" i="4"/>
  <c r="B9" i="4" s="1"/>
  <c r="K9" i="4"/>
  <c r="N18" i="5" l="1"/>
  <c r="N14" i="5"/>
</calcChain>
</file>

<file path=xl/sharedStrings.xml><?xml version="1.0" encoding="utf-8"?>
<sst xmlns="http://schemas.openxmlformats.org/spreadsheetml/2006/main" count="1483" uniqueCount="161">
  <si>
    <t xml:space="preserve">Gamme de produits </t>
  </si>
  <si>
    <t xml:space="preserve">Taux de marge </t>
  </si>
  <si>
    <t xml:space="preserve">Famille de produits </t>
  </si>
  <si>
    <t xml:space="preserve">Yves Saint Laurent </t>
  </si>
  <si>
    <t xml:space="preserve">Hermes </t>
  </si>
  <si>
    <t xml:space="preserve">Chanel </t>
  </si>
  <si>
    <t xml:space="preserve">Dior </t>
  </si>
  <si>
    <t xml:space="preserve">Taux de TVA </t>
  </si>
  <si>
    <t xml:space="preserve">Marque </t>
  </si>
  <si>
    <t xml:space="preserve">Reférences </t>
  </si>
  <si>
    <t>Prix TTC</t>
  </si>
  <si>
    <t>PUHT</t>
  </si>
  <si>
    <t>Coût achat HT</t>
  </si>
  <si>
    <t>Marge Unitaire HT</t>
  </si>
  <si>
    <t xml:space="preserve">Taux de marque </t>
  </si>
  <si>
    <t xml:space="preserve">Designation des produits référencés </t>
  </si>
  <si>
    <t>Sac Vanity</t>
  </si>
  <si>
    <t>Petit Cabas</t>
  </si>
  <si>
    <t>Sac Bowling</t>
  </si>
  <si>
    <t xml:space="preserve">Sac Classique </t>
  </si>
  <si>
    <t>Sac à Rabat Chanel 19</t>
  </si>
  <si>
    <t>Petit sac à Rabat</t>
  </si>
  <si>
    <t>Petit sac Losange</t>
  </si>
  <si>
    <t xml:space="preserve">Petit sac Vanity </t>
  </si>
  <si>
    <t>Grand Cabas</t>
  </si>
  <si>
    <t>Grand sac à Rabat</t>
  </si>
  <si>
    <t>AS1160 B04824 C0200</t>
  </si>
  <si>
    <t>A01112 B04869 N6589</t>
  </si>
  <si>
    <t>AS2304 B04864 94305</t>
  </si>
  <si>
    <t xml:space="preserve"> AS2307 B04825 NA106</t>
  </si>
  <si>
    <t>AS2295 B04858 10601</t>
  </si>
  <si>
    <t>AS2223 B04983 N9310</t>
  </si>
  <si>
    <t>AS2179 B04400 N9313</t>
  </si>
  <si>
    <t>AS2317 B04907 NA114</t>
  </si>
  <si>
    <t xml:space="preserve"> AS2201 B04433 N9310</t>
  </si>
  <si>
    <t>AS2178 B04400 N9310</t>
  </si>
  <si>
    <t>M1296ZGSB_M49P</t>
  </si>
  <si>
    <t>Sac Dior Book Tote Small</t>
  </si>
  <si>
    <t>M0446CBAA_M900</t>
  </si>
  <si>
    <t>M1286ZWBR_M941</t>
  </si>
  <si>
    <t>M9203UTZQ_M928</t>
  </si>
  <si>
    <t>M0538OCAL_M43M</t>
  </si>
  <si>
    <t>M0565ONGE_M900</t>
  </si>
  <si>
    <t>M9319UMOL_M43M</t>
  </si>
  <si>
    <t>M0505PCAL_M900</t>
  </si>
  <si>
    <t>S5619ILLO_M41G</t>
  </si>
  <si>
    <t>M1291VRIW_M928</t>
  </si>
  <si>
    <t xml:space="preserve">Sac Saddle </t>
  </si>
  <si>
    <t xml:space="preserve">Sac Dior Book Tote </t>
  </si>
  <si>
    <t>Sac 30 Montaigne</t>
  </si>
  <si>
    <t xml:space="preserve">Sac Lady Dior </t>
  </si>
  <si>
    <t>Sac Lady Dior Midium</t>
  </si>
  <si>
    <t xml:space="preserve">Sac Dior Bobby Midium </t>
  </si>
  <si>
    <t xml:space="preserve">Sac Lady Dior Mini </t>
  </si>
  <si>
    <t xml:space="preserve">Pochette ceinture Saddle </t>
  </si>
  <si>
    <t xml:space="preserve">Sac Diorchamp </t>
  </si>
  <si>
    <t>Sac Trim 31</t>
  </si>
  <si>
    <t xml:space="preserve"> H080152CK37</t>
  </si>
  <si>
    <t>Sac Hermès Clic-H 33</t>
  </si>
  <si>
    <t xml:space="preserve">Sac Trim Duo 24 </t>
  </si>
  <si>
    <t>H079218CK9R</t>
  </si>
  <si>
    <t>H077848CKS3</t>
  </si>
  <si>
    <t>Sac Hermès Clic-H 21</t>
  </si>
  <si>
    <t xml:space="preserve">Sac Hermès  Cinthetic </t>
  </si>
  <si>
    <t> H077716CKI6</t>
  </si>
  <si>
    <t xml:space="preserve">Sac Hermès Sacabar </t>
  </si>
  <si>
    <t>H079118CCAF</t>
  </si>
  <si>
    <t xml:space="preserve">Sac Verrou Chaine Mini </t>
  </si>
  <si>
    <t>H071337CK7T</t>
  </si>
  <si>
    <t xml:space="preserve">Sac Bolide 31 </t>
  </si>
  <si>
    <t>H073419CKM3</t>
  </si>
  <si>
    <t xml:space="preserve">Sac Evelyne III 40 </t>
  </si>
  <si>
    <t>H078342CK89</t>
  </si>
  <si>
    <t xml:space="preserve">Sac Hermès 2002 </t>
  </si>
  <si>
    <t>H075134CK89</t>
  </si>
  <si>
    <t>6332141YF0W1000</t>
  </si>
  <si>
    <t xml:space="preserve"> 6343050SX0W1000</t>
  </si>
  <si>
    <t>6343060SX0W1000</t>
  </si>
  <si>
    <t>634818BWR0W1000</t>
  </si>
  <si>
    <t>532750BOWNW1048</t>
  </si>
  <si>
    <t>6239300SX0W1000</t>
  </si>
  <si>
    <t>5796071D3191000</t>
  </si>
  <si>
    <t>55765303P0J1000</t>
  </si>
  <si>
    <t>494699DV7271000</t>
  </si>
  <si>
    <t>5537450SX0W1000</t>
  </si>
  <si>
    <t>Manhattan Midium</t>
  </si>
  <si>
    <t xml:space="preserve">Loulou Small </t>
  </si>
  <si>
    <t>Uptown Cabas Medium</t>
  </si>
  <si>
    <t>Le Carré Satchel</t>
  </si>
  <si>
    <t xml:space="preserve">Solferino Satchel medium </t>
  </si>
  <si>
    <t>Solferino Small Satchel</t>
  </si>
  <si>
    <t xml:space="preserve">Kaia Medium Satchel </t>
  </si>
  <si>
    <t xml:space="preserve">Cassandra Fermoir Monogramme </t>
  </si>
  <si>
    <t xml:space="preserve">Cassandra Mini Top Handle </t>
  </si>
  <si>
    <t xml:space="preserve">Becky Small </t>
  </si>
  <si>
    <t>Dior</t>
  </si>
  <si>
    <t>Hermès</t>
  </si>
  <si>
    <t xml:space="preserve">Martinez Victoria </t>
  </si>
  <si>
    <t xml:space="preserve">Ventes en volume </t>
  </si>
  <si>
    <t xml:space="preserve"> </t>
  </si>
  <si>
    <t>Ventes en volume</t>
  </si>
  <si>
    <t xml:space="preserve">Activité commerciale de Martinez Victoria </t>
  </si>
  <si>
    <t>Activité commerciale de Sutter Evelyne</t>
  </si>
  <si>
    <t xml:space="preserve">Activité commerciale de Muller Caroline </t>
  </si>
  <si>
    <t xml:space="preserve">Sutter Evelyne </t>
  </si>
  <si>
    <t xml:space="preserve">Muller Caroline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</si>
  <si>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</si>
  <si>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</si>
  <si>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</si>
  <si>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</si>
  <si>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</si>
  <si>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</si>
  <si>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</si>
  <si>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</si>
  <si>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</si>
  <si>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</si>
  <si>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</si>
  <si>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</si>
  <si>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</si>
  <si>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 xml:space="preserve">Total </t>
  </si>
  <si>
    <t>Consolidation des données commerciales des 3 vendeuses</t>
  </si>
  <si>
    <t>Données sociales</t>
  </si>
  <si>
    <t>Identité des commerciaux</t>
  </si>
  <si>
    <t>Ancienneté</t>
  </si>
  <si>
    <t>Rémunération</t>
  </si>
  <si>
    <t>Objectif de vente mensuel HT</t>
  </si>
  <si>
    <t>Prime d’objectif</t>
  </si>
  <si>
    <t>Salaire fixe</t>
  </si>
  <si>
    <t>Part variable</t>
  </si>
  <si>
    <t>Mme. MARTINEZ Victoria</t>
  </si>
  <si>
    <t>Mme. SUTTER Evelyne</t>
  </si>
  <si>
    <t>Mme. MULLER Caroline</t>
  </si>
  <si>
    <t>14 ans</t>
  </si>
  <si>
    <t>CA mensuel HT</t>
  </si>
  <si>
    <t>Objectif de vente</t>
  </si>
  <si>
    <t>Prime objectif</t>
  </si>
  <si>
    <t>TOTAL BRUT</t>
  </si>
  <si>
    <t>MARTINEZ Victoria</t>
  </si>
  <si>
    <t>Détermination de la rénumération brutes des vendeuses</t>
  </si>
  <si>
    <t>SUTTER Evelyne</t>
  </si>
  <si>
    <t>MULLER Caroline</t>
  </si>
  <si>
    <t>Production de tableaux d'analyses des données brutes</t>
  </si>
  <si>
    <t>VENTES MENSUELLES EN VOLUMES PAR VENDEUR</t>
  </si>
  <si>
    <t>TOTAUX</t>
  </si>
  <si>
    <t>TOTAL CA HT</t>
  </si>
  <si>
    <t>MARTINEZ</t>
  </si>
  <si>
    <t>SUTTER</t>
  </si>
  <si>
    <t>MULLER</t>
  </si>
  <si>
    <t>SYNTHESE DES CHIFFRE D'AFFAIRES MENSUELS</t>
  </si>
  <si>
    <t>CA MOYEN</t>
  </si>
  <si>
    <t>CA MENSUELS  MOYENS</t>
  </si>
  <si>
    <t>CA HT MENSUEL MOYEN DE CHAQUE VENDEUR</t>
  </si>
  <si>
    <t>CA MENSUEL MOYEN HT</t>
  </si>
  <si>
    <t>Contribution de chaque vendeur au CA mensuel</t>
  </si>
  <si>
    <t>Position du CA HT mensuel / CA HT mensuel moyen</t>
  </si>
  <si>
    <t>CA MINIMUM MENSUELS REALISES</t>
  </si>
  <si>
    <t>CA MAXIMUM MENSUELS REALISES</t>
  </si>
  <si>
    <t>Total</t>
  </si>
  <si>
    <t>Ventes en euros</t>
  </si>
  <si>
    <t>15 ans</t>
  </si>
  <si>
    <t>18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</si>
</sst>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_-* #,##0.00\ _€_-;\-* #,##0.00\ _€_-;_-* &quot;-&quot;??\ _€_-;_-@_-"/>
    <numFmt numFmtId="167" formatCode="_-* #,##0\ _€_-;\-* #,##0\ _€_-;_-* &quot;-&quot;??\ _€_-;_-@_-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indexed="8"/>
      <name val="Californian FB"/>
      <family val="1"/>
    </font>
    <font>
      <b/>
      <sz val="10"/>
      <color theme="0"/>
      <name val="Californian FB"/>
      <family val="1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b/>
      <sz val="16"/>
      <color theme="4" tint="-0.499984740745262"/>
      <name val="Californian FB"/>
      <family val="1"/>
    </font>
    <font>
      <b/>
      <sz val="12"/>
      <color indexed="8"/>
      <name val="Californian FB"/>
      <family val="1"/>
    </font>
    <font>
      <sz val="12"/>
      <color indexed="8"/>
      <name val="Californian FB"/>
      <family val="1"/>
    </font>
    <font>
      <sz val="10"/>
      <color indexed="8"/>
      <name val="Helvetica Neue"/>
    </font>
    <font>
      <b/>
      <sz val="12"/>
      <color theme="0"/>
      <name val="Californian FB"/>
      <family val="1"/>
    </font>
    <font>
      <sz val="11"/>
      <color indexed="8"/>
      <name val="Californian FB"/>
      <family val="1"/>
    </font>
    <font>
      <b/>
      <sz val="11"/>
      <color indexed="8"/>
      <name val="Californian FB"/>
      <family val="1"/>
    </font>
    <font>
      <sz val="10"/>
      <color indexed="8"/>
      <name val="Californian FB"/>
      <family val="1"/>
    </font>
    <font>
      <b/>
      <sz val="11"/>
      <color theme="1"/>
      <name val="Arial"/>
      <family val="2"/>
    </font>
    <font>
      <b/>
      <sz val="24"/>
      <color indexed="8"/>
      <name val="Californian FB"/>
      <family val="1"/>
    </font>
    <font>
      <sz val="10"/>
      <color theme="0"/>
      <name val="Californian FB"/>
      <family val="1"/>
    </font>
    <font>
      <b/>
      <sz val="10"/>
      <color theme="8" tint="-0.249977111117893"/>
      <name val="Californian FB"/>
      <family val="1"/>
    </font>
    <font>
      <b/>
      <sz val="10"/>
      <color rgb="FF0070C0"/>
      <name val="Californian FB"/>
      <family val="1"/>
    </font>
    <font>
      <sz val="11"/>
      <color rgb="FFFF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5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indexed="9"/>
        <bgColor auto="1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10"/>
      </left>
      <right style="thin">
        <color indexed="11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1"/>
      </right>
      <top style="thin">
        <color indexed="10"/>
      </top>
      <bottom style="thin">
        <color indexed="10"/>
      </bottom>
      <diagonal/>
    </border>
    <border>
      <left/>
      <right/>
      <top style="thick">
        <color theme="8" tint="-0.24994659260841701"/>
      </top>
      <bottom style="thick">
        <color theme="8" tint="-0.24994659260841701"/>
      </bottom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2" fillId="0" borderId="0" applyNumberFormat="0" applyFill="0" applyBorder="0" applyProtection="0">
      <alignment vertical="top" wrapText="1"/>
    </xf>
    <xf numFmtId="9" fontId="12" fillId="0" borderId="0" applyFont="0" applyFill="0" applyBorder="0" applyAlignment="0" applyProtection="0"/>
  </cellStyleXfs>
  <cellXfs count="97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0" fillId="4" borderId="1" xfId="0" applyFill="1" applyBorder="1"/>
    <xf numFmtId="0" fontId="0" fillId="4" borderId="1" xfId="0" applyFill="1" applyBorder="1" applyAlignment="1">
      <alignment horizontal="center" vertical="center"/>
    </xf>
    <xf numFmtId="9" fontId="0" fillId="4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0" borderId="1" xfId="0" applyBorder="1"/>
    <xf numFmtId="0" fontId="0" fillId="9" borderId="1" xfId="0" applyFill="1" applyBorder="1"/>
    <xf numFmtId="0" fontId="0" fillId="9" borderId="5" xfId="0" applyFill="1" applyBorder="1"/>
    <xf numFmtId="0" fontId="2" fillId="2" borderId="1" xfId="0" applyFont="1" applyFill="1" applyBorder="1" applyAlignment="1">
      <alignment horizontal="center" vertical="center" wrapText="1"/>
    </xf>
    <xf numFmtId="164" fontId="0" fillId="0" borderId="1" xfId="1" applyNumberFormat="1" applyFont="1" applyBorder="1"/>
    <xf numFmtId="164" fontId="0" fillId="0" borderId="1" xfId="0" applyNumberFormat="1" applyBorder="1"/>
    <xf numFmtId="0" fontId="4" fillId="0" borderId="1" xfId="0" applyFont="1" applyBorder="1"/>
    <xf numFmtId="0" fontId="0" fillId="0" borderId="1" xfId="0" applyFont="1" applyBorder="1"/>
    <xf numFmtId="9" fontId="0" fillId="0" borderId="1" xfId="2" applyFont="1" applyBorder="1"/>
    <xf numFmtId="49" fontId="5" fillId="10" borderId="1" xfId="0" applyNumberFormat="1" applyFont="1" applyFill="1" applyBorder="1" applyAlignment="1">
      <alignment horizontal="center" vertical="center" wrapText="1"/>
    </xf>
    <xf numFmtId="49" fontId="6" fillId="11" borderId="1" xfId="0" applyNumberFormat="1" applyFont="1" applyFill="1" applyBorder="1" applyAlignment="1">
      <alignment horizontal="center" vertical="center" wrapText="1"/>
    </xf>
    <xf numFmtId="49" fontId="5" fillId="10" borderId="7" xfId="0" applyNumberFormat="1" applyFont="1" applyFill="1" applyBorder="1" applyAlignment="1">
      <alignment horizontal="center" vertical="center" wrapText="1"/>
    </xf>
    <xf numFmtId="49" fontId="6" fillId="11" borderId="7" xfId="0" applyNumberFormat="1" applyFont="1" applyFill="1" applyBorder="1" applyAlignment="1">
      <alignment horizontal="center" vertical="center" wrapText="1"/>
    </xf>
    <xf numFmtId="0" fontId="0" fillId="6" borderId="0" xfId="0" applyFill="1"/>
    <xf numFmtId="0" fontId="7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9" fillId="13" borderId="0" xfId="0" applyFont="1" applyFill="1" applyAlignment="1">
      <alignment horizontal="centerContinuous" vertical="center"/>
    </xf>
    <xf numFmtId="49" fontId="10" fillId="12" borderId="1" xfId="0" applyNumberFormat="1" applyFont="1" applyFill="1" applyBorder="1" applyAlignment="1">
      <alignment horizontal="center" vertical="center" wrapText="1"/>
    </xf>
    <xf numFmtId="49" fontId="11" fillId="12" borderId="1" xfId="0" applyNumberFormat="1" applyFont="1" applyFill="1" applyBorder="1" applyAlignment="1">
      <alignment horizontal="center" vertical="center" wrapText="1"/>
    </xf>
    <xf numFmtId="165" fontId="11" fillId="12" borderId="1" xfId="0" applyNumberFormat="1" applyFont="1" applyFill="1" applyBorder="1" applyAlignment="1">
      <alignment horizontal="center" vertical="center" wrapText="1"/>
    </xf>
    <xf numFmtId="10" fontId="11" fillId="12" borderId="1" xfId="2" applyNumberFormat="1" applyFont="1" applyFill="1" applyBorder="1" applyAlignment="1">
      <alignment horizontal="center" vertical="center" wrapText="1"/>
    </xf>
    <xf numFmtId="49" fontId="10" fillId="0" borderId="1" xfId="0" applyNumberFormat="1" applyFont="1" applyBorder="1" applyAlignment="1">
      <alignment horizontal="center" vertical="center" wrapText="1"/>
    </xf>
    <xf numFmtId="49" fontId="11" fillId="0" borderId="1" xfId="0" applyNumberFormat="1" applyFont="1" applyBorder="1" applyAlignment="1">
      <alignment horizontal="center" vertical="center" wrapText="1"/>
    </xf>
    <xf numFmtId="165" fontId="11" fillId="0" borderId="1" xfId="0" applyNumberFormat="1" applyFont="1" applyBorder="1" applyAlignment="1">
      <alignment horizontal="center" vertical="center" wrapText="1"/>
    </xf>
    <xf numFmtId="10" fontId="11" fillId="0" borderId="1" xfId="2" applyNumberFormat="1" applyFont="1" applyBorder="1" applyAlignment="1">
      <alignment horizontal="center" vertical="center" wrapText="1"/>
    </xf>
    <xf numFmtId="49" fontId="10" fillId="15" borderId="8" xfId="3" applyNumberFormat="1" applyFont="1" applyFill="1" applyBorder="1" applyAlignment="1">
      <alignment horizontal="center" vertical="center" wrapText="1"/>
    </xf>
    <xf numFmtId="0" fontId="13" fillId="16" borderId="9" xfId="3" applyFont="1" applyFill="1" applyBorder="1" applyAlignment="1">
      <alignment horizontal="center" vertical="center" wrapText="1"/>
    </xf>
    <xf numFmtId="49" fontId="10" fillId="17" borderId="9" xfId="3" applyNumberFormat="1" applyFont="1" applyFill="1" applyBorder="1" applyAlignment="1">
      <alignment horizontal="center" vertical="center" wrapText="1"/>
    </xf>
    <xf numFmtId="166" fontId="14" fillId="0" borderId="9" xfId="3" applyNumberFormat="1" applyFont="1" applyBorder="1" applyAlignment="1">
      <alignment horizontal="center" vertical="center" wrapText="1"/>
    </xf>
    <xf numFmtId="49" fontId="10" fillId="5" borderId="9" xfId="3" applyNumberFormat="1" applyFont="1" applyFill="1" applyBorder="1" applyAlignment="1">
      <alignment horizontal="center" vertical="center" wrapText="1"/>
    </xf>
    <xf numFmtId="166" fontId="15" fillId="5" borderId="9" xfId="3" applyNumberFormat="1" applyFont="1" applyFill="1" applyBorder="1" applyAlignment="1">
      <alignment horizontal="center" vertical="center" wrapText="1"/>
    </xf>
    <xf numFmtId="167" fontId="14" fillId="0" borderId="9" xfId="3" applyNumberFormat="1" applyFont="1" applyBorder="1" applyAlignment="1">
      <alignment horizontal="center" vertical="center" wrapText="1"/>
    </xf>
    <xf numFmtId="49" fontId="10" fillId="18" borderId="10" xfId="3" applyNumberFormat="1" applyFont="1" applyFill="1" applyBorder="1" applyAlignment="1">
      <alignment horizontal="center" vertical="center" wrapText="1"/>
    </xf>
    <xf numFmtId="166" fontId="14" fillId="18" borderId="9" xfId="3" applyNumberFormat="1" applyFont="1" applyFill="1" applyBorder="1" applyAlignment="1">
      <alignment horizontal="center" vertical="center" wrapText="1"/>
    </xf>
    <xf numFmtId="0" fontId="16" fillId="0" borderId="0" xfId="3" applyNumberFormat="1" applyFont="1">
      <alignment vertical="top" wrapText="1"/>
    </xf>
    <xf numFmtId="0" fontId="17" fillId="19" borderId="0" xfId="0" applyFont="1" applyFill="1" applyAlignment="1">
      <alignment horizontal="center"/>
    </xf>
    <xf numFmtId="0" fontId="0" fillId="19" borderId="0" xfId="0" applyFill="1"/>
    <xf numFmtId="0" fontId="18" fillId="17" borderId="11" xfId="3" applyNumberFormat="1" applyFont="1" applyFill="1" applyBorder="1" applyAlignment="1">
      <alignment horizontal="centerContinuous" vertical="top" wrapText="1"/>
    </xf>
    <xf numFmtId="49" fontId="5" fillId="4" borderId="9" xfId="3" applyNumberFormat="1" applyFont="1" applyFill="1" applyBorder="1" applyAlignment="1">
      <alignment horizontal="center" vertical="center" wrapText="1"/>
    </xf>
    <xf numFmtId="0" fontId="5" fillId="4" borderId="9" xfId="3" applyFont="1" applyFill="1" applyBorder="1" applyAlignment="1">
      <alignment horizontal="center" vertical="center" wrapText="1"/>
    </xf>
    <xf numFmtId="49" fontId="5" fillId="20" borderId="9" xfId="3" applyNumberFormat="1" applyFont="1" applyFill="1" applyBorder="1" applyAlignment="1">
      <alignment horizontal="center" vertical="center" wrapText="1"/>
    </xf>
    <xf numFmtId="167" fontId="16" fillId="0" borderId="9" xfId="3" applyNumberFormat="1" applyFont="1" applyBorder="1" applyAlignment="1">
      <alignment horizontal="center" vertical="center" wrapText="1"/>
    </xf>
    <xf numFmtId="49" fontId="6" fillId="21" borderId="9" xfId="3" applyNumberFormat="1" applyFont="1" applyFill="1" applyBorder="1" applyAlignment="1">
      <alignment horizontal="center" vertical="center" wrapText="1"/>
    </xf>
    <xf numFmtId="167" fontId="19" fillId="21" borderId="9" xfId="3" applyNumberFormat="1" applyFont="1" applyFill="1" applyBorder="1" applyAlignment="1">
      <alignment horizontal="center" vertical="center" wrapText="1"/>
    </xf>
    <xf numFmtId="49" fontId="5" fillId="5" borderId="9" xfId="3" applyNumberFormat="1" applyFont="1" applyFill="1" applyBorder="1" applyAlignment="1">
      <alignment horizontal="center" vertical="center" wrapText="1"/>
    </xf>
    <xf numFmtId="166" fontId="16" fillId="0" borderId="9" xfId="3" applyNumberFormat="1" applyFont="1" applyBorder="1" applyAlignment="1">
      <alignment horizontal="center" vertical="center" wrapText="1"/>
    </xf>
    <xf numFmtId="0" fontId="11" fillId="0" borderId="0" xfId="3" applyFont="1" applyAlignment="1">
      <alignment vertical="center"/>
    </xf>
    <xf numFmtId="166" fontId="16" fillId="18" borderId="9" xfId="3" applyNumberFormat="1" applyFont="1" applyFill="1" applyBorder="1" applyAlignment="1">
      <alignment horizontal="center" vertical="center" wrapText="1"/>
    </xf>
    <xf numFmtId="10" fontId="16" fillId="0" borderId="9" xfId="4" applyNumberFormat="1" applyFont="1" applyBorder="1" applyAlignment="1">
      <alignment horizontal="center" vertical="center" wrapText="1"/>
    </xf>
    <xf numFmtId="10" fontId="19" fillId="21" borderId="9" xfId="2" applyNumberFormat="1" applyFont="1" applyFill="1" applyBorder="1" applyAlignment="1">
      <alignment horizontal="center" vertical="center" wrapText="1"/>
    </xf>
    <xf numFmtId="0" fontId="5" fillId="22" borderId="9" xfId="3" applyFont="1" applyFill="1" applyBorder="1" applyAlignment="1">
      <alignment horizontal="center" vertical="center" wrapText="1"/>
    </xf>
    <xf numFmtId="166" fontId="20" fillId="0" borderId="9" xfId="3" applyNumberFormat="1" applyFont="1" applyBorder="1" applyAlignment="1">
      <alignment horizontal="center" vertical="center" wrapText="1"/>
    </xf>
    <xf numFmtId="166" fontId="21" fillId="0" borderId="9" xfId="3" applyNumberFormat="1" applyFont="1" applyBorder="1" applyAlignment="1">
      <alignment horizontal="center" vertical="center" wrapText="1"/>
    </xf>
    <xf numFmtId="0" fontId="0" fillId="0" borderId="6" xfId="0" applyBorder="1"/>
    <xf numFmtId="44" fontId="0" fillId="0" borderId="5" xfId="0" applyNumberFormat="1" applyFont="1" applyBorder="1"/>
    <xf numFmtId="44" fontId="0" fillId="0" borderId="1" xfId="1" applyFont="1" applyBorder="1"/>
    <xf numFmtId="49" fontId="10" fillId="14" borderId="1" xfId="0" applyNumberFormat="1" applyFont="1" applyFill="1" applyBorder="1" applyAlignment="1">
      <alignment horizontal="center" vertical="center" wrapText="1"/>
    </xf>
    <xf numFmtId="0" fontId="0" fillId="0" borderId="12" xfId="0" applyBorder="1"/>
    <xf numFmtId="44" fontId="1" fillId="0" borderId="1" xfId="1" applyFont="1" applyBorder="1"/>
    <xf numFmtId="0" fontId="3" fillId="2" borderId="2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0" fillId="23" borderId="1" xfId="0" applyFill="1" applyBorder="1"/>
    <xf numFmtId="0" fontId="0" fillId="24" borderId="1" xfId="0" applyFill="1" applyBorder="1"/>
    <xf numFmtId="0" fontId="0" fillId="20" borderId="1" xfId="0" applyFill="1" applyBorder="1"/>
    <xf numFmtId="44" fontId="0" fillId="23" borderId="1" xfId="1" applyFont="1" applyFill="1" applyBorder="1"/>
    <xf numFmtId="164" fontId="0" fillId="23" borderId="1" xfId="0" applyNumberFormat="1" applyFill="1" applyBorder="1"/>
    <xf numFmtId="44" fontId="0" fillId="4" borderId="1" xfId="1" applyFont="1" applyFill="1" applyBorder="1"/>
    <xf numFmtId="164" fontId="0" fillId="4" borderId="1" xfId="0" applyNumberFormat="1" applyFill="1" applyBorder="1"/>
    <xf numFmtId="164" fontId="0" fillId="4" borderId="1" xfId="1" applyNumberFormat="1" applyFont="1" applyFill="1" applyBorder="1"/>
    <xf numFmtId="44" fontId="0" fillId="4" borderId="5" xfId="0" applyNumberFormat="1" applyFont="1" applyFill="1" applyBorder="1"/>
    <xf numFmtId="164" fontId="22" fillId="0" borderId="1" xfId="1" applyNumberFormat="1" applyFont="1" applyBorder="1"/>
    <xf numFmtId="164" fontId="22" fillId="0" borderId="1" xfId="0" applyNumberFormat="1" applyFont="1" applyBorder="1"/>
    <xf numFmtId="0" fontId="0" fillId="25" borderId="1" xfId="0" applyFill="1" applyBorder="1"/>
    <xf numFmtId="164" fontId="22" fillId="0" borderId="2" xfId="0" applyNumberFormat="1" applyFont="1" applyBorder="1"/>
    <xf numFmtId="49" fontId="10" fillId="14" borderId="5" xfId="0" applyNumberFormat="1" applyFont="1" applyFill="1" applyBorder="1" applyAlignment="1">
      <alignment horizontal="center" vertical="center" wrapText="1"/>
    </xf>
    <xf numFmtId="49" fontId="10" fillId="14" borderId="6" xfId="0" applyNumberFormat="1" applyFont="1" applyFill="1" applyBorder="1" applyAlignment="1">
      <alignment horizontal="center" vertical="center" wrapText="1"/>
    </xf>
    <xf numFmtId="49" fontId="10" fillId="14" borderId="2" xfId="0" applyNumberFormat="1" applyFont="1" applyFill="1" applyBorder="1" applyAlignment="1">
      <alignment horizontal="center" vertical="center" wrapText="1"/>
    </xf>
    <xf numFmtId="49" fontId="10" fillId="14" borderId="4" xfId="0" applyNumberFormat="1" applyFont="1" applyFill="1" applyBorder="1" applyAlignment="1">
      <alignment horizontal="center" vertical="center" wrapText="1"/>
    </xf>
    <xf numFmtId="0" fontId="0" fillId="26" borderId="0" xfId="0" applyFill="1"/>
    <xf numFmtId="0" fontId="0" fillId="26" borderId="0" xfId="0" applyFill="1" applyBorder="1" applyAlignment="1">
      <alignment horizontal="center" vertical="center"/>
    </xf>
    <xf numFmtId="44" fontId="16" fillId="0" borderId="9" xfId="3" applyNumberFormat="1" applyFont="1" applyBorder="1" applyAlignment="1">
      <alignment horizontal="center" vertical="center" wrapText="1"/>
    </xf>
    <xf numFmtId="44" fontId="19" fillId="21" borderId="9" xfId="3" applyNumberFormat="1" applyFont="1" applyFill="1" applyBorder="1" applyAlignment="1">
      <alignment horizontal="center" vertical="center" wrapText="1"/>
    </xf>
  </cellXfs>
  <cellStyles count="5">
    <cellStyle name="Monétaire" xfId="1" builtinId="4"/>
    <cellStyle name="Normal" xfId="0" builtinId="0"/>
    <cellStyle name="Normal 2" xfId="3" xr:uid="{4BF8DAA4-36A4-46CB-8E9B-71A4938C79DC}"/>
    <cellStyle name="Pourcentage" xfId="2" builtinId="5"/>
    <cellStyle name="Pourcentage 2" xfId="4" xr:uid="{9E6CE16A-599D-465F-8771-3AE5B20E0954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fornian FB"/>
        <family val="1"/>
        <scheme val="none"/>
      </font>
      <numFmt numFmtId="30" formatCode="@"/>
      <fill>
        <patternFill patternType="solid">
          <fgColor indexed="64"/>
          <bgColor rgb="FFCCFF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99FF"/>
      <color rgb="FFCC0099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19F1C0-462A-4B56-8DD1-ACA1057B29AD}" name="Marinez" displayName="Marinez" ref="F10:R54" totalsRowCount="1" headerRowDxfId="17" headerRowBorderDxfId="16" tableBorderDxfId="15" totalsRowCellStyle="Monétaire">
  <tableColumns count="13">
    <tableColumn id="1" xr3:uid="{8934B744-2003-4DBB-BE06-56277127485E}" name="JANVIER" totalsRowFunction="custom" totalsRowDxfId="12">
      <totalsRowFormula>SUM(F11*$E54)</totalsRowFormula>
    </tableColumn>
    <tableColumn id="2" xr3:uid="{068CD381-0DD2-4FF6-B2E3-D8623A46FDFC}" name="FÉVRIER" totalsRowFunction="custom" totalsRowDxfId="11">
      <totalsRowFormula>SUM(G11*$E54)</totalsRowFormula>
    </tableColumn>
    <tableColumn id="3" xr3:uid="{BBB795BD-1A4A-4BC5-B722-661940CD60EF}" name="MARS" totalsRowFunction="custom" dataDxfId="14" totalsRowDxfId="10">
      <totalsRowFormula>SUM(H11*$E54)</totalsRowFormula>
    </tableColumn>
    <tableColumn id="4" xr3:uid="{C2963F2A-A4B2-4C50-82AC-4F70587E7C0C}" name="AVRIL" totalsRowFunction="custom" totalsRowDxfId="9">
      <totalsRowFormula>SUM(I11*$E54)</totalsRowFormula>
    </tableColumn>
    <tableColumn id="5" xr3:uid="{F11828B9-4088-45BD-9700-E15969D3F503}" name="MAI" totalsRowFunction="custom" totalsRowDxfId="8">
      <totalsRowFormula>SUM(J11*$E54)</totalsRowFormula>
    </tableColumn>
    <tableColumn id="6" xr3:uid="{4722C8BF-822E-4B27-AD79-AA2C9CB1BFF7}" name="JUIN" totalsRowFunction="custom" totalsRowDxfId="7">
      <totalsRowFormula>SUM(K11*$E54)</totalsRowFormula>
    </tableColumn>
    <tableColumn id="7" xr3:uid="{C1182F37-D087-4E88-A7F0-A7E124B8778B}" name="JUILLET" totalsRowFunction="custom" totalsRowDxfId="6">
      <totalsRowFormula>SUM(L11*$E54)</totalsRowFormula>
    </tableColumn>
    <tableColumn id="8" xr3:uid="{8AA2C991-73F4-49DE-B0F9-CB0C682FDD5C}" name="AOÛT" totalsRowFunction="custom" dataDxfId="13" totalsRowDxfId="5">
      <totalsRowFormula>SUM(M11*$E54)</totalsRowFormula>
    </tableColumn>
    <tableColumn id="9" xr3:uid="{70FF3A76-D290-473E-A9FE-666736B86B89}" name="SEPTEMBRE" totalsRowFunction="custom" totalsRowDxfId="4">
      <totalsRowFormula>SUM(N11*$E54)</totalsRowFormula>
    </tableColumn>
    <tableColumn id="10" xr3:uid="{C3120012-D902-4675-96E3-5BC1EE16BE6B}" name="OCTOBRE" totalsRowFunction="custom" totalsRowDxfId="3">
      <totalsRowFormula>SUM(O11*$E54)</totalsRowFormula>
    </tableColumn>
    <tableColumn id="11" xr3:uid="{8A9CB40A-7E5F-4C89-B35B-96BBC611ED67}" name="NOVEMBRE" totalsRowFunction="custom" totalsRowDxfId="2">
      <totalsRowFormula>SUM(P11*$E54)</totalsRowFormula>
    </tableColumn>
    <tableColumn id="12" xr3:uid="{445476EB-BB8D-47C6-AEE5-AC26467405F7}" name="DÉCEMBRE" totalsRowFunction="custom" totalsRowDxfId="1">
      <totalsRowFormula>SUM(Q11*$E54)</totalsRowFormula>
    </tableColumn>
    <tableColumn id="13" xr3:uid="{6494C75D-59CF-43F8-9933-C04FDBEB9075}" name="TOTAL" totalsRowFunction="custom" totalsRowDxfId="0">
      <totalsRowFormula>SUM(F54:Q54)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E76A8-DE26-431F-8CE8-6290B4264BC6}">
  <sheetPr>
    <tabColor rgb="FFFFC000"/>
  </sheetPr>
  <dimension ref="A1:J50"/>
  <sheetViews>
    <sheetView zoomScale="84" zoomScaleNormal="115" workbookViewId="0">
      <selection activeCell="I23" sqref="I23"/>
    </sheetView>
  </sheetViews>
  <sheetFormatPr baseColWidth="10" defaultRowHeight="14.4"/>
  <cols>
    <col min="1" max="1" width="28.33203125" customWidth="1"/>
    <col min="2" max="2" width="21.109375" customWidth="1"/>
    <col min="3" max="3" width="16.5546875" style="2" customWidth="1"/>
    <col min="4" max="4" width="13.33203125" customWidth="1"/>
    <col min="5" max="5" width="13.6640625" customWidth="1"/>
  </cols>
  <sheetData>
    <row r="1" spans="1:10" ht="28.2" customHeight="1">
      <c r="A1" s="72" t="s">
        <v>0</v>
      </c>
      <c r="B1" s="73"/>
      <c r="C1" s="73"/>
      <c r="D1" s="73"/>
      <c r="E1" s="73"/>
      <c r="F1" s="73"/>
      <c r="G1" s="73"/>
      <c r="H1" s="73"/>
      <c r="I1" s="73"/>
      <c r="J1" s="74"/>
    </row>
    <row r="3" spans="1:10">
      <c r="A3" s="8" t="s">
        <v>2</v>
      </c>
      <c r="B3" s="8" t="s">
        <v>1</v>
      </c>
      <c r="D3" s="9" t="s">
        <v>7</v>
      </c>
      <c r="E3" s="7">
        <v>0.2</v>
      </c>
    </row>
    <row r="4" spans="1:10">
      <c r="A4" s="4" t="s">
        <v>5</v>
      </c>
      <c r="B4" s="5">
        <v>0.5</v>
      </c>
    </row>
    <row r="5" spans="1:10">
      <c r="A5" s="6" t="s">
        <v>6</v>
      </c>
      <c r="B5" s="7">
        <v>0.45</v>
      </c>
    </row>
    <row r="6" spans="1:10">
      <c r="A6" s="4" t="s">
        <v>4</v>
      </c>
      <c r="B6" s="5">
        <v>0.59</v>
      </c>
    </row>
    <row r="7" spans="1:10">
      <c r="A7" s="6" t="s">
        <v>3</v>
      </c>
      <c r="B7" s="7">
        <v>0.55000000000000004</v>
      </c>
    </row>
    <row r="8" spans="1:10">
      <c r="A8" s="1"/>
      <c r="B8" s="1"/>
    </row>
    <row r="10" spans="1:10" ht="28.95" customHeight="1">
      <c r="A10" s="16" t="s">
        <v>15</v>
      </c>
      <c r="B10" s="16" t="s">
        <v>9</v>
      </c>
      <c r="C10" s="16" t="s">
        <v>8</v>
      </c>
      <c r="D10" s="16" t="s">
        <v>10</v>
      </c>
      <c r="E10" s="16" t="s">
        <v>11</v>
      </c>
      <c r="F10" s="16" t="s">
        <v>12</v>
      </c>
      <c r="G10" s="16" t="s">
        <v>13</v>
      </c>
      <c r="H10" s="16" t="s">
        <v>1</v>
      </c>
      <c r="I10" s="16" t="s">
        <v>14</v>
      </c>
    </row>
    <row r="11" spans="1:10">
      <c r="A11" s="3" t="s">
        <v>19</v>
      </c>
      <c r="B11" s="13" t="s">
        <v>27</v>
      </c>
      <c r="C11" s="6" t="s">
        <v>5</v>
      </c>
      <c r="D11" s="17">
        <v>3420</v>
      </c>
      <c r="E11" s="18">
        <f>D11/1.2</f>
        <v>2850</v>
      </c>
      <c r="F11" s="18">
        <f>E11/1.5</f>
        <v>1900</v>
      </c>
      <c r="G11" s="18">
        <f>E11-F11</f>
        <v>950</v>
      </c>
      <c r="H11" s="21">
        <f>G11/F11*1</f>
        <v>0.5</v>
      </c>
      <c r="I11" s="21">
        <f>G11/E11*1</f>
        <v>0.33333333333333331</v>
      </c>
    </row>
    <row r="12" spans="1:10">
      <c r="A12" s="3" t="s">
        <v>20</v>
      </c>
      <c r="B12" s="13" t="s">
        <v>26</v>
      </c>
      <c r="C12" s="6" t="s">
        <v>5</v>
      </c>
      <c r="D12" s="17">
        <v>3240</v>
      </c>
      <c r="E12" s="18">
        <f>D12/1.2</f>
        <v>2700</v>
      </c>
      <c r="F12" s="18">
        <f>E12/1.5</f>
        <v>1800</v>
      </c>
      <c r="G12" s="18">
        <f>E12-F12</f>
        <v>900</v>
      </c>
      <c r="H12" s="21">
        <f>G12/F12*1</f>
        <v>0.5</v>
      </c>
      <c r="I12" s="21">
        <f>G12/E12*1</f>
        <v>0.33333333333333331</v>
      </c>
    </row>
    <row r="13" spans="1:10">
      <c r="A13" s="3" t="s">
        <v>16</v>
      </c>
      <c r="B13" s="13" t="s">
        <v>32</v>
      </c>
      <c r="C13" s="6" t="s">
        <v>5</v>
      </c>
      <c r="D13" s="17">
        <v>2340</v>
      </c>
      <c r="E13" s="18">
        <v>1950</v>
      </c>
      <c r="F13" s="18">
        <f>E13/1.5</f>
        <v>1300</v>
      </c>
      <c r="G13" s="18">
        <f>E13-F13</f>
        <v>650</v>
      </c>
      <c r="H13" s="21">
        <f>G13/F13*1</f>
        <v>0.5</v>
      </c>
      <c r="I13" s="21">
        <f>G13/E13*1</f>
        <v>0.33333333333333331</v>
      </c>
    </row>
    <row r="14" spans="1:10">
      <c r="A14" s="3" t="s">
        <v>18</v>
      </c>
      <c r="B14" s="13" t="s">
        <v>31</v>
      </c>
      <c r="C14" s="6" t="s">
        <v>5</v>
      </c>
      <c r="D14" s="17">
        <v>3300</v>
      </c>
      <c r="E14" s="18">
        <v>2750</v>
      </c>
      <c r="F14" s="18">
        <f>E14/1.5</f>
        <v>1833.3333333333333</v>
      </c>
      <c r="G14" s="18">
        <f>E14-F14</f>
        <v>916.66666666666674</v>
      </c>
      <c r="H14" s="21">
        <f>G14/F14*1</f>
        <v>0.50000000000000011</v>
      </c>
      <c r="I14" s="21">
        <f>G14/E14*1</f>
        <v>0.33333333333333337</v>
      </c>
    </row>
    <row r="15" spans="1:10">
      <c r="A15" s="3" t="s">
        <v>17</v>
      </c>
      <c r="B15" s="13" t="s">
        <v>30</v>
      </c>
      <c r="C15" s="6" t="s">
        <v>5</v>
      </c>
      <c r="D15" s="17">
        <v>2280</v>
      </c>
      <c r="E15" s="18">
        <v>1900</v>
      </c>
      <c r="F15" s="18">
        <f>E15/1.5</f>
        <v>1266.6666666666667</v>
      </c>
      <c r="G15" s="18">
        <f>E15-F15</f>
        <v>633.33333333333326</v>
      </c>
      <c r="H15" s="21">
        <f>G15/F15*1</f>
        <v>0.49999999999999989</v>
      </c>
      <c r="I15" s="21">
        <f>G15/E15*1</f>
        <v>0.33333333333333331</v>
      </c>
    </row>
    <row r="16" spans="1:10">
      <c r="A16" s="3" t="s">
        <v>21</v>
      </c>
      <c r="B16" s="13" t="s">
        <v>33</v>
      </c>
      <c r="C16" s="6" t="s">
        <v>5</v>
      </c>
      <c r="D16" s="17">
        <v>2340</v>
      </c>
      <c r="E16" s="18">
        <v>1950</v>
      </c>
      <c r="F16" s="18">
        <f>E16/1.5</f>
        <v>1300</v>
      </c>
      <c r="G16" s="18">
        <f>E16-F16</f>
        <v>650</v>
      </c>
      <c r="H16" s="21">
        <f>G16/F16*1</f>
        <v>0.5</v>
      </c>
      <c r="I16" s="21">
        <f>G16/E16*1</f>
        <v>0.33333333333333331</v>
      </c>
    </row>
    <row r="17" spans="1:9">
      <c r="A17" s="3" t="s">
        <v>22</v>
      </c>
      <c r="B17" s="13" t="s">
        <v>34</v>
      </c>
      <c r="C17" s="6" t="s">
        <v>5</v>
      </c>
      <c r="D17" s="17">
        <v>1680</v>
      </c>
      <c r="E17" s="18">
        <v>1400</v>
      </c>
      <c r="F17" s="18">
        <f>E17/1.5</f>
        <v>933.33333333333337</v>
      </c>
      <c r="G17" s="18">
        <f>E17-F17</f>
        <v>466.66666666666663</v>
      </c>
      <c r="H17" s="21">
        <f>G17/F17*1</f>
        <v>0.49999999999999994</v>
      </c>
      <c r="I17" s="21">
        <f>G17/E17*1</f>
        <v>0.33333333333333331</v>
      </c>
    </row>
    <row r="18" spans="1:9">
      <c r="A18" s="3" t="s">
        <v>23</v>
      </c>
      <c r="B18" s="13" t="s">
        <v>35</v>
      </c>
      <c r="C18" s="6" t="s">
        <v>5</v>
      </c>
      <c r="D18" s="17">
        <v>2340</v>
      </c>
      <c r="E18" s="18">
        <v>1950</v>
      </c>
      <c r="F18" s="18">
        <f>E18/1.5</f>
        <v>1300</v>
      </c>
      <c r="G18" s="18">
        <f>E18-F18</f>
        <v>650</v>
      </c>
      <c r="H18" s="21">
        <f>G18/F18*1</f>
        <v>0.5</v>
      </c>
      <c r="I18" s="21">
        <f>G18/E18*1</f>
        <v>0.33333333333333331</v>
      </c>
    </row>
    <row r="19" spans="1:9">
      <c r="A19" s="3" t="s">
        <v>24</v>
      </c>
      <c r="B19" s="13" t="s">
        <v>28</v>
      </c>
      <c r="C19" s="6" t="s">
        <v>5</v>
      </c>
      <c r="D19" s="17">
        <v>2460</v>
      </c>
      <c r="E19" s="18">
        <v>2050</v>
      </c>
      <c r="F19" s="18">
        <f>E19/1.5</f>
        <v>1366.6666666666667</v>
      </c>
      <c r="G19" s="18">
        <f>E19-F19</f>
        <v>683.33333333333326</v>
      </c>
      <c r="H19" s="21">
        <f>G19/F19*1</f>
        <v>0.49999999999999994</v>
      </c>
      <c r="I19" s="21">
        <f>G19/E19*1</f>
        <v>0.33333333333333331</v>
      </c>
    </row>
    <row r="20" spans="1:9">
      <c r="A20" s="3" t="s">
        <v>25</v>
      </c>
      <c r="B20" s="13" t="s">
        <v>29</v>
      </c>
      <c r="C20" s="6" t="s">
        <v>5</v>
      </c>
      <c r="D20" s="17">
        <v>1860</v>
      </c>
      <c r="E20" s="18">
        <v>1550</v>
      </c>
      <c r="F20" s="18">
        <f>E20/1.5</f>
        <v>1033.3333333333333</v>
      </c>
      <c r="G20" s="18">
        <f>E20-F20</f>
        <v>516.66666666666674</v>
      </c>
      <c r="H20" s="21">
        <f>G20/F20*1</f>
        <v>0.50000000000000011</v>
      </c>
      <c r="I20" s="21">
        <f>G20/E20*1</f>
        <v>0.33333333333333337</v>
      </c>
    </row>
    <row r="21" spans="1:9">
      <c r="A21" s="10" t="s">
        <v>37</v>
      </c>
      <c r="B21" s="13" t="s">
        <v>36</v>
      </c>
      <c r="C21" s="6" t="s">
        <v>95</v>
      </c>
      <c r="D21" s="17">
        <v>1320</v>
      </c>
      <c r="E21" s="18">
        <v>1100</v>
      </c>
      <c r="F21" s="18">
        <f>E21/1.45</f>
        <v>758.62068965517244</v>
      </c>
      <c r="G21" s="18">
        <f>E21-F21</f>
        <v>341.37931034482756</v>
      </c>
      <c r="H21" s="21">
        <f>G21/F21*1</f>
        <v>0.44999999999999996</v>
      </c>
      <c r="I21" s="21">
        <f>G21/E21*1</f>
        <v>0.31034482758620685</v>
      </c>
    </row>
    <row r="22" spans="1:9">
      <c r="A22" s="10" t="s">
        <v>47</v>
      </c>
      <c r="B22" s="13" t="s">
        <v>38</v>
      </c>
      <c r="C22" s="6" t="s">
        <v>95</v>
      </c>
      <c r="D22" s="17">
        <v>1560</v>
      </c>
      <c r="E22" s="18">
        <v>1300</v>
      </c>
      <c r="F22" s="18">
        <f>E22/1.45</f>
        <v>896.55172413793105</v>
      </c>
      <c r="G22" s="18">
        <f>E22-F22</f>
        <v>403.44827586206895</v>
      </c>
      <c r="H22" s="21">
        <f>G22/F22*1</f>
        <v>0.44999999999999996</v>
      </c>
      <c r="I22" s="21">
        <f>G22/E22*1</f>
        <v>0.31034482758620691</v>
      </c>
    </row>
    <row r="23" spans="1:9">
      <c r="A23" s="10" t="s">
        <v>48</v>
      </c>
      <c r="B23" s="13" t="s">
        <v>39</v>
      </c>
      <c r="C23" s="6" t="s">
        <v>95</v>
      </c>
      <c r="D23" s="17">
        <v>1620</v>
      </c>
      <c r="E23" s="18">
        <v>1350</v>
      </c>
      <c r="F23" s="18">
        <f>E23/1.45</f>
        <v>931.0344827586207</v>
      </c>
      <c r="G23" s="18">
        <f>E23-F23</f>
        <v>418.9655172413793</v>
      </c>
      <c r="H23" s="21">
        <f>G23/F23*1</f>
        <v>0.45</v>
      </c>
      <c r="I23" s="21">
        <f>G23/E23*1</f>
        <v>0.31034482758620691</v>
      </c>
    </row>
    <row r="24" spans="1:9">
      <c r="A24" s="10" t="s">
        <v>49</v>
      </c>
      <c r="B24" s="13" t="s">
        <v>40</v>
      </c>
      <c r="C24" s="6" t="s">
        <v>95</v>
      </c>
      <c r="D24" s="17">
        <v>1740</v>
      </c>
      <c r="E24" s="18">
        <v>1450</v>
      </c>
      <c r="F24" s="18">
        <f>E24/1.45</f>
        <v>1000</v>
      </c>
      <c r="G24" s="18">
        <f>E24-F24</f>
        <v>450</v>
      </c>
      <c r="H24" s="21">
        <f>G24/F24*1</f>
        <v>0.45</v>
      </c>
      <c r="I24" s="21">
        <f>G24/E24*1</f>
        <v>0.31034482758620691</v>
      </c>
    </row>
    <row r="25" spans="1:9">
      <c r="A25" s="10" t="s">
        <v>50</v>
      </c>
      <c r="B25" s="13" t="s">
        <v>41</v>
      </c>
      <c r="C25" s="6" t="s">
        <v>95</v>
      </c>
      <c r="D25" s="17">
        <v>2100</v>
      </c>
      <c r="E25" s="18">
        <v>1750</v>
      </c>
      <c r="F25" s="18">
        <f>E25/1.45</f>
        <v>1206.8965517241379</v>
      </c>
      <c r="G25" s="18">
        <f>E25-F25</f>
        <v>543.10344827586209</v>
      </c>
      <c r="H25" s="21">
        <f>G25/F25*1</f>
        <v>0.45</v>
      </c>
      <c r="I25" s="21">
        <f>G25/E25*1</f>
        <v>0.31034482758620691</v>
      </c>
    </row>
    <row r="26" spans="1:9">
      <c r="A26" s="10" t="s">
        <v>51</v>
      </c>
      <c r="B26" s="13" t="s">
        <v>42</v>
      </c>
      <c r="C26" s="6" t="s">
        <v>95</v>
      </c>
      <c r="D26" s="17">
        <v>2340</v>
      </c>
      <c r="E26" s="18">
        <v>1950</v>
      </c>
      <c r="F26" s="18">
        <f>E26/1.45</f>
        <v>1344.8275862068965</v>
      </c>
      <c r="G26" s="18">
        <f>E26-F26</f>
        <v>605.17241379310349</v>
      </c>
      <c r="H26" s="21">
        <f>G26/F26*1</f>
        <v>0.45000000000000007</v>
      </c>
      <c r="I26" s="21">
        <f>G26/E26*1</f>
        <v>0.31034482758620691</v>
      </c>
    </row>
    <row r="27" spans="1:9">
      <c r="A27" s="10" t="s">
        <v>52</v>
      </c>
      <c r="B27" s="13" t="s">
        <v>43</v>
      </c>
      <c r="C27" s="6" t="s">
        <v>95</v>
      </c>
      <c r="D27" s="17">
        <v>1740</v>
      </c>
      <c r="E27" s="18">
        <v>1450</v>
      </c>
      <c r="F27" s="18">
        <f>E27/1.45</f>
        <v>1000</v>
      </c>
      <c r="G27" s="18">
        <f>E27-F27</f>
        <v>450</v>
      </c>
      <c r="H27" s="21">
        <f>G27/F27*1</f>
        <v>0.45</v>
      </c>
      <c r="I27" s="21">
        <f>G27/E27*1</f>
        <v>0.31034482758620691</v>
      </c>
    </row>
    <row r="28" spans="1:9">
      <c r="A28" s="10" t="s">
        <v>53</v>
      </c>
      <c r="B28" s="13" t="s">
        <v>44</v>
      </c>
      <c r="C28" s="6" t="s">
        <v>95</v>
      </c>
      <c r="D28" s="17">
        <v>2400</v>
      </c>
      <c r="E28" s="18">
        <v>2000</v>
      </c>
      <c r="F28" s="18">
        <f>E28/1.45</f>
        <v>1379.3103448275863</v>
      </c>
      <c r="G28" s="18">
        <f>E28-F28</f>
        <v>620.68965517241372</v>
      </c>
      <c r="H28" s="21">
        <f>G28/F28*1</f>
        <v>0.4499999999999999</v>
      </c>
      <c r="I28" s="21">
        <f>G28/E28*1</f>
        <v>0.31034482758620685</v>
      </c>
    </row>
    <row r="29" spans="1:9">
      <c r="A29" s="10" t="s">
        <v>54</v>
      </c>
      <c r="B29" s="19" t="s">
        <v>45</v>
      </c>
      <c r="C29" s="6" t="s">
        <v>95</v>
      </c>
      <c r="D29" s="17">
        <v>600</v>
      </c>
      <c r="E29" s="18">
        <v>500</v>
      </c>
      <c r="F29" s="18">
        <f>E29/1.45</f>
        <v>344.82758620689657</v>
      </c>
      <c r="G29" s="18">
        <f>E29-F29</f>
        <v>155.17241379310343</v>
      </c>
      <c r="H29" s="21">
        <f>G29/F29*1</f>
        <v>0.4499999999999999</v>
      </c>
      <c r="I29" s="21">
        <f>G29/E29*1</f>
        <v>0.31034482758620685</v>
      </c>
    </row>
    <row r="30" spans="1:9">
      <c r="A30" s="10" t="s">
        <v>55</v>
      </c>
      <c r="B30" s="13" t="s">
        <v>46</v>
      </c>
      <c r="C30" s="6" t="s">
        <v>95</v>
      </c>
      <c r="D30" s="17">
        <v>1500</v>
      </c>
      <c r="E30" s="18">
        <v>1250</v>
      </c>
      <c r="F30" s="18">
        <f>E30/1.45</f>
        <v>862.06896551724139</v>
      </c>
      <c r="G30" s="18">
        <f>E30-F30</f>
        <v>387.93103448275861</v>
      </c>
      <c r="H30" s="21">
        <f>G30/F30*1</f>
        <v>0.44999999999999996</v>
      </c>
      <c r="I30" s="21">
        <f>G30/E30*1</f>
        <v>0.31034482758620691</v>
      </c>
    </row>
    <row r="31" spans="1:9">
      <c r="A31" s="11" t="s">
        <v>56</v>
      </c>
      <c r="B31" s="13" t="s">
        <v>57</v>
      </c>
      <c r="C31" s="6" t="s">
        <v>96</v>
      </c>
      <c r="D31" s="17">
        <v>1520</v>
      </c>
      <c r="E31" s="18">
        <v>1266.6600000000001</v>
      </c>
      <c r="F31" s="18">
        <f>E31/1.59</f>
        <v>796.64150943396226</v>
      </c>
      <c r="G31" s="18">
        <f>E31-F31</f>
        <v>470.01849056603783</v>
      </c>
      <c r="H31" s="21">
        <f>G31/F31*1</f>
        <v>0.59000000000000008</v>
      </c>
      <c r="I31" s="21">
        <f>G31/E31*1</f>
        <v>0.37106918238993714</v>
      </c>
    </row>
    <row r="32" spans="1:9">
      <c r="A32" s="11" t="s">
        <v>58</v>
      </c>
      <c r="B32" s="13" t="s">
        <v>57</v>
      </c>
      <c r="C32" s="6" t="s">
        <v>96</v>
      </c>
      <c r="D32" s="17">
        <v>3210</v>
      </c>
      <c r="E32" s="18">
        <v>2675</v>
      </c>
      <c r="F32" s="18">
        <f>E32/1.59</f>
        <v>1682.3899371069181</v>
      </c>
      <c r="G32" s="18">
        <f>E32-F32</f>
        <v>992.61006289308193</v>
      </c>
      <c r="H32" s="21">
        <f>G32/F32*1</f>
        <v>0.59000000000000019</v>
      </c>
      <c r="I32" s="21">
        <f>G32/E32*1</f>
        <v>0.37106918238993719</v>
      </c>
    </row>
    <row r="33" spans="1:9">
      <c r="A33" s="11" t="s">
        <v>59</v>
      </c>
      <c r="B33" s="20" t="s">
        <v>60</v>
      </c>
      <c r="C33" s="6" t="s">
        <v>96</v>
      </c>
      <c r="D33" s="17">
        <v>2340</v>
      </c>
      <c r="E33" s="18">
        <v>1950</v>
      </c>
      <c r="F33" s="18">
        <f>E33/1.59</f>
        <v>1226.4150943396226</v>
      </c>
      <c r="G33" s="18">
        <f>E33-F33</f>
        <v>723.58490566037744</v>
      </c>
      <c r="H33" s="21">
        <f>G33/F33*1</f>
        <v>0.59000000000000008</v>
      </c>
      <c r="I33" s="21">
        <f>G33/E33*1</f>
        <v>0.37106918238993714</v>
      </c>
    </row>
    <row r="34" spans="1:9">
      <c r="A34" s="11" t="s">
        <v>62</v>
      </c>
      <c r="B34" s="20" t="s">
        <v>61</v>
      </c>
      <c r="C34" s="6" t="s">
        <v>96</v>
      </c>
      <c r="D34" s="17">
        <v>2370</v>
      </c>
      <c r="E34" s="18">
        <v>1975</v>
      </c>
      <c r="F34" s="18">
        <f>E34/1.59</f>
        <v>1242.1383647798741</v>
      </c>
      <c r="G34" s="18">
        <f>E34-F34</f>
        <v>732.86163522012589</v>
      </c>
      <c r="H34" s="21">
        <f>G34/F34*1</f>
        <v>0.59000000000000008</v>
      </c>
      <c r="I34" s="21">
        <f>G34/E34*1</f>
        <v>0.37106918238993714</v>
      </c>
    </row>
    <row r="35" spans="1:9">
      <c r="A35" s="11" t="s">
        <v>63</v>
      </c>
      <c r="B35" s="20" t="s">
        <v>64</v>
      </c>
      <c r="C35" s="6" t="s">
        <v>96</v>
      </c>
      <c r="D35" s="17">
        <v>3960</v>
      </c>
      <c r="E35" s="18">
        <v>3075</v>
      </c>
      <c r="F35" s="18">
        <f>E35/1.59</f>
        <v>1933.9622641509434</v>
      </c>
      <c r="G35" s="18">
        <f>E35-F35</f>
        <v>1141.0377358490566</v>
      </c>
      <c r="H35" s="21">
        <f>G35/F35*1</f>
        <v>0.59</v>
      </c>
      <c r="I35" s="21">
        <f>G35/E35*1</f>
        <v>0.37106918238993714</v>
      </c>
    </row>
    <row r="36" spans="1:9">
      <c r="A36" s="11" t="s">
        <v>65</v>
      </c>
      <c r="B36" s="20" t="s">
        <v>66</v>
      </c>
      <c r="C36" s="6" t="s">
        <v>96</v>
      </c>
      <c r="D36" s="17">
        <v>2670</v>
      </c>
      <c r="E36" s="18">
        <v>2225</v>
      </c>
      <c r="F36" s="18">
        <f>E36/1.59</f>
        <v>1399.3710691823899</v>
      </c>
      <c r="G36" s="18">
        <f>E36-F36</f>
        <v>825.62893081761013</v>
      </c>
      <c r="H36" s="21">
        <f>G36/F36*1</f>
        <v>0.59000000000000008</v>
      </c>
      <c r="I36" s="21">
        <f>G36/E36*1</f>
        <v>0.37106918238993714</v>
      </c>
    </row>
    <row r="37" spans="1:9">
      <c r="A37" s="11" t="s">
        <v>67</v>
      </c>
      <c r="B37" s="20" t="s">
        <v>68</v>
      </c>
      <c r="C37" s="6" t="s">
        <v>96</v>
      </c>
      <c r="D37" s="17">
        <v>3540</v>
      </c>
      <c r="E37" s="18">
        <v>2950</v>
      </c>
      <c r="F37" s="18">
        <f>E37/1.59</f>
        <v>1855.3459119496854</v>
      </c>
      <c r="G37" s="18">
        <f>E37-F37</f>
        <v>1094.6540880503146</v>
      </c>
      <c r="H37" s="21">
        <f>G37/F37*1</f>
        <v>0.59000000000000008</v>
      </c>
      <c r="I37" s="21">
        <f>G37/E37*1</f>
        <v>0.37106918238993714</v>
      </c>
    </row>
    <row r="38" spans="1:9">
      <c r="A38" s="11" t="s">
        <v>69</v>
      </c>
      <c r="B38" s="20" t="s">
        <v>70</v>
      </c>
      <c r="C38" s="6" t="s">
        <v>96</v>
      </c>
      <c r="D38" s="17">
        <v>3570</v>
      </c>
      <c r="E38" s="18">
        <v>2975</v>
      </c>
      <c r="F38" s="18">
        <f>E38/1.59</f>
        <v>1871.0691823899369</v>
      </c>
      <c r="G38" s="18">
        <f>E38-F38</f>
        <v>1103.9308176100631</v>
      </c>
      <c r="H38" s="21">
        <f>G38/F38*1</f>
        <v>0.59000000000000019</v>
      </c>
      <c r="I38" s="21">
        <f>G38/E38*1</f>
        <v>0.37106918238993714</v>
      </c>
    </row>
    <row r="39" spans="1:9">
      <c r="A39" s="11" t="s">
        <v>71</v>
      </c>
      <c r="B39" s="20" t="s">
        <v>72</v>
      </c>
      <c r="C39" s="6" t="s">
        <v>96</v>
      </c>
      <c r="D39" s="17">
        <v>1860</v>
      </c>
      <c r="E39" s="18">
        <v>1550</v>
      </c>
      <c r="F39" s="18">
        <f>E39/1.59</f>
        <v>974.84276729559747</v>
      </c>
      <c r="G39" s="18">
        <f>E39-F39</f>
        <v>575.15723270440253</v>
      </c>
      <c r="H39" s="21">
        <f>G39/F39*1</f>
        <v>0.59000000000000008</v>
      </c>
      <c r="I39" s="21">
        <f>G39/E39*1</f>
        <v>0.37106918238993714</v>
      </c>
    </row>
    <row r="40" spans="1:9">
      <c r="A40" s="11" t="s">
        <v>73</v>
      </c>
      <c r="B40" s="20" t="s">
        <v>74</v>
      </c>
      <c r="C40" s="6" t="s">
        <v>96</v>
      </c>
      <c r="D40" s="17">
        <v>3990</v>
      </c>
      <c r="E40" s="18">
        <v>3325</v>
      </c>
      <c r="F40" s="18">
        <f>E40/1.59</f>
        <v>2091.1949685534591</v>
      </c>
      <c r="G40" s="18">
        <f>E40-F40</f>
        <v>1233.8050314465409</v>
      </c>
      <c r="H40" s="21">
        <f>G40/F40*1</f>
        <v>0.59</v>
      </c>
      <c r="I40" s="21">
        <f>G40/E40*1</f>
        <v>0.37106918238993708</v>
      </c>
    </row>
    <row r="41" spans="1:9">
      <c r="A41" s="12" t="s">
        <v>88</v>
      </c>
      <c r="B41" s="20" t="s">
        <v>75</v>
      </c>
      <c r="C41" s="6" t="s">
        <v>3</v>
      </c>
      <c r="D41" s="17">
        <v>1380</v>
      </c>
      <c r="E41" s="18">
        <v>1150</v>
      </c>
      <c r="F41" s="18">
        <f>E41/1.55</f>
        <v>741.93548387096769</v>
      </c>
      <c r="G41" s="18">
        <f>E41-F41</f>
        <v>408.06451612903231</v>
      </c>
      <c r="H41" s="21">
        <f>G41/F41*1</f>
        <v>0.55000000000000016</v>
      </c>
      <c r="I41" s="21">
        <f>G41/E41*1</f>
        <v>0.35483870967741943</v>
      </c>
    </row>
    <row r="42" spans="1:9">
      <c r="A42" s="12" t="s">
        <v>89</v>
      </c>
      <c r="B42" s="20" t="s">
        <v>76</v>
      </c>
      <c r="C42" s="6" t="s">
        <v>3</v>
      </c>
      <c r="D42" s="17">
        <v>1320</v>
      </c>
      <c r="E42" s="18">
        <v>1100</v>
      </c>
      <c r="F42" s="18">
        <f>E42/1.55</f>
        <v>709.67741935483866</v>
      </c>
      <c r="G42" s="18">
        <f>E42-F42</f>
        <v>390.32258064516134</v>
      </c>
      <c r="H42" s="21">
        <f>G42/F42*1</f>
        <v>0.55000000000000016</v>
      </c>
      <c r="I42" s="21">
        <f>G42/E42*1</f>
        <v>0.35483870967741937</v>
      </c>
    </row>
    <row r="43" spans="1:9">
      <c r="A43" s="12" t="s">
        <v>90</v>
      </c>
      <c r="B43" s="20" t="s">
        <v>77</v>
      </c>
      <c r="C43" s="6" t="s">
        <v>3</v>
      </c>
      <c r="D43" s="17">
        <v>1194</v>
      </c>
      <c r="E43" s="18">
        <v>995</v>
      </c>
      <c r="F43" s="18">
        <f>E43/1.55</f>
        <v>641.93548387096769</v>
      </c>
      <c r="G43" s="18">
        <f>E43-F43</f>
        <v>353.06451612903231</v>
      </c>
      <c r="H43" s="21">
        <f>G43/F43*1</f>
        <v>0.55000000000000016</v>
      </c>
      <c r="I43" s="21">
        <f>G43/E43*1</f>
        <v>0.35483870967741943</v>
      </c>
    </row>
    <row r="44" spans="1:9">
      <c r="A44" s="12" t="s">
        <v>91</v>
      </c>
      <c r="B44" s="20" t="s">
        <v>78</v>
      </c>
      <c r="C44" s="6" t="s">
        <v>3</v>
      </c>
      <c r="D44" s="17">
        <v>930</v>
      </c>
      <c r="E44" s="18">
        <v>775</v>
      </c>
      <c r="F44" s="18">
        <f>E44/1.55</f>
        <v>500</v>
      </c>
      <c r="G44" s="18">
        <f>E44-F44</f>
        <v>275</v>
      </c>
      <c r="H44" s="21">
        <f>G44/F44*1</f>
        <v>0.55000000000000004</v>
      </c>
      <c r="I44" s="21">
        <f>G44/E44*1</f>
        <v>0.35483870967741937</v>
      </c>
    </row>
    <row r="45" spans="1:9">
      <c r="A45" s="12" t="s">
        <v>92</v>
      </c>
      <c r="B45" s="20" t="s">
        <v>79</v>
      </c>
      <c r="C45" s="6" t="s">
        <v>3</v>
      </c>
      <c r="D45" s="17">
        <v>1110</v>
      </c>
      <c r="E45" s="18">
        <v>916.66</v>
      </c>
      <c r="F45" s="18">
        <f>E45/1.55</f>
        <v>591.39354838709676</v>
      </c>
      <c r="G45" s="18">
        <f>E45-F45</f>
        <v>325.26645161290321</v>
      </c>
      <c r="H45" s="21">
        <f>G45/F45*1</f>
        <v>0.55000000000000004</v>
      </c>
      <c r="I45" s="21">
        <f>G45/E45*1</f>
        <v>0.35483870967741937</v>
      </c>
    </row>
    <row r="46" spans="1:9">
      <c r="A46" s="12" t="s">
        <v>93</v>
      </c>
      <c r="B46" s="20" t="s">
        <v>80</v>
      </c>
      <c r="C46" s="6" t="s">
        <v>3</v>
      </c>
      <c r="D46" s="17">
        <v>1074</v>
      </c>
      <c r="E46" s="18">
        <v>895</v>
      </c>
      <c r="F46" s="18">
        <f>E46/1.55</f>
        <v>577.41935483870964</v>
      </c>
      <c r="G46" s="18">
        <f>E46-F46</f>
        <v>317.58064516129036</v>
      </c>
      <c r="H46" s="21">
        <f>G46/F46*1</f>
        <v>0.55000000000000016</v>
      </c>
      <c r="I46" s="21">
        <f>G46/E46*1</f>
        <v>0.35483870967741937</v>
      </c>
    </row>
    <row r="47" spans="1:9">
      <c r="A47" s="12" t="s">
        <v>94</v>
      </c>
      <c r="B47" s="20" t="s">
        <v>81</v>
      </c>
      <c r="C47" s="6" t="s">
        <v>3</v>
      </c>
      <c r="D47" s="17">
        <v>900</v>
      </c>
      <c r="E47" s="18">
        <v>750</v>
      </c>
      <c r="F47" s="18">
        <f>E47/1.55</f>
        <v>483.87096774193549</v>
      </c>
      <c r="G47" s="18">
        <f>E47-F47</f>
        <v>266.12903225806451</v>
      </c>
      <c r="H47" s="21">
        <f>G47/F47*1</f>
        <v>0.54999999999999993</v>
      </c>
      <c r="I47" s="21">
        <f>G47/E47*1</f>
        <v>0.35483870967741937</v>
      </c>
    </row>
    <row r="48" spans="1:9">
      <c r="A48" s="12" t="s">
        <v>87</v>
      </c>
      <c r="B48" s="20" t="s">
        <v>82</v>
      </c>
      <c r="C48" s="6" t="s">
        <v>3</v>
      </c>
      <c r="D48" s="17">
        <v>1134</v>
      </c>
      <c r="E48" s="18">
        <v>945</v>
      </c>
      <c r="F48" s="18">
        <f>E48/1.55</f>
        <v>609.67741935483866</v>
      </c>
      <c r="G48" s="18">
        <f>E48-F48</f>
        <v>335.32258064516134</v>
      </c>
      <c r="H48" s="21">
        <f>G48/F48*1</f>
        <v>0.55000000000000016</v>
      </c>
      <c r="I48" s="21">
        <f>G48/E48*1</f>
        <v>0.35483870967741943</v>
      </c>
    </row>
    <row r="49" spans="1:9">
      <c r="A49" s="12" t="s">
        <v>86</v>
      </c>
      <c r="B49" s="20" t="s">
        <v>83</v>
      </c>
      <c r="C49" s="6" t="s">
        <v>3</v>
      </c>
      <c r="D49" s="17">
        <v>990</v>
      </c>
      <c r="E49" s="18">
        <v>825</v>
      </c>
      <c r="F49" s="18">
        <f>E49/1.55</f>
        <v>532.25806451612902</v>
      </c>
      <c r="G49" s="18">
        <f>E49-F49</f>
        <v>292.74193548387098</v>
      </c>
      <c r="H49" s="21">
        <f>G49/F49*1</f>
        <v>0.55000000000000004</v>
      </c>
      <c r="I49" s="21">
        <f>G49/E49*1</f>
        <v>0.35483870967741937</v>
      </c>
    </row>
    <row r="50" spans="1:9">
      <c r="A50" s="12" t="s">
        <v>85</v>
      </c>
      <c r="B50" s="20" t="s">
        <v>84</v>
      </c>
      <c r="C50" s="6" t="s">
        <v>3</v>
      </c>
      <c r="D50" s="17">
        <v>1434</v>
      </c>
      <c r="E50" s="18">
        <v>1195</v>
      </c>
      <c r="F50" s="18">
        <f>E50/1.55</f>
        <v>770.9677419354839</v>
      </c>
      <c r="G50" s="18">
        <f>E50-F50</f>
        <v>424.0322580645161</v>
      </c>
      <c r="H50" s="21">
        <f>G50/F50*1</f>
        <v>0.54999999999999993</v>
      </c>
      <c r="I50" s="21">
        <f>G50/E50*1</f>
        <v>0.35483870967741932</v>
      </c>
    </row>
  </sheetData>
  <sortState xmlns:xlrd2="http://schemas.microsoft.com/office/spreadsheetml/2017/richdata2" ref="A4:A7">
    <sortCondition ref="A4:A7"/>
  </sortState>
  <mergeCells count="1">
    <mergeCell ref="A1:J1"/>
  </mergeCells>
  <conditionalFormatting sqref="B10:H10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{1B032B70-5506-4580-A13E-4ABAB3213F4C}</x14:id>
        </ext>
      </extLst>
    </cfRule>
  </conditionalFormatting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B032B70-5506-4580-A13E-4ABAB3213F4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B10:H10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2ABA68-9905-45D8-BBB3-381A731A8063}">
  <sheetPr>
    <tabColor rgb="FF92D050"/>
  </sheetPr>
  <dimension ref="A1:R94"/>
  <sheetViews>
    <sheetView topLeftCell="A49" zoomScale="61" zoomScaleNormal="85" workbookViewId="0">
      <selection activeCell="C94" sqref="C94"/>
    </sheetView>
  </sheetViews>
  <sheetFormatPr baseColWidth="10" defaultRowHeight="14.4"/>
  <cols>
    <col min="1" max="1" width="23.109375" customWidth="1"/>
    <col min="2" max="2" width="22.33203125" customWidth="1"/>
    <col min="3" max="3" width="17" customWidth="1"/>
    <col min="4" max="18" width="16.33203125" customWidth="1"/>
  </cols>
  <sheetData>
    <row r="1" spans="1:18" ht="28.95" customHeight="1">
      <c r="A1" s="75" t="s">
        <v>101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</row>
    <row r="3" spans="1:18">
      <c r="A3" s="8" t="s">
        <v>2</v>
      </c>
      <c r="B3" s="8" t="s">
        <v>1</v>
      </c>
      <c r="C3" s="2"/>
      <c r="D3" s="9" t="s">
        <v>7</v>
      </c>
      <c r="E3" s="7">
        <v>0.2</v>
      </c>
    </row>
    <row r="4" spans="1:18">
      <c r="A4" s="4" t="s">
        <v>5</v>
      </c>
      <c r="B4" s="5">
        <v>0.5</v>
      </c>
      <c r="C4" s="2"/>
    </row>
    <row r="5" spans="1:18">
      <c r="A5" s="6" t="s">
        <v>6</v>
      </c>
      <c r="B5" s="7">
        <v>0.45</v>
      </c>
      <c r="C5" s="2"/>
    </row>
    <row r="6" spans="1:18">
      <c r="A6" s="4" t="s">
        <v>4</v>
      </c>
      <c r="B6" s="5">
        <v>0.59</v>
      </c>
      <c r="C6" s="2"/>
      <c r="H6" t="s">
        <v>99</v>
      </c>
    </row>
    <row r="7" spans="1:18">
      <c r="A7" s="6" t="s">
        <v>3</v>
      </c>
      <c r="B7" s="7">
        <v>0.55000000000000004</v>
      </c>
      <c r="C7" s="2"/>
    </row>
    <row r="8" spans="1:18">
      <c r="A8" s="1"/>
      <c r="B8" s="1"/>
      <c r="C8" s="2"/>
    </row>
    <row r="9" spans="1:18">
      <c r="A9" s="15" t="s">
        <v>97</v>
      </c>
      <c r="B9" s="15" t="s">
        <v>100</v>
      </c>
      <c r="C9" t="s">
        <v>99</v>
      </c>
    </row>
    <row r="10" spans="1:18" ht="28.8">
      <c r="A10" s="16" t="s">
        <v>15</v>
      </c>
      <c r="B10" s="16" t="s">
        <v>9</v>
      </c>
      <c r="C10" s="16" t="s">
        <v>8</v>
      </c>
      <c r="D10" s="16" t="s">
        <v>10</v>
      </c>
      <c r="E10" s="16" t="s">
        <v>11</v>
      </c>
      <c r="F10" s="22" t="s">
        <v>106</v>
      </c>
      <c r="G10" s="22" t="s">
        <v>107</v>
      </c>
      <c r="H10" s="22" t="s">
        <v>108</v>
      </c>
      <c r="I10" s="22" t="s">
        <v>109</v>
      </c>
      <c r="J10" s="22" t="s">
        <v>110</v>
      </c>
      <c r="K10" s="22" t="s">
        <v>111</v>
      </c>
      <c r="L10" s="22" t="s">
        <v>112</v>
      </c>
      <c r="M10" s="22" t="s">
        <v>113</v>
      </c>
      <c r="N10" s="22" t="s">
        <v>114</v>
      </c>
      <c r="O10" s="22" t="s">
        <v>115</v>
      </c>
      <c r="P10" s="22" t="s">
        <v>116</v>
      </c>
      <c r="Q10" s="22" t="s">
        <v>117</v>
      </c>
      <c r="R10" s="23" t="s">
        <v>118</v>
      </c>
    </row>
    <row r="11" spans="1:18">
      <c r="A11" s="3" t="s">
        <v>19</v>
      </c>
      <c r="B11" s="13" t="s">
        <v>27</v>
      </c>
      <c r="C11" s="6" t="s">
        <v>5</v>
      </c>
      <c r="D11" s="85">
        <v>3420</v>
      </c>
      <c r="E11" s="86">
        <f>D11/1.2</f>
        <v>2850</v>
      </c>
      <c r="F11" s="78">
        <f ca="1">RANDBETWEEN(0,10)</f>
        <v>2</v>
      </c>
      <c r="G11" s="78">
        <f t="shared" ref="G11:L26" ca="1" si="0">RANDBETWEEN(0,10)</f>
        <v>8</v>
      </c>
      <c r="H11" s="78">
        <f t="shared" ca="1" si="0"/>
        <v>7</v>
      </c>
      <c r="I11" s="78">
        <f t="shared" ca="1" si="0"/>
        <v>5</v>
      </c>
      <c r="J11" s="78">
        <f t="shared" ca="1" si="0"/>
        <v>2</v>
      </c>
      <c r="K11" s="78">
        <f t="shared" ca="1" si="0"/>
        <v>5</v>
      </c>
      <c r="L11" s="78">
        <f t="shared" ca="1" si="0"/>
        <v>6</v>
      </c>
      <c r="M11" s="78">
        <f t="shared" ref="G11:Q26" ca="1" si="1">RANDBETWEEN(0,10)</f>
        <v>6</v>
      </c>
      <c r="N11" s="78">
        <f t="shared" ca="1" si="1"/>
        <v>8</v>
      </c>
      <c r="O11" s="78">
        <f t="shared" ca="1" si="1"/>
        <v>6</v>
      </c>
      <c r="P11" s="78">
        <f t="shared" ca="1" si="1"/>
        <v>6</v>
      </c>
      <c r="Q11" s="78">
        <f t="shared" ca="1" si="1"/>
        <v>8</v>
      </c>
      <c r="R11" s="3">
        <f ca="1">SUM(F11:Q11)</f>
        <v>69</v>
      </c>
    </row>
    <row r="12" spans="1:18">
      <c r="A12" s="3" t="s">
        <v>20</v>
      </c>
      <c r="B12" s="13" t="s">
        <v>26</v>
      </c>
      <c r="C12" s="6" t="s">
        <v>5</v>
      </c>
      <c r="D12" s="85">
        <v>3240</v>
      </c>
      <c r="E12" s="86">
        <f t="shared" ref="E12" si="2">D12/1.2</f>
        <v>2700</v>
      </c>
      <c r="F12" s="78">
        <f t="shared" ref="F12:Q27" ca="1" si="3">RANDBETWEEN(0,10)</f>
        <v>2</v>
      </c>
      <c r="G12" s="78">
        <f t="shared" ca="1" si="0"/>
        <v>2</v>
      </c>
      <c r="H12" s="78">
        <f t="shared" ca="1" si="0"/>
        <v>6</v>
      </c>
      <c r="I12" s="78">
        <f t="shared" ca="1" si="0"/>
        <v>8</v>
      </c>
      <c r="J12" s="78">
        <f t="shared" ca="1" si="0"/>
        <v>6</v>
      </c>
      <c r="K12" s="78">
        <f t="shared" ca="1" si="0"/>
        <v>0</v>
      </c>
      <c r="L12" s="78">
        <f t="shared" ca="1" si="0"/>
        <v>10</v>
      </c>
      <c r="M12" s="78">
        <f t="shared" ca="1" si="1"/>
        <v>6</v>
      </c>
      <c r="N12" s="78">
        <f t="shared" ca="1" si="1"/>
        <v>6</v>
      </c>
      <c r="O12" s="78">
        <f t="shared" ca="1" si="1"/>
        <v>10</v>
      </c>
      <c r="P12" s="78">
        <f t="shared" ca="1" si="1"/>
        <v>9</v>
      </c>
      <c r="Q12" s="78">
        <f t="shared" ca="1" si="1"/>
        <v>2</v>
      </c>
      <c r="R12" s="3">
        <f t="shared" ref="R12:R51" ca="1" si="4">SUM(F12:Q12)</f>
        <v>67</v>
      </c>
    </row>
    <row r="13" spans="1:18">
      <c r="A13" s="3" t="s">
        <v>16</v>
      </c>
      <c r="B13" s="13" t="s">
        <v>32</v>
      </c>
      <c r="C13" s="6" t="s">
        <v>5</v>
      </c>
      <c r="D13" s="85">
        <v>2340</v>
      </c>
      <c r="E13" s="86">
        <v>1950</v>
      </c>
      <c r="F13" s="78">
        <f t="shared" ca="1" si="3"/>
        <v>9</v>
      </c>
      <c r="G13" s="78">
        <f t="shared" ca="1" si="0"/>
        <v>4</v>
      </c>
      <c r="H13" s="78">
        <f t="shared" ca="1" si="0"/>
        <v>6</v>
      </c>
      <c r="I13" s="78">
        <f t="shared" ca="1" si="0"/>
        <v>5</v>
      </c>
      <c r="J13" s="78">
        <f t="shared" ca="1" si="0"/>
        <v>10</v>
      </c>
      <c r="K13" s="78">
        <f t="shared" ca="1" si="0"/>
        <v>6</v>
      </c>
      <c r="L13" s="78">
        <f t="shared" ca="1" si="0"/>
        <v>1</v>
      </c>
      <c r="M13" s="78">
        <f t="shared" ca="1" si="1"/>
        <v>7</v>
      </c>
      <c r="N13" s="78">
        <f t="shared" ca="1" si="1"/>
        <v>6</v>
      </c>
      <c r="O13" s="78">
        <f t="shared" ca="1" si="1"/>
        <v>8</v>
      </c>
      <c r="P13" s="78">
        <f t="shared" ca="1" si="1"/>
        <v>4</v>
      </c>
      <c r="Q13" s="78">
        <f t="shared" ca="1" si="1"/>
        <v>7</v>
      </c>
      <c r="R13" s="3">
        <f t="shared" ca="1" si="4"/>
        <v>73</v>
      </c>
    </row>
    <row r="14" spans="1:18">
      <c r="A14" s="3" t="s">
        <v>18</v>
      </c>
      <c r="B14" s="13" t="s">
        <v>31</v>
      </c>
      <c r="C14" s="6" t="s">
        <v>5</v>
      </c>
      <c r="D14" s="85">
        <v>3300</v>
      </c>
      <c r="E14" s="86">
        <v>2750</v>
      </c>
      <c r="F14" s="78">
        <f t="shared" ca="1" si="3"/>
        <v>1</v>
      </c>
      <c r="G14" s="78">
        <f t="shared" ca="1" si="0"/>
        <v>5</v>
      </c>
      <c r="H14" s="78">
        <f t="shared" ca="1" si="0"/>
        <v>2</v>
      </c>
      <c r="I14" s="78">
        <f t="shared" ca="1" si="0"/>
        <v>8</v>
      </c>
      <c r="J14" s="78">
        <f t="shared" ca="1" si="0"/>
        <v>1</v>
      </c>
      <c r="K14" s="78">
        <f t="shared" ca="1" si="0"/>
        <v>0</v>
      </c>
      <c r="L14" s="78">
        <f t="shared" ca="1" si="0"/>
        <v>2</v>
      </c>
      <c r="M14" s="78">
        <f t="shared" ca="1" si="1"/>
        <v>0</v>
      </c>
      <c r="N14" s="78">
        <f t="shared" ca="1" si="1"/>
        <v>6</v>
      </c>
      <c r="O14" s="78">
        <f t="shared" ca="1" si="1"/>
        <v>1</v>
      </c>
      <c r="P14" s="78">
        <f t="shared" ca="1" si="1"/>
        <v>1</v>
      </c>
      <c r="Q14" s="78">
        <f t="shared" ca="1" si="1"/>
        <v>7</v>
      </c>
      <c r="R14" s="3">
        <f t="shared" ca="1" si="4"/>
        <v>34</v>
      </c>
    </row>
    <row r="15" spans="1:18">
      <c r="A15" s="3" t="s">
        <v>17</v>
      </c>
      <c r="B15" s="13" t="s">
        <v>30</v>
      </c>
      <c r="C15" s="6" t="s">
        <v>5</v>
      </c>
      <c r="D15" s="85">
        <v>2280</v>
      </c>
      <c r="E15" s="86">
        <v>1900</v>
      </c>
      <c r="F15" s="78">
        <f t="shared" ca="1" si="3"/>
        <v>0</v>
      </c>
      <c r="G15" s="78">
        <f t="shared" ca="1" si="0"/>
        <v>4</v>
      </c>
      <c r="H15" s="78">
        <f t="shared" ca="1" si="0"/>
        <v>6</v>
      </c>
      <c r="I15" s="78">
        <f t="shared" ca="1" si="0"/>
        <v>3</v>
      </c>
      <c r="J15" s="78">
        <f t="shared" ca="1" si="0"/>
        <v>6</v>
      </c>
      <c r="K15" s="78">
        <f t="shared" ca="1" si="0"/>
        <v>9</v>
      </c>
      <c r="L15" s="78">
        <f t="shared" ca="1" si="0"/>
        <v>6</v>
      </c>
      <c r="M15" s="78">
        <f t="shared" ca="1" si="1"/>
        <v>2</v>
      </c>
      <c r="N15" s="78">
        <f t="shared" ca="1" si="1"/>
        <v>9</v>
      </c>
      <c r="O15" s="78">
        <f t="shared" ca="1" si="1"/>
        <v>7</v>
      </c>
      <c r="P15" s="78">
        <f t="shared" ca="1" si="1"/>
        <v>2</v>
      </c>
      <c r="Q15" s="78">
        <f t="shared" ca="1" si="1"/>
        <v>8</v>
      </c>
      <c r="R15" s="3">
        <f t="shared" ca="1" si="4"/>
        <v>62</v>
      </c>
    </row>
    <row r="16" spans="1:18">
      <c r="A16" s="3" t="s">
        <v>21</v>
      </c>
      <c r="B16" s="13" t="s">
        <v>33</v>
      </c>
      <c r="C16" s="6" t="s">
        <v>5</v>
      </c>
      <c r="D16" s="85">
        <v>2340</v>
      </c>
      <c r="E16" s="86">
        <v>1950</v>
      </c>
      <c r="F16" s="78">
        <f t="shared" ca="1" si="3"/>
        <v>5</v>
      </c>
      <c r="G16" s="78">
        <f t="shared" ca="1" si="0"/>
        <v>8</v>
      </c>
      <c r="H16" s="78">
        <f t="shared" ca="1" si="0"/>
        <v>6</v>
      </c>
      <c r="I16" s="78">
        <f t="shared" ca="1" si="0"/>
        <v>4</v>
      </c>
      <c r="J16" s="78">
        <f t="shared" ca="1" si="0"/>
        <v>6</v>
      </c>
      <c r="K16" s="78">
        <f t="shared" ca="1" si="0"/>
        <v>9</v>
      </c>
      <c r="L16" s="78">
        <f t="shared" ca="1" si="0"/>
        <v>5</v>
      </c>
      <c r="M16" s="78">
        <f t="shared" ca="1" si="1"/>
        <v>6</v>
      </c>
      <c r="N16" s="78">
        <f t="shared" ca="1" si="1"/>
        <v>8</v>
      </c>
      <c r="O16" s="78">
        <f t="shared" ca="1" si="1"/>
        <v>3</v>
      </c>
      <c r="P16" s="78">
        <f t="shared" ca="1" si="1"/>
        <v>3</v>
      </c>
      <c r="Q16" s="78">
        <f t="shared" ca="1" si="1"/>
        <v>2</v>
      </c>
      <c r="R16" s="3">
        <f t="shared" ca="1" si="4"/>
        <v>65</v>
      </c>
    </row>
    <row r="17" spans="1:18">
      <c r="A17" s="3" t="s">
        <v>22</v>
      </c>
      <c r="B17" s="13" t="s">
        <v>34</v>
      </c>
      <c r="C17" s="6" t="s">
        <v>5</v>
      </c>
      <c r="D17" s="85">
        <v>1680</v>
      </c>
      <c r="E17" s="86">
        <v>1400</v>
      </c>
      <c r="F17" s="78">
        <f t="shared" ca="1" si="3"/>
        <v>0</v>
      </c>
      <c r="G17" s="78">
        <f t="shared" ca="1" si="0"/>
        <v>2</v>
      </c>
      <c r="H17" s="78">
        <f t="shared" ca="1" si="0"/>
        <v>0</v>
      </c>
      <c r="I17" s="78">
        <f t="shared" ca="1" si="0"/>
        <v>1</v>
      </c>
      <c r="J17" s="78">
        <f t="shared" ca="1" si="0"/>
        <v>7</v>
      </c>
      <c r="K17" s="78">
        <f t="shared" ca="1" si="0"/>
        <v>1</v>
      </c>
      <c r="L17" s="78">
        <f t="shared" ca="1" si="0"/>
        <v>10</v>
      </c>
      <c r="M17" s="78">
        <f t="shared" ca="1" si="1"/>
        <v>7</v>
      </c>
      <c r="N17" s="78">
        <f t="shared" ca="1" si="1"/>
        <v>1</v>
      </c>
      <c r="O17" s="78">
        <f t="shared" ca="1" si="1"/>
        <v>7</v>
      </c>
      <c r="P17" s="78">
        <f t="shared" ca="1" si="1"/>
        <v>4</v>
      </c>
      <c r="Q17" s="78">
        <f t="shared" ca="1" si="1"/>
        <v>4</v>
      </c>
      <c r="R17" s="3">
        <f t="shared" ca="1" si="4"/>
        <v>44</v>
      </c>
    </row>
    <row r="18" spans="1:18">
      <c r="A18" s="3" t="s">
        <v>23</v>
      </c>
      <c r="B18" s="13" t="s">
        <v>35</v>
      </c>
      <c r="C18" s="6" t="s">
        <v>5</v>
      </c>
      <c r="D18" s="85">
        <v>2340</v>
      </c>
      <c r="E18" s="86">
        <v>1950</v>
      </c>
      <c r="F18" s="78">
        <f t="shared" ca="1" si="3"/>
        <v>9</v>
      </c>
      <c r="G18" s="78">
        <f t="shared" ca="1" si="0"/>
        <v>6</v>
      </c>
      <c r="H18" s="78">
        <f t="shared" ca="1" si="0"/>
        <v>3</v>
      </c>
      <c r="I18" s="78">
        <f t="shared" ca="1" si="0"/>
        <v>8</v>
      </c>
      <c r="J18" s="78">
        <f t="shared" ca="1" si="0"/>
        <v>5</v>
      </c>
      <c r="K18" s="78">
        <f t="shared" ca="1" si="0"/>
        <v>10</v>
      </c>
      <c r="L18" s="78">
        <f t="shared" ca="1" si="0"/>
        <v>3</v>
      </c>
      <c r="M18" s="78">
        <f t="shared" ca="1" si="1"/>
        <v>2</v>
      </c>
      <c r="N18" s="78">
        <f t="shared" ca="1" si="1"/>
        <v>10</v>
      </c>
      <c r="O18" s="78">
        <f t="shared" ca="1" si="1"/>
        <v>10</v>
      </c>
      <c r="P18" s="78">
        <f t="shared" ca="1" si="1"/>
        <v>7</v>
      </c>
      <c r="Q18" s="78">
        <f t="shared" ca="1" si="1"/>
        <v>1</v>
      </c>
      <c r="R18" s="3">
        <f t="shared" ca="1" si="4"/>
        <v>74</v>
      </c>
    </row>
    <row r="19" spans="1:18">
      <c r="A19" s="3" t="s">
        <v>24</v>
      </c>
      <c r="B19" s="13" t="s">
        <v>28</v>
      </c>
      <c r="C19" s="6" t="s">
        <v>5</v>
      </c>
      <c r="D19" s="85">
        <v>2460</v>
      </c>
      <c r="E19" s="86">
        <v>2050</v>
      </c>
      <c r="F19" s="78">
        <f t="shared" ca="1" si="3"/>
        <v>0</v>
      </c>
      <c r="G19" s="78">
        <f t="shared" ca="1" si="0"/>
        <v>0</v>
      </c>
      <c r="H19" s="78">
        <f t="shared" ca="1" si="0"/>
        <v>1</v>
      </c>
      <c r="I19" s="78">
        <f t="shared" ca="1" si="0"/>
        <v>8</v>
      </c>
      <c r="J19" s="78">
        <f t="shared" ca="1" si="0"/>
        <v>8</v>
      </c>
      <c r="K19" s="78">
        <f t="shared" ca="1" si="0"/>
        <v>5</v>
      </c>
      <c r="L19" s="78">
        <f t="shared" ca="1" si="0"/>
        <v>5</v>
      </c>
      <c r="M19" s="78">
        <f t="shared" ca="1" si="1"/>
        <v>2</v>
      </c>
      <c r="N19" s="78">
        <f t="shared" ca="1" si="1"/>
        <v>9</v>
      </c>
      <c r="O19" s="78">
        <f t="shared" ca="1" si="1"/>
        <v>6</v>
      </c>
      <c r="P19" s="78">
        <f t="shared" ca="1" si="1"/>
        <v>0</v>
      </c>
      <c r="Q19" s="78">
        <f t="shared" ca="1" si="1"/>
        <v>7</v>
      </c>
      <c r="R19" s="3">
        <f t="shared" ca="1" si="4"/>
        <v>51</v>
      </c>
    </row>
    <row r="20" spans="1:18">
      <c r="A20" s="3" t="s">
        <v>25</v>
      </c>
      <c r="B20" s="13" t="s">
        <v>29</v>
      </c>
      <c r="C20" s="6" t="s">
        <v>5</v>
      </c>
      <c r="D20" s="85">
        <v>1860</v>
      </c>
      <c r="E20" s="86">
        <v>1550</v>
      </c>
      <c r="F20" s="78">
        <f t="shared" ca="1" si="3"/>
        <v>2</v>
      </c>
      <c r="G20" s="78">
        <f t="shared" ca="1" si="0"/>
        <v>7</v>
      </c>
      <c r="H20" s="78">
        <f t="shared" ca="1" si="0"/>
        <v>0</v>
      </c>
      <c r="I20" s="78">
        <f t="shared" ca="1" si="0"/>
        <v>7</v>
      </c>
      <c r="J20" s="78">
        <f t="shared" ca="1" si="0"/>
        <v>6</v>
      </c>
      <c r="K20" s="78">
        <f t="shared" ca="1" si="0"/>
        <v>2</v>
      </c>
      <c r="L20" s="78">
        <f t="shared" ca="1" si="0"/>
        <v>2</v>
      </c>
      <c r="M20" s="78">
        <f t="shared" ca="1" si="1"/>
        <v>5</v>
      </c>
      <c r="N20" s="78">
        <f t="shared" ca="1" si="1"/>
        <v>6</v>
      </c>
      <c r="O20" s="78">
        <f t="shared" ca="1" si="1"/>
        <v>2</v>
      </c>
      <c r="P20" s="78">
        <f t="shared" ca="1" si="1"/>
        <v>10</v>
      </c>
      <c r="Q20" s="78">
        <f t="shared" ca="1" si="1"/>
        <v>0</v>
      </c>
      <c r="R20" s="3">
        <f t="shared" ca="1" si="4"/>
        <v>49</v>
      </c>
    </row>
    <row r="21" spans="1:18">
      <c r="A21" s="10" t="s">
        <v>37</v>
      </c>
      <c r="B21" s="13" t="s">
        <v>36</v>
      </c>
      <c r="C21" s="6" t="s">
        <v>95</v>
      </c>
      <c r="D21" s="85">
        <v>1320</v>
      </c>
      <c r="E21" s="86">
        <v>1100</v>
      </c>
      <c r="F21" s="78">
        <f t="shared" ca="1" si="3"/>
        <v>10</v>
      </c>
      <c r="G21" s="78">
        <f t="shared" ca="1" si="0"/>
        <v>3</v>
      </c>
      <c r="H21" s="78">
        <f t="shared" ca="1" si="0"/>
        <v>9</v>
      </c>
      <c r="I21" s="78">
        <f t="shared" ca="1" si="0"/>
        <v>3</v>
      </c>
      <c r="J21" s="78">
        <f t="shared" ca="1" si="0"/>
        <v>2</v>
      </c>
      <c r="K21" s="78">
        <f t="shared" ca="1" si="0"/>
        <v>9</v>
      </c>
      <c r="L21" s="78">
        <f t="shared" ca="1" si="0"/>
        <v>1</v>
      </c>
      <c r="M21" s="78">
        <f t="shared" ca="1" si="1"/>
        <v>10</v>
      </c>
      <c r="N21" s="78">
        <f t="shared" ca="1" si="1"/>
        <v>8</v>
      </c>
      <c r="O21" s="78">
        <f t="shared" ca="1" si="1"/>
        <v>6</v>
      </c>
      <c r="P21" s="78">
        <f t="shared" ca="1" si="1"/>
        <v>5</v>
      </c>
      <c r="Q21" s="78">
        <f t="shared" ca="1" si="1"/>
        <v>1</v>
      </c>
      <c r="R21" s="3">
        <f t="shared" ca="1" si="4"/>
        <v>67</v>
      </c>
    </row>
    <row r="22" spans="1:18">
      <c r="A22" s="10" t="s">
        <v>47</v>
      </c>
      <c r="B22" s="13" t="s">
        <v>38</v>
      </c>
      <c r="C22" s="6" t="s">
        <v>95</v>
      </c>
      <c r="D22" s="85">
        <v>1560</v>
      </c>
      <c r="E22" s="86">
        <v>1300</v>
      </c>
      <c r="F22" s="78">
        <f t="shared" ca="1" si="3"/>
        <v>10</v>
      </c>
      <c r="G22" s="78">
        <f t="shared" ca="1" si="0"/>
        <v>0</v>
      </c>
      <c r="H22" s="78">
        <f t="shared" ca="1" si="0"/>
        <v>6</v>
      </c>
      <c r="I22" s="78">
        <f t="shared" ca="1" si="0"/>
        <v>10</v>
      </c>
      <c r="J22" s="78">
        <f t="shared" ca="1" si="0"/>
        <v>10</v>
      </c>
      <c r="K22" s="78">
        <f t="shared" ca="1" si="0"/>
        <v>2</v>
      </c>
      <c r="L22" s="78">
        <f t="shared" ca="1" si="0"/>
        <v>2</v>
      </c>
      <c r="M22" s="78">
        <f t="shared" ca="1" si="1"/>
        <v>10</v>
      </c>
      <c r="N22" s="78">
        <f t="shared" ca="1" si="1"/>
        <v>4</v>
      </c>
      <c r="O22" s="78">
        <f t="shared" ca="1" si="1"/>
        <v>6</v>
      </c>
      <c r="P22" s="78">
        <f t="shared" ca="1" si="1"/>
        <v>3</v>
      </c>
      <c r="Q22" s="78">
        <f t="shared" ca="1" si="1"/>
        <v>4</v>
      </c>
      <c r="R22" s="3">
        <f t="shared" ca="1" si="4"/>
        <v>67</v>
      </c>
    </row>
    <row r="23" spans="1:18">
      <c r="A23" s="10" t="s">
        <v>48</v>
      </c>
      <c r="B23" s="13" t="s">
        <v>39</v>
      </c>
      <c r="C23" s="6" t="s">
        <v>95</v>
      </c>
      <c r="D23" s="85">
        <v>1620</v>
      </c>
      <c r="E23" s="86">
        <v>1350</v>
      </c>
      <c r="F23" s="78">
        <f t="shared" ca="1" si="3"/>
        <v>10</v>
      </c>
      <c r="G23" s="78">
        <f t="shared" ca="1" si="0"/>
        <v>6</v>
      </c>
      <c r="H23" s="78">
        <f t="shared" ca="1" si="0"/>
        <v>5</v>
      </c>
      <c r="I23" s="78">
        <f t="shared" ca="1" si="0"/>
        <v>4</v>
      </c>
      <c r="J23" s="78">
        <f t="shared" ca="1" si="0"/>
        <v>1</v>
      </c>
      <c r="K23" s="78">
        <f t="shared" ca="1" si="0"/>
        <v>7</v>
      </c>
      <c r="L23" s="78">
        <f t="shared" ca="1" si="0"/>
        <v>7</v>
      </c>
      <c r="M23" s="78">
        <f t="shared" ca="1" si="1"/>
        <v>9</v>
      </c>
      <c r="N23" s="78">
        <f t="shared" ca="1" si="1"/>
        <v>4</v>
      </c>
      <c r="O23" s="78">
        <f t="shared" ca="1" si="1"/>
        <v>8</v>
      </c>
      <c r="P23" s="78">
        <f t="shared" ca="1" si="1"/>
        <v>1</v>
      </c>
      <c r="Q23" s="78">
        <f t="shared" ca="1" si="1"/>
        <v>2</v>
      </c>
      <c r="R23" s="3">
        <f t="shared" ca="1" si="4"/>
        <v>64</v>
      </c>
    </row>
    <row r="24" spans="1:18">
      <c r="A24" s="10" t="s">
        <v>49</v>
      </c>
      <c r="B24" s="13" t="s">
        <v>40</v>
      </c>
      <c r="C24" s="6" t="s">
        <v>95</v>
      </c>
      <c r="D24" s="85">
        <v>1740</v>
      </c>
      <c r="E24" s="86">
        <v>1450</v>
      </c>
      <c r="F24" s="78">
        <f t="shared" ca="1" si="3"/>
        <v>0</v>
      </c>
      <c r="G24" s="78">
        <f t="shared" ca="1" si="0"/>
        <v>8</v>
      </c>
      <c r="H24" s="78">
        <f t="shared" ca="1" si="0"/>
        <v>5</v>
      </c>
      <c r="I24" s="78">
        <f t="shared" ca="1" si="0"/>
        <v>10</v>
      </c>
      <c r="J24" s="78">
        <f t="shared" ca="1" si="0"/>
        <v>9</v>
      </c>
      <c r="K24" s="78">
        <f t="shared" ca="1" si="0"/>
        <v>9</v>
      </c>
      <c r="L24" s="78">
        <f t="shared" ca="1" si="0"/>
        <v>7</v>
      </c>
      <c r="M24" s="78">
        <f t="shared" ca="1" si="1"/>
        <v>1</v>
      </c>
      <c r="N24" s="78">
        <f t="shared" ca="1" si="1"/>
        <v>6</v>
      </c>
      <c r="O24" s="78">
        <f t="shared" ca="1" si="1"/>
        <v>10</v>
      </c>
      <c r="P24" s="78">
        <f t="shared" ca="1" si="1"/>
        <v>6</v>
      </c>
      <c r="Q24" s="78">
        <f t="shared" ca="1" si="1"/>
        <v>1</v>
      </c>
      <c r="R24" s="3">
        <f t="shared" ca="1" si="4"/>
        <v>72</v>
      </c>
    </row>
    <row r="25" spans="1:18">
      <c r="A25" s="10" t="s">
        <v>50</v>
      </c>
      <c r="B25" s="13" t="s">
        <v>41</v>
      </c>
      <c r="C25" s="6" t="s">
        <v>95</v>
      </c>
      <c r="D25" s="85">
        <v>2100</v>
      </c>
      <c r="E25" s="86">
        <v>1750</v>
      </c>
      <c r="F25" s="78">
        <f t="shared" ca="1" si="3"/>
        <v>1</v>
      </c>
      <c r="G25" s="78">
        <f t="shared" ca="1" si="0"/>
        <v>2</v>
      </c>
      <c r="H25" s="78">
        <f t="shared" ca="1" si="0"/>
        <v>5</v>
      </c>
      <c r="I25" s="78">
        <f t="shared" ca="1" si="0"/>
        <v>4</v>
      </c>
      <c r="J25" s="78">
        <f t="shared" ca="1" si="0"/>
        <v>2</v>
      </c>
      <c r="K25" s="78">
        <f t="shared" ca="1" si="0"/>
        <v>0</v>
      </c>
      <c r="L25" s="78">
        <f t="shared" ca="1" si="0"/>
        <v>1</v>
      </c>
      <c r="M25" s="78">
        <f t="shared" ca="1" si="1"/>
        <v>4</v>
      </c>
      <c r="N25" s="78">
        <f t="shared" ca="1" si="1"/>
        <v>9</v>
      </c>
      <c r="O25" s="78">
        <f t="shared" ca="1" si="1"/>
        <v>9</v>
      </c>
      <c r="P25" s="78">
        <f t="shared" ca="1" si="1"/>
        <v>8</v>
      </c>
      <c r="Q25" s="78">
        <f t="shared" ca="1" si="1"/>
        <v>8</v>
      </c>
      <c r="R25" s="3">
        <f t="shared" ca="1" si="4"/>
        <v>53</v>
      </c>
    </row>
    <row r="26" spans="1:18">
      <c r="A26" s="10" t="s">
        <v>51</v>
      </c>
      <c r="B26" s="13" t="s">
        <v>42</v>
      </c>
      <c r="C26" s="6" t="s">
        <v>95</v>
      </c>
      <c r="D26" s="85">
        <v>2340</v>
      </c>
      <c r="E26" s="86">
        <v>1950</v>
      </c>
      <c r="F26" s="78">
        <f t="shared" ca="1" si="3"/>
        <v>2</v>
      </c>
      <c r="G26" s="78">
        <f t="shared" ca="1" si="0"/>
        <v>4</v>
      </c>
      <c r="H26" s="78">
        <f t="shared" ca="1" si="0"/>
        <v>9</v>
      </c>
      <c r="I26" s="78">
        <f t="shared" ca="1" si="0"/>
        <v>4</v>
      </c>
      <c r="J26" s="78">
        <f t="shared" ca="1" si="0"/>
        <v>9</v>
      </c>
      <c r="K26" s="78">
        <f t="shared" ca="1" si="0"/>
        <v>0</v>
      </c>
      <c r="L26" s="78">
        <f t="shared" ca="1" si="0"/>
        <v>1</v>
      </c>
      <c r="M26" s="78">
        <f t="shared" ca="1" si="1"/>
        <v>9</v>
      </c>
      <c r="N26" s="78">
        <f t="shared" ca="1" si="1"/>
        <v>4</v>
      </c>
      <c r="O26" s="78">
        <f t="shared" ca="1" si="1"/>
        <v>7</v>
      </c>
      <c r="P26" s="78">
        <f t="shared" ca="1" si="1"/>
        <v>4</v>
      </c>
      <c r="Q26" s="78">
        <f t="shared" ca="1" si="1"/>
        <v>9</v>
      </c>
      <c r="R26" s="3">
        <f t="shared" ca="1" si="4"/>
        <v>62</v>
      </c>
    </row>
    <row r="27" spans="1:18">
      <c r="A27" s="10" t="s">
        <v>52</v>
      </c>
      <c r="B27" s="13" t="s">
        <v>43</v>
      </c>
      <c r="C27" s="6" t="s">
        <v>95</v>
      </c>
      <c r="D27" s="85">
        <v>1740</v>
      </c>
      <c r="E27" s="86">
        <v>1450</v>
      </c>
      <c r="F27" s="78">
        <f t="shared" ca="1" si="3"/>
        <v>10</v>
      </c>
      <c r="G27" s="78">
        <f t="shared" ca="1" si="3"/>
        <v>10</v>
      </c>
      <c r="H27" s="78">
        <f t="shared" ca="1" si="3"/>
        <v>6</v>
      </c>
      <c r="I27" s="78">
        <f t="shared" ca="1" si="3"/>
        <v>6</v>
      </c>
      <c r="J27" s="78">
        <f t="shared" ca="1" si="3"/>
        <v>10</v>
      </c>
      <c r="K27" s="78">
        <f t="shared" ca="1" si="3"/>
        <v>4</v>
      </c>
      <c r="L27" s="78">
        <f t="shared" ca="1" si="3"/>
        <v>6</v>
      </c>
      <c r="M27" s="78">
        <f t="shared" ca="1" si="3"/>
        <v>7</v>
      </c>
      <c r="N27" s="78">
        <f t="shared" ca="1" si="3"/>
        <v>9</v>
      </c>
      <c r="O27" s="78">
        <f t="shared" ca="1" si="3"/>
        <v>6</v>
      </c>
      <c r="P27" s="78">
        <f t="shared" ca="1" si="3"/>
        <v>3</v>
      </c>
      <c r="Q27" s="78">
        <f t="shared" ca="1" si="3"/>
        <v>4</v>
      </c>
      <c r="R27" s="3">
        <f t="shared" ca="1" si="4"/>
        <v>81</v>
      </c>
    </row>
    <row r="28" spans="1:18">
      <c r="A28" s="10" t="s">
        <v>53</v>
      </c>
      <c r="B28" s="13" t="s">
        <v>44</v>
      </c>
      <c r="C28" s="6" t="s">
        <v>95</v>
      </c>
      <c r="D28" s="85">
        <v>2400</v>
      </c>
      <c r="E28" s="86">
        <v>2000</v>
      </c>
      <c r="F28" s="78">
        <f t="shared" ref="F28:Q43" ca="1" si="5">RANDBETWEEN(0,10)</f>
        <v>2</v>
      </c>
      <c r="G28" s="78">
        <f t="shared" ca="1" si="5"/>
        <v>7</v>
      </c>
      <c r="H28" s="78">
        <f t="shared" ca="1" si="5"/>
        <v>5</v>
      </c>
      <c r="I28" s="78">
        <f t="shared" ca="1" si="5"/>
        <v>0</v>
      </c>
      <c r="J28" s="78">
        <f t="shared" ca="1" si="5"/>
        <v>10</v>
      </c>
      <c r="K28" s="78">
        <f t="shared" ca="1" si="5"/>
        <v>3</v>
      </c>
      <c r="L28" s="78">
        <f t="shared" ca="1" si="5"/>
        <v>3</v>
      </c>
      <c r="M28" s="78">
        <f t="shared" ca="1" si="5"/>
        <v>6</v>
      </c>
      <c r="N28" s="78">
        <f t="shared" ca="1" si="5"/>
        <v>10</v>
      </c>
      <c r="O28" s="78">
        <f t="shared" ca="1" si="5"/>
        <v>1</v>
      </c>
      <c r="P28" s="78">
        <f t="shared" ca="1" si="5"/>
        <v>3</v>
      </c>
      <c r="Q28" s="78">
        <f t="shared" ca="1" si="5"/>
        <v>7</v>
      </c>
      <c r="R28" s="3">
        <f t="shared" ca="1" si="4"/>
        <v>57</v>
      </c>
    </row>
    <row r="29" spans="1:18">
      <c r="A29" s="10" t="s">
        <v>54</v>
      </c>
      <c r="B29" s="19" t="s">
        <v>45</v>
      </c>
      <c r="C29" s="6" t="s">
        <v>95</v>
      </c>
      <c r="D29" s="85">
        <v>600</v>
      </c>
      <c r="E29" s="86">
        <v>500</v>
      </c>
      <c r="F29" s="78">
        <f t="shared" ca="1" si="5"/>
        <v>9</v>
      </c>
      <c r="G29" s="78">
        <f t="shared" ca="1" si="5"/>
        <v>6</v>
      </c>
      <c r="H29" s="78">
        <f t="shared" ca="1" si="5"/>
        <v>3</v>
      </c>
      <c r="I29" s="78">
        <f t="shared" ca="1" si="5"/>
        <v>5</v>
      </c>
      <c r="J29" s="78">
        <f t="shared" ca="1" si="5"/>
        <v>4</v>
      </c>
      <c r="K29" s="78">
        <f t="shared" ca="1" si="5"/>
        <v>6</v>
      </c>
      <c r="L29" s="78">
        <f t="shared" ca="1" si="5"/>
        <v>3</v>
      </c>
      <c r="M29" s="78">
        <f t="shared" ca="1" si="5"/>
        <v>10</v>
      </c>
      <c r="N29" s="78">
        <f t="shared" ca="1" si="5"/>
        <v>7</v>
      </c>
      <c r="O29" s="78">
        <f t="shared" ca="1" si="5"/>
        <v>4</v>
      </c>
      <c r="P29" s="78">
        <f t="shared" ca="1" si="5"/>
        <v>5</v>
      </c>
      <c r="Q29" s="78">
        <f t="shared" ca="1" si="5"/>
        <v>3</v>
      </c>
      <c r="R29" s="3">
        <f t="shared" ca="1" si="4"/>
        <v>65</v>
      </c>
    </row>
    <row r="30" spans="1:18">
      <c r="A30" s="10" t="s">
        <v>55</v>
      </c>
      <c r="B30" s="13" t="s">
        <v>46</v>
      </c>
      <c r="C30" s="6" t="s">
        <v>95</v>
      </c>
      <c r="D30" s="85">
        <v>1500</v>
      </c>
      <c r="E30" s="86">
        <v>1250</v>
      </c>
      <c r="F30" s="78">
        <f t="shared" ca="1" si="5"/>
        <v>0</v>
      </c>
      <c r="G30" s="78">
        <f t="shared" ca="1" si="5"/>
        <v>6</v>
      </c>
      <c r="H30" s="78">
        <f t="shared" ca="1" si="5"/>
        <v>3</v>
      </c>
      <c r="I30" s="78">
        <f t="shared" ca="1" si="5"/>
        <v>4</v>
      </c>
      <c r="J30" s="78">
        <f t="shared" ca="1" si="5"/>
        <v>9</v>
      </c>
      <c r="K30" s="78">
        <f t="shared" ca="1" si="5"/>
        <v>3</v>
      </c>
      <c r="L30" s="78">
        <f t="shared" ca="1" si="5"/>
        <v>3</v>
      </c>
      <c r="M30" s="78">
        <f t="shared" ca="1" si="5"/>
        <v>10</v>
      </c>
      <c r="N30" s="78">
        <f t="shared" ca="1" si="5"/>
        <v>8</v>
      </c>
      <c r="O30" s="78">
        <f t="shared" ca="1" si="5"/>
        <v>1</v>
      </c>
      <c r="P30" s="78">
        <f t="shared" ca="1" si="5"/>
        <v>8</v>
      </c>
      <c r="Q30" s="78">
        <f t="shared" ca="1" si="5"/>
        <v>9</v>
      </c>
      <c r="R30" s="3">
        <f t="shared" ca="1" si="4"/>
        <v>64</v>
      </c>
    </row>
    <row r="31" spans="1:18">
      <c r="A31" s="11" t="s">
        <v>56</v>
      </c>
      <c r="B31" s="13" t="s">
        <v>57</v>
      </c>
      <c r="C31" s="6" t="s">
        <v>96</v>
      </c>
      <c r="D31" s="85">
        <v>1520</v>
      </c>
      <c r="E31" s="86">
        <v>1266.6600000000001</v>
      </c>
      <c r="F31" s="78">
        <f t="shared" ca="1" si="5"/>
        <v>4</v>
      </c>
      <c r="G31" s="78">
        <f t="shared" ca="1" si="5"/>
        <v>6</v>
      </c>
      <c r="H31" s="78">
        <f t="shared" ca="1" si="5"/>
        <v>7</v>
      </c>
      <c r="I31" s="78">
        <f t="shared" ca="1" si="5"/>
        <v>10</v>
      </c>
      <c r="J31" s="78">
        <f t="shared" ca="1" si="5"/>
        <v>10</v>
      </c>
      <c r="K31" s="78">
        <f t="shared" ca="1" si="5"/>
        <v>8</v>
      </c>
      <c r="L31" s="78">
        <f t="shared" ca="1" si="5"/>
        <v>3</v>
      </c>
      <c r="M31" s="78">
        <f t="shared" ca="1" si="5"/>
        <v>6</v>
      </c>
      <c r="N31" s="78">
        <f t="shared" ca="1" si="5"/>
        <v>6</v>
      </c>
      <c r="O31" s="78">
        <f t="shared" ca="1" si="5"/>
        <v>4</v>
      </c>
      <c r="P31" s="78">
        <f t="shared" ca="1" si="5"/>
        <v>10</v>
      </c>
      <c r="Q31" s="78">
        <f t="shared" ca="1" si="5"/>
        <v>6</v>
      </c>
      <c r="R31" s="3">
        <f t="shared" ca="1" si="4"/>
        <v>80</v>
      </c>
    </row>
    <row r="32" spans="1:18">
      <c r="A32" s="11" t="s">
        <v>58</v>
      </c>
      <c r="B32" s="13" t="s">
        <v>57</v>
      </c>
      <c r="C32" s="6" t="s">
        <v>96</v>
      </c>
      <c r="D32" s="85">
        <v>3210</v>
      </c>
      <c r="E32" s="86">
        <v>2675</v>
      </c>
      <c r="F32" s="78">
        <f t="shared" ca="1" si="5"/>
        <v>0</v>
      </c>
      <c r="G32" s="78">
        <f t="shared" ca="1" si="5"/>
        <v>9</v>
      </c>
      <c r="H32" s="78">
        <f t="shared" ca="1" si="5"/>
        <v>10</v>
      </c>
      <c r="I32" s="78">
        <f t="shared" ca="1" si="5"/>
        <v>10</v>
      </c>
      <c r="J32" s="78">
        <f t="shared" ca="1" si="5"/>
        <v>7</v>
      </c>
      <c r="K32" s="78">
        <f t="shared" ca="1" si="5"/>
        <v>3</v>
      </c>
      <c r="L32" s="78">
        <f t="shared" ca="1" si="5"/>
        <v>4</v>
      </c>
      <c r="M32" s="78">
        <f t="shared" ca="1" si="5"/>
        <v>9</v>
      </c>
      <c r="N32" s="78">
        <f t="shared" ca="1" si="5"/>
        <v>6</v>
      </c>
      <c r="O32" s="78">
        <f t="shared" ca="1" si="5"/>
        <v>3</v>
      </c>
      <c r="P32" s="78">
        <f t="shared" ca="1" si="5"/>
        <v>8</v>
      </c>
      <c r="Q32" s="78">
        <f t="shared" ca="1" si="5"/>
        <v>5</v>
      </c>
      <c r="R32" s="3">
        <f t="shared" ca="1" si="4"/>
        <v>74</v>
      </c>
    </row>
    <row r="33" spans="1:18">
      <c r="A33" s="11" t="s">
        <v>59</v>
      </c>
      <c r="B33" s="20" t="s">
        <v>60</v>
      </c>
      <c r="C33" s="6" t="s">
        <v>96</v>
      </c>
      <c r="D33" s="85">
        <v>2340</v>
      </c>
      <c r="E33" s="86">
        <v>1950</v>
      </c>
      <c r="F33" s="78">
        <f t="shared" ca="1" si="5"/>
        <v>10</v>
      </c>
      <c r="G33" s="78">
        <f t="shared" ca="1" si="5"/>
        <v>8</v>
      </c>
      <c r="H33" s="78">
        <f t="shared" ca="1" si="5"/>
        <v>8</v>
      </c>
      <c r="I33" s="78">
        <f t="shared" ca="1" si="5"/>
        <v>7</v>
      </c>
      <c r="J33" s="78">
        <f t="shared" ca="1" si="5"/>
        <v>3</v>
      </c>
      <c r="K33" s="78">
        <f t="shared" ca="1" si="5"/>
        <v>5</v>
      </c>
      <c r="L33" s="78">
        <f t="shared" ca="1" si="5"/>
        <v>2</v>
      </c>
      <c r="M33" s="78">
        <f t="shared" ca="1" si="5"/>
        <v>0</v>
      </c>
      <c r="N33" s="78">
        <f t="shared" ca="1" si="5"/>
        <v>5</v>
      </c>
      <c r="O33" s="78">
        <f t="shared" ca="1" si="5"/>
        <v>3</v>
      </c>
      <c r="P33" s="78">
        <f t="shared" ca="1" si="5"/>
        <v>1</v>
      </c>
      <c r="Q33" s="78">
        <f t="shared" ca="1" si="5"/>
        <v>0</v>
      </c>
      <c r="R33" s="3">
        <f t="shared" ca="1" si="4"/>
        <v>52</v>
      </c>
    </row>
    <row r="34" spans="1:18">
      <c r="A34" s="11" t="s">
        <v>62</v>
      </c>
      <c r="B34" s="20" t="s">
        <v>61</v>
      </c>
      <c r="C34" s="6" t="s">
        <v>96</v>
      </c>
      <c r="D34" s="85">
        <v>2370</v>
      </c>
      <c r="E34" s="86">
        <v>1975</v>
      </c>
      <c r="F34" s="78">
        <f t="shared" ca="1" si="5"/>
        <v>8</v>
      </c>
      <c r="G34" s="78">
        <f t="shared" ca="1" si="5"/>
        <v>4</v>
      </c>
      <c r="H34" s="78">
        <f t="shared" ca="1" si="5"/>
        <v>10</v>
      </c>
      <c r="I34" s="78">
        <f t="shared" ca="1" si="5"/>
        <v>3</v>
      </c>
      <c r="J34" s="78">
        <f t="shared" ca="1" si="5"/>
        <v>3</v>
      </c>
      <c r="K34" s="78">
        <f t="shared" ca="1" si="5"/>
        <v>10</v>
      </c>
      <c r="L34" s="78">
        <f t="shared" ca="1" si="5"/>
        <v>1</v>
      </c>
      <c r="M34" s="78">
        <f t="shared" ca="1" si="5"/>
        <v>1</v>
      </c>
      <c r="N34" s="78">
        <f t="shared" ca="1" si="5"/>
        <v>7</v>
      </c>
      <c r="O34" s="78">
        <f t="shared" ca="1" si="5"/>
        <v>5</v>
      </c>
      <c r="P34" s="78">
        <f t="shared" ca="1" si="5"/>
        <v>6</v>
      </c>
      <c r="Q34" s="78">
        <f t="shared" ca="1" si="5"/>
        <v>10</v>
      </c>
      <c r="R34" s="3">
        <f t="shared" ca="1" si="4"/>
        <v>68</v>
      </c>
    </row>
    <row r="35" spans="1:18">
      <c r="A35" s="11" t="s">
        <v>63</v>
      </c>
      <c r="B35" s="20" t="s">
        <v>64</v>
      </c>
      <c r="C35" s="6" t="s">
        <v>96</v>
      </c>
      <c r="D35" s="85">
        <v>3960</v>
      </c>
      <c r="E35" s="86">
        <v>3075</v>
      </c>
      <c r="F35" s="78">
        <f t="shared" ca="1" si="5"/>
        <v>0</v>
      </c>
      <c r="G35" s="78">
        <f t="shared" ca="1" si="5"/>
        <v>6</v>
      </c>
      <c r="H35" s="78">
        <f t="shared" ca="1" si="5"/>
        <v>6</v>
      </c>
      <c r="I35" s="78">
        <f t="shared" ca="1" si="5"/>
        <v>1</v>
      </c>
      <c r="J35" s="78">
        <f t="shared" ca="1" si="5"/>
        <v>9</v>
      </c>
      <c r="K35" s="78">
        <f t="shared" ca="1" si="5"/>
        <v>2</v>
      </c>
      <c r="L35" s="78">
        <f t="shared" ca="1" si="5"/>
        <v>10</v>
      </c>
      <c r="M35" s="78">
        <f t="shared" ca="1" si="5"/>
        <v>7</v>
      </c>
      <c r="N35" s="78">
        <f t="shared" ca="1" si="5"/>
        <v>4</v>
      </c>
      <c r="O35" s="78">
        <f t="shared" ca="1" si="5"/>
        <v>4</v>
      </c>
      <c r="P35" s="78">
        <f t="shared" ca="1" si="5"/>
        <v>5</v>
      </c>
      <c r="Q35" s="78">
        <f t="shared" ca="1" si="5"/>
        <v>10</v>
      </c>
      <c r="R35" s="3">
        <f t="shared" ca="1" si="4"/>
        <v>64</v>
      </c>
    </row>
    <row r="36" spans="1:18">
      <c r="A36" s="11" t="s">
        <v>65</v>
      </c>
      <c r="B36" s="20" t="s">
        <v>66</v>
      </c>
      <c r="C36" s="6" t="s">
        <v>96</v>
      </c>
      <c r="D36" s="85">
        <v>2670</v>
      </c>
      <c r="E36" s="86">
        <v>2225</v>
      </c>
      <c r="F36" s="78">
        <f t="shared" ca="1" si="5"/>
        <v>4</v>
      </c>
      <c r="G36" s="78">
        <f t="shared" ca="1" si="5"/>
        <v>1</v>
      </c>
      <c r="H36" s="78">
        <f t="shared" ca="1" si="5"/>
        <v>2</v>
      </c>
      <c r="I36" s="78">
        <f t="shared" ca="1" si="5"/>
        <v>5</v>
      </c>
      <c r="J36" s="78">
        <f t="shared" ca="1" si="5"/>
        <v>5</v>
      </c>
      <c r="K36" s="78">
        <f t="shared" ca="1" si="5"/>
        <v>9</v>
      </c>
      <c r="L36" s="78">
        <f t="shared" ca="1" si="5"/>
        <v>6</v>
      </c>
      <c r="M36" s="78">
        <f t="shared" ca="1" si="5"/>
        <v>0</v>
      </c>
      <c r="N36" s="78">
        <f t="shared" ca="1" si="5"/>
        <v>0</v>
      </c>
      <c r="O36" s="78">
        <f t="shared" ca="1" si="5"/>
        <v>4</v>
      </c>
      <c r="P36" s="78">
        <f t="shared" ca="1" si="5"/>
        <v>4</v>
      </c>
      <c r="Q36" s="78">
        <f t="shared" ca="1" si="5"/>
        <v>4</v>
      </c>
      <c r="R36" s="3">
        <f t="shared" ca="1" si="4"/>
        <v>44</v>
      </c>
    </row>
    <row r="37" spans="1:18">
      <c r="A37" s="11" t="s">
        <v>67</v>
      </c>
      <c r="B37" s="20" t="s">
        <v>68</v>
      </c>
      <c r="C37" s="6" t="s">
        <v>96</v>
      </c>
      <c r="D37" s="85">
        <v>3540</v>
      </c>
      <c r="E37" s="86">
        <v>2950</v>
      </c>
      <c r="F37" s="78">
        <f t="shared" ca="1" si="5"/>
        <v>2</v>
      </c>
      <c r="G37" s="78">
        <f t="shared" ca="1" si="5"/>
        <v>5</v>
      </c>
      <c r="H37" s="78">
        <f t="shared" ca="1" si="5"/>
        <v>9</v>
      </c>
      <c r="I37" s="78">
        <f t="shared" ca="1" si="5"/>
        <v>2</v>
      </c>
      <c r="J37" s="78">
        <f t="shared" ca="1" si="5"/>
        <v>1</v>
      </c>
      <c r="K37" s="78">
        <f t="shared" ca="1" si="5"/>
        <v>6</v>
      </c>
      <c r="L37" s="78">
        <f t="shared" ca="1" si="5"/>
        <v>6</v>
      </c>
      <c r="M37" s="78">
        <f t="shared" ca="1" si="5"/>
        <v>9</v>
      </c>
      <c r="N37" s="78">
        <f t="shared" ca="1" si="5"/>
        <v>5</v>
      </c>
      <c r="O37" s="78">
        <f t="shared" ca="1" si="5"/>
        <v>1</v>
      </c>
      <c r="P37" s="78">
        <f t="shared" ca="1" si="5"/>
        <v>5</v>
      </c>
      <c r="Q37" s="78">
        <f t="shared" ca="1" si="5"/>
        <v>5</v>
      </c>
      <c r="R37" s="3">
        <f t="shared" ca="1" si="4"/>
        <v>56</v>
      </c>
    </row>
    <row r="38" spans="1:18">
      <c r="A38" s="11" t="s">
        <v>69</v>
      </c>
      <c r="B38" s="20" t="s">
        <v>70</v>
      </c>
      <c r="C38" s="6" t="s">
        <v>96</v>
      </c>
      <c r="D38" s="85">
        <v>3570</v>
      </c>
      <c r="E38" s="86">
        <v>2975</v>
      </c>
      <c r="F38" s="78">
        <f t="shared" ca="1" si="5"/>
        <v>10</v>
      </c>
      <c r="G38" s="78">
        <f t="shared" ca="1" si="5"/>
        <v>4</v>
      </c>
      <c r="H38" s="78">
        <f t="shared" ca="1" si="5"/>
        <v>9</v>
      </c>
      <c r="I38" s="78">
        <f t="shared" ca="1" si="5"/>
        <v>1</v>
      </c>
      <c r="J38" s="78">
        <f t="shared" ca="1" si="5"/>
        <v>6</v>
      </c>
      <c r="K38" s="78">
        <f t="shared" ca="1" si="5"/>
        <v>1</v>
      </c>
      <c r="L38" s="78">
        <f t="shared" ca="1" si="5"/>
        <v>7</v>
      </c>
      <c r="M38" s="78">
        <f t="shared" ca="1" si="5"/>
        <v>7</v>
      </c>
      <c r="N38" s="78">
        <f t="shared" ca="1" si="5"/>
        <v>0</v>
      </c>
      <c r="O38" s="78">
        <f t="shared" ca="1" si="5"/>
        <v>1</v>
      </c>
      <c r="P38" s="78">
        <f t="shared" ca="1" si="5"/>
        <v>3</v>
      </c>
      <c r="Q38" s="78">
        <f t="shared" ca="1" si="5"/>
        <v>10</v>
      </c>
      <c r="R38" s="3">
        <f t="shared" ca="1" si="4"/>
        <v>59</v>
      </c>
    </row>
    <row r="39" spans="1:18">
      <c r="A39" s="11" t="s">
        <v>71</v>
      </c>
      <c r="B39" s="20" t="s">
        <v>72</v>
      </c>
      <c r="C39" s="6" t="s">
        <v>96</v>
      </c>
      <c r="D39" s="85">
        <v>1860</v>
      </c>
      <c r="E39" s="86">
        <v>1550</v>
      </c>
      <c r="F39" s="78">
        <f t="shared" ca="1" si="5"/>
        <v>6</v>
      </c>
      <c r="G39" s="78">
        <f t="shared" ca="1" si="5"/>
        <v>5</v>
      </c>
      <c r="H39" s="78">
        <f t="shared" ca="1" si="5"/>
        <v>1</v>
      </c>
      <c r="I39" s="78">
        <f t="shared" ca="1" si="5"/>
        <v>8</v>
      </c>
      <c r="J39" s="78">
        <f t="shared" ca="1" si="5"/>
        <v>1</v>
      </c>
      <c r="K39" s="78">
        <f t="shared" ca="1" si="5"/>
        <v>2</v>
      </c>
      <c r="L39" s="78">
        <f t="shared" ca="1" si="5"/>
        <v>7</v>
      </c>
      <c r="M39" s="78">
        <f t="shared" ca="1" si="5"/>
        <v>7</v>
      </c>
      <c r="N39" s="78">
        <f t="shared" ca="1" si="5"/>
        <v>2</v>
      </c>
      <c r="O39" s="78">
        <f t="shared" ca="1" si="5"/>
        <v>6</v>
      </c>
      <c r="P39" s="78">
        <f t="shared" ca="1" si="5"/>
        <v>8</v>
      </c>
      <c r="Q39" s="78">
        <f t="shared" ca="1" si="5"/>
        <v>4</v>
      </c>
      <c r="R39" s="3">
        <f t="shared" ca="1" si="4"/>
        <v>57</v>
      </c>
    </row>
    <row r="40" spans="1:18">
      <c r="A40" s="11" t="s">
        <v>73</v>
      </c>
      <c r="B40" s="20" t="s">
        <v>74</v>
      </c>
      <c r="C40" s="6" t="s">
        <v>96</v>
      </c>
      <c r="D40" s="85">
        <v>3990</v>
      </c>
      <c r="E40" s="86">
        <v>3325</v>
      </c>
      <c r="F40" s="78">
        <f t="shared" ca="1" si="5"/>
        <v>9</v>
      </c>
      <c r="G40" s="78">
        <f t="shared" ca="1" si="5"/>
        <v>3</v>
      </c>
      <c r="H40" s="78">
        <f t="shared" ca="1" si="5"/>
        <v>1</v>
      </c>
      <c r="I40" s="78">
        <f t="shared" ca="1" si="5"/>
        <v>3</v>
      </c>
      <c r="J40" s="78">
        <f t="shared" ca="1" si="5"/>
        <v>8</v>
      </c>
      <c r="K40" s="78">
        <f t="shared" ca="1" si="5"/>
        <v>7</v>
      </c>
      <c r="L40" s="78">
        <f t="shared" ca="1" si="5"/>
        <v>2</v>
      </c>
      <c r="M40" s="78">
        <f t="shared" ca="1" si="5"/>
        <v>10</v>
      </c>
      <c r="N40" s="78">
        <f t="shared" ca="1" si="5"/>
        <v>6</v>
      </c>
      <c r="O40" s="78">
        <f t="shared" ca="1" si="5"/>
        <v>9</v>
      </c>
      <c r="P40" s="78">
        <f t="shared" ca="1" si="5"/>
        <v>3</v>
      </c>
      <c r="Q40" s="78">
        <f t="shared" ca="1" si="5"/>
        <v>4</v>
      </c>
      <c r="R40" s="3">
        <f t="shared" ca="1" si="4"/>
        <v>65</v>
      </c>
    </row>
    <row r="41" spans="1:18">
      <c r="A41" s="12" t="s">
        <v>88</v>
      </c>
      <c r="B41" s="20" t="s">
        <v>75</v>
      </c>
      <c r="C41" s="6" t="s">
        <v>3</v>
      </c>
      <c r="D41" s="85">
        <v>1380</v>
      </c>
      <c r="E41" s="86">
        <v>1150</v>
      </c>
      <c r="F41" s="78">
        <f t="shared" ca="1" si="5"/>
        <v>1</v>
      </c>
      <c r="G41" s="78">
        <f t="shared" ca="1" si="5"/>
        <v>2</v>
      </c>
      <c r="H41" s="78">
        <f t="shared" ca="1" si="5"/>
        <v>10</v>
      </c>
      <c r="I41" s="78">
        <f t="shared" ca="1" si="5"/>
        <v>7</v>
      </c>
      <c r="J41" s="78">
        <f t="shared" ca="1" si="5"/>
        <v>8</v>
      </c>
      <c r="K41" s="78">
        <f t="shared" ca="1" si="5"/>
        <v>0</v>
      </c>
      <c r="L41" s="78">
        <f t="shared" ca="1" si="5"/>
        <v>10</v>
      </c>
      <c r="M41" s="78">
        <f t="shared" ca="1" si="5"/>
        <v>10</v>
      </c>
      <c r="N41" s="78">
        <f t="shared" ca="1" si="5"/>
        <v>7</v>
      </c>
      <c r="O41" s="78">
        <f t="shared" ca="1" si="5"/>
        <v>6</v>
      </c>
      <c r="P41" s="78">
        <f t="shared" ca="1" si="5"/>
        <v>1</v>
      </c>
      <c r="Q41" s="78">
        <f t="shared" ca="1" si="5"/>
        <v>2</v>
      </c>
      <c r="R41" s="3">
        <f t="shared" ca="1" si="4"/>
        <v>64</v>
      </c>
    </row>
    <row r="42" spans="1:18">
      <c r="A42" s="12" t="s">
        <v>89</v>
      </c>
      <c r="B42" s="20" t="s">
        <v>76</v>
      </c>
      <c r="C42" s="6" t="s">
        <v>3</v>
      </c>
      <c r="D42" s="85">
        <v>1320</v>
      </c>
      <c r="E42" s="86">
        <v>1100</v>
      </c>
      <c r="F42" s="78">
        <f t="shared" ca="1" si="5"/>
        <v>9</v>
      </c>
      <c r="G42" s="78">
        <f t="shared" ca="1" si="5"/>
        <v>3</v>
      </c>
      <c r="H42" s="78">
        <f t="shared" ca="1" si="5"/>
        <v>2</v>
      </c>
      <c r="I42" s="78">
        <f t="shared" ca="1" si="5"/>
        <v>1</v>
      </c>
      <c r="J42" s="78">
        <f t="shared" ca="1" si="5"/>
        <v>0</v>
      </c>
      <c r="K42" s="78">
        <f t="shared" ca="1" si="5"/>
        <v>2</v>
      </c>
      <c r="L42" s="78">
        <f t="shared" ca="1" si="5"/>
        <v>6</v>
      </c>
      <c r="M42" s="78">
        <f t="shared" ca="1" si="5"/>
        <v>7</v>
      </c>
      <c r="N42" s="78">
        <f t="shared" ca="1" si="5"/>
        <v>0</v>
      </c>
      <c r="O42" s="78">
        <f t="shared" ca="1" si="5"/>
        <v>9</v>
      </c>
      <c r="P42" s="78">
        <f t="shared" ca="1" si="5"/>
        <v>10</v>
      </c>
      <c r="Q42" s="78">
        <f t="shared" ca="1" si="5"/>
        <v>9</v>
      </c>
      <c r="R42" s="3">
        <f t="shared" ca="1" si="4"/>
        <v>58</v>
      </c>
    </row>
    <row r="43" spans="1:18">
      <c r="A43" s="12" t="s">
        <v>90</v>
      </c>
      <c r="B43" s="20" t="s">
        <v>77</v>
      </c>
      <c r="C43" s="6" t="s">
        <v>3</v>
      </c>
      <c r="D43" s="85">
        <v>1194</v>
      </c>
      <c r="E43" s="86">
        <v>995</v>
      </c>
      <c r="F43" s="78">
        <f t="shared" ca="1" si="5"/>
        <v>2</v>
      </c>
      <c r="G43" s="78">
        <f t="shared" ca="1" si="5"/>
        <v>5</v>
      </c>
      <c r="H43" s="78">
        <f t="shared" ca="1" si="5"/>
        <v>9</v>
      </c>
      <c r="I43" s="78">
        <f t="shared" ca="1" si="5"/>
        <v>2</v>
      </c>
      <c r="J43" s="78">
        <f t="shared" ca="1" si="5"/>
        <v>4</v>
      </c>
      <c r="K43" s="78">
        <f t="shared" ca="1" si="5"/>
        <v>3</v>
      </c>
      <c r="L43" s="78">
        <f t="shared" ca="1" si="5"/>
        <v>4</v>
      </c>
      <c r="M43" s="78">
        <f t="shared" ca="1" si="5"/>
        <v>4</v>
      </c>
      <c r="N43" s="78">
        <f t="shared" ca="1" si="5"/>
        <v>5</v>
      </c>
      <c r="O43" s="78">
        <f t="shared" ca="1" si="5"/>
        <v>3</v>
      </c>
      <c r="P43" s="78">
        <f t="shared" ca="1" si="5"/>
        <v>6</v>
      </c>
      <c r="Q43" s="78">
        <f t="shared" ca="1" si="5"/>
        <v>0</v>
      </c>
      <c r="R43" s="3">
        <f t="shared" ca="1" si="4"/>
        <v>47</v>
      </c>
    </row>
    <row r="44" spans="1:18">
      <c r="A44" s="12" t="s">
        <v>91</v>
      </c>
      <c r="B44" s="20" t="s">
        <v>78</v>
      </c>
      <c r="C44" s="6" t="s">
        <v>3</v>
      </c>
      <c r="D44" s="85">
        <v>930</v>
      </c>
      <c r="E44" s="86">
        <v>775</v>
      </c>
      <c r="F44" s="78">
        <f t="shared" ref="F44:Q50" ca="1" si="6">RANDBETWEEN(0,10)</f>
        <v>4</v>
      </c>
      <c r="G44" s="78">
        <f t="shared" ca="1" si="6"/>
        <v>8</v>
      </c>
      <c r="H44" s="78">
        <f t="shared" ca="1" si="6"/>
        <v>1</v>
      </c>
      <c r="I44" s="78">
        <f t="shared" ca="1" si="6"/>
        <v>6</v>
      </c>
      <c r="J44" s="78">
        <f t="shared" ca="1" si="6"/>
        <v>5</v>
      </c>
      <c r="K44" s="78">
        <f t="shared" ca="1" si="6"/>
        <v>2</v>
      </c>
      <c r="L44" s="78">
        <f t="shared" ca="1" si="6"/>
        <v>4</v>
      </c>
      <c r="M44" s="78">
        <f t="shared" ca="1" si="6"/>
        <v>9</v>
      </c>
      <c r="N44" s="78">
        <f t="shared" ca="1" si="6"/>
        <v>0</v>
      </c>
      <c r="O44" s="78">
        <f t="shared" ca="1" si="6"/>
        <v>5</v>
      </c>
      <c r="P44" s="78">
        <f t="shared" ca="1" si="6"/>
        <v>8</v>
      </c>
      <c r="Q44" s="78">
        <f t="shared" ca="1" si="6"/>
        <v>5</v>
      </c>
      <c r="R44" s="3">
        <f t="shared" ca="1" si="4"/>
        <v>57</v>
      </c>
    </row>
    <row r="45" spans="1:18">
      <c r="A45" s="12" t="s">
        <v>92</v>
      </c>
      <c r="B45" s="20" t="s">
        <v>79</v>
      </c>
      <c r="C45" s="6" t="s">
        <v>3</v>
      </c>
      <c r="D45" s="85">
        <v>1110</v>
      </c>
      <c r="E45" s="86">
        <v>916.66</v>
      </c>
      <c r="F45" s="78">
        <f t="shared" ca="1" si="6"/>
        <v>6</v>
      </c>
      <c r="G45" s="78">
        <f t="shared" ca="1" si="6"/>
        <v>1</v>
      </c>
      <c r="H45" s="78">
        <f t="shared" ca="1" si="6"/>
        <v>0</v>
      </c>
      <c r="I45" s="78">
        <f t="shared" ca="1" si="6"/>
        <v>8</v>
      </c>
      <c r="J45" s="78">
        <f t="shared" ca="1" si="6"/>
        <v>2</v>
      </c>
      <c r="K45" s="78">
        <f t="shared" ca="1" si="6"/>
        <v>0</v>
      </c>
      <c r="L45" s="78">
        <f t="shared" ca="1" si="6"/>
        <v>7</v>
      </c>
      <c r="M45" s="78">
        <f t="shared" ca="1" si="6"/>
        <v>4</v>
      </c>
      <c r="N45" s="78">
        <f t="shared" ca="1" si="6"/>
        <v>6</v>
      </c>
      <c r="O45" s="78">
        <f t="shared" ca="1" si="6"/>
        <v>10</v>
      </c>
      <c r="P45" s="78">
        <f t="shared" ca="1" si="6"/>
        <v>6</v>
      </c>
      <c r="Q45" s="78">
        <f t="shared" ca="1" si="6"/>
        <v>5</v>
      </c>
      <c r="R45" s="3">
        <f t="shared" ca="1" si="4"/>
        <v>55</v>
      </c>
    </row>
    <row r="46" spans="1:18">
      <c r="A46" s="12" t="s">
        <v>93</v>
      </c>
      <c r="B46" s="20" t="s">
        <v>80</v>
      </c>
      <c r="C46" s="6" t="s">
        <v>3</v>
      </c>
      <c r="D46" s="85">
        <v>1074</v>
      </c>
      <c r="E46" s="86">
        <v>895</v>
      </c>
      <c r="F46" s="78">
        <f t="shared" ca="1" si="6"/>
        <v>6</v>
      </c>
      <c r="G46" s="78">
        <f t="shared" ca="1" si="6"/>
        <v>1</v>
      </c>
      <c r="H46" s="78">
        <f t="shared" ca="1" si="6"/>
        <v>4</v>
      </c>
      <c r="I46" s="78">
        <f t="shared" ca="1" si="6"/>
        <v>5</v>
      </c>
      <c r="J46" s="78">
        <f t="shared" ca="1" si="6"/>
        <v>8</v>
      </c>
      <c r="K46" s="78">
        <f t="shared" ca="1" si="6"/>
        <v>5</v>
      </c>
      <c r="L46" s="78">
        <f t="shared" ca="1" si="6"/>
        <v>5</v>
      </c>
      <c r="M46" s="78">
        <f t="shared" ca="1" si="6"/>
        <v>3</v>
      </c>
      <c r="N46" s="78">
        <f t="shared" ca="1" si="6"/>
        <v>9</v>
      </c>
      <c r="O46" s="78">
        <f t="shared" ca="1" si="6"/>
        <v>7</v>
      </c>
      <c r="P46" s="78">
        <f t="shared" ca="1" si="6"/>
        <v>9</v>
      </c>
      <c r="Q46" s="78">
        <f t="shared" ca="1" si="6"/>
        <v>6</v>
      </c>
      <c r="R46" s="3">
        <f t="shared" ca="1" si="4"/>
        <v>68</v>
      </c>
    </row>
    <row r="47" spans="1:18">
      <c r="A47" s="12" t="s">
        <v>94</v>
      </c>
      <c r="B47" s="20" t="s">
        <v>81</v>
      </c>
      <c r="C47" s="6" t="s">
        <v>3</v>
      </c>
      <c r="D47" s="85">
        <v>900</v>
      </c>
      <c r="E47" s="86">
        <v>750</v>
      </c>
      <c r="F47" s="78">
        <f t="shared" ca="1" si="6"/>
        <v>1</v>
      </c>
      <c r="G47" s="78">
        <f t="shared" ca="1" si="6"/>
        <v>10</v>
      </c>
      <c r="H47" s="78">
        <f t="shared" ca="1" si="6"/>
        <v>5</v>
      </c>
      <c r="I47" s="78">
        <f t="shared" ca="1" si="6"/>
        <v>6</v>
      </c>
      <c r="J47" s="78">
        <f t="shared" ca="1" si="6"/>
        <v>4</v>
      </c>
      <c r="K47" s="78">
        <f t="shared" ca="1" si="6"/>
        <v>1</v>
      </c>
      <c r="L47" s="78">
        <f t="shared" ca="1" si="6"/>
        <v>8</v>
      </c>
      <c r="M47" s="78">
        <f t="shared" ca="1" si="6"/>
        <v>2</v>
      </c>
      <c r="N47" s="78">
        <f t="shared" ca="1" si="6"/>
        <v>2</v>
      </c>
      <c r="O47" s="78">
        <f t="shared" ca="1" si="6"/>
        <v>9</v>
      </c>
      <c r="P47" s="78">
        <f t="shared" ca="1" si="6"/>
        <v>5</v>
      </c>
      <c r="Q47" s="78">
        <f t="shared" ca="1" si="6"/>
        <v>0</v>
      </c>
      <c r="R47" s="3">
        <f t="shared" ca="1" si="4"/>
        <v>53</v>
      </c>
    </row>
    <row r="48" spans="1:18">
      <c r="A48" s="12" t="s">
        <v>87</v>
      </c>
      <c r="B48" s="20" t="s">
        <v>82</v>
      </c>
      <c r="C48" s="6" t="s">
        <v>3</v>
      </c>
      <c r="D48" s="85">
        <v>1134</v>
      </c>
      <c r="E48" s="86">
        <v>945</v>
      </c>
      <c r="F48" s="78">
        <f t="shared" ca="1" si="6"/>
        <v>1</v>
      </c>
      <c r="G48" s="78">
        <f t="shared" ca="1" si="6"/>
        <v>4</v>
      </c>
      <c r="H48" s="78">
        <f t="shared" ca="1" si="6"/>
        <v>3</v>
      </c>
      <c r="I48" s="78">
        <f t="shared" ca="1" si="6"/>
        <v>2</v>
      </c>
      <c r="J48" s="78">
        <f t="shared" ca="1" si="6"/>
        <v>9</v>
      </c>
      <c r="K48" s="78">
        <f t="shared" ca="1" si="6"/>
        <v>7</v>
      </c>
      <c r="L48" s="78">
        <f t="shared" ca="1" si="6"/>
        <v>6</v>
      </c>
      <c r="M48" s="78">
        <f t="shared" ca="1" si="6"/>
        <v>7</v>
      </c>
      <c r="N48" s="78">
        <f t="shared" ca="1" si="6"/>
        <v>7</v>
      </c>
      <c r="O48" s="78">
        <f t="shared" ca="1" si="6"/>
        <v>6</v>
      </c>
      <c r="P48" s="78">
        <f t="shared" ca="1" si="6"/>
        <v>0</v>
      </c>
      <c r="Q48" s="78">
        <f t="shared" ca="1" si="6"/>
        <v>8</v>
      </c>
      <c r="R48" s="3">
        <f t="shared" ca="1" si="4"/>
        <v>60</v>
      </c>
    </row>
    <row r="49" spans="1:18">
      <c r="A49" s="12" t="s">
        <v>86</v>
      </c>
      <c r="B49" s="20" t="s">
        <v>83</v>
      </c>
      <c r="C49" s="6" t="s">
        <v>3</v>
      </c>
      <c r="D49" s="85">
        <v>990</v>
      </c>
      <c r="E49" s="86">
        <v>825</v>
      </c>
      <c r="F49" s="78">
        <f t="shared" ca="1" si="6"/>
        <v>2</v>
      </c>
      <c r="G49" s="78">
        <f t="shared" ca="1" si="6"/>
        <v>7</v>
      </c>
      <c r="H49" s="78">
        <f t="shared" ca="1" si="6"/>
        <v>4</v>
      </c>
      <c r="I49" s="78">
        <f t="shared" ca="1" si="6"/>
        <v>6</v>
      </c>
      <c r="J49" s="78">
        <f t="shared" ca="1" si="6"/>
        <v>2</v>
      </c>
      <c r="K49" s="78">
        <f t="shared" ca="1" si="6"/>
        <v>2</v>
      </c>
      <c r="L49" s="78">
        <f t="shared" ca="1" si="6"/>
        <v>8</v>
      </c>
      <c r="M49" s="78">
        <f t="shared" ca="1" si="6"/>
        <v>5</v>
      </c>
      <c r="N49" s="78">
        <f t="shared" ca="1" si="6"/>
        <v>5</v>
      </c>
      <c r="O49" s="78">
        <f t="shared" ca="1" si="6"/>
        <v>5</v>
      </c>
      <c r="P49" s="78">
        <f t="shared" ca="1" si="6"/>
        <v>3</v>
      </c>
      <c r="Q49" s="78">
        <f t="shared" ca="1" si="6"/>
        <v>2</v>
      </c>
      <c r="R49" s="3">
        <f t="shared" ca="1" si="4"/>
        <v>51</v>
      </c>
    </row>
    <row r="50" spans="1:18">
      <c r="A50" s="12" t="s">
        <v>85</v>
      </c>
      <c r="B50" s="20" t="s">
        <v>84</v>
      </c>
      <c r="C50" s="6" t="s">
        <v>3</v>
      </c>
      <c r="D50" s="85">
        <v>1434</v>
      </c>
      <c r="E50" s="86">
        <v>1195</v>
      </c>
      <c r="F50" s="13">
        <f t="shared" ca="1" si="6"/>
        <v>2</v>
      </c>
      <c r="G50" s="13">
        <f t="shared" ca="1" si="6"/>
        <v>5</v>
      </c>
      <c r="H50" s="13">
        <f t="shared" ca="1" si="6"/>
        <v>2</v>
      </c>
      <c r="I50" s="13">
        <f t="shared" ca="1" si="6"/>
        <v>4</v>
      </c>
      <c r="J50" s="13">
        <f t="shared" ca="1" si="6"/>
        <v>4</v>
      </c>
      <c r="K50" s="13">
        <f t="shared" ca="1" si="6"/>
        <v>0</v>
      </c>
      <c r="L50" s="13">
        <f t="shared" ca="1" si="6"/>
        <v>9</v>
      </c>
      <c r="M50" s="13">
        <f t="shared" ca="1" si="6"/>
        <v>0</v>
      </c>
      <c r="N50" s="13">
        <f t="shared" ca="1" si="6"/>
        <v>8</v>
      </c>
      <c r="O50" s="13">
        <f t="shared" ca="1" si="6"/>
        <v>1</v>
      </c>
      <c r="P50" s="13">
        <f t="shared" ca="1" si="6"/>
        <v>1</v>
      </c>
      <c r="Q50" s="13">
        <f t="shared" ca="1" si="6"/>
        <v>7</v>
      </c>
      <c r="R50" s="3">
        <f t="shared" ca="1" si="4"/>
        <v>43</v>
      </c>
    </row>
    <row r="51" spans="1:18">
      <c r="E51" s="77" t="s">
        <v>119</v>
      </c>
      <c r="F51" s="13">
        <f ca="1">SUM(F11:F50)</f>
        <v>171</v>
      </c>
      <c r="G51" s="13">
        <f t="shared" ref="G51:Q51" ca="1" si="7">SUM(G11:G50)</f>
        <v>195</v>
      </c>
      <c r="H51" s="13">
        <f t="shared" ca="1" si="7"/>
        <v>196</v>
      </c>
      <c r="I51" s="13">
        <f t="shared" ca="1" si="7"/>
        <v>204</v>
      </c>
      <c r="J51" s="13">
        <f t="shared" ca="1" si="7"/>
        <v>222</v>
      </c>
      <c r="K51" s="13">
        <f t="shared" ca="1" si="7"/>
        <v>165</v>
      </c>
      <c r="L51" s="13">
        <f t="shared" ca="1" si="7"/>
        <v>199</v>
      </c>
      <c r="M51" s="13">
        <f t="shared" ca="1" si="7"/>
        <v>226</v>
      </c>
      <c r="N51" s="13">
        <f t="shared" ca="1" si="7"/>
        <v>228</v>
      </c>
      <c r="O51" s="13">
        <f t="shared" ca="1" si="7"/>
        <v>219</v>
      </c>
      <c r="P51" s="13">
        <f t="shared" ca="1" si="7"/>
        <v>194</v>
      </c>
      <c r="Q51" s="13">
        <f t="shared" ca="1" si="7"/>
        <v>196</v>
      </c>
      <c r="R51" s="76">
        <f t="shared" ca="1" si="4"/>
        <v>2415</v>
      </c>
    </row>
    <row r="52" spans="1:18">
      <c r="A52" s="14" t="s">
        <v>97</v>
      </c>
      <c r="B52" s="87" t="s">
        <v>158</v>
      </c>
      <c r="F52" s="66"/>
      <c r="L52" s="66"/>
    </row>
    <row r="53" spans="1:18" ht="28.8">
      <c r="A53" s="16" t="s">
        <v>15</v>
      </c>
      <c r="B53" s="16" t="s">
        <v>9</v>
      </c>
      <c r="C53" s="16" t="s">
        <v>8</v>
      </c>
      <c r="D53" s="16" t="s">
        <v>10</v>
      </c>
      <c r="E53" s="16" t="s">
        <v>11</v>
      </c>
      <c r="F53" s="24" t="s">
        <v>106</v>
      </c>
      <c r="G53" s="24" t="s">
        <v>107</v>
      </c>
      <c r="H53" s="24" t="s">
        <v>108</v>
      </c>
      <c r="I53" s="24" t="s">
        <v>109</v>
      </c>
      <c r="J53" s="24" t="s">
        <v>110</v>
      </c>
      <c r="K53" s="24" t="s">
        <v>111</v>
      </c>
      <c r="L53" s="24" t="s">
        <v>112</v>
      </c>
      <c r="M53" s="24" t="s">
        <v>113</v>
      </c>
      <c r="N53" s="24" t="s">
        <v>114</v>
      </c>
      <c r="O53" s="24" t="s">
        <v>115</v>
      </c>
      <c r="P53" s="24" t="s">
        <v>116</v>
      </c>
      <c r="Q53" s="24" t="s">
        <v>117</v>
      </c>
      <c r="R53" s="25" t="s">
        <v>118</v>
      </c>
    </row>
    <row r="54" spans="1:18">
      <c r="A54" s="3" t="s">
        <v>19</v>
      </c>
      <c r="B54" s="13" t="s">
        <v>27</v>
      </c>
      <c r="C54" s="6" t="s">
        <v>5</v>
      </c>
      <c r="D54" s="85">
        <v>3420</v>
      </c>
      <c r="E54" s="86">
        <f>D54/1.2</f>
        <v>2850</v>
      </c>
      <c r="F54" s="67">
        <f ca="1">SUM(F11*$E54)</f>
        <v>5700</v>
      </c>
      <c r="G54" s="67">
        <f ca="1">SUM(G11*$E54)</f>
        <v>22800</v>
      </c>
      <c r="H54" s="67">
        <f t="shared" ref="H54:Q54" ca="1" si="8">SUM(H11*$E54)</f>
        <v>19950</v>
      </c>
      <c r="I54" s="67">
        <f t="shared" ca="1" si="8"/>
        <v>14250</v>
      </c>
      <c r="J54" s="67">
        <f t="shared" ca="1" si="8"/>
        <v>5700</v>
      </c>
      <c r="K54" s="67">
        <f t="shared" ca="1" si="8"/>
        <v>14250</v>
      </c>
      <c r="L54" s="67">
        <f t="shared" ca="1" si="8"/>
        <v>17100</v>
      </c>
      <c r="M54" s="67">
        <f t="shared" ca="1" si="8"/>
        <v>17100</v>
      </c>
      <c r="N54" s="67">
        <f t="shared" ca="1" si="8"/>
        <v>22800</v>
      </c>
      <c r="O54" s="67">
        <f t="shared" ca="1" si="8"/>
        <v>17100</v>
      </c>
      <c r="P54" s="67">
        <f t="shared" ca="1" si="8"/>
        <v>17100</v>
      </c>
      <c r="Q54" s="67">
        <f t="shared" ca="1" si="8"/>
        <v>22800</v>
      </c>
      <c r="R54" s="84">
        <f ca="1">SUM(F54:Q54)</f>
        <v>196650</v>
      </c>
    </row>
    <row r="55" spans="1:18">
      <c r="A55" s="3" t="s">
        <v>20</v>
      </c>
      <c r="B55" s="13" t="s">
        <v>26</v>
      </c>
      <c r="C55" s="6" t="s">
        <v>5</v>
      </c>
      <c r="D55" s="85">
        <v>3240</v>
      </c>
      <c r="E55" s="86">
        <f t="shared" ref="E55" si="9">D55/1.2</f>
        <v>2700</v>
      </c>
      <c r="F55" s="71">
        <f t="shared" ref="F55:L93" ca="1" si="10">SUM(F12*$E55)</f>
        <v>5400</v>
      </c>
      <c r="G55" s="71">
        <f t="shared" ca="1" si="10"/>
        <v>5400</v>
      </c>
      <c r="H55" s="71">
        <f t="shared" ca="1" si="10"/>
        <v>16200</v>
      </c>
      <c r="I55" s="68">
        <f t="shared" ca="1" si="10"/>
        <v>21600</v>
      </c>
      <c r="J55" s="68">
        <f t="shared" ca="1" si="10"/>
        <v>16200</v>
      </c>
      <c r="K55" s="71">
        <f t="shared" ca="1" si="10"/>
        <v>0</v>
      </c>
      <c r="L55" s="68">
        <f t="shared" ca="1" si="10"/>
        <v>27000</v>
      </c>
      <c r="M55" s="68">
        <f t="shared" ref="M55" ca="1" si="11">SUM(M12*$E55)</f>
        <v>16200</v>
      </c>
      <c r="N55" s="68">
        <f t="shared" ref="N55:Q55" ca="1" si="12">SUM(N12*$E55)</f>
        <v>16200</v>
      </c>
      <c r="O55" s="68">
        <f t="shared" ca="1" si="12"/>
        <v>27000</v>
      </c>
      <c r="P55" s="68">
        <f t="shared" ca="1" si="12"/>
        <v>24300</v>
      </c>
      <c r="Q55" s="68">
        <f t="shared" ca="1" si="12"/>
        <v>5400</v>
      </c>
      <c r="R55" s="81">
        <f t="shared" ref="R55:R93" ca="1" si="13">SUM(F55:Q55)</f>
        <v>180900</v>
      </c>
    </row>
    <row r="56" spans="1:18">
      <c r="A56" s="3" t="s">
        <v>16</v>
      </c>
      <c r="B56" s="13" t="s">
        <v>32</v>
      </c>
      <c r="C56" s="6" t="s">
        <v>5</v>
      </c>
      <c r="D56" s="85">
        <v>2340</v>
      </c>
      <c r="E56" s="86">
        <v>1950</v>
      </c>
      <c r="F56" s="71">
        <f t="shared" ca="1" si="10"/>
        <v>17550</v>
      </c>
      <c r="G56" s="71">
        <f t="shared" ca="1" si="10"/>
        <v>7800</v>
      </c>
      <c r="H56" s="71">
        <f t="shared" ca="1" si="10"/>
        <v>11700</v>
      </c>
      <c r="I56" s="68">
        <f t="shared" ca="1" si="10"/>
        <v>9750</v>
      </c>
      <c r="J56" s="68">
        <f t="shared" ca="1" si="10"/>
        <v>19500</v>
      </c>
      <c r="K56" s="71">
        <f t="shared" ca="1" si="10"/>
        <v>11700</v>
      </c>
      <c r="L56" s="68">
        <f t="shared" ca="1" si="10"/>
        <v>1950</v>
      </c>
      <c r="M56" s="68">
        <f t="shared" ref="M56" ca="1" si="14">SUM(M13*$E56)</f>
        <v>13650</v>
      </c>
      <c r="N56" s="68">
        <f t="shared" ref="N56:Q56" ca="1" si="15">SUM(N13*$E56)</f>
        <v>11700</v>
      </c>
      <c r="O56" s="68">
        <f t="shared" ca="1" si="15"/>
        <v>15600</v>
      </c>
      <c r="P56" s="68">
        <f t="shared" ca="1" si="15"/>
        <v>7800</v>
      </c>
      <c r="Q56" s="68">
        <f t="shared" ca="1" si="15"/>
        <v>13650</v>
      </c>
      <c r="R56" s="81">
        <f t="shared" ca="1" si="13"/>
        <v>142350</v>
      </c>
    </row>
    <row r="57" spans="1:18">
      <c r="A57" s="3" t="s">
        <v>18</v>
      </c>
      <c r="B57" s="13" t="s">
        <v>31</v>
      </c>
      <c r="C57" s="6" t="s">
        <v>5</v>
      </c>
      <c r="D57" s="85">
        <v>3300</v>
      </c>
      <c r="E57" s="86">
        <v>2750</v>
      </c>
      <c r="F57" s="71">
        <f t="shared" ca="1" si="10"/>
        <v>2750</v>
      </c>
      <c r="G57" s="71">
        <f t="shared" ca="1" si="10"/>
        <v>13750</v>
      </c>
      <c r="H57" s="68">
        <f t="shared" ca="1" si="10"/>
        <v>5500</v>
      </c>
      <c r="I57" s="68">
        <f t="shared" ca="1" si="10"/>
        <v>22000</v>
      </c>
      <c r="J57" s="68">
        <f t="shared" ca="1" si="10"/>
        <v>2750</v>
      </c>
      <c r="K57" s="71">
        <f t="shared" ca="1" si="10"/>
        <v>0</v>
      </c>
      <c r="L57" s="68">
        <f t="shared" ca="1" si="10"/>
        <v>5500</v>
      </c>
      <c r="M57" s="68">
        <f t="shared" ref="M57" ca="1" si="16">SUM(M14*$E57)</f>
        <v>0</v>
      </c>
      <c r="N57" s="68">
        <f t="shared" ref="N57:Q57" ca="1" si="17">SUM(N14*$E57)</f>
        <v>16500</v>
      </c>
      <c r="O57" s="68">
        <f t="shared" ca="1" si="17"/>
        <v>2750</v>
      </c>
      <c r="P57" s="68">
        <f t="shared" ca="1" si="17"/>
        <v>2750</v>
      </c>
      <c r="Q57" s="68">
        <f t="shared" ca="1" si="17"/>
        <v>19250</v>
      </c>
      <c r="R57" s="81">
        <f t="shared" ca="1" si="13"/>
        <v>93500</v>
      </c>
    </row>
    <row r="58" spans="1:18">
      <c r="A58" s="3" t="s">
        <v>17</v>
      </c>
      <c r="B58" s="13" t="s">
        <v>30</v>
      </c>
      <c r="C58" s="6" t="s">
        <v>5</v>
      </c>
      <c r="D58" s="85">
        <v>2280</v>
      </c>
      <c r="E58" s="86">
        <v>1900</v>
      </c>
      <c r="F58" s="71">
        <f t="shared" ca="1" si="10"/>
        <v>0</v>
      </c>
      <c r="G58" s="71">
        <f t="shared" ca="1" si="10"/>
        <v>7600</v>
      </c>
      <c r="H58" s="68">
        <f t="shared" ca="1" si="10"/>
        <v>11400</v>
      </c>
      <c r="I58" s="68">
        <f t="shared" ca="1" si="10"/>
        <v>5700</v>
      </c>
      <c r="J58" s="68">
        <f t="shared" ca="1" si="10"/>
        <v>11400</v>
      </c>
      <c r="K58" s="71">
        <f t="shared" ca="1" si="10"/>
        <v>17100</v>
      </c>
      <c r="L58" s="68">
        <f t="shared" ca="1" si="10"/>
        <v>11400</v>
      </c>
      <c r="M58" s="68">
        <f t="shared" ref="M58" ca="1" si="18">SUM(M15*$E58)</f>
        <v>3800</v>
      </c>
      <c r="N58" s="68">
        <f t="shared" ref="N58:Q58" ca="1" si="19">SUM(N15*$E58)</f>
        <v>17100</v>
      </c>
      <c r="O58" s="68">
        <f t="shared" ca="1" si="19"/>
        <v>13300</v>
      </c>
      <c r="P58" s="68">
        <f t="shared" ca="1" si="19"/>
        <v>3800</v>
      </c>
      <c r="Q58" s="68">
        <f t="shared" ca="1" si="19"/>
        <v>15200</v>
      </c>
      <c r="R58" s="81">
        <f t="shared" ca="1" si="13"/>
        <v>117800</v>
      </c>
    </row>
    <row r="59" spans="1:18">
      <c r="A59" s="3" t="s">
        <v>21</v>
      </c>
      <c r="B59" s="13" t="s">
        <v>33</v>
      </c>
      <c r="C59" s="6" t="s">
        <v>5</v>
      </c>
      <c r="D59" s="85">
        <v>2340</v>
      </c>
      <c r="E59" s="86">
        <v>1950</v>
      </c>
      <c r="F59" s="71">
        <f t="shared" ca="1" si="10"/>
        <v>9750</v>
      </c>
      <c r="G59" s="71">
        <f t="shared" ca="1" si="10"/>
        <v>15600</v>
      </c>
      <c r="H59" s="68">
        <f t="shared" ca="1" si="10"/>
        <v>11700</v>
      </c>
      <c r="I59" s="68">
        <f t="shared" ca="1" si="10"/>
        <v>7800</v>
      </c>
      <c r="J59" s="68">
        <f t="shared" ca="1" si="10"/>
        <v>11700</v>
      </c>
      <c r="K59" s="71">
        <f t="shared" ca="1" si="10"/>
        <v>17550</v>
      </c>
      <c r="L59" s="68">
        <f t="shared" ca="1" si="10"/>
        <v>9750</v>
      </c>
      <c r="M59" s="68">
        <f t="shared" ref="M59" ca="1" si="20">SUM(M16*$E59)</f>
        <v>11700</v>
      </c>
      <c r="N59" s="68">
        <f t="shared" ref="N59:Q59" ca="1" si="21">SUM(N16*$E59)</f>
        <v>15600</v>
      </c>
      <c r="O59" s="68">
        <f t="shared" ca="1" si="21"/>
        <v>5850</v>
      </c>
      <c r="P59" s="68">
        <f t="shared" ca="1" si="21"/>
        <v>5850</v>
      </c>
      <c r="Q59" s="68">
        <f t="shared" ca="1" si="21"/>
        <v>3900</v>
      </c>
      <c r="R59" s="81">
        <f t="shared" ca="1" si="13"/>
        <v>126750</v>
      </c>
    </row>
    <row r="60" spans="1:18">
      <c r="A60" s="3" t="s">
        <v>22</v>
      </c>
      <c r="B60" s="13" t="s">
        <v>34</v>
      </c>
      <c r="C60" s="6" t="s">
        <v>5</v>
      </c>
      <c r="D60" s="85">
        <v>1680</v>
      </c>
      <c r="E60" s="86">
        <v>1400</v>
      </c>
      <c r="F60" s="71">
        <f t="shared" ca="1" si="10"/>
        <v>0</v>
      </c>
      <c r="G60" s="71">
        <f t="shared" ca="1" si="10"/>
        <v>2800</v>
      </c>
      <c r="H60" s="68">
        <f t="shared" ca="1" si="10"/>
        <v>0</v>
      </c>
      <c r="I60" s="68">
        <f t="shared" ca="1" si="10"/>
        <v>1400</v>
      </c>
      <c r="J60" s="68">
        <f t="shared" ca="1" si="10"/>
        <v>9800</v>
      </c>
      <c r="K60" s="71">
        <f t="shared" ca="1" si="10"/>
        <v>1400</v>
      </c>
      <c r="L60" s="68">
        <f t="shared" ca="1" si="10"/>
        <v>14000</v>
      </c>
      <c r="M60" s="68">
        <f t="shared" ref="M60" ca="1" si="22">SUM(M17*$E60)</f>
        <v>9800</v>
      </c>
      <c r="N60" s="68">
        <f t="shared" ref="N60:Q60" ca="1" si="23">SUM(N17*$E60)</f>
        <v>1400</v>
      </c>
      <c r="O60" s="68">
        <f t="shared" ca="1" si="23"/>
        <v>9800</v>
      </c>
      <c r="P60" s="68">
        <f t="shared" ca="1" si="23"/>
        <v>5600</v>
      </c>
      <c r="Q60" s="68">
        <f t="shared" ca="1" si="23"/>
        <v>5600</v>
      </c>
      <c r="R60" s="81">
        <f t="shared" ca="1" si="13"/>
        <v>61600</v>
      </c>
    </row>
    <row r="61" spans="1:18">
      <c r="A61" s="3" t="s">
        <v>23</v>
      </c>
      <c r="B61" s="13" t="s">
        <v>35</v>
      </c>
      <c r="C61" s="6" t="s">
        <v>5</v>
      </c>
      <c r="D61" s="85">
        <v>2340</v>
      </c>
      <c r="E61" s="86">
        <v>1950</v>
      </c>
      <c r="F61" s="71">
        <f t="shared" ca="1" si="10"/>
        <v>17550</v>
      </c>
      <c r="G61" s="71">
        <f t="shared" ca="1" si="10"/>
        <v>11700</v>
      </c>
      <c r="H61" s="68">
        <f t="shared" ca="1" si="10"/>
        <v>5850</v>
      </c>
      <c r="I61" s="68">
        <f t="shared" ca="1" si="10"/>
        <v>15600</v>
      </c>
      <c r="J61" s="68">
        <f t="shared" ca="1" si="10"/>
        <v>9750</v>
      </c>
      <c r="K61" s="71">
        <f t="shared" ca="1" si="10"/>
        <v>19500</v>
      </c>
      <c r="L61" s="68">
        <f t="shared" ca="1" si="10"/>
        <v>5850</v>
      </c>
      <c r="M61" s="68">
        <f t="shared" ref="M61" ca="1" si="24">SUM(M18*$E61)</f>
        <v>3900</v>
      </c>
      <c r="N61" s="68">
        <f t="shared" ref="N61:Q61" ca="1" si="25">SUM(N18*$E61)</f>
        <v>19500</v>
      </c>
      <c r="O61" s="68">
        <f t="shared" ca="1" si="25"/>
        <v>19500</v>
      </c>
      <c r="P61" s="68">
        <f t="shared" ca="1" si="25"/>
        <v>13650</v>
      </c>
      <c r="Q61" s="68">
        <f t="shared" ca="1" si="25"/>
        <v>1950</v>
      </c>
      <c r="R61" s="81">
        <f t="shared" ca="1" si="13"/>
        <v>144300</v>
      </c>
    </row>
    <row r="62" spans="1:18">
      <c r="A62" s="3" t="s">
        <v>24</v>
      </c>
      <c r="B62" s="13" t="s">
        <v>28</v>
      </c>
      <c r="C62" s="6" t="s">
        <v>5</v>
      </c>
      <c r="D62" s="85">
        <v>2460</v>
      </c>
      <c r="E62" s="86">
        <v>2050</v>
      </c>
      <c r="F62" s="71">
        <f t="shared" ca="1" si="10"/>
        <v>0</v>
      </c>
      <c r="G62" s="71">
        <f t="shared" ca="1" si="10"/>
        <v>0</v>
      </c>
      <c r="H62" s="68">
        <f t="shared" ca="1" si="10"/>
        <v>2050</v>
      </c>
      <c r="I62" s="68">
        <f t="shared" ca="1" si="10"/>
        <v>16400</v>
      </c>
      <c r="J62" s="68">
        <f t="shared" ca="1" si="10"/>
        <v>16400</v>
      </c>
      <c r="K62" s="71">
        <f t="shared" ca="1" si="10"/>
        <v>10250</v>
      </c>
      <c r="L62" s="68">
        <f t="shared" ca="1" si="10"/>
        <v>10250</v>
      </c>
      <c r="M62" s="68">
        <f t="shared" ref="M62" ca="1" si="26">SUM(M19*$E62)</f>
        <v>4100</v>
      </c>
      <c r="N62" s="68">
        <f t="shared" ref="N62:Q62" ca="1" si="27">SUM(N19*$E62)</f>
        <v>18450</v>
      </c>
      <c r="O62" s="68">
        <f t="shared" ca="1" si="27"/>
        <v>12300</v>
      </c>
      <c r="P62" s="68">
        <f t="shared" ca="1" si="27"/>
        <v>0</v>
      </c>
      <c r="Q62" s="68">
        <f t="shared" ca="1" si="27"/>
        <v>14350</v>
      </c>
      <c r="R62" s="81">
        <f t="shared" ca="1" si="13"/>
        <v>104550</v>
      </c>
    </row>
    <row r="63" spans="1:18">
      <c r="A63" s="3" t="s">
        <v>25</v>
      </c>
      <c r="B63" s="13" t="s">
        <v>29</v>
      </c>
      <c r="C63" s="6" t="s">
        <v>5</v>
      </c>
      <c r="D63" s="85">
        <v>1860</v>
      </c>
      <c r="E63" s="86">
        <v>1550</v>
      </c>
      <c r="F63" s="71">
        <f t="shared" ca="1" si="10"/>
        <v>3100</v>
      </c>
      <c r="G63" s="71">
        <f t="shared" ca="1" si="10"/>
        <v>10850</v>
      </c>
      <c r="H63" s="68">
        <f t="shared" ca="1" si="10"/>
        <v>0</v>
      </c>
      <c r="I63" s="68">
        <f t="shared" ca="1" si="10"/>
        <v>10850</v>
      </c>
      <c r="J63" s="68">
        <f t="shared" ca="1" si="10"/>
        <v>9300</v>
      </c>
      <c r="K63" s="71">
        <f t="shared" ca="1" si="10"/>
        <v>3100</v>
      </c>
      <c r="L63" s="68">
        <f t="shared" ca="1" si="10"/>
        <v>3100</v>
      </c>
      <c r="M63" s="68">
        <f t="shared" ref="M63" ca="1" si="28">SUM(M20*$E63)</f>
        <v>7750</v>
      </c>
      <c r="N63" s="68">
        <f t="shared" ref="N63:Q63" ca="1" si="29">SUM(N20*$E63)</f>
        <v>9300</v>
      </c>
      <c r="O63" s="68">
        <f t="shared" ca="1" si="29"/>
        <v>3100</v>
      </c>
      <c r="P63" s="68">
        <f t="shared" ca="1" si="29"/>
        <v>15500</v>
      </c>
      <c r="Q63" s="68">
        <f t="shared" ca="1" si="29"/>
        <v>0</v>
      </c>
      <c r="R63" s="81">
        <f t="shared" ca="1" si="13"/>
        <v>75950</v>
      </c>
    </row>
    <row r="64" spans="1:18">
      <c r="A64" s="10" t="s">
        <v>37</v>
      </c>
      <c r="B64" s="13" t="s">
        <v>36</v>
      </c>
      <c r="C64" s="6" t="s">
        <v>95</v>
      </c>
      <c r="D64" s="85">
        <v>1320</v>
      </c>
      <c r="E64" s="86">
        <v>1100</v>
      </c>
      <c r="F64" s="71">
        <f t="shared" ca="1" si="10"/>
        <v>11000</v>
      </c>
      <c r="G64" s="71">
        <f t="shared" ca="1" si="10"/>
        <v>3300</v>
      </c>
      <c r="H64" s="68">
        <f t="shared" ca="1" si="10"/>
        <v>9900</v>
      </c>
      <c r="I64" s="68">
        <f t="shared" ca="1" si="10"/>
        <v>3300</v>
      </c>
      <c r="J64" s="68">
        <f t="shared" ca="1" si="10"/>
        <v>2200</v>
      </c>
      <c r="K64" s="71">
        <f t="shared" ca="1" si="10"/>
        <v>9900</v>
      </c>
      <c r="L64" s="68">
        <f t="shared" ca="1" si="10"/>
        <v>1100</v>
      </c>
      <c r="M64" s="68">
        <f t="shared" ref="M64" ca="1" si="30">SUM(M21*$E64)</f>
        <v>11000</v>
      </c>
      <c r="N64" s="68">
        <f t="shared" ref="N64:Q64" ca="1" si="31">SUM(N21*$E64)</f>
        <v>8800</v>
      </c>
      <c r="O64" s="68">
        <f t="shared" ca="1" si="31"/>
        <v>6600</v>
      </c>
      <c r="P64" s="68">
        <f t="shared" ca="1" si="31"/>
        <v>5500</v>
      </c>
      <c r="Q64" s="68">
        <f t="shared" ca="1" si="31"/>
        <v>1100</v>
      </c>
      <c r="R64" s="81">
        <f t="shared" ca="1" si="13"/>
        <v>73700</v>
      </c>
    </row>
    <row r="65" spans="1:18">
      <c r="A65" s="10" t="s">
        <v>47</v>
      </c>
      <c r="B65" s="13" t="s">
        <v>38</v>
      </c>
      <c r="C65" s="6" t="s">
        <v>95</v>
      </c>
      <c r="D65" s="85">
        <v>1560</v>
      </c>
      <c r="E65" s="86">
        <v>1300</v>
      </c>
      <c r="F65" s="71">
        <f t="shared" ca="1" si="10"/>
        <v>13000</v>
      </c>
      <c r="G65" s="71">
        <f t="shared" ca="1" si="10"/>
        <v>0</v>
      </c>
      <c r="H65" s="68">
        <f t="shared" ca="1" si="10"/>
        <v>7800</v>
      </c>
      <c r="I65" s="68">
        <f t="shared" ca="1" si="10"/>
        <v>13000</v>
      </c>
      <c r="J65" s="68">
        <f t="shared" ca="1" si="10"/>
        <v>13000</v>
      </c>
      <c r="K65" s="68">
        <f t="shared" ca="1" si="10"/>
        <v>2600</v>
      </c>
      <c r="L65" s="68">
        <f t="shared" ca="1" si="10"/>
        <v>2600</v>
      </c>
      <c r="M65" s="68">
        <f t="shared" ref="M65" ca="1" si="32">SUM(M22*$E65)</f>
        <v>13000</v>
      </c>
      <c r="N65" s="68">
        <f t="shared" ref="N65:Q65" ca="1" si="33">SUM(N22*$E65)</f>
        <v>5200</v>
      </c>
      <c r="O65" s="68">
        <f t="shared" ca="1" si="33"/>
        <v>7800</v>
      </c>
      <c r="P65" s="68">
        <f t="shared" ca="1" si="33"/>
        <v>3900</v>
      </c>
      <c r="Q65" s="68">
        <f t="shared" ca="1" si="33"/>
        <v>5200</v>
      </c>
      <c r="R65" s="81">
        <f t="shared" ca="1" si="13"/>
        <v>87100</v>
      </c>
    </row>
    <row r="66" spans="1:18">
      <c r="A66" s="10" t="s">
        <v>48</v>
      </c>
      <c r="B66" s="13" t="s">
        <v>39</v>
      </c>
      <c r="C66" s="6" t="s">
        <v>95</v>
      </c>
      <c r="D66" s="85">
        <v>1620</v>
      </c>
      <c r="E66" s="86">
        <v>1350</v>
      </c>
      <c r="F66" s="71">
        <f t="shared" ca="1" si="10"/>
        <v>13500</v>
      </c>
      <c r="G66" s="71">
        <f t="shared" ca="1" si="10"/>
        <v>8100</v>
      </c>
      <c r="H66" s="68">
        <f t="shared" ca="1" si="10"/>
        <v>6750</v>
      </c>
      <c r="I66" s="68">
        <f t="shared" ca="1" si="10"/>
        <v>5400</v>
      </c>
      <c r="J66" s="68">
        <f t="shared" ca="1" si="10"/>
        <v>1350</v>
      </c>
      <c r="K66" s="68">
        <f t="shared" ca="1" si="10"/>
        <v>9450</v>
      </c>
      <c r="L66" s="68">
        <f t="shared" ca="1" si="10"/>
        <v>9450</v>
      </c>
      <c r="M66" s="68">
        <f t="shared" ref="M66" ca="1" si="34">SUM(M23*$E66)</f>
        <v>12150</v>
      </c>
      <c r="N66" s="68">
        <f t="shared" ref="N66:Q66" ca="1" si="35">SUM(N23*$E66)</f>
        <v>5400</v>
      </c>
      <c r="O66" s="68">
        <f t="shared" ca="1" si="35"/>
        <v>10800</v>
      </c>
      <c r="P66" s="68">
        <f t="shared" ca="1" si="35"/>
        <v>1350</v>
      </c>
      <c r="Q66" s="68">
        <f t="shared" ca="1" si="35"/>
        <v>2700</v>
      </c>
      <c r="R66" s="81">
        <f t="shared" ca="1" si="13"/>
        <v>86400</v>
      </c>
    </row>
    <row r="67" spans="1:18">
      <c r="A67" s="10" t="s">
        <v>49</v>
      </c>
      <c r="B67" s="13" t="s">
        <v>40</v>
      </c>
      <c r="C67" s="6" t="s">
        <v>95</v>
      </c>
      <c r="D67" s="85">
        <v>1740</v>
      </c>
      <c r="E67" s="86">
        <v>1450</v>
      </c>
      <c r="F67" s="71">
        <f t="shared" ca="1" si="10"/>
        <v>0</v>
      </c>
      <c r="G67" s="71">
        <f t="shared" ca="1" si="10"/>
        <v>11600</v>
      </c>
      <c r="H67" s="68">
        <f t="shared" ca="1" si="10"/>
        <v>7250</v>
      </c>
      <c r="I67" s="68">
        <f t="shared" ca="1" si="10"/>
        <v>14500</v>
      </c>
      <c r="J67" s="68">
        <f t="shared" ca="1" si="10"/>
        <v>13050</v>
      </c>
      <c r="K67" s="68">
        <f t="shared" ca="1" si="10"/>
        <v>13050</v>
      </c>
      <c r="L67" s="68">
        <f t="shared" ca="1" si="10"/>
        <v>10150</v>
      </c>
      <c r="M67" s="68">
        <f t="shared" ref="M67" ca="1" si="36">SUM(M24*$E67)</f>
        <v>1450</v>
      </c>
      <c r="N67" s="68">
        <f t="shared" ref="N67:Q67" ca="1" si="37">SUM(N24*$E67)</f>
        <v>8700</v>
      </c>
      <c r="O67" s="68">
        <f t="shared" ca="1" si="37"/>
        <v>14500</v>
      </c>
      <c r="P67" s="68">
        <f t="shared" ca="1" si="37"/>
        <v>8700</v>
      </c>
      <c r="Q67" s="68">
        <f t="shared" ca="1" si="37"/>
        <v>1450</v>
      </c>
      <c r="R67" s="81">
        <f t="shared" ca="1" si="13"/>
        <v>104400</v>
      </c>
    </row>
    <row r="68" spans="1:18">
      <c r="A68" s="10" t="s">
        <v>50</v>
      </c>
      <c r="B68" s="13" t="s">
        <v>41</v>
      </c>
      <c r="C68" s="6" t="s">
        <v>95</v>
      </c>
      <c r="D68" s="85">
        <v>2100</v>
      </c>
      <c r="E68" s="86">
        <v>1750</v>
      </c>
      <c r="F68" s="71">
        <f t="shared" ca="1" si="10"/>
        <v>1750</v>
      </c>
      <c r="G68" s="71">
        <f t="shared" ca="1" si="10"/>
        <v>3500</v>
      </c>
      <c r="H68" s="68">
        <f t="shared" ca="1" si="10"/>
        <v>8750</v>
      </c>
      <c r="I68" s="68">
        <f t="shared" ca="1" si="10"/>
        <v>7000</v>
      </c>
      <c r="J68" s="68">
        <f t="shared" ca="1" si="10"/>
        <v>3500</v>
      </c>
      <c r="K68" s="68">
        <f t="shared" ca="1" si="10"/>
        <v>0</v>
      </c>
      <c r="L68" s="68">
        <f t="shared" ca="1" si="10"/>
        <v>1750</v>
      </c>
      <c r="M68" s="68">
        <f t="shared" ref="M68" ca="1" si="38">SUM(M25*$E68)</f>
        <v>7000</v>
      </c>
      <c r="N68" s="68">
        <f t="shared" ref="N68:Q68" ca="1" si="39">SUM(N25*$E68)</f>
        <v>15750</v>
      </c>
      <c r="O68" s="68">
        <f t="shared" ca="1" si="39"/>
        <v>15750</v>
      </c>
      <c r="P68" s="68">
        <f t="shared" ca="1" si="39"/>
        <v>14000</v>
      </c>
      <c r="Q68" s="68">
        <f t="shared" ca="1" si="39"/>
        <v>14000</v>
      </c>
      <c r="R68" s="81">
        <f t="shared" ca="1" si="13"/>
        <v>92750</v>
      </c>
    </row>
    <row r="69" spans="1:18">
      <c r="A69" s="10" t="s">
        <v>51</v>
      </c>
      <c r="B69" s="13" t="s">
        <v>42</v>
      </c>
      <c r="C69" s="6" t="s">
        <v>95</v>
      </c>
      <c r="D69" s="85">
        <v>2340</v>
      </c>
      <c r="E69" s="86">
        <v>1950</v>
      </c>
      <c r="F69" s="71">
        <f t="shared" ca="1" si="10"/>
        <v>3900</v>
      </c>
      <c r="G69" s="71">
        <f t="shared" ca="1" si="10"/>
        <v>7800</v>
      </c>
      <c r="H69" s="68">
        <f t="shared" ca="1" si="10"/>
        <v>17550</v>
      </c>
      <c r="I69" s="68">
        <f t="shared" ca="1" si="10"/>
        <v>7800</v>
      </c>
      <c r="J69" s="68">
        <f t="shared" ca="1" si="10"/>
        <v>17550</v>
      </c>
      <c r="K69" s="68">
        <f t="shared" ca="1" si="10"/>
        <v>0</v>
      </c>
      <c r="L69" s="68">
        <f t="shared" ca="1" si="10"/>
        <v>1950</v>
      </c>
      <c r="M69" s="68">
        <f t="shared" ref="M69" ca="1" si="40">SUM(M26*$E69)</f>
        <v>17550</v>
      </c>
      <c r="N69" s="68">
        <f t="shared" ref="N69:Q69" ca="1" si="41">SUM(N26*$E69)</f>
        <v>7800</v>
      </c>
      <c r="O69" s="68">
        <f t="shared" ca="1" si="41"/>
        <v>13650</v>
      </c>
      <c r="P69" s="68">
        <f t="shared" ca="1" si="41"/>
        <v>7800</v>
      </c>
      <c r="Q69" s="68">
        <f t="shared" ca="1" si="41"/>
        <v>17550</v>
      </c>
      <c r="R69" s="81">
        <f t="shared" ca="1" si="13"/>
        <v>120900</v>
      </c>
    </row>
    <row r="70" spans="1:18">
      <c r="A70" s="10" t="s">
        <v>52</v>
      </c>
      <c r="B70" s="13" t="s">
        <v>43</v>
      </c>
      <c r="C70" s="6" t="s">
        <v>95</v>
      </c>
      <c r="D70" s="85">
        <v>1740</v>
      </c>
      <c r="E70" s="86">
        <v>1450</v>
      </c>
      <c r="F70" s="71">
        <f t="shared" ca="1" si="10"/>
        <v>14500</v>
      </c>
      <c r="G70" s="71">
        <f t="shared" ca="1" si="10"/>
        <v>14500</v>
      </c>
      <c r="H70" s="68">
        <f t="shared" ca="1" si="10"/>
        <v>8700</v>
      </c>
      <c r="I70" s="68">
        <f t="shared" ca="1" si="10"/>
        <v>8700</v>
      </c>
      <c r="J70" s="68">
        <f t="shared" ca="1" si="10"/>
        <v>14500</v>
      </c>
      <c r="K70" s="68">
        <f t="shared" ca="1" si="10"/>
        <v>5800</v>
      </c>
      <c r="L70" s="68">
        <f t="shared" ca="1" si="10"/>
        <v>8700</v>
      </c>
      <c r="M70" s="68">
        <f t="shared" ref="M70" ca="1" si="42">SUM(M27*$E70)</f>
        <v>10150</v>
      </c>
      <c r="N70" s="68">
        <f t="shared" ref="N70:Q70" ca="1" si="43">SUM(N27*$E70)</f>
        <v>13050</v>
      </c>
      <c r="O70" s="68">
        <f t="shared" ca="1" si="43"/>
        <v>8700</v>
      </c>
      <c r="P70" s="68">
        <f t="shared" ca="1" si="43"/>
        <v>4350</v>
      </c>
      <c r="Q70" s="68">
        <f t="shared" ca="1" si="43"/>
        <v>5800</v>
      </c>
      <c r="R70" s="81">
        <f t="shared" ca="1" si="13"/>
        <v>117450</v>
      </c>
    </row>
    <row r="71" spans="1:18">
      <c r="A71" s="10" t="s">
        <v>53</v>
      </c>
      <c r="B71" s="13" t="s">
        <v>44</v>
      </c>
      <c r="C71" s="6" t="s">
        <v>95</v>
      </c>
      <c r="D71" s="85">
        <v>2400</v>
      </c>
      <c r="E71" s="86">
        <v>2000</v>
      </c>
      <c r="F71" s="71">
        <f t="shared" ca="1" si="10"/>
        <v>4000</v>
      </c>
      <c r="G71" s="71">
        <f t="shared" ca="1" si="10"/>
        <v>14000</v>
      </c>
      <c r="H71" s="68">
        <f t="shared" ca="1" si="10"/>
        <v>10000</v>
      </c>
      <c r="I71" s="68">
        <f t="shared" ca="1" si="10"/>
        <v>0</v>
      </c>
      <c r="J71" s="68">
        <f t="shared" ca="1" si="10"/>
        <v>20000</v>
      </c>
      <c r="K71" s="68">
        <f t="shared" ca="1" si="10"/>
        <v>6000</v>
      </c>
      <c r="L71" s="68">
        <f t="shared" ca="1" si="10"/>
        <v>6000</v>
      </c>
      <c r="M71" s="68">
        <f t="shared" ref="M71" ca="1" si="44">SUM(M28*$E71)</f>
        <v>12000</v>
      </c>
      <c r="N71" s="68">
        <f t="shared" ref="N71:Q71" ca="1" si="45">SUM(N28*$E71)</f>
        <v>20000</v>
      </c>
      <c r="O71" s="68">
        <f t="shared" ca="1" si="45"/>
        <v>2000</v>
      </c>
      <c r="P71" s="68">
        <f t="shared" ca="1" si="45"/>
        <v>6000</v>
      </c>
      <c r="Q71" s="68">
        <f t="shared" ca="1" si="45"/>
        <v>14000</v>
      </c>
      <c r="R71" s="81">
        <f t="shared" ca="1" si="13"/>
        <v>114000</v>
      </c>
    </row>
    <row r="72" spans="1:18">
      <c r="A72" s="10" t="s">
        <v>54</v>
      </c>
      <c r="B72" s="19" t="s">
        <v>45</v>
      </c>
      <c r="C72" s="6" t="s">
        <v>95</v>
      </c>
      <c r="D72" s="85">
        <v>600</v>
      </c>
      <c r="E72" s="86">
        <v>500</v>
      </c>
      <c r="F72" s="71">
        <f t="shared" ca="1" si="10"/>
        <v>4500</v>
      </c>
      <c r="G72" s="71">
        <f t="shared" ca="1" si="10"/>
        <v>3000</v>
      </c>
      <c r="H72" s="68">
        <f t="shared" ca="1" si="10"/>
        <v>1500</v>
      </c>
      <c r="I72" s="68">
        <f t="shared" ca="1" si="10"/>
        <v>2500</v>
      </c>
      <c r="J72" s="68">
        <f t="shared" ca="1" si="10"/>
        <v>2000</v>
      </c>
      <c r="K72" s="68">
        <f t="shared" ca="1" si="10"/>
        <v>3000</v>
      </c>
      <c r="L72" s="68">
        <f t="shared" ca="1" si="10"/>
        <v>1500</v>
      </c>
      <c r="M72" s="68">
        <f t="shared" ref="M72" ca="1" si="46">SUM(M29*$E72)</f>
        <v>5000</v>
      </c>
      <c r="N72" s="68">
        <f t="shared" ref="N72:Q72" ca="1" si="47">SUM(N29*$E72)</f>
        <v>3500</v>
      </c>
      <c r="O72" s="68">
        <f t="shared" ca="1" si="47"/>
        <v>2000</v>
      </c>
      <c r="P72" s="68">
        <f t="shared" ca="1" si="47"/>
        <v>2500</v>
      </c>
      <c r="Q72" s="68">
        <f t="shared" ca="1" si="47"/>
        <v>1500</v>
      </c>
      <c r="R72" s="81">
        <f t="shared" ca="1" si="13"/>
        <v>32500</v>
      </c>
    </row>
    <row r="73" spans="1:18">
      <c r="A73" s="10" t="s">
        <v>55</v>
      </c>
      <c r="B73" s="13" t="s">
        <v>46</v>
      </c>
      <c r="C73" s="6" t="s">
        <v>95</v>
      </c>
      <c r="D73" s="85">
        <v>1500</v>
      </c>
      <c r="E73" s="86">
        <v>1250</v>
      </c>
      <c r="F73" s="71">
        <f t="shared" ca="1" si="10"/>
        <v>0</v>
      </c>
      <c r="G73" s="71">
        <f t="shared" ca="1" si="10"/>
        <v>7500</v>
      </c>
      <c r="H73" s="68">
        <f t="shared" ca="1" si="10"/>
        <v>3750</v>
      </c>
      <c r="I73" s="68">
        <f t="shared" ca="1" si="10"/>
        <v>5000</v>
      </c>
      <c r="J73" s="68">
        <f t="shared" ca="1" si="10"/>
        <v>11250</v>
      </c>
      <c r="K73" s="68">
        <f t="shared" ca="1" si="10"/>
        <v>3750</v>
      </c>
      <c r="L73" s="68">
        <f t="shared" ca="1" si="10"/>
        <v>3750</v>
      </c>
      <c r="M73" s="68">
        <f t="shared" ref="M73" ca="1" si="48">SUM(M30*$E73)</f>
        <v>12500</v>
      </c>
      <c r="N73" s="68">
        <f t="shared" ref="N73:Q73" ca="1" si="49">SUM(N30*$E73)</f>
        <v>10000</v>
      </c>
      <c r="O73" s="68">
        <f t="shared" ca="1" si="49"/>
        <v>1250</v>
      </c>
      <c r="P73" s="68">
        <f t="shared" ca="1" si="49"/>
        <v>10000</v>
      </c>
      <c r="Q73" s="68">
        <f t="shared" ca="1" si="49"/>
        <v>11250</v>
      </c>
      <c r="R73" s="81">
        <f t="shared" ca="1" si="13"/>
        <v>80000</v>
      </c>
    </row>
    <row r="74" spans="1:18">
      <c r="A74" s="11" t="s">
        <v>56</v>
      </c>
      <c r="B74" s="13" t="s">
        <v>57</v>
      </c>
      <c r="C74" s="6" t="s">
        <v>96</v>
      </c>
      <c r="D74" s="85">
        <v>1520</v>
      </c>
      <c r="E74" s="86">
        <v>1266.6600000000001</v>
      </c>
      <c r="F74" s="71">
        <f t="shared" ca="1" si="10"/>
        <v>5066.6400000000003</v>
      </c>
      <c r="G74" s="71">
        <f t="shared" ca="1" si="10"/>
        <v>7599.9600000000009</v>
      </c>
      <c r="H74" s="68">
        <f t="shared" ca="1" si="10"/>
        <v>8866.6200000000008</v>
      </c>
      <c r="I74" s="68">
        <f t="shared" ca="1" si="10"/>
        <v>12666.6</v>
      </c>
      <c r="J74" s="68">
        <f t="shared" ca="1" si="10"/>
        <v>12666.6</v>
      </c>
      <c r="K74" s="68">
        <f t="shared" ca="1" si="10"/>
        <v>10133.280000000001</v>
      </c>
      <c r="L74" s="68">
        <f t="shared" ca="1" si="10"/>
        <v>3799.9800000000005</v>
      </c>
      <c r="M74" s="68">
        <f t="shared" ref="M74" ca="1" si="50">SUM(M31*$E74)</f>
        <v>7599.9600000000009</v>
      </c>
      <c r="N74" s="68">
        <f t="shared" ref="N74:Q74" ca="1" si="51">SUM(N31*$E74)</f>
        <v>7599.9600000000009</v>
      </c>
      <c r="O74" s="68">
        <f t="shared" ca="1" si="51"/>
        <v>5066.6400000000003</v>
      </c>
      <c r="P74" s="68">
        <f t="shared" ca="1" si="51"/>
        <v>12666.6</v>
      </c>
      <c r="Q74" s="68">
        <f t="shared" ca="1" si="51"/>
        <v>7599.9600000000009</v>
      </c>
      <c r="R74" s="81">
        <f t="shared" ca="1" si="13"/>
        <v>101332.80000000002</v>
      </c>
    </row>
    <row r="75" spans="1:18">
      <c r="A75" s="11" t="s">
        <v>58</v>
      </c>
      <c r="B75" s="13" t="s">
        <v>57</v>
      </c>
      <c r="C75" s="6" t="s">
        <v>96</v>
      </c>
      <c r="D75" s="85">
        <v>3210</v>
      </c>
      <c r="E75" s="86">
        <v>2675</v>
      </c>
      <c r="F75" s="71">
        <f t="shared" ca="1" si="10"/>
        <v>0</v>
      </c>
      <c r="G75" s="71">
        <f t="shared" ca="1" si="10"/>
        <v>24075</v>
      </c>
      <c r="H75" s="68">
        <f t="shared" ca="1" si="10"/>
        <v>26750</v>
      </c>
      <c r="I75" s="68">
        <f t="shared" ca="1" si="10"/>
        <v>26750</v>
      </c>
      <c r="J75" s="68">
        <f t="shared" ca="1" si="10"/>
        <v>18725</v>
      </c>
      <c r="K75" s="68">
        <f t="shared" ca="1" si="10"/>
        <v>8025</v>
      </c>
      <c r="L75" s="68">
        <f t="shared" ca="1" si="10"/>
        <v>10700</v>
      </c>
      <c r="M75" s="68">
        <f t="shared" ref="M75" ca="1" si="52">SUM(M32*$E75)</f>
        <v>24075</v>
      </c>
      <c r="N75" s="68">
        <f t="shared" ref="N75:Q75" ca="1" si="53">SUM(N32*$E75)</f>
        <v>16050</v>
      </c>
      <c r="O75" s="68">
        <f t="shared" ca="1" si="53"/>
        <v>8025</v>
      </c>
      <c r="P75" s="68">
        <f t="shared" ca="1" si="53"/>
        <v>21400</v>
      </c>
      <c r="Q75" s="68">
        <f t="shared" ca="1" si="53"/>
        <v>13375</v>
      </c>
      <c r="R75" s="81">
        <f t="shared" ca="1" si="13"/>
        <v>197950</v>
      </c>
    </row>
    <row r="76" spans="1:18">
      <c r="A76" s="11" t="s">
        <v>59</v>
      </c>
      <c r="B76" s="20" t="s">
        <v>60</v>
      </c>
      <c r="C76" s="6" t="s">
        <v>96</v>
      </c>
      <c r="D76" s="85">
        <v>2340</v>
      </c>
      <c r="E76" s="86">
        <v>1950</v>
      </c>
      <c r="F76" s="71">
        <f t="shared" ca="1" si="10"/>
        <v>19500</v>
      </c>
      <c r="G76" s="71">
        <f t="shared" ca="1" si="10"/>
        <v>15600</v>
      </c>
      <c r="H76" s="68">
        <f t="shared" ca="1" si="10"/>
        <v>15600</v>
      </c>
      <c r="I76" s="68">
        <f t="shared" ca="1" si="10"/>
        <v>13650</v>
      </c>
      <c r="J76" s="68">
        <f t="shared" ca="1" si="10"/>
        <v>5850</v>
      </c>
      <c r="K76" s="68">
        <f t="shared" ca="1" si="10"/>
        <v>9750</v>
      </c>
      <c r="L76" s="68">
        <f t="shared" ref="L76:L93" ca="1" si="54">SUM(L33*$E76)</f>
        <v>3900</v>
      </c>
      <c r="M76" s="68">
        <f t="shared" ref="M76" ca="1" si="55">SUM(M33*$E76)</f>
        <v>0</v>
      </c>
      <c r="N76" s="68">
        <f t="shared" ref="N76:Q76" ca="1" si="56">SUM(N33*$E76)</f>
        <v>9750</v>
      </c>
      <c r="O76" s="68">
        <f t="shared" ca="1" si="56"/>
        <v>5850</v>
      </c>
      <c r="P76" s="68">
        <f t="shared" ca="1" si="56"/>
        <v>1950</v>
      </c>
      <c r="Q76" s="68">
        <f t="shared" ca="1" si="56"/>
        <v>0</v>
      </c>
      <c r="R76" s="81">
        <f t="shared" ca="1" si="13"/>
        <v>101400</v>
      </c>
    </row>
    <row r="77" spans="1:18">
      <c r="A77" s="11" t="s">
        <v>62</v>
      </c>
      <c r="B77" s="20" t="s">
        <v>61</v>
      </c>
      <c r="C77" s="6" t="s">
        <v>96</v>
      </c>
      <c r="D77" s="85">
        <v>2370</v>
      </c>
      <c r="E77" s="86">
        <v>1975</v>
      </c>
      <c r="F77" s="71">
        <f t="shared" ca="1" si="10"/>
        <v>15800</v>
      </c>
      <c r="G77" s="71">
        <f t="shared" ca="1" si="10"/>
        <v>7900</v>
      </c>
      <c r="H77" s="68">
        <f t="shared" ca="1" si="10"/>
        <v>19750</v>
      </c>
      <c r="I77" s="68">
        <f t="shared" ca="1" si="10"/>
        <v>5925</v>
      </c>
      <c r="J77" s="68">
        <f t="shared" ca="1" si="10"/>
        <v>5925</v>
      </c>
      <c r="K77" s="68">
        <f t="shared" ca="1" si="10"/>
        <v>19750</v>
      </c>
      <c r="L77" s="68">
        <f t="shared" ca="1" si="54"/>
        <v>1975</v>
      </c>
      <c r="M77" s="68">
        <f t="shared" ref="M77" ca="1" si="57">SUM(M34*$E77)</f>
        <v>1975</v>
      </c>
      <c r="N77" s="68">
        <f t="shared" ref="N77:Q77" ca="1" si="58">SUM(N34*$E77)</f>
        <v>13825</v>
      </c>
      <c r="O77" s="68">
        <f t="shared" ca="1" si="58"/>
        <v>9875</v>
      </c>
      <c r="P77" s="68">
        <f t="shared" ca="1" si="58"/>
        <v>11850</v>
      </c>
      <c r="Q77" s="68">
        <f t="shared" ca="1" si="58"/>
        <v>19750</v>
      </c>
      <c r="R77" s="81">
        <f t="shared" ca="1" si="13"/>
        <v>134300</v>
      </c>
    </row>
    <row r="78" spans="1:18">
      <c r="A78" s="11" t="s">
        <v>63</v>
      </c>
      <c r="B78" s="20" t="s">
        <v>64</v>
      </c>
      <c r="C78" s="6" t="s">
        <v>96</v>
      </c>
      <c r="D78" s="85">
        <v>3960</v>
      </c>
      <c r="E78" s="86">
        <v>3075</v>
      </c>
      <c r="F78" s="71">
        <f t="shared" ca="1" si="10"/>
        <v>0</v>
      </c>
      <c r="G78" s="71">
        <f t="shared" ca="1" si="10"/>
        <v>18450</v>
      </c>
      <c r="H78" s="68">
        <f t="shared" ca="1" si="10"/>
        <v>18450</v>
      </c>
      <c r="I78" s="68">
        <f t="shared" ca="1" si="10"/>
        <v>3075</v>
      </c>
      <c r="J78" s="68">
        <f t="shared" ca="1" si="10"/>
        <v>27675</v>
      </c>
      <c r="K78" s="68">
        <f t="shared" ca="1" si="10"/>
        <v>6150</v>
      </c>
      <c r="L78" s="68">
        <f t="shared" ca="1" si="54"/>
        <v>30750</v>
      </c>
      <c r="M78" s="68">
        <f t="shared" ref="M78" ca="1" si="59">SUM(M35*$E78)</f>
        <v>21525</v>
      </c>
      <c r="N78" s="68">
        <f t="shared" ref="N78:Q78" ca="1" si="60">SUM(N35*$E78)</f>
        <v>12300</v>
      </c>
      <c r="O78" s="68">
        <f t="shared" ca="1" si="60"/>
        <v>12300</v>
      </c>
      <c r="P78" s="68">
        <f t="shared" ca="1" si="60"/>
        <v>15375</v>
      </c>
      <c r="Q78" s="68">
        <f t="shared" ca="1" si="60"/>
        <v>30750</v>
      </c>
      <c r="R78" s="81">
        <f t="shared" ca="1" si="13"/>
        <v>196800</v>
      </c>
    </row>
    <row r="79" spans="1:18">
      <c r="A79" s="11" t="s">
        <v>65</v>
      </c>
      <c r="B79" s="20" t="s">
        <v>66</v>
      </c>
      <c r="C79" s="6" t="s">
        <v>96</v>
      </c>
      <c r="D79" s="85">
        <v>2670</v>
      </c>
      <c r="E79" s="86">
        <v>2225</v>
      </c>
      <c r="F79" s="71">
        <f t="shared" ca="1" si="10"/>
        <v>8900</v>
      </c>
      <c r="G79" s="71">
        <f t="shared" ca="1" si="10"/>
        <v>2225</v>
      </c>
      <c r="H79" s="68">
        <f t="shared" ca="1" si="10"/>
        <v>4450</v>
      </c>
      <c r="I79" s="68">
        <f t="shared" ca="1" si="10"/>
        <v>11125</v>
      </c>
      <c r="J79" s="68">
        <f t="shared" ca="1" si="10"/>
        <v>11125</v>
      </c>
      <c r="K79" s="68">
        <f t="shared" ca="1" si="10"/>
        <v>20025</v>
      </c>
      <c r="L79" s="68">
        <f t="shared" ca="1" si="54"/>
        <v>13350</v>
      </c>
      <c r="M79" s="68">
        <f t="shared" ref="M79" ca="1" si="61">SUM(M36*$E79)</f>
        <v>0</v>
      </c>
      <c r="N79" s="68">
        <f t="shared" ref="N79:Q79" ca="1" si="62">SUM(N36*$E79)</f>
        <v>0</v>
      </c>
      <c r="O79" s="68">
        <f t="shared" ca="1" si="62"/>
        <v>8900</v>
      </c>
      <c r="P79" s="68">
        <f t="shared" ca="1" si="62"/>
        <v>8900</v>
      </c>
      <c r="Q79" s="68">
        <f t="shared" ca="1" si="62"/>
        <v>8900</v>
      </c>
      <c r="R79" s="81">
        <f t="shared" ca="1" si="13"/>
        <v>97900</v>
      </c>
    </row>
    <row r="80" spans="1:18">
      <c r="A80" s="11" t="s">
        <v>67</v>
      </c>
      <c r="B80" s="20" t="s">
        <v>68</v>
      </c>
      <c r="C80" s="6" t="s">
        <v>96</v>
      </c>
      <c r="D80" s="85">
        <v>3540</v>
      </c>
      <c r="E80" s="86">
        <v>2950</v>
      </c>
      <c r="F80" s="71">
        <f t="shared" ca="1" si="10"/>
        <v>5900</v>
      </c>
      <c r="G80" s="71">
        <f t="shared" ca="1" si="10"/>
        <v>14750</v>
      </c>
      <c r="H80" s="68">
        <f t="shared" ca="1" si="10"/>
        <v>26550</v>
      </c>
      <c r="I80" s="68">
        <f t="shared" ca="1" si="10"/>
        <v>5900</v>
      </c>
      <c r="J80" s="68">
        <f t="shared" ca="1" si="10"/>
        <v>2950</v>
      </c>
      <c r="K80" s="68">
        <f t="shared" ca="1" si="10"/>
        <v>17700</v>
      </c>
      <c r="L80" s="68">
        <f t="shared" ca="1" si="54"/>
        <v>17700</v>
      </c>
      <c r="M80" s="68">
        <f t="shared" ref="M80" ca="1" si="63">SUM(M37*$E80)</f>
        <v>26550</v>
      </c>
      <c r="N80" s="68">
        <f t="shared" ref="N80:Q80" ca="1" si="64">SUM(N37*$E80)</f>
        <v>14750</v>
      </c>
      <c r="O80" s="68">
        <f t="shared" ca="1" si="64"/>
        <v>2950</v>
      </c>
      <c r="P80" s="68">
        <f t="shared" ca="1" si="64"/>
        <v>14750</v>
      </c>
      <c r="Q80" s="68">
        <f t="shared" ca="1" si="64"/>
        <v>14750</v>
      </c>
      <c r="R80" s="81">
        <f t="shared" ca="1" si="13"/>
        <v>165200</v>
      </c>
    </row>
    <row r="81" spans="1:18">
      <c r="A81" s="11" t="s">
        <v>69</v>
      </c>
      <c r="B81" s="20" t="s">
        <v>70</v>
      </c>
      <c r="C81" s="6" t="s">
        <v>96</v>
      </c>
      <c r="D81" s="85">
        <v>3570</v>
      </c>
      <c r="E81" s="86">
        <v>2975</v>
      </c>
      <c r="F81" s="71">
        <f t="shared" ca="1" si="10"/>
        <v>29750</v>
      </c>
      <c r="G81" s="71">
        <f t="shared" ca="1" si="10"/>
        <v>11900</v>
      </c>
      <c r="H81" s="68">
        <f t="shared" ca="1" si="10"/>
        <v>26775</v>
      </c>
      <c r="I81" s="68">
        <f t="shared" ca="1" si="10"/>
        <v>2975</v>
      </c>
      <c r="J81" s="68">
        <f t="shared" ca="1" si="10"/>
        <v>17850</v>
      </c>
      <c r="K81" s="68">
        <f t="shared" ca="1" si="10"/>
        <v>2975</v>
      </c>
      <c r="L81" s="68">
        <f t="shared" ca="1" si="54"/>
        <v>20825</v>
      </c>
      <c r="M81" s="68">
        <f t="shared" ref="M81" ca="1" si="65">SUM(M38*$E81)</f>
        <v>20825</v>
      </c>
      <c r="N81" s="68">
        <f t="shared" ref="N81:Q81" ca="1" si="66">SUM(N38*$E81)</f>
        <v>0</v>
      </c>
      <c r="O81" s="68">
        <f t="shared" ca="1" si="66"/>
        <v>2975</v>
      </c>
      <c r="P81" s="68">
        <f t="shared" ca="1" si="66"/>
        <v>8925</v>
      </c>
      <c r="Q81" s="68">
        <f t="shared" ca="1" si="66"/>
        <v>29750</v>
      </c>
      <c r="R81" s="81">
        <f t="shared" ca="1" si="13"/>
        <v>175525</v>
      </c>
    </row>
    <row r="82" spans="1:18">
      <c r="A82" s="11" t="s">
        <v>71</v>
      </c>
      <c r="B82" s="20" t="s">
        <v>72</v>
      </c>
      <c r="C82" s="6" t="s">
        <v>96</v>
      </c>
      <c r="D82" s="85">
        <v>1860</v>
      </c>
      <c r="E82" s="86">
        <v>1550</v>
      </c>
      <c r="F82" s="71">
        <f t="shared" ca="1" si="10"/>
        <v>9300</v>
      </c>
      <c r="G82" s="71">
        <f t="shared" ca="1" si="10"/>
        <v>7750</v>
      </c>
      <c r="H82" s="68">
        <f t="shared" ca="1" si="10"/>
        <v>1550</v>
      </c>
      <c r="I82" s="68">
        <f t="shared" ca="1" si="10"/>
        <v>12400</v>
      </c>
      <c r="J82" s="68">
        <f t="shared" ca="1" si="10"/>
        <v>1550</v>
      </c>
      <c r="K82" s="68">
        <f t="shared" ca="1" si="10"/>
        <v>3100</v>
      </c>
      <c r="L82" s="68">
        <f t="shared" ca="1" si="54"/>
        <v>10850</v>
      </c>
      <c r="M82" s="68">
        <f t="shared" ref="M82" ca="1" si="67">SUM(M39*$E82)</f>
        <v>10850</v>
      </c>
      <c r="N82" s="68">
        <f t="shared" ref="N82:Q82" ca="1" si="68">SUM(N39*$E82)</f>
        <v>3100</v>
      </c>
      <c r="O82" s="68">
        <f t="shared" ca="1" si="68"/>
        <v>9300</v>
      </c>
      <c r="P82" s="68">
        <f t="shared" ca="1" si="68"/>
        <v>12400</v>
      </c>
      <c r="Q82" s="68">
        <f t="shared" ca="1" si="68"/>
        <v>6200</v>
      </c>
      <c r="R82" s="81">
        <f t="shared" ca="1" si="13"/>
        <v>88350</v>
      </c>
    </row>
    <row r="83" spans="1:18">
      <c r="A83" s="11" t="s">
        <v>73</v>
      </c>
      <c r="B83" s="20" t="s">
        <v>74</v>
      </c>
      <c r="C83" s="6" t="s">
        <v>96</v>
      </c>
      <c r="D83" s="85">
        <v>3990</v>
      </c>
      <c r="E83" s="86">
        <v>3325</v>
      </c>
      <c r="F83" s="71">
        <f t="shared" ca="1" si="10"/>
        <v>29925</v>
      </c>
      <c r="G83" s="71">
        <f t="shared" ca="1" si="10"/>
        <v>9975</v>
      </c>
      <c r="H83" s="68">
        <f t="shared" ca="1" si="10"/>
        <v>3325</v>
      </c>
      <c r="I83" s="68">
        <f t="shared" ca="1" si="10"/>
        <v>9975</v>
      </c>
      <c r="J83" s="68">
        <f t="shared" ca="1" si="10"/>
        <v>26600</v>
      </c>
      <c r="K83" s="68">
        <f t="shared" ca="1" si="10"/>
        <v>23275</v>
      </c>
      <c r="L83" s="68">
        <f t="shared" ca="1" si="54"/>
        <v>6650</v>
      </c>
      <c r="M83" s="68">
        <f t="shared" ref="M83" ca="1" si="69">SUM(M40*$E83)</f>
        <v>33250</v>
      </c>
      <c r="N83" s="68">
        <f t="shared" ref="N83:Q83" ca="1" si="70">SUM(N40*$E83)</f>
        <v>19950</v>
      </c>
      <c r="O83" s="68">
        <f t="shared" ca="1" si="70"/>
        <v>29925</v>
      </c>
      <c r="P83" s="68">
        <f t="shared" ca="1" si="70"/>
        <v>9975</v>
      </c>
      <c r="Q83" s="68">
        <f t="shared" ca="1" si="70"/>
        <v>13300</v>
      </c>
      <c r="R83" s="81">
        <f t="shared" ca="1" si="13"/>
        <v>216125</v>
      </c>
    </row>
    <row r="84" spans="1:18">
      <c r="A84" s="12" t="s">
        <v>88</v>
      </c>
      <c r="B84" s="20" t="s">
        <v>75</v>
      </c>
      <c r="C84" s="6" t="s">
        <v>3</v>
      </c>
      <c r="D84" s="85">
        <v>1380</v>
      </c>
      <c r="E84" s="86">
        <v>1150</v>
      </c>
      <c r="F84" s="71">
        <f t="shared" ca="1" si="10"/>
        <v>1150</v>
      </c>
      <c r="G84" s="71">
        <f t="shared" ca="1" si="10"/>
        <v>2300</v>
      </c>
      <c r="H84" s="68">
        <f t="shared" ca="1" si="10"/>
        <v>11500</v>
      </c>
      <c r="I84" s="68">
        <f t="shared" ca="1" si="10"/>
        <v>8050</v>
      </c>
      <c r="J84" s="68">
        <f t="shared" ca="1" si="10"/>
        <v>9200</v>
      </c>
      <c r="K84" s="68">
        <f t="shared" ca="1" si="10"/>
        <v>0</v>
      </c>
      <c r="L84" s="68">
        <f t="shared" ca="1" si="54"/>
        <v>11500</v>
      </c>
      <c r="M84" s="68">
        <f t="shared" ref="M84" ca="1" si="71">SUM(M41*$E84)</f>
        <v>11500</v>
      </c>
      <c r="N84" s="68">
        <f t="shared" ref="N84:Q84" ca="1" si="72">SUM(N41*$E84)</f>
        <v>8050</v>
      </c>
      <c r="O84" s="68">
        <f t="shared" ca="1" si="72"/>
        <v>6900</v>
      </c>
      <c r="P84" s="68">
        <f t="shared" ca="1" si="72"/>
        <v>1150</v>
      </c>
      <c r="Q84" s="68">
        <f t="shared" ca="1" si="72"/>
        <v>2300</v>
      </c>
      <c r="R84" s="81">
        <f t="shared" ca="1" si="13"/>
        <v>73600</v>
      </c>
    </row>
    <row r="85" spans="1:18">
      <c r="A85" s="12" t="s">
        <v>89</v>
      </c>
      <c r="B85" s="20" t="s">
        <v>76</v>
      </c>
      <c r="C85" s="6" t="s">
        <v>3</v>
      </c>
      <c r="D85" s="85">
        <v>1320</v>
      </c>
      <c r="E85" s="86">
        <v>1100</v>
      </c>
      <c r="F85" s="71">
        <f t="shared" ca="1" si="10"/>
        <v>9900</v>
      </c>
      <c r="G85" s="71">
        <f t="shared" ca="1" si="10"/>
        <v>3300</v>
      </c>
      <c r="H85" s="68">
        <f t="shared" ca="1" si="10"/>
        <v>2200</v>
      </c>
      <c r="I85" s="68">
        <f t="shared" ca="1" si="10"/>
        <v>1100</v>
      </c>
      <c r="J85" s="68">
        <f t="shared" ca="1" si="10"/>
        <v>0</v>
      </c>
      <c r="K85" s="68">
        <f t="shared" ca="1" si="10"/>
        <v>2200</v>
      </c>
      <c r="L85" s="68">
        <f t="shared" ca="1" si="54"/>
        <v>6600</v>
      </c>
      <c r="M85" s="68">
        <f t="shared" ref="M85" ca="1" si="73">SUM(M42*$E85)</f>
        <v>7700</v>
      </c>
      <c r="N85" s="68">
        <f t="shared" ref="N85:Q85" ca="1" si="74">SUM(N42*$E85)</f>
        <v>0</v>
      </c>
      <c r="O85" s="68">
        <f t="shared" ca="1" si="74"/>
        <v>9900</v>
      </c>
      <c r="P85" s="68">
        <f t="shared" ca="1" si="74"/>
        <v>11000</v>
      </c>
      <c r="Q85" s="68">
        <f t="shared" ca="1" si="74"/>
        <v>9900</v>
      </c>
      <c r="R85" s="81">
        <f t="shared" ca="1" si="13"/>
        <v>63800</v>
      </c>
    </row>
    <row r="86" spans="1:18">
      <c r="A86" s="12" t="s">
        <v>90</v>
      </c>
      <c r="B86" s="20" t="s">
        <v>77</v>
      </c>
      <c r="C86" s="6" t="s">
        <v>3</v>
      </c>
      <c r="D86" s="85">
        <v>1194</v>
      </c>
      <c r="E86" s="86">
        <v>995</v>
      </c>
      <c r="F86" s="71">
        <f t="shared" ca="1" si="10"/>
        <v>1990</v>
      </c>
      <c r="G86" s="71">
        <f t="shared" ca="1" si="10"/>
        <v>4975</v>
      </c>
      <c r="H86" s="68">
        <f t="shared" ca="1" si="10"/>
        <v>8955</v>
      </c>
      <c r="I86" s="68">
        <f t="shared" ca="1" si="10"/>
        <v>1990</v>
      </c>
      <c r="J86" s="68">
        <f t="shared" ca="1" si="10"/>
        <v>3980</v>
      </c>
      <c r="K86" s="68">
        <f t="shared" ca="1" si="10"/>
        <v>2985</v>
      </c>
      <c r="L86" s="68">
        <f t="shared" ca="1" si="54"/>
        <v>3980</v>
      </c>
      <c r="M86" s="68">
        <f t="shared" ref="M86" ca="1" si="75">SUM(M43*$E86)</f>
        <v>3980</v>
      </c>
      <c r="N86" s="68">
        <f t="shared" ref="N86:Q86" ca="1" si="76">SUM(N43*$E86)</f>
        <v>4975</v>
      </c>
      <c r="O86" s="68">
        <f t="shared" ca="1" si="76"/>
        <v>2985</v>
      </c>
      <c r="P86" s="68">
        <f t="shared" ca="1" si="76"/>
        <v>5970</v>
      </c>
      <c r="Q86" s="68">
        <f t="shared" ca="1" si="76"/>
        <v>0</v>
      </c>
      <c r="R86" s="81">
        <f t="shared" ca="1" si="13"/>
        <v>46765</v>
      </c>
    </row>
    <row r="87" spans="1:18">
      <c r="A87" s="12" t="s">
        <v>91</v>
      </c>
      <c r="B87" s="20" t="s">
        <v>78</v>
      </c>
      <c r="C87" s="6" t="s">
        <v>3</v>
      </c>
      <c r="D87" s="85">
        <v>930</v>
      </c>
      <c r="E87" s="86">
        <v>775</v>
      </c>
      <c r="F87" s="71">
        <f t="shared" ca="1" si="10"/>
        <v>3100</v>
      </c>
      <c r="G87" s="71">
        <f t="shared" ca="1" si="10"/>
        <v>6200</v>
      </c>
      <c r="H87" s="68">
        <f t="shared" ca="1" si="10"/>
        <v>775</v>
      </c>
      <c r="I87" s="68">
        <f t="shared" ca="1" si="10"/>
        <v>4650</v>
      </c>
      <c r="J87" s="68">
        <f t="shared" ca="1" si="10"/>
        <v>3875</v>
      </c>
      <c r="K87" s="68">
        <f t="shared" ca="1" si="10"/>
        <v>1550</v>
      </c>
      <c r="L87" s="68">
        <f t="shared" ca="1" si="54"/>
        <v>3100</v>
      </c>
      <c r="M87" s="68">
        <f t="shared" ref="M87" ca="1" si="77">SUM(M44*$E87)</f>
        <v>6975</v>
      </c>
      <c r="N87" s="68">
        <f t="shared" ref="N87:Q87" ca="1" si="78">SUM(N44*$E87)</f>
        <v>0</v>
      </c>
      <c r="O87" s="68">
        <f t="shared" ca="1" si="78"/>
        <v>3875</v>
      </c>
      <c r="P87" s="68">
        <f t="shared" ca="1" si="78"/>
        <v>6200</v>
      </c>
      <c r="Q87" s="68">
        <f t="shared" ca="1" si="78"/>
        <v>3875</v>
      </c>
      <c r="R87" s="81">
        <f t="shared" ca="1" si="13"/>
        <v>44175</v>
      </c>
    </row>
    <row r="88" spans="1:18">
      <c r="A88" s="12" t="s">
        <v>92</v>
      </c>
      <c r="B88" s="20" t="s">
        <v>79</v>
      </c>
      <c r="C88" s="6" t="s">
        <v>3</v>
      </c>
      <c r="D88" s="85">
        <v>1110</v>
      </c>
      <c r="E88" s="86">
        <v>916.66</v>
      </c>
      <c r="F88" s="71">
        <f t="shared" ca="1" si="10"/>
        <v>5499.96</v>
      </c>
      <c r="G88" s="71">
        <f t="shared" ca="1" si="10"/>
        <v>916.66</v>
      </c>
      <c r="H88" s="68">
        <f t="shared" ca="1" si="10"/>
        <v>0</v>
      </c>
      <c r="I88" s="68">
        <f t="shared" ca="1" si="10"/>
        <v>7333.28</v>
      </c>
      <c r="J88" s="68">
        <f t="shared" ca="1" si="10"/>
        <v>1833.32</v>
      </c>
      <c r="K88" s="68">
        <f t="shared" ca="1" si="10"/>
        <v>0</v>
      </c>
      <c r="L88" s="68">
        <f t="shared" ca="1" si="54"/>
        <v>6416.62</v>
      </c>
      <c r="M88" s="68">
        <f t="shared" ref="M88" ca="1" si="79">SUM(M45*$E88)</f>
        <v>3666.64</v>
      </c>
      <c r="N88" s="68">
        <f t="shared" ref="N88:Q88" ca="1" si="80">SUM(N45*$E88)</f>
        <v>5499.96</v>
      </c>
      <c r="O88" s="68">
        <f t="shared" ca="1" si="80"/>
        <v>9166.6</v>
      </c>
      <c r="P88" s="68">
        <f t="shared" ca="1" si="80"/>
        <v>5499.96</v>
      </c>
      <c r="Q88" s="68">
        <f t="shared" ca="1" si="80"/>
        <v>4583.3</v>
      </c>
      <c r="R88" s="81">
        <f t="shared" ca="1" si="13"/>
        <v>50416.3</v>
      </c>
    </row>
    <row r="89" spans="1:18">
      <c r="A89" s="12" t="s">
        <v>93</v>
      </c>
      <c r="B89" s="20" t="s">
        <v>80</v>
      </c>
      <c r="C89" s="6" t="s">
        <v>3</v>
      </c>
      <c r="D89" s="85">
        <v>1074</v>
      </c>
      <c r="E89" s="86">
        <v>895</v>
      </c>
      <c r="F89" s="71">
        <f t="shared" ca="1" si="10"/>
        <v>5370</v>
      </c>
      <c r="G89" s="71">
        <f t="shared" ca="1" si="10"/>
        <v>895</v>
      </c>
      <c r="H89" s="68">
        <f t="shared" ca="1" si="10"/>
        <v>3580</v>
      </c>
      <c r="I89" s="68">
        <f t="shared" ca="1" si="10"/>
        <v>4475</v>
      </c>
      <c r="J89" s="68">
        <f t="shared" ca="1" si="10"/>
        <v>7160</v>
      </c>
      <c r="K89" s="68">
        <f t="shared" ca="1" si="10"/>
        <v>4475</v>
      </c>
      <c r="L89" s="68">
        <f t="shared" ca="1" si="54"/>
        <v>4475</v>
      </c>
      <c r="M89" s="68">
        <f t="shared" ref="M89" ca="1" si="81">SUM(M46*$E89)</f>
        <v>2685</v>
      </c>
      <c r="N89" s="68">
        <f t="shared" ref="N89:Q89" ca="1" si="82">SUM(N46*$E89)</f>
        <v>8055</v>
      </c>
      <c r="O89" s="68">
        <f t="shared" ca="1" si="82"/>
        <v>6265</v>
      </c>
      <c r="P89" s="68">
        <f t="shared" ca="1" si="82"/>
        <v>8055</v>
      </c>
      <c r="Q89" s="68">
        <f t="shared" ca="1" si="82"/>
        <v>5370</v>
      </c>
      <c r="R89" s="81">
        <f t="shared" ca="1" si="13"/>
        <v>60860</v>
      </c>
    </row>
    <row r="90" spans="1:18">
      <c r="A90" s="12" t="s">
        <v>94</v>
      </c>
      <c r="B90" s="20" t="s">
        <v>81</v>
      </c>
      <c r="C90" s="6" t="s">
        <v>3</v>
      </c>
      <c r="D90" s="85">
        <v>900</v>
      </c>
      <c r="E90" s="86">
        <v>750</v>
      </c>
      <c r="F90" s="71">
        <f t="shared" ca="1" si="10"/>
        <v>750</v>
      </c>
      <c r="G90" s="71">
        <f t="shared" ca="1" si="10"/>
        <v>7500</v>
      </c>
      <c r="H90" s="68">
        <f t="shared" ca="1" si="10"/>
        <v>3750</v>
      </c>
      <c r="I90" s="68">
        <f t="shared" ca="1" si="10"/>
        <v>4500</v>
      </c>
      <c r="J90" s="68">
        <f t="shared" ca="1" si="10"/>
        <v>3000</v>
      </c>
      <c r="K90" s="68">
        <f t="shared" ca="1" si="10"/>
        <v>750</v>
      </c>
      <c r="L90" s="68">
        <f t="shared" ca="1" si="54"/>
        <v>6000</v>
      </c>
      <c r="M90" s="68">
        <f t="shared" ref="M90" ca="1" si="83">SUM(M47*$E90)</f>
        <v>1500</v>
      </c>
      <c r="N90" s="68">
        <f t="shared" ref="N90:Q90" ca="1" si="84">SUM(N47*$E90)</f>
        <v>1500</v>
      </c>
      <c r="O90" s="68">
        <f t="shared" ca="1" si="84"/>
        <v>6750</v>
      </c>
      <c r="P90" s="68">
        <f t="shared" ca="1" si="84"/>
        <v>3750</v>
      </c>
      <c r="Q90" s="68">
        <f t="shared" ca="1" si="84"/>
        <v>0</v>
      </c>
      <c r="R90" s="81">
        <f t="shared" ca="1" si="13"/>
        <v>39750</v>
      </c>
    </row>
    <row r="91" spans="1:18">
      <c r="A91" s="12" t="s">
        <v>87</v>
      </c>
      <c r="B91" s="20" t="s">
        <v>82</v>
      </c>
      <c r="C91" s="6" t="s">
        <v>3</v>
      </c>
      <c r="D91" s="85">
        <v>1134</v>
      </c>
      <c r="E91" s="86">
        <v>945</v>
      </c>
      <c r="F91" s="71">
        <f t="shared" ca="1" si="10"/>
        <v>945</v>
      </c>
      <c r="G91" s="71">
        <f t="shared" ca="1" si="10"/>
        <v>3780</v>
      </c>
      <c r="H91" s="68">
        <f t="shared" ca="1" si="10"/>
        <v>2835</v>
      </c>
      <c r="I91" s="68">
        <f t="shared" ca="1" si="10"/>
        <v>1890</v>
      </c>
      <c r="J91" s="68">
        <f t="shared" ca="1" si="10"/>
        <v>8505</v>
      </c>
      <c r="K91" s="68">
        <f t="shared" ca="1" si="10"/>
        <v>6615</v>
      </c>
      <c r="L91" s="68">
        <f t="shared" ca="1" si="54"/>
        <v>5670</v>
      </c>
      <c r="M91" s="68">
        <f t="shared" ref="M91" ca="1" si="85">SUM(M48*$E91)</f>
        <v>6615</v>
      </c>
      <c r="N91" s="68">
        <f t="shared" ref="N91:Q91" ca="1" si="86">SUM(N48*$E91)</f>
        <v>6615</v>
      </c>
      <c r="O91" s="68">
        <f t="shared" ca="1" si="86"/>
        <v>5670</v>
      </c>
      <c r="P91" s="68">
        <f t="shared" ca="1" si="86"/>
        <v>0</v>
      </c>
      <c r="Q91" s="68">
        <f t="shared" ca="1" si="86"/>
        <v>7560</v>
      </c>
      <c r="R91" s="81">
        <f t="shared" ca="1" si="13"/>
        <v>56700</v>
      </c>
    </row>
    <row r="92" spans="1:18">
      <c r="A92" s="12" t="s">
        <v>86</v>
      </c>
      <c r="B92" s="20" t="s">
        <v>83</v>
      </c>
      <c r="C92" s="6" t="s">
        <v>3</v>
      </c>
      <c r="D92" s="85">
        <v>990</v>
      </c>
      <c r="E92" s="86">
        <v>825</v>
      </c>
      <c r="F92" s="71">
        <f t="shared" ca="1" si="10"/>
        <v>1650</v>
      </c>
      <c r="G92" s="71">
        <f t="shared" ca="1" si="10"/>
        <v>5775</v>
      </c>
      <c r="H92" s="68">
        <f t="shared" ca="1" si="10"/>
        <v>3300</v>
      </c>
      <c r="I92" s="68">
        <f t="shared" ca="1" si="10"/>
        <v>4950</v>
      </c>
      <c r="J92" s="68">
        <f t="shared" ca="1" si="10"/>
        <v>1650</v>
      </c>
      <c r="K92" s="68">
        <f t="shared" ca="1" si="10"/>
        <v>1650</v>
      </c>
      <c r="L92" s="68">
        <f t="shared" ca="1" si="54"/>
        <v>6600</v>
      </c>
      <c r="M92" s="68">
        <f t="shared" ref="M92" ca="1" si="87">SUM(M49*$E92)</f>
        <v>4125</v>
      </c>
      <c r="N92" s="68">
        <f t="shared" ref="N92:Q92" ca="1" si="88">SUM(N49*$E92)</f>
        <v>4125</v>
      </c>
      <c r="O92" s="68">
        <f t="shared" ca="1" si="88"/>
        <v>4125</v>
      </c>
      <c r="P92" s="68">
        <f t="shared" ca="1" si="88"/>
        <v>2475</v>
      </c>
      <c r="Q92" s="68">
        <f t="shared" ca="1" si="88"/>
        <v>1650</v>
      </c>
      <c r="R92" s="81">
        <f t="shared" ca="1" si="13"/>
        <v>42075</v>
      </c>
    </row>
    <row r="93" spans="1:18">
      <c r="A93" s="12" t="s">
        <v>85</v>
      </c>
      <c r="B93" s="20" t="s">
        <v>84</v>
      </c>
      <c r="C93" s="6" t="s">
        <v>3</v>
      </c>
      <c r="D93" s="85">
        <v>1434</v>
      </c>
      <c r="E93" s="86">
        <v>1195</v>
      </c>
      <c r="F93" s="71">
        <f t="shared" ca="1" si="10"/>
        <v>2390</v>
      </c>
      <c r="G93" s="71">
        <f t="shared" ca="1" si="10"/>
        <v>5975</v>
      </c>
      <c r="H93" s="68">
        <f t="shared" ca="1" si="10"/>
        <v>2390</v>
      </c>
      <c r="I93" s="68">
        <f t="shared" ca="1" si="10"/>
        <v>4780</v>
      </c>
      <c r="J93" s="68">
        <f t="shared" ca="1" si="10"/>
        <v>4780</v>
      </c>
      <c r="K93" s="68">
        <f t="shared" ca="1" si="10"/>
        <v>0</v>
      </c>
      <c r="L93" s="68">
        <f t="shared" ca="1" si="54"/>
        <v>10755</v>
      </c>
      <c r="M93" s="68">
        <f t="shared" ref="M93" ca="1" si="89">SUM(M50*$E93)</f>
        <v>0</v>
      </c>
      <c r="N93" s="68">
        <f t="shared" ref="N93:Q93" ca="1" si="90">SUM(N50*$E93)</f>
        <v>9560</v>
      </c>
      <c r="O93" s="68">
        <f t="shared" ca="1" si="90"/>
        <v>1195</v>
      </c>
      <c r="P93" s="68">
        <f t="shared" ca="1" si="90"/>
        <v>1195</v>
      </c>
      <c r="Q93" s="68">
        <f t="shared" ca="1" si="90"/>
        <v>8365</v>
      </c>
      <c r="R93" s="81">
        <f t="shared" ca="1" si="13"/>
        <v>51385</v>
      </c>
    </row>
    <row r="94" spans="1:18">
      <c r="E94" s="77" t="s">
        <v>119</v>
      </c>
      <c r="F94" s="81">
        <f ca="1">SUM(F54:F93)</f>
        <v>284836.60000000003</v>
      </c>
      <c r="G94" s="81">
        <f t="shared" ref="G94:Q94" ca="1" si="91">SUM(G54:G93)</f>
        <v>333441.61999999994</v>
      </c>
      <c r="H94" s="81">
        <f t="shared" ca="1" si="91"/>
        <v>357651.62</v>
      </c>
      <c r="I94" s="81">
        <f t="shared" ca="1" si="91"/>
        <v>340709.88</v>
      </c>
      <c r="J94" s="81">
        <f t="shared" ca="1" si="91"/>
        <v>385799.92</v>
      </c>
      <c r="K94" s="81">
        <f t="shared" ca="1" si="91"/>
        <v>289508.28000000003</v>
      </c>
      <c r="L94" s="81">
        <f t="shared" ca="1" si="91"/>
        <v>338446.6</v>
      </c>
      <c r="M94" s="81">
        <f t="shared" ca="1" si="91"/>
        <v>385196.6</v>
      </c>
      <c r="N94" s="81">
        <f t="shared" ca="1" si="91"/>
        <v>392454.92</v>
      </c>
      <c r="O94" s="81">
        <f t="shared" ca="1" si="91"/>
        <v>361348.24</v>
      </c>
      <c r="P94" s="81">
        <f t="shared" ca="1" si="91"/>
        <v>323936.56</v>
      </c>
      <c r="Q94" s="81">
        <f t="shared" ca="1" si="91"/>
        <v>364628.25999999995</v>
      </c>
      <c r="R94" s="79">
        <f ca="1">SUM(F94:Q94)</f>
        <v>4157959.1</v>
      </c>
    </row>
  </sheetData>
  <sortState xmlns:xlrd2="http://schemas.microsoft.com/office/spreadsheetml/2017/richdata2" ref="A4:B7">
    <sortCondition ref="A4:A7"/>
  </sortState>
  <mergeCells count="1">
    <mergeCell ref="A1:Q1"/>
  </mergeCells>
  <conditionalFormatting sqref="B53:E53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{BCB3DA54-DEB8-4BAE-A003-AD5483D3BE0B}</x14:id>
        </ext>
      </extLst>
    </cfRule>
  </conditionalFormatting>
  <conditionalFormatting sqref="B10:E10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{0064D8E3-D08F-4860-99C4-5A64075E5ED3}</x14:id>
        </ext>
      </extLst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CB3DA54-DEB8-4BAE-A003-AD5483D3BE0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B53:E53</xm:sqref>
        </x14:conditionalFormatting>
        <x14:conditionalFormatting xmlns:xm="http://schemas.microsoft.com/office/excel/2006/main">
          <x14:cfRule type="dataBar" id="{0064D8E3-D08F-4860-99C4-5A64075E5ED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B10:E10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0F3546-1412-4C98-A7E2-A4ABAE474B38}">
  <sheetPr>
    <tabColor rgb="FF0070C0"/>
  </sheetPr>
  <dimension ref="A1:R94"/>
  <sheetViews>
    <sheetView topLeftCell="B54" zoomScale="70" zoomScaleNormal="70" workbookViewId="0">
      <selection activeCell="P86" sqref="P86"/>
    </sheetView>
  </sheetViews>
  <sheetFormatPr baseColWidth="10" defaultRowHeight="14.4"/>
  <cols>
    <col min="1" max="1" width="23" customWidth="1"/>
    <col min="2" max="2" width="20" customWidth="1"/>
    <col min="3" max="3" width="21.109375" customWidth="1"/>
    <col min="4" max="7" width="15.44140625" customWidth="1"/>
    <col min="8" max="8" width="15.88671875" customWidth="1"/>
    <col min="9" max="18" width="15.44140625" customWidth="1"/>
  </cols>
  <sheetData>
    <row r="1" spans="1:18" ht="21">
      <c r="A1" s="75" t="s">
        <v>102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</row>
    <row r="3" spans="1:18">
      <c r="A3" s="8" t="s">
        <v>2</v>
      </c>
      <c r="B3" s="8" t="s">
        <v>1</v>
      </c>
      <c r="C3" s="2"/>
      <c r="D3" s="9" t="s">
        <v>7</v>
      </c>
      <c r="E3" s="7">
        <v>0.2</v>
      </c>
    </row>
    <row r="4" spans="1:18">
      <c r="A4" s="4" t="s">
        <v>5</v>
      </c>
      <c r="B4" s="5">
        <v>0.5</v>
      </c>
      <c r="C4" s="2"/>
    </row>
    <row r="5" spans="1:18">
      <c r="A5" s="6" t="s">
        <v>6</v>
      </c>
      <c r="B5" s="7">
        <v>0.45</v>
      </c>
      <c r="C5" s="2"/>
    </row>
    <row r="6" spans="1:18">
      <c r="A6" s="4" t="s">
        <v>4</v>
      </c>
      <c r="B6" s="5">
        <v>0.59</v>
      </c>
      <c r="C6" s="2"/>
    </row>
    <row r="7" spans="1:18">
      <c r="A7" s="6" t="s">
        <v>3</v>
      </c>
      <c r="B7" s="7">
        <v>0.55000000000000004</v>
      </c>
      <c r="C7" s="2"/>
    </row>
    <row r="9" spans="1:18">
      <c r="A9" s="14" t="s">
        <v>104</v>
      </c>
      <c r="B9" s="14" t="s">
        <v>98</v>
      </c>
    </row>
    <row r="10" spans="1:18" ht="28.8">
      <c r="A10" s="16" t="s">
        <v>15</v>
      </c>
      <c r="B10" s="16" t="s">
        <v>9</v>
      </c>
      <c r="C10" s="16" t="s">
        <v>8</v>
      </c>
      <c r="D10" s="16" t="s">
        <v>10</v>
      </c>
      <c r="E10" s="16" t="s">
        <v>11</v>
      </c>
      <c r="F10" s="22" t="s">
        <v>106</v>
      </c>
      <c r="G10" s="22" t="s">
        <v>107</v>
      </c>
      <c r="H10" s="22" t="s">
        <v>108</v>
      </c>
      <c r="I10" s="22" t="s">
        <v>109</v>
      </c>
      <c r="J10" s="22" t="s">
        <v>110</v>
      </c>
      <c r="K10" s="22" t="s">
        <v>111</v>
      </c>
      <c r="L10" s="22" t="s">
        <v>112</v>
      </c>
      <c r="M10" s="22" t="s">
        <v>113</v>
      </c>
      <c r="N10" s="22" t="s">
        <v>114</v>
      </c>
      <c r="O10" s="22" t="s">
        <v>115</v>
      </c>
      <c r="P10" s="22" t="s">
        <v>116</v>
      </c>
      <c r="Q10" s="22" t="s">
        <v>117</v>
      </c>
      <c r="R10" s="23" t="s">
        <v>118</v>
      </c>
    </row>
    <row r="11" spans="1:18">
      <c r="A11" s="3" t="s">
        <v>19</v>
      </c>
      <c r="B11" s="13" t="s">
        <v>27</v>
      </c>
      <c r="C11" s="6" t="s">
        <v>5</v>
      </c>
      <c r="D11" s="85">
        <v>3420</v>
      </c>
      <c r="E11" s="86">
        <f>D11/1.2</f>
        <v>2850</v>
      </c>
      <c r="F11" s="13">
        <f ca="1">RANDBETWEEN(0,10)</f>
        <v>4</v>
      </c>
      <c r="G11" s="13">
        <f t="shared" ref="G11:Q26" ca="1" si="0">RANDBETWEEN(0,10)</f>
        <v>10</v>
      </c>
      <c r="H11" s="13">
        <f t="shared" ca="1" si="0"/>
        <v>7</v>
      </c>
      <c r="I11" s="13">
        <f t="shared" ca="1" si="0"/>
        <v>8</v>
      </c>
      <c r="J11" s="13">
        <f t="shared" ca="1" si="0"/>
        <v>7</v>
      </c>
      <c r="K11" s="13">
        <f t="shared" ca="1" si="0"/>
        <v>4</v>
      </c>
      <c r="L11" s="13">
        <f t="shared" ca="1" si="0"/>
        <v>7</v>
      </c>
      <c r="M11" s="13">
        <f t="shared" ca="1" si="0"/>
        <v>1</v>
      </c>
      <c r="N11" s="13">
        <f t="shared" ca="1" si="0"/>
        <v>5</v>
      </c>
      <c r="O11" s="13">
        <f t="shared" ca="1" si="0"/>
        <v>3</v>
      </c>
      <c r="P11" s="13">
        <f t="shared" ca="1" si="0"/>
        <v>2</v>
      </c>
      <c r="Q11" s="13">
        <f t="shared" ca="1" si="0"/>
        <v>4</v>
      </c>
      <c r="R11" s="3">
        <f ca="1">SUM(F11:Q11)</f>
        <v>62</v>
      </c>
    </row>
    <row r="12" spans="1:18">
      <c r="A12" s="3" t="s">
        <v>20</v>
      </c>
      <c r="B12" s="13" t="s">
        <v>26</v>
      </c>
      <c r="C12" s="6" t="s">
        <v>5</v>
      </c>
      <c r="D12" s="85">
        <v>3240</v>
      </c>
      <c r="E12" s="86">
        <f t="shared" ref="E12" si="1">D12/1.2</f>
        <v>2700</v>
      </c>
      <c r="F12" s="13">
        <f t="shared" ref="F12:F50" ca="1" si="2">RANDBETWEEN(0,10)</f>
        <v>6</v>
      </c>
      <c r="G12" s="13">
        <f t="shared" ca="1" si="0"/>
        <v>4</v>
      </c>
      <c r="H12" s="13">
        <f t="shared" ca="1" si="0"/>
        <v>3</v>
      </c>
      <c r="I12" s="13">
        <f t="shared" ca="1" si="0"/>
        <v>1</v>
      </c>
      <c r="J12" s="13">
        <f t="shared" ca="1" si="0"/>
        <v>9</v>
      </c>
      <c r="K12" s="13">
        <f t="shared" ca="1" si="0"/>
        <v>5</v>
      </c>
      <c r="L12" s="13">
        <f t="shared" ca="1" si="0"/>
        <v>1</v>
      </c>
      <c r="M12" s="13">
        <f t="shared" ca="1" si="0"/>
        <v>6</v>
      </c>
      <c r="N12" s="13">
        <f t="shared" ca="1" si="0"/>
        <v>6</v>
      </c>
      <c r="O12" s="13">
        <f t="shared" ca="1" si="0"/>
        <v>10</v>
      </c>
      <c r="P12" s="13">
        <f t="shared" ca="1" si="0"/>
        <v>9</v>
      </c>
      <c r="Q12" s="13">
        <f t="shared" ca="1" si="0"/>
        <v>10</v>
      </c>
      <c r="R12" s="3">
        <f t="shared" ref="R12:R50" ca="1" si="3">SUM(F12:Q12)</f>
        <v>70</v>
      </c>
    </row>
    <row r="13" spans="1:18">
      <c r="A13" s="3" t="s">
        <v>16</v>
      </c>
      <c r="B13" s="13" t="s">
        <v>32</v>
      </c>
      <c r="C13" s="6" t="s">
        <v>5</v>
      </c>
      <c r="D13" s="85">
        <v>2340</v>
      </c>
      <c r="E13" s="86">
        <v>1950</v>
      </c>
      <c r="F13" s="13">
        <f t="shared" ca="1" si="2"/>
        <v>3</v>
      </c>
      <c r="G13" s="13">
        <f t="shared" ca="1" si="0"/>
        <v>1</v>
      </c>
      <c r="H13" s="13">
        <f t="shared" ca="1" si="0"/>
        <v>7</v>
      </c>
      <c r="I13" s="13">
        <f t="shared" ca="1" si="0"/>
        <v>4</v>
      </c>
      <c r="J13" s="13">
        <f t="shared" ca="1" si="0"/>
        <v>7</v>
      </c>
      <c r="K13" s="13">
        <f t="shared" ca="1" si="0"/>
        <v>4</v>
      </c>
      <c r="L13" s="13">
        <f t="shared" ca="1" si="0"/>
        <v>5</v>
      </c>
      <c r="M13" s="13">
        <f t="shared" ca="1" si="0"/>
        <v>4</v>
      </c>
      <c r="N13" s="13">
        <f t="shared" ca="1" si="0"/>
        <v>7</v>
      </c>
      <c r="O13" s="13">
        <f t="shared" ca="1" si="0"/>
        <v>4</v>
      </c>
      <c r="P13" s="13">
        <f t="shared" ca="1" si="0"/>
        <v>0</v>
      </c>
      <c r="Q13" s="13">
        <f t="shared" ca="1" si="0"/>
        <v>1</v>
      </c>
      <c r="R13" s="3">
        <f t="shared" ca="1" si="3"/>
        <v>47</v>
      </c>
    </row>
    <row r="14" spans="1:18">
      <c r="A14" s="3" t="s">
        <v>18</v>
      </c>
      <c r="B14" s="13" t="s">
        <v>31</v>
      </c>
      <c r="C14" s="6" t="s">
        <v>5</v>
      </c>
      <c r="D14" s="85">
        <v>3300</v>
      </c>
      <c r="E14" s="86">
        <v>2750</v>
      </c>
      <c r="F14" s="13">
        <f t="shared" ca="1" si="2"/>
        <v>6</v>
      </c>
      <c r="G14" s="13">
        <f t="shared" ca="1" si="0"/>
        <v>9</v>
      </c>
      <c r="H14" s="13">
        <f t="shared" ca="1" si="0"/>
        <v>9</v>
      </c>
      <c r="I14" s="13">
        <f t="shared" ca="1" si="0"/>
        <v>2</v>
      </c>
      <c r="J14" s="13">
        <f t="shared" ca="1" si="0"/>
        <v>6</v>
      </c>
      <c r="K14" s="13">
        <f t="shared" ca="1" si="0"/>
        <v>5</v>
      </c>
      <c r="L14" s="13">
        <f t="shared" ca="1" si="0"/>
        <v>0</v>
      </c>
      <c r="M14" s="13">
        <f t="shared" ca="1" si="0"/>
        <v>0</v>
      </c>
      <c r="N14" s="13">
        <f t="shared" ca="1" si="0"/>
        <v>1</v>
      </c>
      <c r="O14" s="13">
        <f t="shared" ca="1" si="0"/>
        <v>4</v>
      </c>
      <c r="P14" s="13">
        <f t="shared" ca="1" si="0"/>
        <v>3</v>
      </c>
      <c r="Q14" s="13">
        <f t="shared" ca="1" si="0"/>
        <v>7</v>
      </c>
      <c r="R14" s="3">
        <f t="shared" ca="1" si="3"/>
        <v>52</v>
      </c>
    </row>
    <row r="15" spans="1:18">
      <c r="A15" s="3" t="s">
        <v>17</v>
      </c>
      <c r="B15" s="13" t="s">
        <v>30</v>
      </c>
      <c r="C15" s="6" t="s">
        <v>5</v>
      </c>
      <c r="D15" s="85">
        <v>2280</v>
      </c>
      <c r="E15" s="86">
        <v>1900</v>
      </c>
      <c r="F15" s="13">
        <f t="shared" ca="1" si="2"/>
        <v>6</v>
      </c>
      <c r="G15" s="13">
        <f t="shared" ca="1" si="0"/>
        <v>3</v>
      </c>
      <c r="H15" s="13">
        <f t="shared" ca="1" si="0"/>
        <v>9</v>
      </c>
      <c r="I15" s="13">
        <f t="shared" ca="1" si="0"/>
        <v>5</v>
      </c>
      <c r="J15" s="13">
        <f t="shared" ca="1" si="0"/>
        <v>1</v>
      </c>
      <c r="K15" s="13">
        <f t="shared" ca="1" si="0"/>
        <v>6</v>
      </c>
      <c r="L15" s="13">
        <f t="shared" ca="1" si="0"/>
        <v>9</v>
      </c>
      <c r="M15" s="13">
        <f t="shared" ca="1" si="0"/>
        <v>9</v>
      </c>
      <c r="N15" s="13">
        <f t="shared" ca="1" si="0"/>
        <v>4</v>
      </c>
      <c r="O15" s="13">
        <f t="shared" ca="1" si="0"/>
        <v>10</v>
      </c>
      <c r="P15" s="13">
        <f t="shared" ca="1" si="0"/>
        <v>0</v>
      </c>
      <c r="Q15" s="13">
        <f t="shared" ca="1" si="0"/>
        <v>6</v>
      </c>
      <c r="R15" s="3">
        <f t="shared" ca="1" si="3"/>
        <v>68</v>
      </c>
    </row>
    <row r="16" spans="1:18">
      <c r="A16" s="3" t="s">
        <v>21</v>
      </c>
      <c r="B16" s="13" t="s">
        <v>33</v>
      </c>
      <c r="C16" s="6" t="s">
        <v>5</v>
      </c>
      <c r="D16" s="85">
        <v>2340</v>
      </c>
      <c r="E16" s="86">
        <v>1950</v>
      </c>
      <c r="F16" s="13">
        <f t="shared" ca="1" si="2"/>
        <v>6</v>
      </c>
      <c r="G16" s="13">
        <f t="shared" ca="1" si="0"/>
        <v>9</v>
      </c>
      <c r="H16" s="13">
        <f t="shared" ca="1" si="0"/>
        <v>7</v>
      </c>
      <c r="I16" s="13">
        <f t="shared" ca="1" si="0"/>
        <v>9</v>
      </c>
      <c r="J16" s="13">
        <f t="shared" ca="1" si="0"/>
        <v>3</v>
      </c>
      <c r="K16" s="13">
        <f t="shared" ca="1" si="0"/>
        <v>2</v>
      </c>
      <c r="L16" s="13">
        <f t="shared" ca="1" si="0"/>
        <v>5</v>
      </c>
      <c r="M16" s="13">
        <f t="shared" ca="1" si="0"/>
        <v>1</v>
      </c>
      <c r="N16" s="13">
        <f t="shared" ca="1" si="0"/>
        <v>1</v>
      </c>
      <c r="O16" s="13">
        <f t="shared" ca="1" si="0"/>
        <v>4</v>
      </c>
      <c r="P16" s="13">
        <f t="shared" ca="1" si="0"/>
        <v>0</v>
      </c>
      <c r="Q16" s="13">
        <f t="shared" ca="1" si="0"/>
        <v>10</v>
      </c>
      <c r="R16" s="3">
        <f t="shared" ca="1" si="3"/>
        <v>57</v>
      </c>
    </row>
    <row r="17" spans="1:18">
      <c r="A17" s="3" t="s">
        <v>22</v>
      </c>
      <c r="B17" s="13" t="s">
        <v>34</v>
      </c>
      <c r="C17" s="6" t="s">
        <v>5</v>
      </c>
      <c r="D17" s="85">
        <v>1680</v>
      </c>
      <c r="E17" s="86">
        <v>1400</v>
      </c>
      <c r="F17" s="13">
        <f t="shared" ca="1" si="2"/>
        <v>0</v>
      </c>
      <c r="G17" s="13">
        <f t="shared" ca="1" si="0"/>
        <v>10</v>
      </c>
      <c r="H17" s="13">
        <f t="shared" ca="1" si="0"/>
        <v>7</v>
      </c>
      <c r="I17" s="13">
        <f t="shared" ca="1" si="0"/>
        <v>0</v>
      </c>
      <c r="J17" s="13">
        <f t="shared" ca="1" si="0"/>
        <v>3</v>
      </c>
      <c r="K17" s="13">
        <f t="shared" ca="1" si="0"/>
        <v>3</v>
      </c>
      <c r="L17" s="13">
        <f t="shared" ca="1" si="0"/>
        <v>0</v>
      </c>
      <c r="M17" s="13">
        <f t="shared" ca="1" si="0"/>
        <v>9</v>
      </c>
      <c r="N17" s="13">
        <f t="shared" ca="1" si="0"/>
        <v>0</v>
      </c>
      <c r="O17" s="13">
        <f t="shared" ca="1" si="0"/>
        <v>2</v>
      </c>
      <c r="P17" s="13">
        <f t="shared" ca="1" si="0"/>
        <v>6</v>
      </c>
      <c r="Q17" s="13">
        <f t="shared" ca="1" si="0"/>
        <v>0</v>
      </c>
      <c r="R17" s="3">
        <f t="shared" ca="1" si="3"/>
        <v>40</v>
      </c>
    </row>
    <row r="18" spans="1:18">
      <c r="A18" s="3" t="s">
        <v>23</v>
      </c>
      <c r="B18" s="13" t="s">
        <v>35</v>
      </c>
      <c r="C18" s="6" t="s">
        <v>5</v>
      </c>
      <c r="D18" s="85">
        <v>2340</v>
      </c>
      <c r="E18" s="86">
        <v>1950</v>
      </c>
      <c r="F18" s="13">
        <f t="shared" ca="1" si="2"/>
        <v>2</v>
      </c>
      <c r="G18" s="13">
        <f t="shared" ca="1" si="0"/>
        <v>4</v>
      </c>
      <c r="H18" s="13">
        <f t="shared" ca="1" si="0"/>
        <v>7</v>
      </c>
      <c r="I18" s="13">
        <f t="shared" ca="1" si="0"/>
        <v>1</v>
      </c>
      <c r="J18" s="13">
        <f t="shared" ca="1" si="0"/>
        <v>3</v>
      </c>
      <c r="K18" s="13">
        <f t="shared" ca="1" si="0"/>
        <v>6</v>
      </c>
      <c r="L18" s="13">
        <f t="shared" ca="1" si="0"/>
        <v>5</v>
      </c>
      <c r="M18" s="13">
        <f t="shared" ca="1" si="0"/>
        <v>6</v>
      </c>
      <c r="N18" s="13">
        <f t="shared" ca="1" si="0"/>
        <v>6</v>
      </c>
      <c r="O18" s="13">
        <f t="shared" ca="1" si="0"/>
        <v>6</v>
      </c>
      <c r="P18" s="13">
        <f t="shared" ca="1" si="0"/>
        <v>3</v>
      </c>
      <c r="Q18" s="13">
        <f t="shared" ca="1" si="0"/>
        <v>4</v>
      </c>
      <c r="R18" s="3">
        <f t="shared" ca="1" si="3"/>
        <v>53</v>
      </c>
    </row>
    <row r="19" spans="1:18">
      <c r="A19" s="3" t="s">
        <v>24</v>
      </c>
      <c r="B19" s="13" t="s">
        <v>28</v>
      </c>
      <c r="C19" s="6" t="s">
        <v>5</v>
      </c>
      <c r="D19" s="85">
        <v>2460</v>
      </c>
      <c r="E19" s="86">
        <v>2050</v>
      </c>
      <c r="F19" s="13">
        <f t="shared" ca="1" si="2"/>
        <v>2</v>
      </c>
      <c r="G19" s="13">
        <f t="shared" ca="1" si="0"/>
        <v>6</v>
      </c>
      <c r="H19" s="13">
        <f t="shared" ca="1" si="0"/>
        <v>0</v>
      </c>
      <c r="I19" s="13">
        <f t="shared" ca="1" si="0"/>
        <v>8</v>
      </c>
      <c r="J19" s="13">
        <f t="shared" ca="1" si="0"/>
        <v>6</v>
      </c>
      <c r="K19" s="13">
        <f t="shared" ca="1" si="0"/>
        <v>1</v>
      </c>
      <c r="L19" s="13">
        <f t="shared" ca="1" si="0"/>
        <v>0</v>
      </c>
      <c r="M19" s="13">
        <f t="shared" ca="1" si="0"/>
        <v>7</v>
      </c>
      <c r="N19" s="13">
        <f t="shared" ca="1" si="0"/>
        <v>7</v>
      </c>
      <c r="O19" s="13">
        <f t="shared" ca="1" si="0"/>
        <v>6</v>
      </c>
      <c r="P19" s="13">
        <f t="shared" ca="1" si="0"/>
        <v>3</v>
      </c>
      <c r="Q19" s="13">
        <f t="shared" ca="1" si="0"/>
        <v>10</v>
      </c>
      <c r="R19" s="3">
        <f t="shared" ca="1" si="3"/>
        <v>56</v>
      </c>
    </row>
    <row r="20" spans="1:18">
      <c r="A20" s="3" t="s">
        <v>25</v>
      </c>
      <c r="B20" s="13" t="s">
        <v>29</v>
      </c>
      <c r="C20" s="6" t="s">
        <v>5</v>
      </c>
      <c r="D20" s="85">
        <v>1860</v>
      </c>
      <c r="E20" s="86">
        <v>1550</v>
      </c>
      <c r="F20" s="13">
        <f t="shared" ca="1" si="2"/>
        <v>2</v>
      </c>
      <c r="G20" s="13">
        <f t="shared" ca="1" si="0"/>
        <v>6</v>
      </c>
      <c r="H20" s="13">
        <f t="shared" ca="1" si="0"/>
        <v>0</v>
      </c>
      <c r="I20" s="13">
        <f t="shared" ca="1" si="0"/>
        <v>6</v>
      </c>
      <c r="J20" s="13">
        <f t="shared" ca="1" si="0"/>
        <v>0</v>
      </c>
      <c r="K20" s="13">
        <f t="shared" ca="1" si="0"/>
        <v>8</v>
      </c>
      <c r="L20" s="13">
        <f t="shared" ca="1" si="0"/>
        <v>10</v>
      </c>
      <c r="M20" s="13">
        <f t="shared" ca="1" si="0"/>
        <v>10</v>
      </c>
      <c r="N20" s="13">
        <f t="shared" ca="1" si="0"/>
        <v>1</v>
      </c>
      <c r="O20" s="13">
        <f t="shared" ca="1" si="0"/>
        <v>8</v>
      </c>
      <c r="P20" s="13">
        <f t="shared" ca="1" si="0"/>
        <v>0</v>
      </c>
      <c r="Q20" s="13">
        <f t="shared" ca="1" si="0"/>
        <v>8</v>
      </c>
      <c r="R20" s="3">
        <f t="shared" ca="1" si="3"/>
        <v>59</v>
      </c>
    </row>
    <row r="21" spans="1:18">
      <c r="A21" s="10" t="s">
        <v>37</v>
      </c>
      <c r="B21" s="13" t="s">
        <v>36</v>
      </c>
      <c r="C21" s="6" t="s">
        <v>95</v>
      </c>
      <c r="D21" s="85">
        <v>1320</v>
      </c>
      <c r="E21" s="86">
        <v>1100</v>
      </c>
      <c r="F21" s="13">
        <f t="shared" ca="1" si="2"/>
        <v>5</v>
      </c>
      <c r="G21" s="13">
        <f t="shared" ca="1" si="0"/>
        <v>10</v>
      </c>
      <c r="H21" s="13">
        <f t="shared" ca="1" si="0"/>
        <v>0</v>
      </c>
      <c r="I21" s="13">
        <f t="shared" ca="1" si="0"/>
        <v>0</v>
      </c>
      <c r="J21" s="13">
        <f t="shared" ca="1" si="0"/>
        <v>3</v>
      </c>
      <c r="K21" s="13">
        <f t="shared" ca="1" si="0"/>
        <v>3</v>
      </c>
      <c r="L21" s="13">
        <f t="shared" ca="1" si="0"/>
        <v>7</v>
      </c>
      <c r="M21" s="13">
        <f t="shared" ca="1" si="0"/>
        <v>9</v>
      </c>
      <c r="N21" s="13">
        <f t="shared" ca="1" si="0"/>
        <v>0</v>
      </c>
      <c r="O21" s="13">
        <f t="shared" ca="1" si="0"/>
        <v>1</v>
      </c>
      <c r="P21" s="13">
        <f t="shared" ca="1" si="0"/>
        <v>1</v>
      </c>
      <c r="Q21" s="13">
        <f t="shared" ca="1" si="0"/>
        <v>6</v>
      </c>
      <c r="R21" s="3">
        <f t="shared" ca="1" si="3"/>
        <v>45</v>
      </c>
    </row>
    <row r="22" spans="1:18">
      <c r="A22" s="10" t="s">
        <v>47</v>
      </c>
      <c r="B22" s="13" t="s">
        <v>38</v>
      </c>
      <c r="C22" s="6" t="s">
        <v>95</v>
      </c>
      <c r="D22" s="85">
        <v>1560</v>
      </c>
      <c r="E22" s="86">
        <v>1300</v>
      </c>
      <c r="F22" s="13">
        <f t="shared" ca="1" si="2"/>
        <v>7</v>
      </c>
      <c r="G22" s="13">
        <f t="shared" ca="1" si="0"/>
        <v>8</v>
      </c>
      <c r="H22" s="13">
        <f t="shared" ca="1" si="0"/>
        <v>5</v>
      </c>
      <c r="I22" s="13">
        <f t="shared" ca="1" si="0"/>
        <v>9</v>
      </c>
      <c r="J22" s="13">
        <f t="shared" ca="1" si="0"/>
        <v>6</v>
      </c>
      <c r="K22" s="13">
        <f t="shared" ca="1" si="0"/>
        <v>1</v>
      </c>
      <c r="L22" s="13">
        <f t="shared" ca="1" si="0"/>
        <v>5</v>
      </c>
      <c r="M22" s="13">
        <f t="shared" ca="1" si="0"/>
        <v>4</v>
      </c>
      <c r="N22" s="13">
        <f t="shared" ca="1" si="0"/>
        <v>8</v>
      </c>
      <c r="O22" s="13">
        <f t="shared" ca="1" si="0"/>
        <v>6</v>
      </c>
      <c r="P22" s="13">
        <f t="shared" ca="1" si="0"/>
        <v>3</v>
      </c>
      <c r="Q22" s="13">
        <f t="shared" ca="1" si="0"/>
        <v>4</v>
      </c>
      <c r="R22" s="3">
        <f t="shared" ca="1" si="3"/>
        <v>66</v>
      </c>
    </row>
    <row r="23" spans="1:18">
      <c r="A23" s="10" t="s">
        <v>48</v>
      </c>
      <c r="B23" s="13" t="s">
        <v>39</v>
      </c>
      <c r="C23" s="6" t="s">
        <v>95</v>
      </c>
      <c r="D23" s="85">
        <v>1620</v>
      </c>
      <c r="E23" s="86">
        <v>1350</v>
      </c>
      <c r="F23" s="13">
        <f t="shared" ca="1" si="2"/>
        <v>3</v>
      </c>
      <c r="G23" s="13">
        <f t="shared" ca="1" si="0"/>
        <v>10</v>
      </c>
      <c r="H23" s="13">
        <f t="shared" ca="1" si="0"/>
        <v>9</v>
      </c>
      <c r="I23" s="13">
        <f t="shared" ca="1" si="0"/>
        <v>10</v>
      </c>
      <c r="J23" s="13">
        <f t="shared" ca="1" si="0"/>
        <v>9</v>
      </c>
      <c r="K23" s="13">
        <f t="shared" ca="1" si="0"/>
        <v>2</v>
      </c>
      <c r="L23" s="13">
        <f t="shared" ca="1" si="0"/>
        <v>8</v>
      </c>
      <c r="M23" s="13">
        <f t="shared" ca="1" si="0"/>
        <v>2</v>
      </c>
      <c r="N23" s="13">
        <f t="shared" ca="1" si="0"/>
        <v>4</v>
      </c>
      <c r="O23" s="13">
        <f t="shared" ca="1" si="0"/>
        <v>8</v>
      </c>
      <c r="P23" s="13">
        <f t="shared" ca="1" si="0"/>
        <v>0</v>
      </c>
      <c r="Q23" s="13">
        <f t="shared" ca="1" si="0"/>
        <v>10</v>
      </c>
      <c r="R23" s="3">
        <f t="shared" ca="1" si="3"/>
        <v>75</v>
      </c>
    </row>
    <row r="24" spans="1:18">
      <c r="A24" s="10" t="s">
        <v>49</v>
      </c>
      <c r="B24" s="13" t="s">
        <v>40</v>
      </c>
      <c r="C24" s="6" t="s">
        <v>95</v>
      </c>
      <c r="D24" s="85">
        <v>1740</v>
      </c>
      <c r="E24" s="86">
        <v>1450</v>
      </c>
      <c r="F24" s="13">
        <f t="shared" ca="1" si="2"/>
        <v>5</v>
      </c>
      <c r="G24" s="13">
        <f t="shared" ca="1" si="0"/>
        <v>4</v>
      </c>
      <c r="H24" s="13">
        <f t="shared" ca="1" si="0"/>
        <v>2</v>
      </c>
      <c r="I24" s="13">
        <f t="shared" ca="1" si="0"/>
        <v>7</v>
      </c>
      <c r="J24" s="13">
        <f t="shared" ca="1" si="0"/>
        <v>2</v>
      </c>
      <c r="K24" s="13">
        <f t="shared" ca="1" si="0"/>
        <v>2</v>
      </c>
      <c r="L24" s="13">
        <f t="shared" ca="1" si="0"/>
        <v>9</v>
      </c>
      <c r="M24" s="13">
        <f t="shared" ca="1" si="0"/>
        <v>3</v>
      </c>
      <c r="N24" s="13">
        <f t="shared" ca="1" si="0"/>
        <v>0</v>
      </c>
      <c r="O24" s="13">
        <f t="shared" ca="1" si="0"/>
        <v>1</v>
      </c>
      <c r="P24" s="13">
        <f t="shared" ca="1" si="0"/>
        <v>6</v>
      </c>
      <c r="Q24" s="13">
        <f t="shared" ca="1" si="0"/>
        <v>6</v>
      </c>
      <c r="R24" s="3">
        <f t="shared" ca="1" si="3"/>
        <v>47</v>
      </c>
    </row>
    <row r="25" spans="1:18">
      <c r="A25" s="10" t="s">
        <v>50</v>
      </c>
      <c r="B25" s="13" t="s">
        <v>41</v>
      </c>
      <c r="C25" s="6" t="s">
        <v>95</v>
      </c>
      <c r="D25" s="85">
        <v>2100</v>
      </c>
      <c r="E25" s="86">
        <v>1750</v>
      </c>
      <c r="F25" s="13">
        <f t="shared" ca="1" si="2"/>
        <v>7</v>
      </c>
      <c r="G25" s="13">
        <f t="shared" ca="1" si="0"/>
        <v>10</v>
      </c>
      <c r="H25" s="13">
        <f t="shared" ca="1" si="0"/>
        <v>7</v>
      </c>
      <c r="I25" s="13">
        <f t="shared" ca="1" si="0"/>
        <v>8</v>
      </c>
      <c r="J25" s="13">
        <f t="shared" ca="1" si="0"/>
        <v>8</v>
      </c>
      <c r="K25" s="13">
        <f t="shared" ca="1" si="0"/>
        <v>3</v>
      </c>
      <c r="L25" s="13">
        <f t="shared" ca="1" si="0"/>
        <v>0</v>
      </c>
      <c r="M25" s="13">
        <f t="shared" ca="1" si="0"/>
        <v>7</v>
      </c>
      <c r="N25" s="13">
        <f t="shared" ca="1" si="0"/>
        <v>3</v>
      </c>
      <c r="O25" s="13">
        <f t="shared" ca="1" si="0"/>
        <v>2</v>
      </c>
      <c r="P25" s="13">
        <f t="shared" ca="1" si="0"/>
        <v>9</v>
      </c>
      <c r="Q25" s="13">
        <f t="shared" ca="1" si="0"/>
        <v>8</v>
      </c>
      <c r="R25" s="3">
        <f t="shared" ca="1" si="3"/>
        <v>72</v>
      </c>
    </row>
    <row r="26" spans="1:18">
      <c r="A26" s="10" t="s">
        <v>51</v>
      </c>
      <c r="B26" s="13" t="s">
        <v>42</v>
      </c>
      <c r="C26" s="6" t="s">
        <v>95</v>
      </c>
      <c r="D26" s="85">
        <v>2340</v>
      </c>
      <c r="E26" s="86">
        <v>1950</v>
      </c>
      <c r="F26" s="13">
        <f t="shared" ca="1" si="2"/>
        <v>7</v>
      </c>
      <c r="G26" s="13">
        <f t="shared" ca="1" si="0"/>
        <v>1</v>
      </c>
      <c r="H26" s="13">
        <f t="shared" ca="1" si="0"/>
        <v>8</v>
      </c>
      <c r="I26" s="13">
        <f t="shared" ca="1" si="0"/>
        <v>1</v>
      </c>
      <c r="J26" s="13">
        <f t="shared" ca="1" si="0"/>
        <v>8</v>
      </c>
      <c r="K26" s="13">
        <f t="shared" ca="1" si="0"/>
        <v>10</v>
      </c>
      <c r="L26" s="13">
        <f t="shared" ca="1" si="0"/>
        <v>3</v>
      </c>
      <c r="M26" s="13">
        <f t="shared" ca="1" si="0"/>
        <v>1</v>
      </c>
      <c r="N26" s="13">
        <f t="shared" ca="1" si="0"/>
        <v>1</v>
      </c>
      <c r="O26" s="13">
        <f t="shared" ca="1" si="0"/>
        <v>8</v>
      </c>
      <c r="P26" s="13">
        <f t="shared" ca="1" si="0"/>
        <v>10</v>
      </c>
      <c r="Q26" s="13">
        <f t="shared" ca="1" si="0"/>
        <v>10</v>
      </c>
      <c r="R26" s="3">
        <f t="shared" ca="1" si="3"/>
        <v>68</v>
      </c>
    </row>
    <row r="27" spans="1:18">
      <c r="A27" s="10" t="s">
        <v>52</v>
      </c>
      <c r="B27" s="13" t="s">
        <v>43</v>
      </c>
      <c r="C27" s="6" t="s">
        <v>95</v>
      </c>
      <c r="D27" s="85">
        <v>1740</v>
      </c>
      <c r="E27" s="86">
        <v>1450</v>
      </c>
      <c r="F27" s="13">
        <f t="shared" ca="1" si="2"/>
        <v>10</v>
      </c>
      <c r="G27" s="13">
        <f t="shared" ref="G27:Q42" ca="1" si="4">RANDBETWEEN(0,10)</f>
        <v>5</v>
      </c>
      <c r="H27" s="13">
        <f t="shared" ca="1" si="4"/>
        <v>8</v>
      </c>
      <c r="I27" s="13">
        <f t="shared" ca="1" si="4"/>
        <v>3</v>
      </c>
      <c r="J27" s="13">
        <f t="shared" ca="1" si="4"/>
        <v>2</v>
      </c>
      <c r="K27" s="13">
        <f t="shared" ca="1" si="4"/>
        <v>2</v>
      </c>
      <c r="L27" s="13">
        <f t="shared" ca="1" si="4"/>
        <v>8</v>
      </c>
      <c r="M27" s="13">
        <f t="shared" ca="1" si="4"/>
        <v>7</v>
      </c>
      <c r="N27" s="13">
        <f t="shared" ca="1" si="4"/>
        <v>5</v>
      </c>
      <c r="O27" s="13">
        <f t="shared" ca="1" si="4"/>
        <v>0</v>
      </c>
      <c r="P27" s="13">
        <f t="shared" ca="1" si="4"/>
        <v>1</v>
      </c>
      <c r="Q27" s="13">
        <f t="shared" ca="1" si="4"/>
        <v>6</v>
      </c>
      <c r="R27" s="3">
        <f t="shared" ca="1" si="3"/>
        <v>57</v>
      </c>
    </row>
    <row r="28" spans="1:18">
      <c r="A28" s="10" t="s">
        <v>53</v>
      </c>
      <c r="B28" s="13" t="s">
        <v>44</v>
      </c>
      <c r="C28" s="6" t="s">
        <v>95</v>
      </c>
      <c r="D28" s="85">
        <v>2400</v>
      </c>
      <c r="E28" s="86">
        <v>2000</v>
      </c>
      <c r="F28" s="13">
        <f t="shared" ca="1" si="2"/>
        <v>1</v>
      </c>
      <c r="G28" s="13">
        <f t="shared" ca="1" si="4"/>
        <v>8</v>
      </c>
      <c r="H28" s="13">
        <f t="shared" ca="1" si="4"/>
        <v>6</v>
      </c>
      <c r="I28" s="13">
        <f t="shared" ca="1" si="4"/>
        <v>2</v>
      </c>
      <c r="J28" s="13">
        <f t="shared" ca="1" si="4"/>
        <v>4</v>
      </c>
      <c r="K28" s="13">
        <f t="shared" ca="1" si="4"/>
        <v>7</v>
      </c>
      <c r="L28" s="13">
        <f t="shared" ca="1" si="4"/>
        <v>7</v>
      </c>
      <c r="M28" s="13">
        <f t="shared" ca="1" si="4"/>
        <v>9</v>
      </c>
      <c r="N28" s="13">
        <f t="shared" ca="1" si="4"/>
        <v>3</v>
      </c>
      <c r="O28" s="13">
        <f t="shared" ca="1" si="4"/>
        <v>0</v>
      </c>
      <c r="P28" s="13">
        <f t="shared" ca="1" si="4"/>
        <v>9</v>
      </c>
      <c r="Q28" s="13">
        <f t="shared" ca="1" si="4"/>
        <v>3</v>
      </c>
      <c r="R28" s="3">
        <f t="shared" ca="1" si="3"/>
        <v>59</v>
      </c>
    </row>
    <row r="29" spans="1:18">
      <c r="A29" s="10" t="s">
        <v>54</v>
      </c>
      <c r="B29" s="19" t="s">
        <v>45</v>
      </c>
      <c r="C29" s="6" t="s">
        <v>95</v>
      </c>
      <c r="D29" s="85">
        <v>600</v>
      </c>
      <c r="E29" s="86">
        <v>500</v>
      </c>
      <c r="F29" s="13">
        <f t="shared" ca="1" si="2"/>
        <v>8</v>
      </c>
      <c r="G29" s="13">
        <f t="shared" ca="1" si="4"/>
        <v>4</v>
      </c>
      <c r="H29" s="13">
        <f t="shared" ca="1" si="4"/>
        <v>0</v>
      </c>
      <c r="I29" s="13">
        <f t="shared" ca="1" si="4"/>
        <v>3</v>
      </c>
      <c r="J29" s="13">
        <f t="shared" ca="1" si="4"/>
        <v>5</v>
      </c>
      <c r="K29" s="13">
        <f t="shared" ca="1" si="4"/>
        <v>3</v>
      </c>
      <c r="L29" s="13">
        <f t="shared" ca="1" si="4"/>
        <v>10</v>
      </c>
      <c r="M29" s="13">
        <f t="shared" ca="1" si="4"/>
        <v>8</v>
      </c>
      <c r="N29" s="13">
        <f t="shared" ca="1" si="4"/>
        <v>2</v>
      </c>
      <c r="O29" s="13">
        <f t="shared" ca="1" si="4"/>
        <v>7</v>
      </c>
      <c r="P29" s="13">
        <f t="shared" ca="1" si="4"/>
        <v>9</v>
      </c>
      <c r="Q29" s="13">
        <f t="shared" ca="1" si="4"/>
        <v>8</v>
      </c>
      <c r="R29" s="3">
        <f t="shared" ca="1" si="3"/>
        <v>67</v>
      </c>
    </row>
    <row r="30" spans="1:18">
      <c r="A30" s="10" t="s">
        <v>55</v>
      </c>
      <c r="B30" s="13" t="s">
        <v>46</v>
      </c>
      <c r="C30" s="6" t="s">
        <v>95</v>
      </c>
      <c r="D30" s="85">
        <v>1500</v>
      </c>
      <c r="E30" s="86">
        <v>1250</v>
      </c>
      <c r="F30" s="13">
        <f t="shared" ca="1" si="2"/>
        <v>5</v>
      </c>
      <c r="G30" s="13">
        <f t="shared" ca="1" si="4"/>
        <v>8</v>
      </c>
      <c r="H30" s="13">
        <f t="shared" ca="1" si="4"/>
        <v>3</v>
      </c>
      <c r="I30" s="13">
        <f t="shared" ca="1" si="4"/>
        <v>0</v>
      </c>
      <c r="J30" s="13">
        <f t="shared" ca="1" si="4"/>
        <v>8</v>
      </c>
      <c r="K30" s="13">
        <f t="shared" ca="1" si="4"/>
        <v>9</v>
      </c>
      <c r="L30" s="13">
        <f t="shared" ca="1" si="4"/>
        <v>5</v>
      </c>
      <c r="M30" s="13">
        <f t="shared" ca="1" si="4"/>
        <v>9</v>
      </c>
      <c r="N30" s="13">
        <f t="shared" ca="1" si="4"/>
        <v>2</v>
      </c>
      <c r="O30" s="13">
        <f t="shared" ca="1" si="4"/>
        <v>3</v>
      </c>
      <c r="P30" s="13">
        <f t="shared" ca="1" si="4"/>
        <v>4</v>
      </c>
      <c r="Q30" s="13">
        <f t="shared" ca="1" si="4"/>
        <v>6</v>
      </c>
      <c r="R30" s="3">
        <f t="shared" ca="1" si="3"/>
        <v>62</v>
      </c>
    </row>
    <row r="31" spans="1:18">
      <c r="A31" s="11" t="s">
        <v>56</v>
      </c>
      <c r="B31" s="13" t="s">
        <v>57</v>
      </c>
      <c r="C31" s="6" t="s">
        <v>96</v>
      </c>
      <c r="D31" s="85">
        <v>1520</v>
      </c>
      <c r="E31" s="86">
        <v>1266.6600000000001</v>
      </c>
      <c r="F31" s="13">
        <f t="shared" ca="1" si="2"/>
        <v>0</v>
      </c>
      <c r="G31" s="13">
        <f t="shared" ca="1" si="4"/>
        <v>6</v>
      </c>
      <c r="H31" s="13">
        <f t="shared" ca="1" si="4"/>
        <v>4</v>
      </c>
      <c r="I31" s="13">
        <f t="shared" ca="1" si="4"/>
        <v>3</v>
      </c>
      <c r="J31" s="13">
        <f t="shared" ca="1" si="4"/>
        <v>2</v>
      </c>
      <c r="K31" s="13">
        <f t="shared" ca="1" si="4"/>
        <v>3</v>
      </c>
      <c r="L31" s="13">
        <f t="shared" ca="1" si="4"/>
        <v>6</v>
      </c>
      <c r="M31" s="13">
        <f t="shared" ca="1" si="4"/>
        <v>0</v>
      </c>
      <c r="N31" s="13">
        <f t="shared" ca="1" si="4"/>
        <v>4</v>
      </c>
      <c r="O31" s="13">
        <f t="shared" ca="1" si="4"/>
        <v>0</v>
      </c>
      <c r="P31" s="13">
        <f t="shared" ca="1" si="4"/>
        <v>7</v>
      </c>
      <c r="Q31" s="13">
        <f t="shared" ca="1" si="4"/>
        <v>2</v>
      </c>
      <c r="R31" s="3">
        <f t="shared" ca="1" si="3"/>
        <v>37</v>
      </c>
    </row>
    <row r="32" spans="1:18">
      <c r="A32" s="11" t="s">
        <v>58</v>
      </c>
      <c r="B32" s="13" t="s">
        <v>57</v>
      </c>
      <c r="C32" s="6" t="s">
        <v>96</v>
      </c>
      <c r="D32" s="85">
        <v>3210</v>
      </c>
      <c r="E32" s="86">
        <v>2675</v>
      </c>
      <c r="F32" s="13">
        <f t="shared" ca="1" si="2"/>
        <v>4</v>
      </c>
      <c r="G32" s="13">
        <f t="shared" ca="1" si="4"/>
        <v>0</v>
      </c>
      <c r="H32" s="13">
        <f t="shared" ca="1" si="4"/>
        <v>7</v>
      </c>
      <c r="I32" s="13">
        <f t="shared" ca="1" si="4"/>
        <v>10</v>
      </c>
      <c r="J32" s="13">
        <f t="shared" ca="1" si="4"/>
        <v>9</v>
      </c>
      <c r="K32" s="13">
        <f t="shared" ca="1" si="4"/>
        <v>6</v>
      </c>
      <c r="L32" s="13">
        <f t="shared" ca="1" si="4"/>
        <v>1</v>
      </c>
      <c r="M32" s="13">
        <f t="shared" ca="1" si="4"/>
        <v>0</v>
      </c>
      <c r="N32" s="13">
        <f t="shared" ca="1" si="4"/>
        <v>0</v>
      </c>
      <c r="O32" s="13">
        <f t="shared" ca="1" si="4"/>
        <v>4</v>
      </c>
      <c r="P32" s="13">
        <f t="shared" ca="1" si="4"/>
        <v>5</v>
      </c>
      <c r="Q32" s="13">
        <f t="shared" ca="1" si="4"/>
        <v>5</v>
      </c>
      <c r="R32" s="3">
        <f t="shared" ca="1" si="3"/>
        <v>51</v>
      </c>
    </row>
    <row r="33" spans="1:18">
      <c r="A33" s="11" t="s">
        <v>59</v>
      </c>
      <c r="B33" s="20" t="s">
        <v>60</v>
      </c>
      <c r="C33" s="6" t="s">
        <v>96</v>
      </c>
      <c r="D33" s="85">
        <v>2340</v>
      </c>
      <c r="E33" s="86">
        <v>1950</v>
      </c>
      <c r="F33" s="13">
        <f t="shared" ca="1" si="2"/>
        <v>3</v>
      </c>
      <c r="G33" s="13">
        <f t="shared" ca="1" si="4"/>
        <v>2</v>
      </c>
      <c r="H33" s="13">
        <f t="shared" ca="1" si="4"/>
        <v>10</v>
      </c>
      <c r="I33" s="13">
        <f t="shared" ca="1" si="4"/>
        <v>2</v>
      </c>
      <c r="J33" s="13">
        <f t="shared" ca="1" si="4"/>
        <v>0</v>
      </c>
      <c r="K33" s="13">
        <f t="shared" ca="1" si="4"/>
        <v>5</v>
      </c>
      <c r="L33" s="13">
        <f t="shared" ca="1" si="4"/>
        <v>6</v>
      </c>
      <c r="M33" s="13">
        <f t="shared" ca="1" si="4"/>
        <v>5</v>
      </c>
      <c r="N33" s="13">
        <f t="shared" ca="1" si="4"/>
        <v>9</v>
      </c>
      <c r="O33" s="13">
        <f t="shared" ca="1" si="4"/>
        <v>10</v>
      </c>
      <c r="P33" s="13">
        <f t="shared" ca="1" si="4"/>
        <v>1</v>
      </c>
      <c r="Q33" s="13">
        <f t="shared" ca="1" si="4"/>
        <v>10</v>
      </c>
      <c r="R33" s="3">
        <f t="shared" ca="1" si="3"/>
        <v>63</v>
      </c>
    </row>
    <row r="34" spans="1:18">
      <c r="A34" s="11" t="s">
        <v>62</v>
      </c>
      <c r="B34" s="20" t="s">
        <v>61</v>
      </c>
      <c r="C34" s="6" t="s">
        <v>96</v>
      </c>
      <c r="D34" s="85">
        <v>2370</v>
      </c>
      <c r="E34" s="86">
        <v>1975</v>
      </c>
      <c r="F34" s="13">
        <f t="shared" ca="1" si="2"/>
        <v>9</v>
      </c>
      <c r="G34" s="13">
        <f t="shared" ca="1" si="4"/>
        <v>2</v>
      </c>
      <c r="H34" s="13">
        <f t="shared" ca="1" si="4"/>
        <v>10</v>
      </c>
      <c r="I34" s="13">
        <f t="shared" ca="1" si="4"/>
        <v>7</v>
      </c>
      <c r="J34" s="13">
        <f t="shared" ca="1" si="4"/>
        <v>9</v>
      </c>
      <c r="K34" s="13">
        <f t="shared" ca="1" si="4"/>
        <v>9</v>
      </c>
      <c r="L34" s="13">
        <f t="shared" ca="1" si="4"/>
        <v>7</v>
      </c>
      <c r="M34" s="13">
        <f t="shared" ca="1" si="4"/>
        <v>5</v>
      </c>
      <c r="N34" s="13">
        <f t="shared" ca="1" si="4"/>
        <v>1</v>
      </c>
      <c r="O34" s="13">
        <f t="shared" ca="1" si="4"/>
        <v>5</v>
      </c>
      <c r="P34" s="13">
        <f t="shared" ca="1" si="4"/>
        <v>0</v>
      </c>
      <c r="Q34" s="13">
        <f t="shared" ca="1" si="4"/>
        <v>7</v>
      </c>
      <c r="R34" s="3">
        <f t="shared" ca="1" si="3"/>
        <v>71</v>
      </c>
    </row>
    <row r="35" spans="1:18">
      <c r="A35" s="11" t="s">
        <v>63</v>
      </c>
      <c r="B35" s="20" t="s">
        <v>64</v>
      </c>
      <c r="C35" s="6" t="s">
        <v>96</v>
      </c>
      <c r="D35" s="85">
        <v>3960</v>
      </c>
      <c r="E35" s="86">
        <v>3075</v>
      </c>
      <c r="F35" s="13">
        <f t="shared" ca="1" si="2"/>
        <v>2</v>
      </c>
      <c r="G35" s="13">
        <f t="shared" ca="1" si="4"/>
        <v>6</v>
      </c>
      <c r="H35" s="13">
        <f t="shared" ca="1" si="4"/>
        <v>7</v>
      </c>
      <c r="I35" s="13">
        <f t="shared" ca="1" si="4"/>
        <v>5</v>
      </c>
      <c r="J35" s="13">
        <f t="shared" ca="1" si="4"/>
        <v>7</v>
      </c>
      <c r="K35" s="13">
        <f t="shared" ca="1" si="4"/>
        <v>8</v>
      </c>
      <c r="L35" s="13">
        <f t="shared" ca="1" si="4"/>
        <v>8</v>
      </c>
      <c r="M35" s="13">
        <f t="shared" ca="1" si="4"/>
        <v>0</v>
      </c>
      <c r="N35" s="13">
        <f t="shared" ca="1" si="4"/>
        <v>3</v>
      </c>
      <c r="O35" s="13">
        <f t="shared" ca="1" si="4"/>
        <v>3</v>
      </c>
      <c r="P35" s="13">
        <f t="shared" ca="1" si="4"/>
        <v>4</v>
      </c>
      <c r="Q35" s="13">
        <f t="shared" ca="1" si="4"/>
        <v>6</v>
      </c>
      <c r="R35" s="3">
        <f t="shared" ca="1" si="3"/>
        <v>59</v>
      </c>
    </row>
    <row r="36" spans="1:18">
      <c r="A36" s="11" t="s">
        <v>65</v>
      </c>
      <c r="B36" s="20" t="s">
        <v>66</v>
      </c>
      <c r="C36" s="6" t="s">
        <v>96</v>
      </c>
      <c r="D36" s="85">
        <v>2670</v>
      </c>
      <c r="E36" s="86">
        <v>2225</v>
      </c>
      <c r="F36" s="13">
        <f t="shared" ca="1" si="2"/>
        <v>7</v>
      </c>
      <c r="G36" s="13">
        <f t="shared" ca="1" si="4"/>
        <v>0</v>
      </c>
      <c r="H36" s="13">
        <f t="shared" ca="1" si="4"/>
        <v>7</v>
      </c>
      <c r="I36" s="13">
        <f t="shared" ca="1" si="4"/>
        <v>7</v>
      </c>
      <c r="J36" s="13">
        <f t="shared" ca="1" si="4"/>
        <v>10</v>
      </c>
      <c r="K36" s="13">
        <f t="shared" ca="1" si="4"/>
        <v>4</v>
      </c>
      <c r="L36" s="13">
        <f t="shared" ca="1" si="4"/>
        <v>10</v>
      </c>
      <c r="M36" s="13">
        <f t="shared" ca="1" si="4"/>
        <v>7</v>
      </c>
      <c r="N36" s="13">
        <f t="shared" ca="1" si="4"/>
        <v>2</v>
      </c>
      <c r="O36" s="13">
        <f t="shared" ca="1" si="4"/>
        <v>9</v>
      </c>
      <c r="P36" s="13">
        <f t="shared" ca="1" si="4"/>
        <v>10</v>
      </c>
      <c r="Q36" s="13">
        <f t="shared" ca="1" si="4"/>
        <v>3</v>
      </c>
      <c r="R36" s="3">
        <f t="shared" ca="1" si="3"/>
        <v>76</v>
      </c>
    </row>
    <row r="37" spans="1:18">
      <c r="A37" s="11" t="s">
        <v>67</v>
      </c>
      <c r="B37" s="20" t="s">
        <v>68</v>
      </c>
      <c r="C37" s="6" t="s">
        <v>96</v>
      </c>
      <c r="D37" s="85">
        <v>3540</v>
      </c>
      <c r="E37" s="86">
        <v>2950</v>
      </c>
      <c r="F37" s="13">
        <f t="shared" ca="1" si="2"/>
        <v>0</v>
      </c>
      <c r="G37" s="13">
        <f t="shared" ca="1" si="4"/>
        <v>6</v>
      </c>
      <c r="H37" s="13">
        <f t="shared" ca="1" si="4"/>
        <v>1</v>
      </c>
      <c r="I37" s="13">
        <f t="shared" ca="1" si="4"/>
        <v>0</v>
      </c>
      <c r="J37" s="13">
        <f t="shared" ca="1" si="4"/>
        <v>2</v>
      </c>
      <c r="K37" s="13">
        <f t="shared" ca="1" si="4"/>
        <v>6</v>
      </c>
      <c r="L37" s="13">
        <f t="shared" ca="1" si="4"/>
        <v>2</v>
      </c>
      <c r="M37" s="13">
        <f t="shared" ca="1" si="4"/>
        <v>10</v>
      </c>
      <c r="N37" s="13">
        <f t="shared" ca="1" si="4"/>
        <v>1</v>
      </c>
      <c r="O37" s="13">
        <f t="shared" ca="1" si="4"/>
        <v>0</v>
      </c>
      <c r="P37" s="13">
        <f t="shared" ca="1" si="4"/>
        <v>9</v>
      </c>
      <c r="Q37" s="13">
        <f t="shared" ca="1" si="4"/>
        <v>0</v>
      </c>
      <c r="R37" s="3">
        <f t="shared" ca="1" si="3"/>
        <v>37</v>
      </c>
    </row>
    <row r="38" spans="1:18">
      <c r="A38" s="11" t="s">
        <v>69</v>
      </c>
      <c r="B38" s="20" t="s">
        <v>70</v>
      </c>
      <c r="C38" s="6" t="s">
        <v>96</v>
      </c>
      <c r="D38" s="85">
        <v>3570</v>
      </c>
      <c r="E38" s="86">
        <v>2975</v>
      </c>
      <c r="F38" s="13">
        <f t="shared" ca="1" si="2"/>
        <v>9</v>
      </c>
      <c r="G38" s="13">
        <f t="shared" ca="1" si="4"/>
        <v>8</v>
      </c>
      <c r="H38" s="13">
        <f t="shared" ca="1" si="4"/>
        <v>0</v>
      </c>
      <c r="I38" s="13">
        <f t="shared" ca="1" si="4"/>
        <v>0</v>
      </c>
      <c r="J38" s="13">
        <f t="shared" ca="1" si="4"/>
        <v>9</v>
      </c>
      <c r="K38" s="13">
        <f t="shared" ca="1" si="4"/>
        <v>8</v>
      </c>
      <c r="L38" s="13">
        <f t="shared" ca="1" si="4"/>
        <v>7</v>
      </c>
      <c r="M38" s="13">
        <f t="shared" ca="1" si="4"/>
        <v>6</v>
      </c>
      <c r="N38" s="13">
        <f t="shared" ca="1" si="4"/>
        <v>10</v>
      </c>
      <c r="O38" s="13">
        <f t="shared" ca="1" si="4"/>
        <v>9</v>
      </c>
      <c r="P38" s="13">
        <f t="shared" ca="1" si="4"/>
        <v>7</v>
      </c>
      <c r="Q38" s="13">
        <f t="shared" ca="1" si="4"/>
        <v>0</v>
      </c>
      <c r="R38" s="3">
        <f t="shared" ca="1" si="3"/>
        <v>73</v>
      </c>
    </row>
    <row r="39" spans="1:18">
      <c r="A39" s="11" t="s">
        <v>71</v>
      </c>
      <c r="B39" s="20" t="s">
        <v>72</v>
      </c>
      <c r="C39" s="6" t="s">
        <v>96</v>
      </c>
      <c r="D39" s="85">
        <v>1860</v>
      </c>
      <c r="E39" s="86">
        <v>1550</v>
      </c>
      <c r="F39" s="13">
        <f t="shared" ca="1" si="2"/>
        <v>10</v>
      </c>
      <c r="G39" s="13">
        <f t="shared" ca="1" si="4"/>
        <v>4</v>
      </c>
      <c r="H39" s="13">
        <f t="shared" ca="1" si="4"/>
        <v>7</v>
      </c>
      <c r="I39" s="13">
        <f t="shared" ca="1" si="4"/>
        <v>6</v>
      </c>
      <c r="J39" s="13">
        <f t="shared" ca="1" si="4"/>
        <v>4</v>
      </c>
      <c r="K39" s="13">
        <f t="shared" ca="1" si="4"/>
        <v>0</v>
      </c>
      <c r="L39" s="13">
        <f t="shared" ca="1" si="4"/>
        <v>1</v>
      </c>
      <c r="M39" s="13">
        <f t="shared" ca="1" si="4"/>
        <v>1</v>
      </c>
      <c r="N39" s="13">
        <f t="shared" ca="1" si="4"/>
        <v>7</v>
      </c>
      <c r="O39" s="13">
        <f t="shared" ca="1" si="4"/>
        <v>9</v>
      </c>
      <c r="P39" s="13">
        <f t="shared" ca="1" si="4"/>
        <v>6</v>
      </c>
      <c r="Q39" s="13">
        <f t="shared" ca="1" si="4"/>
        <v>5</v>
      </c>
      <c r="R39" s="3">
        <f t="shared" ca="1" si="3"/>
        <v>60</v>
      </c>
    </row>
    <row r="40" spans="1:18">
      <c r="A40" s="11" t="s">
        <v>73</v>
      </c>
      <c r="B40" s="20" t="s">
        <v>74</v>
      </c>
      <c r="C40" s="6" t="s">
        <v>96</v>
      </c>
      <c r="D40" s="85">
        <v>3990</v>
      </c>
      <c r="E40" s="86">
        <v>3325</v>
      </c>
      <c r="F40" s="13">
        <f t="shared" ca="1" si="2"/>
        <v>6</v>
      </c>
      <c r="G40" s="13">
        <f t="shared" ca="1" si="4"/>
        <v>2</v>
      </c>
      <c r="H40" s="13">
        <f t="shared" ca="1" si="4"/>
        <v>2</v>
      </c>
      <c r="I40" s="13">
        <f t="shared" ca="1" si="4"/>
        <v>3</v>
      </c>
      <c r="J40" s="13">
        <f t="shared" ca="1" si="4"/>
        <v>3</v>
      </c>
      <c r="K40" s="13">
        <f t="shared" ca="1" si="4"/>
        <v>0</v>
      </c>
      <c r="L40" s="13">
        <f t="shared" ca="1" si="4"/>
        <v>7</v>
      </c>
      <c r="M40" s="13">
        <f t="shared" ca="1" si="4"/>
        <v>3</v>
      </c>
      <c r="N40" s="13">
        <f t="shared" ca="1" si="4"/>
        <v>3</v>
      </c>
      <c r="O40" s="13">
        <f t="shared" ca="1" si="4"/>
        <v>6</v>
      </c>
      <c r="P40" s="13">
        <f t="shared" ca="1" si="4"/>
        <v>7</v>
      </c>
      <c r="Q40" s="13">
        <f t="shared" ca="1" si="4"/>
        <v>5</v>
      </c>
      <c r="R40" s="3">
        <f t="shared" ca="1" si="3"/>
        <v>47</v>
      </c>
    </row>
    <row r="41" spans="1:18">
      <c r="A41" s="12" t="s">
        <v>88</v>
      </c>
      <c r="B41" s="20" t="s">
        <v>75</v>
      </c>
      <c r="C41" s="6" t="s">
        <v>3</v>
      </c>
      <c r="D41" s="85">
        <v>1380</v>
      </c>
      <c r="E41" s="86">
        <v>1150</v>
      </c>
      <c r="F41" s="13">
        <f t="shared" ca="1" si="2"/>
        <v>0</v>
      </c>
      <c r="G41" s="13">
        <f t="shared" ca="1" si="4"/>
        <v>7</v>
      </c>
      <c r="H41" s="13">
        <f t="shared" ca="1" si="4"/>
        <v>5</v>
      </c>
      <c r="I41" s="13">
        <f t="shared" ca="1" si="4"/>
        <v>7</v>
      </c>
      <c r="J41" s="13">
        <f t="shared" ca="1" si="4"/>
        <v>10</v>
      </c>
      <c r="K41" s="13">
        <f t="shared" ca="1" si="4"/>
        <v>3</v>
      </c>
      <c r="L41" s="13">
        <f t="shared" ca="1" si="4"/>
        <v>9</v>
      </c>
      <c r="M41" s="13">
        <f t="shared" ca="1" si="4"/>
        <v>1</v>
      </c>
      <c r="N41" s="13">
        <f t="shared" ca="1" si="4"/>
        <v>4</v>
      </c>
      <c r="O41" s="13">
        <f t="shared" ca="1" si="4"/>
        <v>2</v>
      </c>
      <c r="P41" s="13">
        <f t="shared" ca="1" si="4"/>
        <v>2</v>
      </c>
      <c r="Q41" s="13">
        <f t="shared" ca="1" si="4"/>
        <v>2</v>
      </c>
      <c r="R41" s="3">
        <f t="shared" ca="1" si="3"/>
        <v>52</v>
      </c>
    </row>
    <row r="42" spans="1:18">
      <c r="A42" s="12" t="s">
        <v>89</v>
      </c>
      <c r="B42" s="20" t="s">
        <v>76</v>
      </c>
      <c r="C42" s="6" t="s">
        <v>3</v>
      </c>
      <c r="D42" s="85">
        <v>1320</v>
      </c>
      <c r="E42" s="86">
        <v>1100</v>
      </c>
      <c r="F42" s="13">
        <f t="shared" ca="1" si="2"/>
        <v>5</v>
      </c>
      <c r="G42" s="13">
        <f t="shared" ca="1" si="4"/>
        <v>4</v>
      </c>
      <c r="H42" s="13">
        <f t="shared" ca="1" si="4"/>
        <v>8</v>
      </c>
      <c r="I42" s="13">
        <f t="shared" ca="1" si="4"/>
        <v>7</v>
      </c>
      <c r="J42" s="13">
        <f t="shared" ca="1" si="4"/>
        <v>10</v>
      </c>
      <c r="K42" s="13">
        <f t="shared" ca="1" si="4"/>
        <v>6</v>
      </c>
      <c r="L42" s="13">
        <f t="shared" ca="1" si="4"/>
        <v>10</v>
      </c>
      <c r="M42" s="13">
        <f t="shared" ca="1" si="4"/>
        <v>9</v>
      </c>
      <c r="N42" s="13">
        <f t="shared" ca="1" si="4"/>
        <v>0</v>
      </c>
      <c r="O42" s="13">
        <f t="shared" ca="1" si="4"/>
        <v>10</v>
      </c>
      <c r="P42" s="13">
        <f t="shared" ca="1" si="4"/>
        <v>4</v>
      </c>
      <c r="Q42" s="13">
        <f t="shared" ca="1" si="4"/>
        <v>10</v>
      </c>
      <c r="R42" s="3">
        <f t="shared" ca="1" si="3"/>
        <v>83</v>
      </c>
    </row>
    <row r="43" spans="1:18">
      <c r="A43" s="12" t="s">
        <v>90</v>
      </c>
      <c r="B43" s="20" t="s">
        <v>77</v>
      </c>
      <c r="C43" s="6" t="s">
        <v>3</v>
      </c>
      <c r="D43" s="85">
        <v>1194</v>
      </c>
      <c r="E43" s="86">
        <v>995</v>
      </c>
      <c r="F43" s="13">
        <f t="shared" ca="1" si="2"/>
        <v>0</v>
      </c>
      <c r="G43" s="13">
        <f t="shared" ref="G43:Q50" ca="1" si="5">RANDBETWEEN(0,10)</f>
        <v>7</v>
      </c>
      <c r="H43" s="13">
        <f t="shared" ca="1" si="5"/>
        <v>4</v>
      </c>
      <c r="I43" s="13">
        <f t="shared" ca="1" si="5"/>
        <v>10</v>
      </c>
      <c r="J43" s="13">
        <f t="shared" ca="1" si="5"/>
        <v>3</v>
      </c>
      <c r="K43" s="13">
        <f t="shared" ca="1" si="5"/>
        <v>2</v>
      </c>
      <c r="L43" s="13">
        <f t="shared" ca="1" si="5"/>
        <v>4</v>
      </c>
      <c r="M43" s="13">
        <f t="shared" ca="1" si="5"/>
        <v>0</v>
      </c>
      <c r="N43" s="13">
        <f t="shared" ca="1" si="5"/>
        <v>10</v>
      </c>
      <c r="O43" s="13">
        <f t="shared" ca="1" si="5"/>
        <v>4</v>
      </c>
      <c r="P43" s="13">
        <f t="shared" ca="1" si="5"/>
        <v>6</v>
      </c>
      <c r="Q43" s="13">
        <f t="shared" ca="1" si="5"/>
        <v>9</v>
      </c>
      <c r="R43" s="3">
        <f t="shared" ca="1" si="3"/>
        <v>59</v>
      </c>
    </row>
    <row r="44" spans="1:18">
      <c r="A44" s="12" t="s">
        <v>91</v>
      </c>
      <c r="B44" s="20" t="s">
        <v>78</v>
      </c>
      <c r="C44" s="6" t="s">
        <v>3</v>
      </c>
      <c r="D44" s="85">
        <v>930</v>
      </c>
      <c r="E44" s="86">
        <v>775</v>
      </c>
      <c r="F44" s="13">
        <f t="shared" ca="1" si="2"/>
        <v>2</v>
      </c>
      <c r="G44" s="13">
        <f t="shared" ca="1" si="5"/>
        <v>7</v>
      </c>
      <c r="H44" s="13">
        <f t="shared" ca="1" si="5"/>
        <v>2</v>
      </c>
      <c r="I44" s="13">
        <f t="shared" ca="1" si="5"/>
        <v>7</v>
      </c>
      <c r="J44" s="13">
        <f t="shared" ca="1" si="5"/>
        <v>10</v>
      </c>
      <c r="K44" s="13">
        <f t="shared" ca="1" si="5"/>
        <v>10</v>
      </c>
      <c r="L44" s="13">
        <f t="shared" ca="1" si="5"/>
        <v>5</v>
      </c>
      <c r="M44" s="13">
        <f t="shared" ca="1" si="5"/>
        <v>10</v>
      </c>
      <c r="N44" s="13">
        <f t="shared" ca="1" si="5"/>
        <v>9</v>
      </c>
      <c r="O44" s="13">
        <f t="shared" ca="1" si="5"/>
        <v>9</v>
      </c>
      <c r="P44" s="13">
        <f t="shared" ca="1" si="5"/>
        <v>3</v>
      </c>
      <c r="Q44" s="13">
        <f t="shared" ca="1" si="5"/>
        <v>10</v>
      </c>
      <c r="R44" s="3">
        <f t="shared" ca="1" si="3"/>
        <v>84</v>
      </c>
    </row>
    <row r="45" spans="1:18">
      <c r="A45" s="12" t="s">
        <v>92</v>
      </c>
      <c r="B45" s="20" t="s">
        <v>79</v>
      </c>
      <c r="C45" s="6" t="s">
        <v>3</v>
      </c>
      <c r="D45" s="85">
        <v>1110</v>
      </c>
      <c r="E45" s="86">
        <v>916.66</v>
      </c>
      <c r="F45" s="13">
        <f t="shared" ca="1" si="2"/>
        <v>5</v>
      </c>
      <c r="G45" s="13">
        <f t="shared" ca="1" si="5"/>
        <v>3</v>
      </c>
      <c r="H45" s="13">
        <f t="shared" ca="1" si="5"/>
        <v>9</v>
      </c>
      <c r="I45" s="13">
        <f t="shared" ca="1" si="5"/>
        <v>9</v>
      </c>
      <c r="J45" s="13">
        <f t="shared" ca="1" si="5"/>
        <v>7</v>
      </c>
      <c r="K45" s="13">
        <f t="shared" ca="1" si="5"/>
        <v>1</v>
      </c>
      <c r="L45" s="13">
        <f t="shared" ca="1" si="5"/>
        <v>2</v>
      </c>
      <c r="M45" s="13">
        <f t="shared" ca="1" si="5"/>
        <v>3</v>
      </c>
      <c r="N45" s="13">
        <f t="shared" ca="1" si="5"/>
        <v>2</v>
      </c>
      <c r="O45" s="13">
        <f t="shared" ca="1" si="5"/>
        <v>0</v>
      </c>
      <c r="P45" s="13">
        <f t="shared" ca="1" si="5"/>
        <v>6</v>
      </c>
      <c r="Q45" s="13">
        <f t="shared" ca="1" si="5"/>
        <v>6</v>
      </c>
      <c r="R45" s="3">
        <f t="shared" ca="1" si="3"/>
        <v>53</v>
      </c>
    </row>
    <row r="46" spans="1:18">
      <c r="A46" s="12" t="s">
        <v>93</v>
      </c>
      <c r="B46" s="20" t="s">
        <v>80</v>
      </c>
      <c r="C46" s="6" t="s">
        <v>3</v>
      </c>
      <c r="D46" s="85">
        <v>1074</v>
      </c>
      <c r="E46" s="86">
        <v>895</v>
      </c>
      <c r="F46" s="13">
        <f t="shared" ca="1" si="2"/>
        <v>5</v>
      </c>
      <c r="G46" s="13">
        <f t="shared" ca="1" si="5"/>
        <v>5</v>
      </c>
      <c r="H46" s="13">
        <f t="shared" ca="1" si="5"/>
        <v>10</v>
      </c>
      <c r="I46" s="13">
        <f t="shared" ca="1" si="5"/>
        <v>4</v>
      </c>
      <c r="J46" s="13">
        <f t="shared" ca="1" si="5"/>
        <v>3</v>
      </c>
      <c r="K46" s="13">
        <f t="shared" ca="1" si="5"/>
        <v>5</v>
      </c>
      <c r="L46" s="13">
        <f t="shared" ca="1" si="5"/>
        <v>10</v>
      </c>
      <c r="M46" s="13">
        <f t="shared" ca="1" si="5"/>
        <v>10</v>
      </c>
      <c r="N46" s="13">
        <f t="shared" ca="1" si="5"/>
        <v>8</v>
      </c>
      <c r="O46" s="13">
        <f t="shared" ca="1" si="5"/>
        <v>7</v>
      </c>
      <c r="P46" s="13">
        <f t="shared" ca="1" si="5"/>
        <v>6</v>
      </c>
      <c r="Q46" s="13">
        <f t="shared" ca="1" si="5"/>
        <v>7</v>
      </c>
      <c r="R46" s="3">
        <f t="shared" ca="1" si="3"/>
        <v>80</v>
      </c>
    </row>
    <row r="47" spans="1:18">
      <c r="A47" s="12" t="s">
        <v>94</v>
      </c>
      <c r="B47" s="20" t="s">
        <v>81</v>
      </c>
      <c r="C47" s="6" t="s">
        <v>3</v>
      </c>
      <c r="D47" s="85">
        <v>900</v>
      </c>
      <c r="E47" s="86">
        <v>750</v>
      </c>
      <c r="F47" s="13">
        <f t="shared" ca="1" si="2"/>
        <v>1</v>
      </c>
      <c r="G47" s="13">
        <f t="shared" ca="1" si="5"/>
        <v>0</v>
      </c>
      <c r="H47" s="13">
        <f t="shared" ca="1" si="5"/>
        <v>7</v>
      </c>
      <c r="I47" s="13">
        <f t="shared" ca="1" si="5"/>
        <v>8</v>
      </c>
      <c r="J47" s="13">
        <f t="shared" ca="1" si="5"/>
        <v>4</v>
      </c>
      <c r="K47" s="13">
        <f t="shared" ca="1" si="5"/>
        <v>10</v>
      </c>
      <c r="L47" s="13">
        <f t="shared" ca="1" si="5"/>
        <v>3</v>
      </c>
      <c r="M47" s="13">
        <f t="shared" ca="1" si="5"/>
        <v>3</v>
      </c>
      <c r="N47" s="13">
        <f t="shared" ca="1" si="5"/>
        <v>5</v>
      </c>
      <c r="O47" s="13">
        <f t="shared" ca="1" si="5"/>
        <v>9</v>
      </c>
      <c r="P47" s="13">
        <f t="shared" ca="1" si="5"/>
        <v>2</v>
      </c>
      <c r="Q47" s="13">
        <f t="shared" ca="1" si="5"/>
        <v>1</v>
      </c>
      <c r="R47" s="3">
        <f t="shared" ca="1" si="3"/>
        <v>53</v>
      </c>
    </row>
    <row r="48" spans="1:18">
      <c r="A48" s="12" t="s">
        <v>87</v>
      </c>
      <c r="B48" s="20" t="s">
        <v>82</v>
      </c>
      <c r="C48" s="6" t="s">
        <v>3</v>
      </c>
      <c r="D48" s="85">
        <v>1134</v>
      </c>
      <c r="E48" s="86">
        <v>945</v>
      </c>
      <c r="F48" s="13">
        <f t="shared" ca="1" si="2"/>
        <v>6</v>
      </c>
      <c r="G48" s="13">
        <f t="shared" ca="1" si="5"/>
        <v>6</v>
      </c>
      <c r="H48" s="13">
        <f t="shared" ca="1" si="5"/>
        <v>10</v>
      </c>
      <c r="I48" s="13">
        <f t="shared" ca="1" si="5"/>
        <v>9</v>
      </c>
      <c r="J48" s="13">
        <f t="shared" ca="1" si="5"/>
        <v>0</v>
      </c>
      <c r="K48" s="13">
        <f t="shared" ca="1" si="5"/>
        <v>9</v>
      </c>
      <c r="L48" s="13">
        <f t="shared" ca="1" si="5"/>
        <v>8</v>
      </c>
      <c r="M48" s="13">
        <f t="shared" ca="1" si="5"/>
        <v>5</v>
      </c>
      <c r="N48" s="13">
        <f t="shared" ca="1" si="5"/>
        <v>2</v>
      </c>
      <c r="O48" s="13">
        <f t="shared" ca="1" si="5"/>
        <v>1</v>
      </c>
      <c r="P48" s="13">
        <f t="shared" ca="1" si="5"/>
        <v>8</v>
      </c>
      <c r="Q48" s="13">
        <f t="shared" ca="1" si="5"/>
        <v>10</v>
      </c>
      <c r="R48" s="3">
        <f t="shared" ca="1" si="3"/>
        <v>74</v>
      </c>
    </row>
    <row r="49" spans="1:18">
      <c r="A49" s="12" t="s">
        <v>86</v>
      </c>
      <c r="B49" s="20" t="s">
        <v>83</v>
      </c>
      <c r="C49" s="6" t="s">
        <v>3</v>
      </c>
      <c r="D49" s="85">
        <v>990</v>
      </c>
      <c r="E49" s="86">
        <v>825</v>
      </c>
      <c r="F49" s="13">
        <f t="shared" ca="1" si="2"/>
        <v>7</v>
      </c>
      <c r="G49" s="13">
        <f t="shared" ca="1" si="5"/>
        <v>7</v>
      </c>
      <c r="H49" s="13">
        <f t="shared" ca="1" si="5"/>
        <v>3</v>
      </c>
      <c r="I49" s="13">
        <f t="shared" ca="1" si="5"/>
        <v>3</v>
      </c>
      <c r="J49" s="13">
        <f t="shared" ca="1" si="5"/>
        <v>0</v>
      </c>
      <c r="K49" s="13">
        <f t="shared" ca="1" si="5"/>
        <v>8</v>
      </c>
      <c r="L49" s="13">
        <f t="shared" ca="1" si="5"/>
        <v>8</v>
      </c>
      <c r="M49" s="13">
        <f t="shared" ca="1" si="5"/>
        <v>7</v>
      </c>
      <c r="N49" s="13">
        <f t="shared" ca="1" si="5"/>
        <v>1</v>
      </c>
      <c r="O49" s="13">
        <f t="shared" ca="1" si="5"/>
        <v>6</v>
      </c>
      <c r="P49" s="13">
        <f t="shared" ca="1" si="5"/>
        <v>0</v>
      </c>
      <c r="Q49" s="13">
        <f t="shared" ca="1" si="5"/>
        <v>9</v>
      </c>
      <c r="R49" s="3">
        <f t="shared" ca="1" si="3"/>
        <v>59</v>
      </c>
    </row>
    <row r="50" spans="1:18">
      <c r="A50" s="12" t="s">
        <v>85</v>
      </c>
      <c r="B50" s="20" t="s">
        <v>84</v>
      </c>
      <c r="C50" s="6" t="s">
        <v>3</v>
      </c>
      <c r="D50" s="85">
        <v>1434</v>
      </c>
      <c r="E50" s="86">
        <v>1195</v>
      </c>
      <c r="F50" s="13">
        <f t="shared" ca="1" si="2"/>
        <v>9</v>
      </c>
      <c r="G50" s="13">
        <f t="shared" ca="1" si="5"/>
        <v>4</v>
      </c>
      <c r="H50" s="13">
        <f t="shared" ca="1" si="5"/>
        <v>6</v>
      </c>
      <c r="I50" s="13">
        <f t="shared" ca="1" si="5"/>
        <v>9</v>
      </c>
      <c r="J50" s="13">
        <f t="shared" ca="1" si="5"/>
        <v>5</v>
      </c>
      <c r="K50" s="13">
        <f t="shared" ca="1" si="5"/>
        <v>5</v>
      </c>
      <c r="L50" s="13">
        <f t="shared" ca="1" si="5"/>
        <v>2</v>
      </c>
      <c r="M50" s="13">
        <f t="shared" ca="1" si="5"/>
        <v>1</v>
      </c>
      <c r="N50" s="13">
        <f t="shared" ca="1" si="5"/>
        <v>4</v>
      </c>
      <c r="O50" s="13">
        <f t="shared" ca="1" si="5"/>
        <v>3</v>
      </c>
      <c r="P50" s="13">
        <f t="shared" ca="1" si="5"/>
        <v>8</v>
      </c>
      <c r="Q50" s="13">
        <f t="shared" ca="1" si="5"/>
        <v>7</v>
      </c>
      <c r="R50" s="3">
        <f t="shared" ca="1" si="3"/>
        <v>63</v>
      </c>
    </row>
    <row r="51" spans="1:18">
      <c r="E51" s="77" t="s">
        <v>119</v>
      </c>
      <c r="F51" s="3">
        <f ca="1">SUM(F11:F50)</f>
        <v>185</v>
      </c>
      <c r="G51" s="3">
        <f t="shared" ref="G51:Q51" ca="1" si="6">SUM(G11:G50)</f>
        <v>216</v>
      </c>
      <c r="H51" s="3">
        <f t="shared" ca="1" si="6"/>
        <v>223</v>
      </c>
      <c r="I51" s="3">
        <f t="shared" ca="1" si="6"/>
        <v>203</v>
      </c>
      <c r="J51" s="3">
        <f t="shared" ca="1" si="6"/>
        <v>207</v>
      </c>
      <c r="K51" s="3">
        <f t="shared" ca="1" si="6"/>
        <v>194</v>
      </c>
      <c r="L51" s="3">
        <f t="shared" ca="1" si="6"/>
        <v>220</v>
      </c>
      <c r="M51" s="3">
        <f t="shared" ca="1" si="6"/>
        <v>198</v>
      </c>
      <c r="N51" s="3">
        <f t="shared" ca="1" si="6"/>
        <v>151</v>
      </c>
      <c r="O51" s="3">
        <f t="shared" ca="1" si="6"/>
        <v>199</v>
      </c>
      <c r="P51" s="3">
        <f t="shared" ca="1" si="6"/>
        <v>179</v>
      </c>
      <c r="Q51" s="3">
        <f t="shared" ca="1" si="6"/>
        <v>241</v>
      </c>
      <c r="R51" s="76">
        <f ca="1">SUM(F51:Q51)</f>
        <v>2416</v>
      </c>
    </row>
    <row r="52" spans="1:18">
      <c r="A52" s="14" t="s">
        <v>104</v>
      </c>
      <c r="B52" s="87" t="s">
        <v>158</v>
      </c>
    </row>
    <row r="53" spans="1:18" ht="28.8">
      <c r="A53" s="16" t="s">
        <v>15</v>
      </c>
      <c r="B53" s="16" t="s">
        <v>9</v>
      </c>
      <c r="C53" s="16" t="s">
        <v>8</v>
      </c>
      <c r="D53" s="16" t="s">
        <v>10</v>
      </c>
      <c r="E53" s="16" t="s">
        <v>11</v>
      </c>
      <c r="F53" s="22" t="s">
        <v>106</v>
      </c>
      <c r="G53" s="22" t="s">
        <v>107</v>
      </c>
      <c r="H53" s="22" t="s">
        <v>108</v>
      </c>
      <c r="I53" s="22" t="s">
        <v>109</v>
      </c>
      <c r="J53" s="22" t="s">
        <v>110</v>
      </c>
      <c r="K53" s="22" t="s">
        <v>111</v>
      </c>
      <c r="L53" s="22" t="s">
        <v>112</v>
      </c>
      <c r="M53" s="22" t="s">
        <v>113</v>
      </c>
      <c r="N53" s="22" t="s">
        <v>114</v>
      </c>
      <c r="O53" s="22" t="s">
        <v>115</v>
      </c>
      <c r="P53" s="22" t="s">
        <v>116</v>
      </c>
      <c r="Q53" s="22" t="s">
        <v>117</v>
      </c>
      <c r="R53" s="23" t="s">
        <v>118</v>
      </c>
    </row>
    <row r="54" spans="1:18">
      <c r="A54" s="3" t="s">
        <v>19</v>
      </c>
      <c r="B54" s="13" t="s">
        <v>27</v>
      </c>
      <c r="C54" s="6" t="s">
        <v>5</v>
      </c>
      <c r="D54" s="85">
        <v>3420</v>
      </c>
      <c r="E54" s="86">
        <f>D54/1.2</f>
        <v>2850</v>
      </c>
      <c r="F54" s="18">
        <f ca="1">SUM(F11*$E54)</f>
        <v>11400</v>
      </c>
      <c r="G54" s="17">
        <f t="shared" ref="G54:Q54" ca="1" si="7">SUM(G11*$E54)</f>
        <v>28500</v>
      </c>
      <c r="H54" s="17">
        <f t="shared" ca="1" si="7"/>
        <v>19950</v>
      </c>
      <c r="I54" s="17">
        <f t="shared" ca="1" si="7"/>
        <v>22800</v>
      </c>
      <c r="J54" s="17">
        <f t="shared" ca="1" si="7"/>
        <v>19950</v>
      </c>
      <c r="K54" s="17">
        <f t="shared" ca="1" si="7"/>
        <v>11400</v>
      </c>
      <c r="L54" s="17">
        <f t="shared" ca="1" si="7"/>
        <v>19950</v>
      </c>
      <c r="M54" s="17">
        <f t="shared" ca="1" si="7"/>
        <v>2850</v>
      </c>
      <c r="N54" s="17">
        <f t="shared" ca="1" si="7"/>
        <v>14250</v>
      </c>
      <c r="O54" s="17">
        <f t="shared" ca="1" si="7"/>
        <v>8550</v>
      </c>
      <c r="P54" s="17">
        <f t="shared" ca="1" si="7"/>
        <v>5700</v>
      </c>
      <c r="Q54" s="17">
        <f t="shared" ca="1" si="7"/>
        <v>11400</v>
      </c>
      <c r="R54" s="83">
        <f ca="1">SUM(F54:Q54)</f>
        <v>176700</v>
      </c>
    </row>
    <row r="55" spans="1:18">
      <c r="A55" s="3" t="s">
        <v>20</v>
      </c>
      <c r="B55" s="13" t="s">
        <v>26</v>
      </c>
      <c r="C55" s="6" t="s">
        <v>5</v>
      </c>
      <c r="D55" s="85">
        <v>3240</v>
      </c>
      <c r="E55" s="86">
        <f t="shared" ref="E55" si="8">D55/1.2</f>
        <v>2700</v>
      </c>
      <c r="F55" s="18">
        <f t="shared" ref="F55:Q55" ca="1" si="9">SUM(F12*$E55)</f>
        <v>16200</v>
      </c>
      <c r="G55" s="17">
        <f t="shared" ca="1" si="9"/>
        <v>10800</v>
      </c>
      <c r="H55" s="17">
        <f t="shared" ca="1" si="9"/>
        <v>8100</v>
      </c>
      <c r="I55" s="17">
        <f t="shared" ca="1" si="9"/>
        <v>2700</v>
      </c>
      <c r="J55" s="17">
        <f t="shared" ca="1" si="9"/>
        <v>24300</v>
      </c>
      <c r="K55" s="17">
        <f t="shared" ca="1" si="9"/>
        <v>13500</v>
      </c>
      <c r="L55" s="17">
        <f t="shared" ca="1" si="9"/>
        <v>2700</v>
      </c>
      <c r="M55" s="17">
        <f t="shared" ca="1" si="9"/>
        <v>16200</v>
      </c>
      <c r="N55" s="17">
        <f t="shared" ca="1" si="9"/>
        <v>16200</v>
      </c>
      <c r="O55" s="17">
        <f t="shared" ca="1" si="9"/>
        <v>27000</v>
      </c>
      <c r="P55" s="17">
        <f t="shared" ca="1" si="9"/>
        <v>24300</v>
      </c>
      <c r="Q55" s="17">
        <f t="shared" ca="1" si="9"/>
        <v>27000</v>
      </c>
      <c r="R55" s="83">
        <f t="shared" ref="R55:R93" ca="1" si="10">SUM(F55:Q55)</f>
        <v>189000</v>
      </c>
    </row>
    <row r="56" spans="1:18">
      <c r="A56" s="3" t="s">
        <v>16</v>
      </c>
      <c r="B56" s="13" t="s">
        <v>32</v>
      </c>
      <c r="C56" s="6" t="s">
        <v>5</v>
      </c>
      <c r="D56" s="85">
        <v>2340</v>
      </c>
      <c r="E56" s="86">
        <v>1950</v>
      </c>
      <c r="F56" s="18">
        <f t="shared" ref="F56:Q56" ca="1" si="11">SUM(F13*$E56)</f>
        <v>5850</v>
      </c>
      <c r="G56" s="17">
        <f t="shared" ca="1" si="11"/>
        <v>1950</v>
      </c>
      <c r="H56" s="17">
        <f t="shared" ca="1" si="11"/>
        <v>13650</v>
      </c>
      <c r="I56" s="17">
        <f t="shared" ca="1" si="11"/>
        <v>7800</v>
      </c>
      <c r="J56" s="17">
        <f t="shared" ca="1" si="11"/>
        <v>13650</v>
      </c>
      <c r="K56" s="17">
        <f t="shared" ca="1" si="11"/>
        <v>7800</v>
      </c>
      <c r="L56" s="17">
        <f t="shared" ca="1" si="11"/>
        <v>9750</v>
      </c>
      <c r="M56" s="17">
        <f t="shared" ca="1" si="11"/>
        <v>7800</v>
      </c>
      <c r="N56" s="17">
        <f t="shared" ca="1" si="11"/>
        <v>13650</v>
      </c>
      <c r="O56" s="17">
        <f t="shared" ca="1" si="11"/>
        <v>7800</v>
      </c>
      <c r="P56" s="17">
        <f t="shared" ca="1" si="11"/>
        <v>0</v>
      </c>
      <c r="Q56" s="17">
        <f t="shared" ca="1" si="11"/>
        <v>1950</v>
      </c>
      <c r="R56" s="83">
        <f t="shared" ca="1" si="10"/>
        <v>91650</v>
      </c>
    </row>
    <row r="57" spans="1:18">
      <c r="A57" s="3" t="s">
        <v>18</v>
      </c>
      <c r="B57" s="13" t="s">
        <v>31</v>
      </c>
      <c r="C57" s="6" t="s">
        <v>5</v>
      </c>
      <c r="D57" s="85">
        <v>3300</v>
      </c>
      <c r="E57" s="86">
        <v>2750</v>
      </c>
      <c r="F57" s="18">
        <f t="shared" ref="F57:Q57" ca="1" si="12">SUM(F14*$E57)</f>
        <v>16500</v>
      </c>
      <c r="G57" s="17">
        <f t="shared" ca="1" si="12"/>
        <v>24750</v>
      </c>
      <c r="H57" s="17">
        <f t="shared" ca="1" si="12"/>
        <v>24750</v>
      </c>
      <c r="I57" s="17">
        <f t="shared" ca="1" si="12"/>
        <v>5500</v>
      </c>
      <c r="J57" s="17">
        <f t="shared" ca="1" si="12"/>
        <v>16500</v>
      </c>
      <c r="K57" s="17">
        <f t="shared" ca="1" si="12"/>
        <v>13750</v>
      </c>
      <c r="L57" s="17">
        <f t="shared" ca="1" si="12"/>
        <v>0</v>
      </c>
      <c r="M57" s="17">
        <f t="shared" ca="1" si="12"/>
        <v>0</v>
      </c>
      <c r="N57" s="17">
        <f t="shared" ca="1" si="12"/>
        <v>2750</v>
      </c>
      <c r="O57" s="17">
        <f t="shared" ca="1" si="12"/>
        <v>11000</v>
      </c>
      <c r="P57" s="17">
        <f t="shared" ca="1" si="12"/>
        <v>8250</v>
      </c>
      <c r="Q57" s="17">
        <f t="shared" ca="1" si="12"/>
        <v>19250</v>
      </c>
      <c r="R57" s="83">
        <f t="shared" ca="1" si="10"/>
        <v>143000</v>
      </c>
    </row>
    <row r="58" spans="1:18">
      <c r="A58" s="3" t="s">
        <v>17</v>
      </c>
      <c r="B58" s="13" t="s">
        <v>30</v>
      </c>
      <c r="C58" s="6" t="s">
        <v>5</v>
      </c>
      <c r="D58" s="85">
        <v>2280</v>
      </c>
      <c r="E58" s="86">
        <v>1900</v>
      </c>
      <c r="F58" s="18">
        <f t="shared" ref="F58:Q58" ca="1" si="13">SUM(F15*$E58)</f>
        <v>11400</v>
      </c>
      <c r="G58" s="17">
        <f t="shared" ca="1" si="13"/>
        <v>5700</v>
      </c>
      <c r="H58" s="17">
        <f t="shared" ca="1" si="13"/>
        <v>17100</v>
      </c>
      <c r="I58" s="17">
        <f t="shared" ca="1" si="13"/>
        <v>9500</v>
      </c>
      <c r="J58" s="17">
        <f t="shared" ca="1" si="13"/>
        <v>1900</v>
      </c>
      <c r="K58" s="17">
        <f t="shared" ca="1" si="13"/>
        <v>11400</v>
      </c>
      <c r="L58" s="17">
        <f t="shared" ca="1" si="13"/>
        <v>17100</v>
      </c>
      <c r="M58" s="17">
        <f t="shared" ca="1" si="13"/>
        <v>17100</v>
      </c>
      <c r="N58" s="17">
        <f t="shared" ca="1" si="13"/>
        <v>7600</v>
      </c>
      <c r="O58" s="17">
        <f t="shared" ca="1" si="13"/>
        <v>19000</v>
      </c>
      <c r="P58" s="17">
        <f t="shared" ca="1" si="13"/>
        <v>0</v>
      </c>
      <c r="Q58" s="17">
        <f t="shared" ca="1" si="13"/>
        <v>11400</v>
      </c>
      <c r="R58" s="83">
        <f t="shared" ca="1" si="10"/>
        <v>129200</v>
      </c>
    </row>
    <row r="59" spans="1:18">
      <c r="A59" s="3" t="s">
        <v>21</v>
      </c>
      <c r="B59" s="13" t="s">
        <v>33</v>
      </c>
      <c r="C59" s="6" t="s">
        <v>5</v>
      </c>
      <c r="D59" s="85">
        <v>2340</v>
      </c>
      <c r="E59" s="86">
        <v>1950</v>
      </c>
      <c r="F59" s="18">
        <f t="shared" ref="F59:Q59" ca="1" si="14">SUM(F16*$E59)</f>
        <v>11700</v>
      </c>
      <c r="G59" s="17">
        <f t="shared" ca="1" si="14"/>
        <v>17550</v>
      </c>
      <c r="H59" s="17">
        <f t="shared" ca="1" si="14"/>
        <v>13650</v>
      </c>
      <c r="I59" s="17">
        <f t="shared" ca="1" si="14"/>
        <v>17550</v>
      </c>
      <c r="J59" s="17">
        <f t="shared" ca="1" si="14"/>
        <v>5850</v>
      </c>
      <c r="K59" s="17">
        <f t="shared" ca="1" si="14"/>
        <v>3900</v>
      </c>
      <c r="L59" s="17">
        <f t="shared" ca="1" si="14"/>
        <v>9750</v>
      </c>
      <c r="M59" s="17">
        <f t="shared" ca="1" si="14"/>
        <v>1950</v>
      </c>
      <c r="N59" s="17">
        <f t="shared" ca="1" si="14"/>
        <v>1950</v>
      </c>
      <c r="O59" s="17">
        <f t="shared" ca="1" si="14"/>
        <v>7800</v>
      </c>
      <c r="P59" s="17">
        <f t="shared" ca="1" si="14"/>
        <v>0</v>
      </c>
      <c r="Q59" s="17">
        <f t="shared" ca="1" si="14"/>
        <v>19500</v>
      </c>
      <c r="R59" s="83">
        <f t="shared" ca="1" si="10"/>
        <v>111150</v>
      </c>
    </row>
    <row r="60" spans="1:18">
      <c r="A60" s="3" t="s">
        <v>22</v>
      </c>
      <c r="B60" s="13" t="s">
        <v>34</v>
      </c>
      <c r="C60" s="6" t="s">
        <v>5</v>
      </c>
      <c r="D60" s="85">
        <v>1680</v>
      </c>
      <c r="E60" s="86">
        <v>1400</v>
      </c>
      <c r="F60" s="18">
        <f t="shared" ref="F60:Q60" ca="1" si="15">SUM(F17*$E60)</f>
        <v>0</v>
      </c>
      <c r="G60" s="18">
        <f t="shared" ca="1" si="15"/>
        <v>14000</v>
      </c>
      <c r="H60" s="18">
        <f t="shared" ca="1" si="15"/>
        <v>9800</v>
      </c>
      <c r="I60" s="18">
        <f t="shared" ca="1" si="15"/>
        <v>0</v>
      </c>
      <c r="J60" s="18">
        <f t="shared" ca="1" si="15"/>
        <v>4200</v>
      </c>
      <c r="K60" s="18">
        <f t="shared" ca="1" si="15"/>
        <v>4200</v>
      </c>
      <c r="L60" s="18">
        <f t="shared" ca="1" si="15"/>
        <v>0</v>
      </c>
      <c r="M60" s="18">
        <f t="shared" ca="1" si="15"/>
        <v>12600</v>
      </c>
      <c r="N60" s="18">
        <f t="shared" ca="1" si="15"/>
        <v>0</v>
      </c>
      <c r="O60" s="18">
        <f t="shared" ca="1" si="15"/>
        <v>2800</v>
      </c>
      <c r="P60" s="18">
        <f t="shared" ca="1" si="15"/>
        <v>8400</v>
      </c>
      <c r="Q60" s="18">
        <f t="shared" ca="1" si="15"/>
        <v>0</v>
      </c>
      <c r="R60" s="82">
        <f t="shared" ca="1" si="10"/>
        <v>56000</v>
      </c>
    </row>
    <row r="61" spans="1:18">
      <c r="A61" s="3" t="s">
        <v>23</v>
      </c>
      <c r="B61" s="13" t="s">
        <v>35</v>
      </c>
      <c r="C61" s="6" t="s">
        <v>5</v>
      </c>
      <c r="D61" s="85">
        <v>2340</v>
      </c>
      <c r="E61" s="86">
        <v>1950</v>
      </c>
      <c r="F61" s="18">
        <f t="shared" ref="F61:Q61" ca="1" si="16">SUM(F18*$E61)</f>
        <v>3900</v>
      </c>
      <c r="G61" s="18">
        <f t="shared" ca="1" si="16"/>
        <v>7800</v>
      </c>
      <c r="H61" s="18">
        <f t="shared" ca="1" si="16"/>
        <v>13650</v>
      </c>
      <c r="I61" s="18">
        <f t="shared" ca="1" si="16"/>
        <v>1950</v>
      </c>
      <c r="J61" s="18">
        <f t="shared" ca="1" si="16"/>
        <v>5850</v>
      </c>
      <c r="K61" s="18">
        <f t="shared" ca="1" si="16"/>
        <v>11700</v>
      </c>
      <c r="L61" s="18">
        <f t="shared" ca="1" si="16"/>
        <v>9750</v>
      </c>
      <c r="M61" s="18">
        <f t="shared" ca="1" si="16"/>
        <v>11700</v>
      </c>
      <c r="N61" s="18">
        <f t="shared" ca="1" si="16"/>
        <v>11700</v>
      </c>
      <c r="O61" s="18">
        <f t="shared" ca="1" si="16"/>
        <v>11700</v>
      </c>
      <c r="P61" s="18">
        <f t="shared" ca="1" si="16"/>
        <v>5850</v>
      </c>
      <c r="Q61" s="18">
        <f t="shared" ca="1" si="16"/>
        <v>7800</v>
      </c>
      <c r="R61" s="82">
        <f t="shared" ca="1" si="10"/>
        <v>103350</v>
      </c>
    </row>
    <row r="62" spans="1:18">
      <c r="A62" s="3" t="s">
        <v>24</v>
      </c>
      <c r="B62" s="13" t="s">
        <v>28</v>
      </c>
      <c r="C62" s="6" t="s">
        <v>5</v>
      </c>
      <c r="D62" s="85">
        <v>2460</v>
      </c>
      <c r="E62" s="86">
        <v>2050</v>
      </c>
      <c r="F62" s="18">
        <f t="shared" ref="F62:Q62" ca="1" si="17">SUM(F19*$E62)</f>
        <v>4100</v>
      </c>
      <c r="G62" s="18">
        <f t="shared" ca="1" si="17"/>
        <v>12300</v>
      </c>
      <c r="H62" s="18">
        <f t="shared" ca="1" si="17"/>
        <v>0</v>
      </c>
      <c r="I62" s="18">
        <f t="shared" ca="1" si="17"/>
        <v>16400</v>
      </c>
      <c r="J62" s="18">
        <f t="shared" ca="1" si="17"/>
        <v>12300</v>
      </c>
      <c r="K62" s="18">
        <f t="shared" ca="1" si="17"/>
        <v>2050</v>
      </c>
      <c r="L62" s="18">
        <f t="shared" ca="1" si="17"/>
        <v>0</v>
      </c>
      <c r="M62" s="18">
        <f t="shared" ca="1" si="17"/>
        <v>14350</v>
      </c>
      <c r="N62" s="18">
        <f t="shared" ca="1" si="17"/>
        <v>14350</v>
      </c>
      <c r="O62" s="18">
        <f t="shared" ca="1" si="17"/>
        <v>12300</v>
      </c>
      <c r="P62" s="18">
        <f t="shared" ca="1" si="17"/>
        <v>6150</v>
      </c>
      <c r="Q62" s="18">
        <f t="shared" ca="1" si="17"/>
        <v>20500</v>
      </c>
      <c r="R62" s="82">
        <f t="shared" ca="1" si="10"/>
        <v>114800</v>
      </c>
    </row>
    <row r="63" spans="1:18">
      <c r="A63" s="3" t="s">
        <v>25</v>
      </c>
      <c r="B63" s="13" t="s">
        <v>29</v>
      </c>
      <c r="C63" s="6" t="s">
        <v>5</v>
      </c>
      <c r="D63" s="85">
        <v>1860</v>
      </c>
      <c r="E63" s="86">
        <v>1550</v>
      </c>
      <c r="F63" s="18">
        <f t="shared" ref="F63:Q63" ca="1" si="18">SUM(F20*$E63)</f>
        <v>3100</v>
      </c>
      <c r="G63" s="18">
        <f t="shared" ca="1" si="18"/>
        <v>9300</v>
      </c>
      <c r="H63" s="18">
        <f t="shared" ca="1" si="18"/>
        <v>0</v>
      </c>
      <c r="I63" s="18">
        <f t="shared" ca="1" si="18"/>
        <v>9300</v>
      </c>
      <c r="J63" s="18">
        <f t="shared" ca="1" si="18"/>
        <v>0</v>
      </c>
      <c r="K63" s="18">
        <f t="shared" ca="1" si="18"/>
        <v>12400</v>
      </c>
      <c r="L63" s="18">
        <f t="shared" ca="1" si="18"/>
        <v>15500</v>
      </c>
      <c r="M63" s="18">
        <f t="shared" ca="1" si="18"/>
        <v>15500</v>
      </c>
      <c r="N63" s="18">
        <f t="shared" ca="1" si="18"/>
        <v>1550</v>
      </c>
      <c r="O63" s="18">
        <f t="shared" ca="1" si="18"/>
        <v>12400</v>
      </c>
      <c r="P63" s="18">
        <f t="shared" ca="1" si="18"/>
        <v>0</v>
      </c>
      <c r="Q63" s="18">
        <f t="shared" ca="1" si="18"/>
        <v>12400</v>
      </c>
      <c r="R63" s="82">
        <f t="shared" ca="1" si="10"/>
        <v>91450</v>
      </c>
    </row>
    <row r="64" spans="1:18">
      <c r="A64" s="10" t="s">
        <v>37</v>
      </c>
      <c r="B64" s="13" t="s">
        <v>36</v>
      </c>
      <c r="C64" s="6" t="s">
        <v>95</v>
      </c>
      <c r="D64" s="85">
        <v>1320</v>
      </c>
      <c r="E64" s="86">
        <v>1100</v>
      </c>
      <c r="F64" s="18">
        <f t="shared" ref="F64:Q64" ca="1" si="19">SUM(F21*$E64)</f>
        <v>5500</v>
      </c>
      <c r="G64" s="18">
        <f t="shared" ca="1" si="19"/>
        <v>11000</v>
      </c>
      <c r="H64" s="18">
        <f t="shared" ca="1" si="19"/>
        <v>0</v>
      </c>
      <c r="I64" s="18">
        <f t="shared" ca="1" si="19"/>
        <v>0</v>
      </c>
      <c r="J64" s="18">
        <f t="shared" ca="1" si="19"/>
        <v>3300</v>
      </c>
      <c r="K64" s="18">
        <f t="shared" ca="1" si="19"/>
        <v>3300</v>
      </c>
      <c r="L64" s="18">
        <f t="shared" ca="1" si="19"/>
        <v>7700</v>
      </c>
      <c r="M64" s="18">
        <f t="shared" ca="1" si="19"/>
        <v>9900</v>
      </c>
      <c r="N64" s="18">
        <f t="shared" ca="1" si="19"/>
        <v>0</v>
      </c>
      <c r="O64" s="18">
        <f t="shared" ca="1" si="19"/>
        <v>1100</v>
      </c>
      <c r="P64" s="18">
        <f t="shared" ca="1" si="19"/>
        <v>1100</v>
      </c>
      <c r="Q64" s="18">
        <f t="shared" ca="1" si="19"/>
        <v>6600</v>
      </c>
      <c r="R64" s="82">
        <f t="shared" ca="1" si="10"/>
        <v>49500</v>
      </c>
    </row>
    <row r="65" spans="1:18">
      <c r="A65" s="10" t="s">
        <v>47</v>
      </c>
      <c r="B65" s="13" t="s">
        <v>38</v>
      </c>
      <c r="C65" s="6" t="s">
        <v>95</v>
      </c>
      <c r="D65" s="85">
        <v>1560</v>
      </c>
      <c r="E65" s="86">
        <v>1300</v>
      </c>
      <c r="F65" s="18">
        <f t="shared" ref="F65:Q65" ca="1" si="20">SUM(F22*$E65)</f>
        <v>9100</v>
      </c>
      <c r="G65" s="18">
        <f t="shared" ca="1" si="20"/>
        <v>10400</v>
      </c>
      <c r="H65" s="18">
        <f t="shared" ca="1" si="20"/>
        <v>6500</v>
      </c>
      <c r="I65" s="18">
        <f t="shared" ca="1" si="20"/>
        <v>11700</v>
      </c>
      <c r="J65" s="18">
        <f t="shared" ca="1" si="20"/>
        <v>7800</v>
      </c>
      <c r="K65" s="18">
        <f t="shared" ca="1" si="20"/>
        <v>1300</v>
      </c>
      <c r="L65" s="18">
        <f t="shared" ca="1" si="20"/>
        <v>6500</v>
      </c>
      <c r="M65" s="18">
        <f t="shared" ca="1" si="20"/>
        <v>5200</v>
      </c>
      <c r="N65" s="18">
        <f t="shared" ca="1" si="20"/>
        <v>10400</v>
      </c>
      <c r="O65" s="18">
        <f t="shared" ca="1" si="20"/>
        <v>7800</v>
      </c>
      <c r="P65" s="18">
        <f t="shared" ca="1" si="20"/>
        <v>3900</v>
      </c>
      <c r="Q65" s="18">
        <f t="shared" ca="1" si="20"/>
        <v>5200</v>
      </c>
      <c r="R65" s="82">
        <f t="shared" ca="1" si="10"/>
        <v>85800</v>
      </c>
    </row>
    <row r="66" spans="1:18">
      <c r="A66" s="10" t="s">
        <v>48</v>
      </c>
      <c r="B66" s="13" t="s">
        <v>39</v>
      </c>
      <c r="C66" s="6" t="s">
        <v>95</v>
      </c>
      <c r="D66" s="85">
        <v>1620</v>
      </c>
      <c r="E66" s="86">
        <v>1350</v>
      </c>
      <c r="F66" s="18">
        <f t="shared" ref="F66:Q66" ca="1" si="21">SUM(F23*$E66)</f>
        <v>4050</v>
      </c>
      <c r="G66" s="18">
        <f t="shared" ca="1" si="21"/>
        <v>13500</v>
      </c>
      <c r="H66" s="18">
        <f t="shared" ca="1" si="21"/>
        <v>12150</v>
      </c>
      <c r="I66" s="18">
        <f t="shared" ca="1" si="21"/>
        <v>13500</v>
      </c>
      <c r="J66" s="18">
        <f t="shared" ca="1" si="21"/>
        <v>12150</v>
      </c>
      <c r="K66" s="18">
        <f t="shared" ca="1" si="21"/>
        <v>2700</v>
      </c>
      <c r="L66" s="18">
        <f t="shared" ca="1" si="21"/>
        <v>10800</v>
      </c>
      <c r="M66" s="18">
        <f t="shared" ca="1" si="21"/>
        <v>2700</v>
      </c>
      <c r="N66" s="18">
        <f t="shared" ca="1" si="21"/>
        <v>5400</v>
      </c>
      <c r="O66" s="18">
        <f t="shared" ca="1" si="21"/>
        <v>10800</v>
      </c>
      <c r="P66" s="18">
        <f t="shared" ca="1" si="21"/>
        <v>0</v>
      </c>
      <c r="Q66" s="18">
        <f t="shared" ca="1" si="21"/>
        <v>13500</v>
      </c>
      <c r="R66" s="82">
        <f t="shared" ca="1" si="10"/>
        <v>101250</v>
      </c>
    </row>
    <row r="67" spans="1:18">
      <c r="A67" s="10" t="s">
        <v>49</v>
      </c>
      <c r="B67" s="13" t="s">
        <v>40</v>
      </c>
      <c r="C67" s="6" t="s">
        <v>95</v>
      </c>
      <c r="D67" s="85">
        <v>1740</v>
      </c>
      <c r="E67" s="86">
        <v>1450</v>
      </c>
      <c r="F67" s="18">
        <f t="shared" ref="F67:Q67" ca="1" si="22">SUM(F24*$E67)</f>
        <v>7250</v>
      </c>
      <c r="G67" s="18">
        <f t="shared" ca="1" si="22"/>
        <v>5800</v>
      </c>
      <c r="H67" s="18">
        <f t="shared" ca="1" si="22"/>
        <v>2900</v>
      </c>
      <c r="I67" s="18">
        <f t="shared" ca="1" si="22"/>
        <v>10150</v>
      </c>
      <c r="J67" s="18">
        <f t="shared" ca="1" si="22"/>
        <v>2900</v>
      </c>
      <c r="K67" s="18">
        <f t="shared" ca="1" si="22"/>
        <v>2900</v>
      </c>
      <c r="L67" s="18">
        <f t="shared" ca="1" si="22"/>
        <v>13050</v>
      </c>
      <c r="M67" s="18">
        <f t="shared" ca="1" si="22"/>
        <v>4350</v>
      </c>
      <c r="N67" s="18">
        <f t="shared" ca="1" si="22"/>
        <v>0</v>
      </c>
      <c r="O67" s="18">
        <f t="shared" ca="1" si="22"/>
        <v>1450</v>
      </c>
      <c r="P67" s="18">
        <f t="shared" ca="1" si="22"/>
        <v>8700</v>
      </c>
      <c r="Q67" s="18">
        <f t="shared" ca="1" si="22"/>
        <v>8700</v>
      </c>
      <c r="R67" s="82">
        <f t="shared" ca="1" si="10"/>
        <v>68150</v>
      </c>
    </row>
    <row r="68" spans="1:18">
      <c r="A68" s="10" t="s">
        <v>50</v>
      </c>
      <c r="B68" s="13" t="s">
        <v>41</v>
      </c>
      <c r="C68" s="6" t="s">
        <v>95</v>
      </c>
      <c r="D68" s="85">
        <v>2100</v>
      </c>
      <c r="E68" s="86">
        <v>1750</v>
      </c>
      <c r="F68" s="18">
        <f t="shared" ref="F68:Q68" ca="1" si="23">SUM(F25*$E68)</f>
        <v>12250</v>
      </c>
      <c r="G68" s="18">
        <f t="shared" ca="1" si="23"/>
        <v>17500</v>
      </c>
      <c r="H68" s="18">
        <f t="shared" ca="1" si="23"/>
        <v>12250</v>
      </c>
      <c r="I68" s="18">
        <f t="shared" ca="1" si="23"/>
        <v>14000</v>
      </c>
      <c r="J68" s="18">
        <f t="shared" ca="1" si="23"/>
        <v>14000</v>
      </c>
      <c r="K68" s="18">
        <f t="shared" ca="1" si="23"/>
        <v>5250</v>
      </c>
      <c r="L68" s="18">
        <f t="shared" ca="1" si="23"/>
        <v>0</v>
      </c>
      <c r="M68" s="18">
        <f t="shared" ca="1" si="23"/>
        <v>12250</v>
      </c>
      <c r="N68" s="18">
        <f t="shared" ca="1" si="23"/>
        <v>5250</v>
      </c>
      <c r="O68" s="18">
        <f t="shared" ca="1" si="23"/>
        <v>3500</v>
      </c>
      <c r="P68" s="18">
        <f t="shared" ca="1" si="23"/>
        <v>15750</v>
      </c>
      <c r="Q68" s="18">
        <f t="shared" ca="1" si="23"/>
        <v>14000</v>
      </c>
      <c r="R68" s="82">
        <f t="shared" ca="1" si="10"/>
        <v>126000</v>
      </c>
    </row>
    <row r="69" spans="1:18">
      <c r="A69" s="10" t="s">
        <v>51</v>
      </c>
      <c r="B69" s="13" t="s">
        <v>42</v>
      </c>
      <c r="C69" s="6" t="s">
        <v>95</v>
      </c>
      <c r="D69" s="85">
        <v>2340</v>
      </c>
      <c r="E69" s="86">
        <v>1950</v>
      </c>
      <c r="F69" s="18">
        <f t="shared" ref="F69:Q69" ca="1" si="24">SUM(F26*$E69)</f>
        <v>13650</v>
      </c>
      <c r="G69" s="18">
        <f t="shared" ca="1" si="24"/>
        <v>1950</v>
      </c>
      <c r="H69" s="18">
        <f t="shared" ca="1" si="24"/>
        <v>15600</v>
      </c>
      <c r="I69" s="18">
        <f t="shared" ca="1" si="24"/>
        <v>1950</v>
      </c>
      <c r="J69" s="18">
        <f t="shared" ca="1" si="24"/>
        <v>15600</v>
      </c>
      <c r="K69" s="18">
        <f t="shared" ca="1" si="24"/>
        <v>19500</v>
      </c>
      <c r="L69" s="18">
        <f t="shared" ca="1" si="24"/>
        <v>5850</v>
      </c>
      <c r="M69" s="18">
        <f t="shared" ca="1" si="24"/>
        <v>1950</v>
      </c>
      <c r="N69" s="18">
        <f t="shared" ca="1" si="24"/>
        <v>1950</v>
      </c>
      <c r="O69" s="18">
        <f t="shared" ca="1" si="24"/>
        <v>15600</v>
      </c>
      <c r="P69" s="18">
        <f t="shared" ca="1" si="24"/>
        <v>19500</v>
      </c>
      <c r="Q69" s="18">
        <f t="shared" ca="1" si="24"/>
        <v>19500</v>
      </c>
      <c r="R69" s="82">
        <f t="shared" ca="1" si="10"/>
        <v>132600</v>
      </c>
    </row>
    <row r="70" spans="1:18">
      <c r="A70" s="10" t="s">
        <v>52</v>
      </c>
      <c r="B70" s="13" t="s">
        <v>43</v>
      </c>
      <c r="C70" s="6" t="s">
        <v>95</v>
      </c>
      <c r="D70" s="85">
        <v>1740</v>
      </c>
      <c r="E70" s="86">
        <v>1450</v>
      </c>
      <c r="F70" s="18">
        <f t="shared" ref="F70:Q70" ca="1" si="25">SUM(F27*$E70)</f>
        <v>14500</v>
      </c>
      <c r="G70" s="18">
        <f t="shared" ca="1" si="25"/>
        <v>7250</v>
      </c>
      <c r="H70" s="18">
        <f t="shared" ca="1" si="25"/>
        <v>11600</v>
      </c>
      <c r="I70" s="18">
        <f t="shared" ca="1" si="25"/>
        <v>4350</v>
      </c>
      <c r="J70" s="18">
        <f t="shared" ca="1" si="25"/>
        <v>2900</v>
      </c>
      <c r="K70" s="18">
        <f t="shared" ca="1" si="25"/>
        <v>2900</v>
      </c>
      <c r="L70" s="18">
        <f t="shared" ca="1" si="25"/>
        <v>11600</v>
      </c>
      <c r="M70" s="18">
        <f t="shared" ca="1" si="25"/>
        <v>10150</v>
      </c>
      <c r="N70" s="18">
        <f t="shared" ca="1" si="25"/>
        <v>7250</v>
      </c>
      <c r="O70" s="18">
        <f t="shared" ca="1" si="25"/>
        <v>0</v>
      </c>
      <c r="P70" s="18">
        <f t="shared" ca="1" si="25"/>
        <v>1450</v>
      </c>
      <c r="Q70" s="18">
        <f t="shared" ca="1" si="25"/>
        <v>8700</v>
      </c>
      <c r="R70" s="82">
        <f t="shared" ca="1" si="10"/>
        <v>82650</v>
      </c>
    </row>
    <row r="71" spans="1:18">
      <c r="A71" s="10" t="s">
        <v>53</v>
      </c>
      <c r="B71" s="13" t="s">
        <v>44</v>
      </c>
      <c r="C71" s="6" t="s">
        <v>95</v>
      </c>
      <c r="D71" s="85">
        <v>2400</v>
      </c>
      <c r="E71" s="86">
        <v>2000</v>
      </c>
      <c r="F71" s="18">
        <f t="shared" ref="F71:Q71" ca="1" si="26">SUM(F28*$E71)</f>
        <v>2000</v>
      </c>
      <c r="G71" s="18">
        <f t="shared" ca="1" si="26"/>
        <v>16000</v>
      </c>
      <c r="H71" s="18">
        <f t="shared" ca="1" si="26"/>
        <v>12000</v>
      </c>
      <c r="I71" s="18">
        <f t="shared" ca="1" si="26"/>
        <v>4000</v>
      </c>
      <c r="J71" s="18">
        <f t="shared" ca="1" si="26"/>
        <v>8000</v>
      </c>
      <c r="K71" s="18">
        <f t="shared" ca="1" si="26"/>
        <v>14000</v>
      </c>
      <c r="L71" s="18">
        <f t="shared" ca="1" si="26"/>
        <v>14000</v>
      </c>
      <c r="M71" s="18">
        <f t="shared" ca="1" si="26"/>
        <v>18000</v>
      </c>
      <c r="N71" s="18">
        <f t="shared" ca="1" si="26"/>
        <v>6000</v>
      </c>
      <c r="O71" s="18">
        <f t="shared" ca="1" si="26"/>
        <v>0</v>
      </c>
      <c r="P71" s="18">
        <f t="shared" ca="1" si="26"/>
        <v>18000</v>
      </c>
      <c r="Q71" s="18">
        <f t="shared" ca="1" si="26"/>
        <v>6000</v>
      </c>
      <c r="R71" s="82">
        <f t="shared" ca="1" si="10"/>
        <v>118000</v>
      </c>
    </row>
    <row r="72" spans="1:18">
      <c r="A72" s="10" t="s">
        <v>54</v>
      </c>
      <c r="B72" s="19" t="s">
        <v>45</v>
      </c>
      <c r="C72" s="6" t="s">
        <v>95</v>
      </c>
      <c r="D72" s="85">
        <v>600</v>
      </c>
      <c r="E72" s="86">
        <v>500</v>
      </c>
      <c r="F72" s="18">
        <f t="shared" ref="F72:Q72" ca="1" si="27">SUM(F29*$E72)</f>
        <v>4000</v>
      </c>
      <c r="G72" s="18">
        <f t="shared" ca="1" si="27"/>
        <v>2000</v>
      </c>
      <c r="H72" s="18">
        <f t="shared" ca="1" si="27"/>
        <v>0</v>
      </c>
      <c r="I72" s="18">
        <f t="shared" ca="1" si="27"/>
        <v>1500</v>
      </c>
      <c r="J72" s="18">
        <f t="shared" ca="1" si="27"/>
        <v>2500</v>
      </c>
      <c r="K72" s="18">
        <f t="shared" ca="1" si="27"/>
        <v>1500</v>
      </c>
      <c r="L72" s="18">
        <f t="shared" ca="1" si="27"/>
        <v>5000</v>
      </c>
      <c r="M72" s="18">
        <f t="shared" ca="1" si="27"/>
        <v>4000</v>
      </c>
      <c r="N72" s="18">
        <f t="shared" ca="1" si="27"/>
        <v>1000</v>
      </c>
      <c r="O72" s="18">
        <f t="shared" ca="1" si="27"/>
        <v>3500</v>
      </c>
      <c r="P72" s="18">
        <f t="shared" ca="1" si="27"/>
        <v>4500</v>
      </c>
      <c r="Q72" s="18">
        <f t="shared" ca="1" si="27"/>
        <v>4000</v>
      </c>
      <c r="R72" s="82">
        <f t="shared" ca="1" si="10"/>
        <v>33500</v>
      </c>
    </row>
    <row r="73" spans="1:18">
      <c r="A73" s="10" t="s">
        <v>55</v>
      </c>
      <c r="B73" s="13" t="s">
        <v>46</v>
      </c>
      <c r="C73" s="6" t="s">
        <v>95</v>
      </c>
      <c r="D73" s="85">
        <v>1500</v>
      </c>
      <c r="E73" s="86">
        <v>1250</v>
      </c>
      <c r="F73" s="18">
        <f t="shared" ref="F73:Q73" ca="1" si="28">SUM(F30*$E73)</f>
        <v>6250</v>
      </c>
      <c r="G73" s="18">
        <f t="shared" ca="1" si="28"/>
        <v>10000</v>
      </c>
      <c r="H73" s="18">
        <f t="shared" ca="1" si="28"/>
        <v>3750</v>
      </c>
      <c r="I73" s="18">
        <f t="shared" ca="1" si="28"/>
        <v>0</v>
      </c>
      <c r="J73" s="18">
        <f t="shared" ca="1" si="28"/>
        <v>10000</v>
      </c>
      <c r="K73" s="18">
        <f t="shared" ca="1" si="28"/>
        <v>11250</v>
      </c>
      <c r="L73" s="18">
        <f t="shared" ca="1" si="28"/>
        <v>6250</v>
      </c>
      <c r="M73" s="18">
        <f t="shared" ca="1" si="28"/>
        <v>11250</v>
      </c>
      <c r="N73" s="18">
        <f t="shared" ca="1" si="28"/>
        <v>2500</v>
      </c>
      <c r="O73" s="18">
        <f t="shared" ca="1" si="28"/>
        <v>3750</v>
      </c>
      <c r="P73" s="18">
        <f t="shared" ca="1" si="28"/>
        <v>5000</v>
      </c>
      <c r="Q73" s="18">
        <f t="shared" ca="1" si="28"/>
        <v>7500</v>
      </c>
      <c r="R73" s="82">
        <f t="shared" ca="1" si="10"/>
        <v>77500</v>
      </c>
    </row>
    <row r="74" spans="1:18">
      <c r="A74" s="11" t="s">
        <v>56</v>
      </c>
      <c r="B74" s="13" t="s">
        <v>57</v>
      </c>
      <c r="C74" s="6" t="s">
        <v>96</v>
      </c>
      <c r="D74" s="85">
        <v>1520</v>
      </c>
      <c r="E74" s="86">
        <v>1266.6600000000001</v>
      </c>
      <c r="F74" s="18">
        <f t="shared" ref="F74:Q74" ca="1" si="29">SUM(F31*$E74)</f>
        <v>0</v>
      </c>
      <c r="G74" s="18">
        <f t="shared" ca="1" si="29"/>
        <v>7599.9600000000009</v>
      </c>
      <c r="H74" s="18">
        <f t="shared" ca="1" si="29"/>
        <v>5066.6400000000003</v>
      </c>
      <c r="I74" s="18">
        <f t="shared" ca="1" si="29"/>
        <v>3799.9800000000005</v>
      </c>
      <c r="J74" s="18">
        <f t="shared" ca="1" si="29"/>
        <v>2533.3200000000002</v>
      </c>
      <c r="K74" s="18">
        <f t="shared" ca="1" si="29"/>
        <v>3799.9800000000005</v>
      </c>
      <c r="L74" s="18">
        <f t="shared" ca="1" si="29"/>
        <v>7599.9600000000009</v>
      </c>
      <c r="M74" s="18">
        <f t="shared" ca="1" si="29"/>
        <v>0</v>
      </c>
      <c r="N74" s="18">
        <f t="shared" ca="1" si="29"/>
        <v>5066.6400000000003</v>
      </c>
      <c r="O74" s="18">
        <f t="shared" ca="1" si="29"/>
        <v>0</v>
      </c>
      <c r="P74" s="18">
        <f t="shared" ca="1" si="29"/>
        <v>8866.6200000000008</v>
      </c>
      <c r="Q74" s="18">
        <f t="shared" ca="1" si="29"/>
        <v>2533.3200000000002</v>
      </c>
      <c r="R74" s="82">
        <f t="shared" ca="1" si="10"/>
        <v>46866.420000000006</v>
      </c>
    </row>
    <row r="75" spans="1:18">
      <c r="A75" s="11" t="s">
        <v>58</v>
      </c>
      <c r="B75" s="13" t="s">
        <v>57</v>
      </c>
      <c r="C75" s="6" t="s">
        <v>96</v>
      </c>
      <c r="D75" s="85">
        <v>3210</v>
      </c>
      <c r="E75" s="86">
        <v>2675</v>
      </c>
      <c r="F75" s="18">
        <f t="shared" ref="F75:Q75" ca="1" si="30">SUM(F32*$E75)</f>
        <v>10700</v>
      </c>
      <c r="G75" s="18">
        <f t="shared" ca="1" si="30"/>
        <v>0</v>
      </c>
      <c r="H75" s="18">
        <f t="shared" ca="1" si="30"/>
        <v>18725</v>
      </c>
      <c r="I75" s="18">
        <f t="shared" ca="1" si="30"/>
        <v>26750</v>
      </c>
      <c r="J75" s="18">
        <f t="shared" ca="1" si="30"/>
        <v>24075</v>
      </c>
      <c r="K75" s="18">
        <f t="shared" ca="1" si="30"/>
        <v>16050</v>
      </c>
      <c r="L75" s="18">
        <f t="shared" ca="1" si="30"/>
        <v>2675</v>
      </c>
      <c r="M75" s="18">
        <f t="shared" ca="1" si="30"/>
        <v>0</v>
      </c>
      <c r="N75" s="18">
        <f t="shared" ca="1" si="30"/>
        <v>0</v>
      </c>
      <c r="O75" s="18">
        <f t="shared" ca="1" si="30"/>
        <v>10700</v>
      </c>
      <c r="P75" s="18">
        <f t="shared" ca="1" si="30"/>
        <v>13375</v>
      </c>
      <c r="Q75" s="18">
        <f t="shared" ca="1" si="30"/>
        <v>13375</v>
      </c>
      <c r="R75" s="82">
        <f t="shared" ca="1" si="10"/>
        <v>136425</v>
      </c>
    </row>
    <row r="76" spans="1:18">
      <c r="A76" s="11" t="s">
        <v>59</v>
      </c>
      <c r="B76" s="20" t="s">
        <v>60</v>
      </c>
      <c r="C76" s="6" t="s">
        <v>96</v>
      </c>
      <c r="D76" s="85">
        <v>2340</v>
      </c>
      <c r="E76" s="86">
        <v>1950</v>
      </c>
      <c r="F76" s="18">
        <f t="shared" ref="F76:Q76" ca="1" si="31">SUM(F33*$E76)</f>
        <v>5850</v>
      </c>
      <c r="G76" s="18">
        <f t="shared" ca="1" si="31"/>
        <v>3900</v>
      </c>
      <c r="H76" s="18">
        <f t="shared" ca="1" si="31"/>
        <v>19500</v>
      </c>
      <c r="I76" s="18">
        <f t="shared" ca="1" si="31"/>
        <v>3900</v>
      </c>
      <c r="J76" s="18">
        <f t="shared" ca="1" si="31"/>
        <v>0</v>
      </c>
      <c r="K76" s="18">
        <f t="shared" ca="1" si="31"/>
        <v>9750</v>
      </c>
      <c r="L76" s="18">
        <f t="shared" ca="1" si="31"/>
        <v>11700</v>
      </c>
      <c r="M76" s="18">
        <f t="shared" ca="1" si="31"/>
        <v>9750</v>
      </c>
      <c r="N76" s="18">
        <f t="shared" ca="1" si="31"/>
        <v>17550</v>
      </c>
      <c r="O76" s="18">
        <f t="shared" ca="1" si="31"/>
        <v>19500</v>
      </c>
      <c r="P76" s="18">
        <f t="shared" ca="1" si="31"/>
        <v>1950</v>
      </c>
      <c r="Q76" s="18">
        <f t="shared" ca="1" si="31"/>
        <v>19500</v>
      </c>
      <c r="R76" s="82">
        <f t="shared" ca="1" si="10"/>
        <v>122850</v>
      </c>
    </row>
    <row r="77" spans="1:18">
      <c r="A77" s="11" t="s">
        <v>62</v>
      </c>
      <c r="B77" s="20" t="s">
        <v>61</v>
      </c>
      <c r="C77" s="6" t="s">
        <v>96</v>
      </c>
      <c r="D77" s="85">
        <v>2370</v>
      </c>
      <c r="E77" s="86">
        <v>1975</v>
      </c>
      <c r="F77" s="18">
        <f t="shared" ref="F77:Q77" ca="1" si="32">SUM(F34*$E77)</f>
        <v>17775</v>
      </c>
      <c r="G77" s="18">
        <f t="shared" ca="1" si="32"/>
        <v>3950</v>
      </c>
      <c r="H77" s="18">
        <f t="shared" ca="1" si="32"/>
        <v>19750</v>
      </c>
      <c r="I77" s="18">
        <f t="shared" ca="1" si="32"/>
        <v>13825</v>
      </c>
      <c r="J77" s="18">
        <f t="shared" ca="1" si="32"/>
        <v>17775</v>
      </c>
      <c r="K77" s="18">
        <f t="shared" ca="1" si="32"/>
        <v>17775</v>
      </c>
      <c r="L77" s="18">
        <f t="shared" ca="1" si="32"/>
        <v>13825</v>
      </c>
      <c r="M77" s="18">
        <f t="shared" ca="1" si="32"/>
        <v>9875</v>
      </c>
      <c r="N77" s="18">
        <f t="shared" ca="1" si="32"/>
        <v>1975</v>
      </c>
      <c r="O77" s="18">
        <f t="shared" ca="1" si="32"/>
        <v>9875</v>
      </c>
      <c r="P77" s="18">
        <f t="shared" ca="1" si="32"/>
        <v>0</v>
      </c>
      <c r="Q77" s="18">
        <f t="shared" ca="1" si="32"/>
        <v>13825</v>
      </c>
      <c r="R77" s="82">
        <f t="shared" ca="1" si="10"/>
        <v>140225</v>
      </c>
    </row>
    <row r="78" spans="1:18">
      <c r="A78" s="11" t="s">
        <v>63</v>
      </c>
      <c r="B78" s="20" t="s">
        <v>64</v>
      </c>
      <c r="C78" s="6" t="s">
        <v>96</v>
      </c>
      <c r="D78" s="85">
        <v>3960</v>
      </c>
      <c r="E78" s="86">
        <v>3075</v>
      </c>
      <c r="F78" s="18">
        <f t="shared" ref="F78:Q78" ca="1" si="33">SUM(F35*$E78)</f>
        <v>6150</v>
      </c>
      <c r="G78" s="18">
        <f t="shared" ca="1" si="33"/>
        <v>18450</v>
      </c>
      <c r="H78" s="18">
        <f t="shared" ca="1" si="33"/>
        <v>21525</v>
      </c>
      <c r="I78" s="18">
        <f t="shared" ca="1" si="33"/>
        <v>15375</v>
      </c>
      <c r="J78" s="18">
        <f t="shared" ca="1" si="33"/>
        <v>21525</v>
      </c>
      <c r="K78" s="18">
        <f t="shared" ca="1" si="33"/>
        <v>24600</v>
      </c>
      <c r="L78" s="18">
        <f t="shared" ca="1" si="33"/>
        <v>24600</v>
      </c>
      <c r="M78" s="18">
        <f t="shared" ca="1" si="33"/>
        <v>0</v>
      </c>
      <c r="N78" s="18">
        <f t="shared" ca="1" si="33"/>
        <v>9225</v>
      </c>
      <c r="O78" s="18">
        <f t="shared" ca="1" si="33"/>
        <v>9225</v>
      </c>
      <c r="P78" s="18">
        <f t="shared" ca="1" si="33"/>
        <v>12300</v>
      </c>
      <c r="Q78" s="18">
        <f t="shared" ca="1" si="33"/>
        <v>18450</v>
      </c>
      <c r="R78" s="82">
        <f t="shared" ca="1" si="10"/>
        <v>181425</v>
      </c>
    </row>
    <row r="79" spans="1:18">
      <c r="A79" s="11" t="s">
        <v>65</v>
      </c>
      <c r="B79" s="20" t="s">
        <v>66</v>
      </c>
      <c r="C79" s="6" t="s">
        <v>96</v>
      </c>
      <c r="D79" s="85">
        <v>2670</v>
      </c>
      <c r="E79" s="86">
        <v>2225</v>
      </c>
      <c r="F79" s="18">
        <f t="shared" ref="F79:Q79" ca="1" si="34">SUM(F36*$E79)</f>
        <v>15575</v>
      </c>
      <c r="G79" s="18">
        <f t="shared" ca="1" si="34"/>
        <v>0</v>
      </c>
      <c r="H79" s="18">
        <f t="shared" ca="1" si="34"/>
        <v>15575</v>
      </c>
      <c r="I79" s="18">
        <f t="shared" ca="1" si="34"/>
        <v>15575</v>
      </c>
      <c r="J79" s="18">
        <f t="shared" ca="1" si="34"/>
        <v>22250</v>
      </c>
      <c r="K79" s="18">
        <f t="shared" ca="1" si="34"/>
        <v>8900</v>
      </c>
      <c r="L79" s="18">
        <f t="shared" ca="1" si="34"/>
        <v>22250</v>
      </c>
      <c r="M79" s="18">
        <f t="shared" ca="1" si="34"/>
        <v>15575</v>
      </c>
      <c r="N79" s="18">
        <f t="shared" ca="1" si="34"/>
        <v>4450</v>
      </c>
      <c r="O79" s="18">
        <f t="shared" ca="1" si="34"/>
        <v>20025</v>
      </c>
      <c r="P79" s="18">
        <f t="shared" ca="1" si="34"/>
        <v>22250</v>
      </c>
      <c r="Q79" s="18">
        <f t="shared" ca="1" si="34"/>
        <v>6675</v>
      </c>
      <c r="R79" s="82">
        <f t="shared" ca="1" si="10"/>
        <v>169100</v>
      </c>
    </row>
    <row r="80" spans="1:18">
      <c r="A80" s="11" t="s">
        <v>67</v>
      </c>
      <c r="B80" s="20" t="s">
        <v>68</v>
      </c>
      <c r="C80" s="6" t="s">
        <v>96</v>
      </c>
      <c r="D80" s="85">
        <v>3540</v>
      </c>
      <c r="E80" s="86">
        <v>2950</v>
      </c>
      <c r="F80" s="18">
        <f t="shared" ref="F80:Q80" ca="1" si="35">SUM(F37*$E80)</f>
        <v>0</v>
      </c>
      <c r="G80" s="18">
        <f t="shared" ca="1" si="35"/>
        <v>17700</v>
      </c>
      <c r="H80" s="18">
        <f t="shared" ca="1" si="35"/>
        <v>2950</v>
      </c>
      <c r="I80" s="18">
        <f t="shared" ca="1" si="35"/>
        <v>0</v>
      </c>
      <c r="J80" s="18">
        <f t="shared" ca="1" si="35"/>
        <v>5900</v>
      </c>
      <c r="K80" s="18">
        <f t="shared" ca="1" si="35"/>
        <v>17700</v>
      </c>
      <c r="L80" s="18">
        <f t="shared" ca="1" si="35"/>
        <v>5900</v>
      </c>
      <c r="M80" s="18">
        <f t="shared" ca="1" si="35"/>
        <v>29500</v>
      </c>
      <c r="N80" s="18">
        <f t="shared" ca="1" si="35"/>
        <v>2950</v>
      </c>
      <c r="O80" s="18">
        <f t="shared" ca="1" si="35"/>
        <v>0</v>
      </c>
      <c r="P80" s="18">
        <f t="shared" ca="1" si="35"/>
        <v>26550</v>
      </c>
      <c r="Q80" s="18">
        <f t="shared" ca="1" si="35"/>
        <v>0</v>
      </c>
      <c r="R80" s="82">
        <f t="shared" ca="1" si="10"/>
        <v>109150</v>
      </c>
    </row>
    <row r="81" spans="1:18">
      <c r="A81" s="11" t="s">
        <v>69</v>
      </c>
      <c r="B81" s="20" t="s">
        <v>70</v>
      </c>
      <c r="C81" s="6" t="s">
        <v>96</v>
      </c>
      <c r="D81" s="85">
        <v>3570</v>
      </c>
      <c r="E81" s="86">
        <v>2975</v>
      </c>
      <c r="F81" s="18">
        <f t="shared" ref="F81:Q81" ca="1" si="36">SUM(F38*$E81)</f>
        <v>26775</v>
      </c>
      <c r="G81" s="18">
        <f t="shared" ca="1" si="36"/>
        <v>23800</v>
      </c>
      <c r="H81" s="18">
        <f t="shared" ca="1" si="36"/>
        <v>0</v>
      </c>
      <c r="I81" s="18">
        <f t="shared" ca="1" si="36"/>
        <v>0</v>
      </c>
      <c r="J81" s="18">
        <f t="shared" ca="1" si="36"/>
        <v>26775</v>
      </c>
      <c r="K81" s="18">
        <f t="shared" ca="1" si="36"/>
        <v>23800</v>
      </c>
      <c r="L81" s="18">
        <f t="shared" ca="1" si="36"/>
        <v>20825</v>
      </c>
      <c r="M81" s="18">
        <f t="shared" ca="1" si="36"/>
        <v>17850</v>
      </c>
      <c r="N81" s="18">
        <f t="shared" ca="1" si="36"/>
        <v>29750</v>
      </c>
      <c r="O81" s="18">
        <f t="shared" ca="1" si="36"/>
        <v>26775</v>
      </c>
      <c r="P81" s="18">
        <f t="shared" ca="1" si="36"/>
        <v>20825</v>
      </c>
      <c r="Q81" s="18">
        <f t="shared" ca="1" si="36"/>
        <v>0</v>
      </c>
      <c r="R81" s="82">
        <f t="shared" ca="1" si="10"/>
        <v>217175</v>
      </c>
    </row>
    <row r="82" spans="1:18">
      <c r="A82" s="11" t="s">
        <v>71</v>
      </c>
      <c r="B82" s="20" t="s">
        <v>72</v>
      </c>
      <c r="C82" s="6" t="s">
        <v>96</v>
      </c>
      <c r="D82" s="85">
        <v>1860</v>
      </c>
      <c r="E82" s="86">
        <v>1550</v>
      </c>
      <c r="F82" s="18">
        <f t="shared" ref="F82:Q82" ca="1" si="37">SUM(F39*$E82)</f>
        <v>15500</v>
      </c>
      <c r="G82" s="18">
        <f t="shared" ca="1" si="37"/>
        <v>6200</v>
      </c>
      <c r="H82" s="18">
        <f t="shared" ca="1" si="37"/>
        <v>10850</v>
      </c>
      <c r="I82" s="18">
        <f t="shared" ca="1" si="37"/>
        <v>9300</v>
      </c>
      <c r="J82" s="18">
        <f t="shared" ca="1" si="37"/>
        <v>6200</v>
      </c>
      <c r="K82" s="18">
        <f t="shared" ca="1" si="37"/>
        <v>0</v>
      </c>
      <c r="L82" s="18">
        <f t="shared" ca="1" si="37"/>
        <v>1550</v>
      </c>
      <c r="M82" s="18">
        <f t="shared" ca="1" si="37"/>
        <v>1550</v>
      </c>
      <c r="N82" s="18">
        <f t="shared" ca="1" si="37"/>
        <v>10850</v>
      </c>
      <c r="O82" s="18">
        <f t="shared" ca="1" si="37"/>
        <v>13950</v>
      </c>
      <c r="P82" s="18">
        <f t="shared" ca="1" si="37"/>
        <v>9300</v>
      </c>
      <c r="Q82" s="18">
        <f t="shared" ca="1" si="37"/>
        <v>7750</v>
      </c>
      <c r="R82" s="82">
        <f t="shared" ca="1" si="10"/>
        <v>93000</v>
      </c>
    </row>
    <row r="83" spans="1:18">
      <c r="A83" s="11" t="s">
        <v>73</v>
      </c>
      <c r="B83" s="20" t="s">
        <v>74</v>
      </c>
      <c r="C83" s="6" t="s">
        <v>96</v>
      </c>
      <c r="D83" s="85">
        <v>3990</v>
      </c>
      <c r="E83" s="86">
        <v>3325</v>
      </c>
      <c r="F83" s="18">
        <f t="shared" ref="F83:Q83" ca="1" si="38">SUM(F40*$E83)</f>
        <v>19950</v>
      </c>
      <c r="G83" s="18">
        <f t="shared" ca="1" si="38"/>
        <v>6650</v>
      </c>
      <c r="H83" s="18">
        <f t="shared" ca="1" si="38"/>
        <v>6650</v>
      </c>
      <c r="I83" s="18">
        <f t="shared" ca="1" si="38"/>
        <v>9975</v>
      </c>
      <c r="J83" s="18">
        <f t="shared" ca="1" si="38"/>
        <v>9975</v>
      </c>
      <c r="K83" s="18">
        <f t="shared" ca="1" si="38"/>
        <v>0</v>
      </c>
      <c r="L83" s="18">
        <f t="shared" ca="1" si="38"/>
        <v>23275</v>
      </c>
      <c r="M83" s="18">
        <f t="shared" ca="1" si="38"/>
        <v>9975</v>
      </c>
      <c r="N83" s="18">
        <f t="shared" ca="1" si="38"/>
        <v>9975</v>
      </c>
      <c r="O83" s="18">
        <f t="shared" ca="1" si="38"/>
        <v>19950</v>
      </c>
      <c r="P83" s="18">
        <f t="shared" ca="1" si="38"/>
        <v>23275</v>
      </c>
      <c r="Q83" s="18">
        <f t="shared" ca="1" si="38"/>
        <v>16625</v>
      </c>
      <c r="R83" s="82">
        <f t="shared" ca="1" si="10"/>
        <v>156275</v>
      </c>
    </row>
    <row r="84" spans="1:18">
      <c r="A84" s="12" t="s">
        <v>88</v>
      </c>
      <c r="B84" s="20" t="s">
        <v>75</v>
      </c>
      <c r="C84" s="6" t="s">
        <v>3</v>
      </c>
      <c r="D84" s="85">
        <v>1380</v>
      </c>
      <c r="E84" s="86">
        <v>1150</v>
      </c>
      <c r="F84" s="18">
        <f t="shared" ref="F84:Q84" ca="1" si="39">SUM(F41*$E84)</f>
        <v>0</v>
      </c>
      <c r="G84" s="18">
        <f t="shared" ca="1" si="39"/>
        <v>8050</v>
      </c>
      <c r="H84" s="18">
        <f t="shared" ca="1" si="39"/>
        <v>5750</v>
      </c>
      <c r="I84" s="18">
        <f t="shared" ca="1" si="39"/>
        <v>8050</v>
      </c>
      <c r="J84" s="18">
        <f t="shared" ca="1" si="39"/>
        <v>11500</v>
      </c>
      <c r="K84" s="18">
        <f t="shared" ca="1" si="39"/>
        <v>3450</v>
      </c>
      <c r="L84" s="18">
        <f t="shared" ca="1" si="39"/>
        <v>10350</v>
      </c>
      <c r="M84" s="18">
        <f t="shared" ca="1" si="39"/>
        <v>1150</v>
      </c>
      <c r="N84" s="18">
        <f t="shared" ca="1" si="39"/>
        <v>4600</v>
      </c>
      <c r="O84" s="18">
        <f t="shared" ca="1" si="39"/>
        <v>2300</v>
      </c>
      <c r="P84" s="18">
        <f t="shared" ca="1" si="39"/>
        <v>2300</v>
      </c>
      <c r="Q84" s="18">
        <f t="shared" ca="1" si="39"/>
        <v>2300</v>
      </c>
      <c r="R84" s="82">
        <f t="shared" ca="1" si="10"/>
        <v>59800</v>
      </c>
    </row>
    <row r="85" spans="1:18">
      <c r="A85" s="12" t="s">
        <v>89</v>
      </c>
      <c r="B85" s="20" t="s">
        <v>76</v>
      </c>
      <c r="C85" s="6" t="s">
        <v>3</v>
      </c>
      <c r="D85" s="85">
        <v>1320</v>
      </c>
      <c r="E85" s="86">
        <v>1100</v>
      </c>
      <c r="F85" s="18">
        <f t="shared" ref="F85:Q85" ca="1" si="40">SUM(F42*$E85)</f>
        <v>5500</v>
      </c>
      <c r="G85" s="18">
        <f t="shared" ca="1" si="40"/>
        <v>4400</v>
      </c>
      <c r="H85" s="18">
        <f t="shared" ca="1" si="40"/>
        <v>8800</v>
      </c>
      <c r="I85" s="18">
        <f t="shared" ca="1" si="40"/>
        <v>7700</v>
      </c>
      <c r="J85" s="18">
        <f t="shared" ca="1" si="40"/>
        <v>11000</v>
      </c>
      <c r="K85" s="18">
        <f t="shared" ca="1" si="40"/>
        <v>6600</v>
      </c>
      <c r="L85" s="18">
        <f t="shared" ca="1" si="40"/>
        <v>11000</v>
      </c>
      <c r="M85" s="18">
        <f t="shared" ca="1" si="40"/>
        <v>9900</v>
      </c>
      <c r="N85" s="18">
        <f t="shared" ca="1" si="40"/>
        <v>0</v>
      </c>
      <c r="O85" s="18">
        <f t="shared" ca="1" si="40"/>
        <v>11000</v>
      </c>
      <c r="P85" s="18">
        <f t="shared" ca="1" si="40"/>
        <v>4400</v>
      </c>
      <c r="Q85" s="18">
        <f t="shared" ca="1" si="40"/>
        <v>11000</v>
      </c>
      <c r="R85" s="82">
        <f t="shared" ca="1" si="10"/>
        <v>91300</v>
      </c>
    </row>
    <row r="86" spans="1:18">
      <c r="A86" s="12" t="s">
        <v>90</v>
      </c>
      <c r="B86" s="20" t="s">
        <v>77</v>
      </c>
      <c r="C86" s="6" t="s">
        <v>3</v>
      </c>
      <c r="D86" s="85">
        <v>1194</v>
      </c>
      <c r="E86" s="86">
        <v>995</v>
      </c>
      <c r="F86" s="18">
        <f t="shared" ref="F86:Q86" ca="1" si="41">SUM(F43*$E86)</f>
        <v>0</v>
      </c>
      <c r="G86" s="18">
        <f t="shared" ca="1" si="41"/>
        <v>6965</v>
      </c>
      <c r="H86" s="18">
        <f t="shared" ca="1" si="41"/>
        <v>3980</v>
      </c>
      <c r="I86" s="18">
        <f t="shared" ca="1" si="41"/>
        <v>9950</v>
      </c>
      <c r="J86" s="18">
        <f t="shared" ca="1" si="41"/>
        <v>2985</v>
      </c>
      <c r="K86" s="18">
        <f t="shared" ca="1" si="41"/>
        <v>1990</v>
      </c>
      <c r="L86" s="18">
        <f t="shared" ca="1" si="41"/>
        <v>3980</v>
      </c>
      <c r="M86" s="18">
        <f t="shared" ca="1" si="41"/>
        <v>0</v>
      </c>
      <c r="N86" s="18">
        <f t="shared" ca="1" si="41"/>
        <v>9950</v>
      </c>
      <c r="O86" s="18">
        <f t="shared" ca="1" si="41"/>
        <v>3980</v>
      </c>
      <c r="P86" s="18">
        <f t="shared" ca="1" si="41"/>
        <v>5970</v>
      </c>
      <c r="Q86" s="18">
        <f t="shared" ca="1" si="41"/>
        <v>8955</v>
      </c>
      <c r="R86" s="82">
        <f t="shared" ca="1" si="10"/>
        <v>58705</v>
      </c>
    </row>
    <row r="87" spans="1:18">
      <c r="A87" s="12" t="s">
        <v>91</v>
      </c>
      <c r="B87" s="20" t="s">
        <v>78</v>
      </c>
      <c r="C87" s="6" t="s">
        <v>3</v>
      </c>
      <c r="D87" s="85">
        <v>930</v>
      </c>
      <c r="E87" s="86">
        <v>775</v>
      </c>
      <c r="F87" s="18">
        <f t="shared" ref="F87:Q87" ca="1" si="42">SUM(F44*$E87)</f>
        <v>1550</v>
      </c>
      <c r="G87" s="18">
        <f t="shared" ca="1" si="42"/>
        <v>5425</v>
      </c>
      <c r="H87" s="18">
        <f t="shared" ca="1" si="42"/>
        <v>1550</v>
      </c>
      <c r="I87" s="18">
        <f t="shared" ca="1" si="42"/>
        <v>5425</v>
      </c>
      <c r="J87" s="18">
        <f t="shared" ca="1" si="42"/>
        <v>7750</v>
      </c>
      <c r="K87" s="18">
        <f t="shared" ca="1" si="42"/>
        <v>7750</v>
      </c>
      <c r="L87" s="18">
        <f t="shared" ca="1" si="42"/>
        <v>3875</v>
      </c>
      <c r="M87" s="18">
        <f t="shared" ca="1" si="42"/>
        <v>7750</v>
      </c>
      <c r="N87" s="18">
        <f t="shared" ca="1" si="42"/>
        <v>6975</v>
      </c>
      <c r="O87" s="18">
        <f t="shared" ca="1" si="42"/>
        <v>6975</v>
      </c>
      <c r="P87" s="18">
        <f t="shared" ca="1" si="42"/>
        <v>2325</v>
      </c>
      <c r="Q87" s="18">
        <f t="shared" ca="1" si="42"/>
        <v>7750</v>
      </c>
      <c r="R87" s="82">
        <f t="shared" ca="1" si="10"/>
        <v>65100</v>
      </c>
    </row>
    <row r="88" spans="1:18">
      <c r="A88" s="12" t="s">
        <v>92</v>
      </c>
      <c r="B88" s="20" t="s">
        <v>79</v>
      </c>
      <c r="C88" s="6" t="s">
        <v>3</v>
      </c>
      <c r="D88" s="85">
        <v>1110</v>
      </c>
      <c r="E88" s="86">
        <v>916.66</v>
      </c>
      <c r="F88" s="18">
        <f t="shared" ref="F88:Q88" ca="1" si="43">SUM(F45*$E88)</f>
        <v>4583.3</v>
      </c>
      <c r="G88" s="18">
        <f t="shared" ca="1" si="43"/>
        <v>2749.98</v>
      </c>
      <c r="H88" s="18">
        <f t="shared" ca="1" si="43"/>
        <v>8249.94</v>
      </c>
      <c r="I88" s="18">
        <f t="shared" ca="1" si="43"/>
        <v>8249.94</v>
      </c>
      <c r="J88" s="18">
        <f t="shared" ca="1" si="43"/>
        <v>6416.62</v>
      </c>
      <c r="K88" s="18">
        <f t="shared" ca="1" si="43"/>
        <v>916.66</v>
      </c>
      <c r="L88" s="18">
        <f t="shared" ca="1" si="43"/>
        <v>1833.32</v>
      </c>
      <c r="M88" s="18">
        <f t="shared" ca="1" si="43"/>
        <v>2749.98</v>
      </c>
      <c r="N88" s="18">
        <f t="shared" ca="1" si="43"/>
        <v>1833.32</v>
      </c>
      <c r="O88" s="18">
        <f t="shared" ca="1" si="43"/>
        <v>0</v>
      </c>
      <c r="P88" s="18">
        <f t="shared" ca="1" si="43"/>
        <v>5499.96</v>
      </c>
      <c r="Q88" s="18">
        <f t="shared" ca="1" si="43"/>
        <v>5499.96</v>
      </c>
      <c r="R88" s="82">
        <f t="shared" ca="1" si="10"/>
        <v>48582.98</v>
      </c>
    </row>
    <row r="89" spans="1:18">
      <c r="A89" s="12" t="s">
        <v>93</v>
      </c>
      <c r="B89" s="20" t="s">
        <v>80</v>
      </c>
      <c r="C89" s="6" t="s">
        <v>3</v>
      </c>
      <c r="D89" s="85">
        <v>1074</v>
      </c>
      <c r="E89" s="86">
        <v>895</v>
      </c>
      <c r="F89" s="18">
        <f t="shared" ref="F89:Q89" ca="1" si="44">SUM(F46*$E89)</f>
        <v>4475</v>
      </c>
      <c r="G89" s="18">
        <f t="shared" ca="1" si="44"/>
        <v>4475</v>
      </c>
      <c r="H89" s="18">
        <f t="shared" ca="1" si="44"/>
        <v>8950</v>
      </c>
      <c r="I89" s="18">
        <f t="shared" ca="1" si="44"/>
        <v>3580</v>
      </c>
      <c r="J89" s="18">
        <f t="shared" ca="1" si="44"/>
        <v>2685</v>
      </c>
      <c r="K89" s="18">
        <f t="shared" ca="1" si="44"/>
        <v>4475</v>
      </c>
      <c r="L89" s="18">
        <f t="shared" ca="1" si="44"/>
        <v>8950</v>
      </c>
      <c r="M89" s="18">
        <f t="shared" ca="1" si="44"/>
        <v>8950</v>
      </c>
      <c r="N89" s="18">
        <f t="shared" ca="1" si="44"/>
        <v>7160</v>
      </c>
      <c r="O89" s="18">
        <f t="shared" ca="1" si="44"/>
        <v>6265</v>
      </c>
      <c r="P89" s="18">
        <f t="shared" ca="1" si="44"/>
        <v>5370</v>
      </c>
      <c r="Q89" s="18">
        <f t="shared" ca="1" si="44"/>
        <v>6265</v>
      </c>
      <c r="R89" s="82">
        <f t="shared" ca="1" si="10"/>
        <v>71600</v>
      </c>
    </row>
    <row r="90" spans="1:18">
      <c r="A90" s="12" t="s">
        <v>94</v>
      </c>
      <c r="B90" s="20" t="s">
        <v>81</v>
      </c>
      <c r="C90" s="6" t="s">
        <v>3</v>
      </c>
      <c r="D90" s="85">
        <v>900</v>
      </c>
      <c r="E90" s="86">
        <v>750</v>
      </c>
      <c r="F90" s="18">
        <f t="shared" ref="F90:Q90" ca="1" si="45">SUM(F47*$E90)</f>
        <v>750</v>
      </c>
      <c r="G90" s="18">
        <f t="shared" ca="1" si="45"/>
        <v>0</v>
      </c>
      <c r="H90" s="18">
        <f t="shared" ca="1" si="45"/>
        <v>5250</v>
      </c>
      <c r="I90" s="18">
        <f t="shared" ca="1" si="45"/>
        <v>6000</v>
      </c>
      <c r="J90" s="18">
        <f t="shared" ca="1" si="45"/>
        <v>3000</v>
      </c>
      <c r="K90" s="18">
        <f t="shared" ca="1" si="45"/>
        <v>7500</v>
      </c>
      <c r="L90" s="18">
        <f t="shared" ca="1" si="45"/>
        <v>2250</v>
      </c>
      <c r="M90" s="18">
        <f t="shared" ca="1" si="45"/>
        <v>2250</v>
      </c>
      <c r="N90" s="18">
        <f t="shared" ca="1" si="45"/>
        <v>3750</v>
      </c>
      <c r="O90" s="18">
        <f t="shared" ca="1" si="45"/>
        <v>6750</v>
      </c>
      <c r="P90" s="18">
        <f t="shared" ca="1" si="45"/>
        <v>1500</v>
      </c>
      <c r="Q90" s="18">
        <f t="shared" ca="1" si="45"/>
        <v>750</v>
      </c>
      <c r="R90" s="82">
        <f t="shared" ca="1" si="10"/>
        <v>39750</v>
      </c>
    </row>
    <row r="91" spans="1:18">
      <c r="A91" s="12" t="s">
        <v>87</v>
      </c>
      <c r="B91" s="20" t="s">
        <v>82</v>
      </c>
      <c r="C91" s="6" t="s">
        <v>3</v>
      </c>
      <c r="D91" s="85">
        <v>1134</v>
      </c>
      <c r="E91" s="86">
        <v>945</v>
      </c>
      <c r="F91" s="18">
        <f t="shared" ref="F91:Q91" ca="1" si="46">SUM(F48*$E91)</f>
        <v>5670</v>
      </c>
      <c r="G91" s="18">
        <f t="shared" ca="1" si="46"/>
        <v>5670</v>
      </c>
      <c r="H91" s="18">
        <f t="shared" ca="1" si="46"/>
        <v>9450</v>
      </c>
      <c r="I91" s="18">
        <f t="shared" ca="1" si="46"/>
        <v>8505</v>
      </c>
      <c r="J91" s="18">
        <f t="shared" ca="1" si="46"/>
        <v>0</v>
      </c>
      <c r="K91" s="18">
        <f t="shared" ca="1" si="46"/>
        <v>8505</v>
      </c>
      <c r="L91" s="18">
        <f t="shared" ca="1" si="46"/>
        <v>7560</v>
      </c>
      <c r="M91" s="18">
        <f t="shared" ca="1" si="46"/>
        <v>4725</v>
      </c>
      <c r="N91" s="18">
        <f t="shared" ca="1" si="46"/>
        <v>1890</v>
      </c>
      <c r="O91" s="18">
        <f t="shared" ca="1" si="46"/>
        <v>945</v>
      </c>
      <c r="P91" s="18">
        <f t="shared" ca="1" si="46"/>
        <v>7560</v>
      </c>
      <c r="Q91" s="18">
        <f t="shared" ca="1" si="46"/>
        <v>9450</v>
      </c>
      <c r="R91" s="82">
        <f t="shared" ca="1" si="10"/>
        <v>69930</v>
      </c>
    </row>
    <row r="92" spans="1:18">
      <c r="A92" s="12" t="s">
        <v>86</v>
      </c>
      <c r="B92" s="20" t="s">
        <v>83</v>
      </c>
      <c r="C92" s="6" t="s">
        <v>3</v>
      </c>
      <c r="D92" s="85">
        <v>990</v>
      </c>
      <c r="E92" s="86">
        <v>825</v>
      </c>
      <c r="F92" s="18">
        <f t="shared" ref="F92:Q92" ca="1" si="47">SUM(F49*$E92)</f>
        <v>5775</v>
      </c>
      <c r="G92" s="18">
        <f t="shared" ca="1" si="47"/>
        <v>5775</v>
      </c>
      <c r="H92" s="18">
        <f t="shared" ca="1" si="47"/>
        <v>2475</v>
      </c>
      <c r="I92" s="18">
        <f t="shared" ca="1" si="47"/>
        <v>2475</v>
      </c>
      <c r="J92" s="18">
        <f t="shared" ca="1" si="47"/>
        <v>0</v>
      </c>
      <c r="K92" s="18">
        <f t="shared" ca="1" si="47"/>
        <v>6600</v>
      </c>
      <c r="L92" s="18">
        <f t="shared" ca="1" si="47"/>
        <v>6600</v>
      </c>
      <c r="M92" s="18">
        <f t="shared" ca="1" si="47"/>
        <v>5775</v>
      </c>
      <c r="N92" s="18">
        <f t="shared" ca="1" si="47"/>
        <v>825</v>
      </c>
      <c r="O92" s="18">
        <f t="shared" ca="1" si="47"/>
        <v>4950</v>
      </c>
      <c r="P92" s="18">
        <f t="shared" ca="1" si="47"/>
        <v>0</v>
      </c>
      <c r="Q92" s="18">
        <f t="shared" ca="1" si="47"/>
        <v>7425</v>
      </c>
      <c r="R92" s="82">
        <f t="shared" ca="1" si="10"/>
        <v>48675</v>
      </c>
    </row>
    <row r="93" spans="1:18">
      <c r="A93" s="12" t="s">
        <v>85</v>
      </c>
      <c r="B93" s="20" t="s">
        <v>84</v>
      </c>
      <c r="C93" s="6" t="s">
        <v>3</v>
      </c>
      <c r="D93" s="85">
        <v>1434</v>
      </c>
      <c r="E93" s="86">
        <v>1195</v>
      </c>
      <c r="F93" s="18">
        <f t="shared" ref="F93:Q93" ca="1" si="48">SUM(F50*$E93)</f>
        <v>10755</v>
      </c>
      <c r="G93" s="18">
        <f t="shared" ca="1" si="48"/>
        <v>4780</v>
      </c>
      <c r="H93" s="18">
        <f t="shared" ca="1" si="48"/>
        <v>7170</v>
      </c>
      <c r="I93" s="18">
        <f t="shared" ca="1" si="48"/>
        <v>10755</v>
      </c>
      <c r="J93" s="18">
        <f t="shared" ca="1" si="48"/>
        <v>5975</v>
      </c>
      <c r="K93" s="18">
        <f t="shared" ca="1" si="48"/>
        <v>5975</v>
      </c>
      <c r="L93" s="18">
        <f t="shared" ca="1" si="48"/>
        <v>2390</v>
      </c>
      <c r="M93" s="18">
        <f t="shared" ca="1" si="48"/>
        <v>1195</v>
      </c>
      <c r="N93" s="18">
        <f t="shared" ca="1" si="48"/>
        <v>4780</v>
      </c>
      <c r="O93" s="18">
        <f t="shared" ca="1" si="48"/>
        <v>3585</v>
      </c>
      <c r="P93" s="18">
        <f t="shared" ca="1" si="48"/>
        <v>9560</v>
      </c>
      <c r="Q93" s="18">
        <f t="shared" ca="1" si="48"/>
        <v>8365</v>
      </c>
      <c r="R93" s="82">
        <f t="shared" ca="1" si="10"/>
        <v>75285</v>
      </c>
    </row>
    <row r="94" spans="1:18">
      <c r="E94" s="77" t="s">
        <v>119</v>
      </c>
      <c r="F94" s="82">
        <f ca="1">SUM(F54:F93)</f>
        <v>320033.3</v>
      </c>
      <c r="G94" s="82">
        <f t="shared" ref="G94:Q94" ca="1" si="49">SUM(G54:G93)</f>
        <v>364589.93999999994</v>
      </c>
      <c r="H94" s="82">
        <f t="shared" ca="1" si="49"/>
        <v>379616.58</v>
      </c>
      <c r="I94" s="82">
        <f t="shared" ca="1" si="49"/>
        <v>323839.92</v>
      </c>
      <c r="J94" s="82">
        <f t="shared" ca="1" si="49"/>
        <v>371969.94</v>
      </c>
      <c r="K94" s="82">
        <f t="shared" ca="1" si="49"/>
        <v>332836.63999999996</v>
      </c>
      <c r="L94" s="82">
        <f t="shared" ca="1" si="49"/>
        <v>358238.27999999997</v>
      </c>
      <c r="M94" s="82">
        <f t="shared" ca="1" si="49"/>
        <v>318319.98</v>
      </c>
      <c r="N94" s="82">
        <f t="shared" ca="1" si="49"/>
        <v>257304.96000000002</v>
      </c>
      <c r="O94" s="82">
        <f t="shared" ca="1" si="49"/>
        <v>344600</v>
      </c>
      <c r="P94" s="82">
        <f t="shared" ca="1" si="49"/>
        <v>319726.58</v>
      </c>
      <c r="Q94" s="82">
        <f t="shared" ca="1" si="49"/>
        <v>391393.28000000003</v>
      </c>
      <c r="R94" s="80">
        <f ca="1">SUM(F94:Q94)</f>
        <v>4082469.3999999994</v>
      </c>
    </row>
  </sheetData>
  <mergeCells count="1">
    <mergeCell ref="A1:Q1"/>
  </mergeCells>
  <conditionalFormatting sqref="B53:E53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{9C6817BC-874A-4DAD-93FA-A4523F966A9C}</x14:id>
        </ext>
      </extLst>
    </cfRule>
  </conditionalFormatting>
  <conditionalFormatting sqref="B10:E10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{D9726876-6E62-46CA-9934-88BF901406DE}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C6817BC-874A-4DAD-93FA-A4523F966A9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B53:E53</xm:sqref>
        </x14:conditionalFormatting>
        <x14:conditionalFormatting xmlns:xm="http://schemas.microsoft.com/office/excel/2006/main">
          <x14:cfRule type="dataBar" id="{D9726876-6E62-46CA-9934-88BF901406D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B10:E10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979FC8-335D-4B9A-8218-CAE08F2A05F3}">
  <sheetPr>
    <tabColor theme="5" tint="-0.249977111117893"/>
  </sheetPr>
  <dimension ref="A1:R94"/>
  <sheetViews>
    <sheetView topLeftCell="A42" zoomScale="55" zoomScaleNormal="55" workbookViewId="0">
      <selection activeCell="K31" sqref="K31"/>
    </sheetView>
  </sheetViews>
  <sheetFormatPr baseColWidth="10" defaultRowHeight="14.4"/>
  <cols>
    <col min="1" max="1" width="23.109375" customWidth="1"/>
    <col min="2" max="2" width="21" customWidth="1"/>
    <col min="3" max="3" width="16.44140625" customWidth="1"/>
    <col min="4" max="18" width="15.88671875" customWidth="1"/>
  </cols>
  <sheetData>
    <row r="1" spans="1:18" ht="21">
      <c r="A1" s="75" t="s">
        <v>103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</row>
    <row r="3" spans="1:18">
      <c r="A3" s="8" t="s">
        <v>2</v>
      </c>
      <c r="B3" s="8" t="s">
        <v>1</v>
      </c>
      <c r="C3" s="2"/>
      <c r="D3" s="9" t="s">
        <v>7</v>
      </c>
      <c r="E3" s="7">
        <v>0.2</v>
      </c>
    </row>
    <row r="4" spans="1:18">
      <c r="A4" s="4" t="s">
        <v>5</v>
      </c>
      <c r="B4" s="5">
        <v>0.5</v>
      </c>
      <c r="C4" s="2"/>
    </row>
    <row r="5" spans="1:18">
      <c r="A5" s="6" t="s">
        <v>6</v>
      </c>
      <c r="B5" s="7">
        <v>0.45</v>
      </c>
      <c r="C5" s="2"/>
    </row>
    <row r="6" spans="1:18">
      <c r="A6" s="4" t="s">
        <v>4</v>
      </c>
      <c r="B6" s="5">
        <v>0.59</v>
      </c>
      <c r="C6" s="2"/>
    </row>
    <row r="7" spans="1:18">
      <c r="A7" s="6" t="s">
        <v>3</v>
      </c>
      <c r="B7" s="7">
        <v>0.55000000000000004</v>
      </c>
      <c r="C7" s="2"/>
    </row>
    <row r="8" spans="1:18">
      <c r="A8" s="1"/>
      <c r="B8" s="1"/>
      <c r="C8" s="2"/>
    </row>
    <row r="9" spans="1:18">
      <c r="A9" s="14" t="s">
        <v>105</v>
      </c>
      <c r="B9" s="14" t="s">
        <v>98</v>
      </c>
    </row>
    <row r="10" spans="1:18" ht="28.8">
      <c r="A10" s="16" t="s">
        <v>15</v>
      </c>
      <c r="B10" s="16" t="s">
        <v>9</v>
      </c>
      <c r="C10" s="16" t="s">
        <v>8</v>
      </c>
      <c r="D10" s="16" t="s">
        <v>10</v>
      </c>
      <c r="E10" s="16" t="s">
        <v>11</v>
      </c>
      <c r="F10" s="22" t="s">
        <v>106</v>
      </c>
      <c r="G10" s="22" t="s">
        <v>107</v>
      </c>
      <c r="H10" s="22" t="s">
        <v>108</v>
      </c>
      <c r="I10" s="22" t="s">
        <v>109</v>
      </c>
      <c r="J10" s="22" t="s">
        <v>110</v>
      </c>
      <c r="K10" s="22" t="s">
        <v>111</v>
      </c>
      <c r="L10" s="22" t="s">
        <v>112</v>
      </c>
      <c r="M10" s="22" t="s">
        <v>113</v>
      </c>
      <c r="N10" s="22" t="s">
        <v>114</v>
      </c>
      <c r="O10" s="22" t="s">
        <v>115</v>
      </c>
      <c r="P10" s="22" t="s">
        <v>116</v>
      </c>
      <c r="Q10" s="22" t="s">
        <v>117</v>
      </c>
      <c r="R10" s="23" t="s">
        <v>118</v>
      </c>
    </row>
    <row r="11" spans="1:18">
      <c r="A11" s="3" t="s">
        <v>19</v>
      </c>
      <c r="B11" s="13" t="s">
        <v>27</v>
      </c>
      <c r="C11" s="6" t="s">
        <v>5</v>
      </c>
      <c r="D11" s="85">
        <v>3420</v>
      </c>
      <c r="E11" s="86">
        <f>D11/1.2</f>
        <v>2850</v>
      </c>
      <c r="F11" s="13">
        <f ca="1">RANDBETWEEN(0,10)</f>
        <v>3</v>
      </c>
      <c r="G11" s="13">
        <f t="shared" ref="G11:Q26" ca="1" si="0">RANDBETWEEN(0,10)</f>
        <v>4</v>
      </c>
      <c r="H11" s="13">
        <f t="shared" ca="1" si="0"/>
        <v>3</v>
      </c>
      <c r="I11" s="13">
        <f t="shared" ca="1" si="0"/>
        <v>9</v>
      </c>
      <c r="J11" s="13">
        <f t="shared" ca="1" si="0"/>
        <v>2</v>
      </c>
      <c r="K11" s="13">
        <f t="shared" ca="1" si="0"/>
        <v>2</v>
      </c>
      <c r="L11" s="13">
        <f t="shared" ca="1" si="0"/>
        <v>3</v>
      </c>
      <c r="M11" s="13">
        <f t="shared" ca="1" si="0"/>
        <v>10</v>
      </c>
      <c r="N11" s="13">
        <f t="shared" ca="1" si="0"/>
        <v>3</v>
      </c>
      <c r="O11" s="13">
        <f t="shared" ca="1" si="0"/>
        <v>5</v>
      </c>
      <c r="P11" s="13">
        <f t="shared" ca="1" si="0"/>
        <v>8</v>
      </c>
      <c r="Q11" s="13">
        <f t="shared" ca="1" si="0"/>
        <v>2</v>
      </c>
      <c r="R11" s="3">
        <f ca="1">SUM(F11:Q11)</f>
        <v>54</v>
      </c>
    </row>
    <row r="12" spans="1:18">
      <c r="A12" s="3" t="s">
        <v>20</v>
      </c>
      <c r="B12" s="13" t="s">
        <v>26</v>
      </c>
      <c r="C12" s="6" t="s">
        <v>5</v>
      </c>
      <c r="D12" s="85">
        <v>3240</v>
      </c>
      <c r="E12" s="86">
        <f t="shared" ref="E12" si="1">D12/1.2</f>
        <v>2700</v>
      </c>
      <c r="F12" s="13">
        <f t="shared" ref="F12:Q27" ca="1" si="2">RANDBETWEEN(0,10)</f>
        <v>2</v>
      </c>
      <c r="G12" s="13">
        <f t="shared" ca="1" si="0"/>
        <v>6</v>
      </c>
      <c r="H12" s="13">
        <f t="shared" ca="1" si="0"/>
        <v>1</v>
      </c>
      <c r="I12" s="13">
        <f t="shared" ca="1" si="0"/>
        <v>2</v>
      </c>
      <c r="J12" s="13">
        <f t="shared" ca="1" si="0"/>
        <v>10</v>
      </c>
      <c r="K12" s="13">
        <f t="shared" ca="1" si="0"/>
        <v>9</v>
      </c>
      <c r="L12" s="13">
        <f t="shared" ca="1" si="0"/>
        <v>0</v>
      </c>
      <c r="M12" s="13">
        <f t="shared" ca="1" si="0"/>
        <v>3</v>
      </c>
      <c r="N12" s="13">
        <f t="shared" ca="1" si="0"/>
        <v>6</v>
      </c>
      <c r="O12" s="13">
        <f t="shared" ca="1" si="0"/>
        <v>2</v>
      </c>
      <c r="P12" s="13">
        <f t="shared" ca="1" si="0"/>
        <v>2</v>
      </c>
      <c r="Q12" s="13">
        <f t="shared" ca="1" si="0"/>
        <v>3</v>
      </c>
      <c r="R12" s="3">
        <f t="shared" ref="R12:R50" ca="1" si="3">SUM(F12:Q12)</f>
        <v>46</v>
      </c>
    </row>
    <row r="13" spans="1:18">
      <c r="A13" s="3" t="s">
        <v>16</v>
      </c>
      <c r="B13" s="13" t="s">
        <v>32</v>
      </c>
      <c r="C13" s="6" t="s">
        <v>5</v>
      </c>
      <c r="D13" s="85">
        <v>2340</v>
      </c>
      <c r="E13" s="86">
        <v>1950</v>
      </c>
      <c r="F13" s="13">
        <f t="shared" ca="1" si="2"/>
        <v>2</v>
      </c>
      <c r="G13" s="13">
        <f t="shared" ca="1" si="0"/>
        <v>6</v>
      </c>
      <c r="H13" s="13">
        <f t="shared" ca="1" si="0"/>
        <v>7</v>
      </c>
      <c r="I13" s="13">
        <f t="shared" ca="1" si="0"/>
        <v>0</v>
      </c>
      <c r="J13" s="13">
        <f t="shared" ca="1" si="0"/>
        <v>0</v>
      </c>
      <c r="K13" s="13">
        <f t="shared" ca="1" si="0"/>
        <v>4</v>
      </c>
      <c r="L13" s="13">
        <f t="shared" ca="1" si="0"/>
        <v>0</v>
      </c>
      <c r="M13" s="13">
        <f t="shared" ca="1" si="0"/>
        <v>0</v>
      </c>
      <c r="N13" s="13">
        <f t="shared" ca="1" si="0"/>
        <v>0</v>
      </c>
      <c r="O13" s="13">
        <f t="shared" ca="1" si="0"/>
        <v>1</v>
      </c>
      <c r="P13" s="13">
        <f t="shared" ca="1" si="0"/>
        <v>4</v>
      </c>
      <c r="Q13" s="13">
        <f t="shared" ca="1" si="0"/>
        <v>6</v>
      </c>
      <c r="R13" s="3">
        <f t="shared" ca="1" si="3"/>
        <v>30</v>
      </c>
    </row>
    <row r="14" spans="1:18">
      <c r="A14" s="3" t="s">
        <v>18</v>
      </c>
      <c r="B14" s="13" t="s">
        <v>31</v>
      </c>
      <c r="C14" s="6" t="s">
        <v>5</v>
      </c>
      <c r="D14" s="85">
        <v>3300</v>
      </c>
      <c r="E14" s="86">
        <v>2750</v>
      </c>
      <c r="F14" s="13">
        <f t="shared" ca="1" si="2"/>
        <v>4</v>
      </c>
      <c r="G14" s="13">
        <f t="shared" ca="1" si="0"/>
        <v>4</v>
      </c>
      <c r="H14" s="13">
        <f t="shared" ca="1" si="0"/>
        <v>0</v>
      </c>
      <c r="I14" s="13">
        <f t="shared" ca="1" si="0"/>
        <v>10</v>
      </c>
      <c r="J14" s="13">
        <f t="shared" ca="1" si="0"/>
        <v>9</v>
      </c>
      <c r="K14" s="13">
        <f t="shared" ca="1" si="0"/>
        <v>6</v>
      </c>
      <c r="L14" s="13">
        <f t="shared" ca="1" si="0"/>
        <v>8</v>
      </c>
      <c r="M14" s="13">
        <f t="shared" ca="1" si="0"/>
        <v>0</v>
      </c>
      <c r="N14" s="13">
        <f t="shared" ca="1" si="0"/>
        <v>1</v>
      </c>
      <c r="O14" s="13">
        <f t="shared" ca="1" si="0"/>
        <v>5</v>
      </c>
      <c r="P14" s="13">
        <f t="shared" ca="1" si="0"/>
        <v>5</v>
      </c>
      <c r="Q14" s="13">
        <f t="shared" ca="1" si="0"/>
        <v>7</v>
      </c>
      <c r="R14" s="3">
        <f t="shared" ca="1" si="3"/>
        <v>59</v>
      </c>
    </row>
    <row r="15" spans="1:18">
      <c r="A15" s="3" t="s">
        <v>17</v>
      </c>
      <c r="B15" s="13" t="s">
        <v>30</v>
      </c>
      <c r="C15" s="6" t="s">
        <v>5</v>
      </c>
      <c r="D15" s="85">
        <v>2280</v>
      </c>
      <c r="E15" s="86">
        <v>1900</v>
      </c>
      <c r="F15" s="13">
        <f t="shared" ca="1" si="2"/>
        <v>6</v>
      </c>
      <c r="G15" s="13">
        <f t="shared" ca="1" si="0"/>
        <v>5</v>
      </c>
      <c r="H15" s="13">
        <f t="shared" ca="1" si="0"/>
        <v>5</v>
      </c>
      <c r="I15" s="13">
        <f t="shared" ca="1" si="0"/>
        <v>3</v>
      </c>
      <c r="J15" s="13">
        <f t="shared" ca="1" si="0"/>
        <v>0</v>
      </c>
      <c r="K15" s="13">
        <f t="shared" ca="1" si="0"/>
        <v>1</v>
      </c>
      <c r="L15" s="13">
        <f t="shared" ca="1" si="0"/>
        <v>4</v>
      </c>
      <c r="M15" s="13">
        <f t="shared" ca="1" si="0"/>
        <v>6</v>
      </c>
      <c r="N15" s="13">
        <f t="shared" ca="1" si="0"/>
        <v>7</v>
      </c>
      <c r="O15" s="13">
        <f t="shared" ca="1" si="0"/>
        <v>0</v>
      </c>
      <c r="P15" s="13">
        <f t="shared" ca="1" si="0"/>
        <v>2</v>
      </c>
      <c r="Q15" s="13">
        <f t="shared" ca="1" si="0"/>
        <v>9</v>
      </c>
      <c r="R15" s="3">
        <f t="shared" ca="1" si="3"/>
        <v>48</v>
      </c>
    </row>
    <row r="16" spans="1:18">
      <c r="A16" s="3" t="s">
        <v>21</v>
      </c>
      <c r="B16" s="13" t="s">
        <v>33</v>
      </c>
      <c r="C16" s="6" t="s">
        <v>5</v>
      </c>
      <c r="D16" s="85">
        <v>2340</v>
      </c>
      <c r="E16" s="86">
        <v>1950</v>
      </c>
      <c r="F16" s="13">
        <f t="shared" ca="1" si="2"/>
        <v>1</v>
      </c>
      <c r="G16" s="13">
        <f t="shared" ca="1" si="0"/>
        <v>9</v>
      </c>
      <c r="H16" s="13">
        <f t="shared" ca="1" si="0"/>
        <v>9</v>
      </c>
      <c r="I16" s="13">
        <f t="shared" ca="1" si="0"/>
        <v>3</v>
      </c>
      <c r="J16" s="13">
        <f t="shared" ca="1" si="0"/>
        <v>0</v>
      </c>
      <c r="K16" s="13">
        <f t="shared" ca="1" si="0"/>
        <v>4</v>
      </c>
      <c r="L16" s="13">
        <f t="shared" ca="1" si="0"/>
        <v>5</v>
      </c>
      <c r="M16" s="13">
        <f t="shared" ca="1" si="0"/>
        <v>3</v>
      </c>
      <c r="N16" s="13">
        <f t="shared" ca="1" si="0"/>
        <v>10</v>
      </c>
      <c r="O16" s="13">
        <f t="shared" ca="1" si="0"/>
        <v>2</v>
      </c>
      <c r="P16" s="13">
        <f t="shared" ca="1" si="0"/>
        <v>7</v>
      </c>
      <c r="Q16" s="13">
        <f t="shared" ca="1" si="0"/>
        <v>8</v>
      </c>
      <c r="R16" s="3">
        <f t="shared" ca="1" si="3"/>
        <v>61</v>
      </c>
    </row>
    <row r="17" spans="1:18">
      <c r="A17" s="3" t="s">
        <v>22</v>
      </c>
      <c r="B17" s="13" t="s">
        <v>34</v>
      </c>
      <c r="C17" s="6" t="s">
        <v>5</v>
      </c>
      <c r="D17" s="85">
        <v>1680</v>
      </c>
      <c r="E17" s="86">
        <v>1400</v>
      </c>
      <c r="F17" s="13">
        <f t="shared" ca="1" si="2"/>
        <v>5</v>
      </c>
      <c r="G17" s="13">
        <f t="shared" ca="1" si="0"/>
        <v>8</v>
      </c>
      <c r="H17" s="13">
        <f t="shared" ca="1" si="0"/>
        <v>6</v>
      </c>
      <c r="I17" s="13">
        <f t="shared" ca="1" si="0"/>
        <v>9</v>
      </c>
      <c r="J17" s="13">
        <f t="shared" ca="1" si="0"/>
        <v>3</v>
      </c>
      <c r="K17" s="13">
        <f t="shared" ca="1" si="0"/>
        <v>2</v>
      </c>
      <c r="L17" s="13">
        <f t="shared" ca="1" si="0"/>
        <v>0</v>
      </c>
      <c r="M17" s="13">
        <f t="shared" ca="1" si="0"/>
        <v>7</v>
      </c>
      <c r="N17" s="13">
        <f t="shared" ca="1" si="0"/>
        <v>6</v>
      </c>
      <c r="O17" s="13">
        <f t="shared" ca="1" si="0"/>
        <v>2</v>
      </c>
      <c r="P17" s="13">
        <f t="shared" ca="1" si="0"/>
        <v>6</v>
      </c>
      <c r="Q17" s="13">
        <f t="shared" ca="1" si="0"/>
        <v>9</v>
      </c>
      <c r="R17" s="3">
        <f t="shared" ca="1" si="3"/>
        <v>63</v>
      </c>
    </row>
    <row r="18" spans="1:18">
      <c r="A18" s="3" t="s">
        <v>23</v>
      </c>
      <c r="B18" s="13" t="s">
        <v>35</v>
      </c>
      <c r="C18" s="6" t="s">
        <v>5</v>
      </c>
      <c r="D18" s="85">
        <v>2340</v>
      </c>
      <c r="E18" s="86">
        <v>1950</v>
      </c>
      <c r="F18" s="13">
        <f t="shared" ca="1" si="2"/>
        <v>10</v>
      </c>
      <c r="G18" s="13">
        <f t="shared" ca="1" si="0"/>
        <v>4</v>
      </c>
      <c r="H18" s="13">
        <f t="shared" ca="1" si="0"/>
        <v>1</v>
      </c>
      <c r="I18" s="13">
        <f t="shared" ca="1" si="0"/>
        <v>3</v>
      </c>
      <c r="J18" s="13">
        <f t="shared" ca="1" si="0"/>
        <v>0</v>
      </c>
      <c r="K18" s="13">
        <f t="shared" ca="1" si="0"/>
        <v>8</v>
      </c>
      <c r="L18" s="13">
        <f t="shared" ca="1" si="0"/>
        <v>5</v>
      </c>
      <c r="M18" s="13">
        <f t="shared" ca="1" si="0"/>
        <v>0</v>
      </c>
      <c r="N18" s="13">
        <f t="shared" ca="1" si="0"/>
        <v>4</v>
      </c>
      <c r="O18" s="13">
        <f t="shared" ca="1" si="0"/>
        <v>0</v>
      </c>
      <c r="P18" s="13">
        <f t="shared" ca="1" si="0"/>
        <v>9</v>
      </c>
      <c r="Q18" s="13">
        <f t="shared" ca="1" si="0"/>
        <v>10</v>
      </c>
      <c r="R18" s="3">
        <f t="shared" ca="1" si="3"/>
        <v>54</v>
      </c>
    </row>
    <row r="19" spans="1:18">
      <c r="A19" s="3" t="s">
        <v>24</v>
      </c>
      <c r="B19" s="13" t="s">
        <v>28</v>
      </c>
      <c r="C19" s="6" t="s">
        <v>5</v>
      </c>
      <c r="D19" s="85">
        <v>2460</v>
      </c>
      <c r="E19" s="86">
        <v>2050</v>
      </c>
      <c r="F19" s="13">
        <f t="shared" ca="1" si="2"/>
        <v>9</v>
      </c>
      <c r="G19" s="13">
        <f t="shared" ca="1" si="0"/>
        <v>10</v>
      </c>
      <c r="H19" s="13">
        <f t="shared" ca="1" si="0"/>
        <v>2</v>
      </c>
      <c r="I19" s="13">
        <f t="shared" ca="1" si="0"/>
        <v>7</v>
      </c>
      <c r="J19" s="13">
        <f t="shared" ca="1" si="0"/>
        <v>6</v>
      </c>
      <c r="K19" s="13">
        <f t="shared" ca="1" si="0"/>
        <v>5</v>
      </c>
      <c r="L19" s="13">
        <f t="shared" ca="1" si="0"/>
        <v>9</v>
      </c>
      <c r="M19" s="13">
        <f t="shared" ca="1" si="0"/>
        <v>2</v>
      </c>
      <c r="N19" s="13">
        <f t="shared" ca="1" si="0"/>
        <v>7</v>
      </c>
      <c r="O19" s="13">
        <f t="shared" ca="1" si="0"/>
        <v>6</v>
      </c>
      <c r="P19" s="13">
        <f t="shared" ca="1" si="0"/>
        <v>7</v>
      </c>
      <c r="Q19" s="13">
        <f t="shared" ca="1" si="0"/>
        <v>5</v>
      </c>
      <c r="R19" s="3">
        <f t="shared" ca="1" si="3"/>
        <v>75</v>
      </c>
    </row>
    <row r="20" spans="1:18">
      <c r="A20" s="3" t="s">
        <v>25</v>
      </c>
      <c r="B20" s="13" t="s">
        <v>29</v>
      </c>
      <c r="C20" s="6" t="s">
        <v>5</v>
      </c>
      <c r="D20" s="85">
        <v>1860</v>
      </c>
      <c r="E20" s="86">
        <v>1550</v>
      </c>
      <c r="F20" s="13">
        <f t="shared" ca="1" si="2"/>
        <v>8</v>
      </c>
      <c r="G20" s="13">
        <f t="shared" ca="1" si="0"/>
        <v>1</v>
      </c>
      <c r="H20" s="13">
        <f t="shared" ca="1" si="0"/>
        <v>7</v>
      </c>
      <c r="I20" s="13">
        <f t="shared" ca="1" si="0"/>
        <v>10</v>
      </c>
      <c r="J20" s="13">
        <f t="shared" ca="1" si="0"/>
        <v>0</v>
      </c>
      <c r="K20" s="13">
        <f t="shared" ca="1" si="0"/>
        <v>8</v>
      </c>
      <c r="L20" s="13">
        <f t="shared" ca="1" si="0"/>
        <v>8</v>
      </c>
      <c r="M20" s="13">
        <f t="shared" ca="1" si="0"/>
        <v>2</v>
      </c>
      <c r="N20" s="13">
        <f t="shared" ca="1" si="0"/>
        <v>4</v>
      </c>
      <c r="O20" s="13">
        <f t="shared" ca="1" si="0"/>
        <v>10</v>
      </c>
      <c r="P20" s="13">
        <f t="shared" ca="1" si="0"/>
        <v>5</v>
      </c>
      <c r="Q20" s="13">
        <f t="shared" ca="1" si="0"/>
        <v>8</v>
      </c>
      <c r="R20" s="3">
        <f t="shared" ca="1" si="3"/>
        <v>71</v>
      </c>
    </row>
    <row r="21" spans="1:18">
      <c r="A21" s="10" t="s">
        <v>37</v>
      </c>
      <c r="B21" s="13" t="s">
        <v>36</v>
      </c>
      <c r="C21" s="6" t="s">
        <v>95</v>
      </c>
      <c r="D21" s="85">
        <v>1320</v>
      </c>
      <c r="E21" s="86">
        <v>1100</v>
      </c>
      <c r="F21" s="13">
        <f t="shared" ca="1" si="2"/>
        <v>8</v>
      </c>
      <c r="G21" s="13">
        <f t="shared" ca="1" si="0"/>
        <v>1</v>
      </c>
      <c r="H21" s="13">
        <f t="shared" ca="1" si="0"/>
        <v>4</v>
      </c>
      <c r="I21" s="13">
        <f t="shared" ca="1" si="0"/>
        <v>7</v>
      </c>
      <c r="J21" s="13">
        <f t="shared" ca="1" si="0"/>
        <v>1</v>
      </c>
      <c r="K21" s="13">
        <f t="shared" ca="1" si="0"/>
        <v>8</v>
      </c>
      <c r="L21" s="13">
        <f t="shared" ca="1" si="0"/>
        <v>4</v>
      </c>
      <c r="M21" s="13">
        <f t="shared" ca="1" si="0"/>
        <v>9</v>
      </c>
      <c r="N21" s="13">
        <f t="shared" ca="1" si="0"/>
        <v>7</v>
      </c>
      <c r="O21" s="13">
        <f t="shared" ca="1" si="0"/>
        <v>5</v>
      </c>
      <c r="P21" s="13">
        <f t="shared" ca="1" si="0"/>
        <v>7</v>
      </c>
      <c r="Q21" s="13">
        <f t="shared" ca="1" si="0"/>
        <v>10</v>
      </c>
      <c r="R21" s="3">
        <f t="shared" ca="1" si="3"/>
        <v>71</v>
      </c>
    </row>
    <row r="22" spans="1:18">
      <c r="A22" s="10" t="s">
        <v>47</v>
      </c>
      <c r="B22" s="13" t="s">
        <v>38</v>
      </c>
      <c r="C22" s="6" t="s">
        <v>95</v>
      </c>
      <c r="D22" s="85">
        <v>1560</v>
      </c>
      <c r="E22" s="86">
        <v>1300</v>
      </c>
      <c r="F22" s="13">
        <f t="shared" ca="1" si="2"/>
        <v>8</v>
      </c>
      <c r="G22" s="13">
        <f t="shared" ca="1" si="0"/>
        <v>10</v>
      </c>
      <c r="H22" s="13">
        <f t="shared" ca="1" si="0"/>
        <v>4</v>
      </c>
      <c r="I22" s="13">
        <f t="shared" ca="1" si="0"/>
        <v>0</v>
      </c>
      <c r="J22" s="13">
        <f t="shared" ca="1" si="0"/>
        <v>6</v>
      </c>
      <c r="K22" s="13">
        <f t="shared" ca="1" si="0"/>
        <v>8</v>
      </c>
      <c r="L22" s="13">
        <f t="shared" ca="1" si="0"/>
        <v>6</v>
      </c>
      <c r="M22" s="13">
        <f t="shared" ca="1" si="0"/>
        <v>7</v>
      </c>
      <c r="N22" s="13">
        <f t="shared" ca="1" si="0"/>
        <v>1</v>
      </c>
      <c r="O22" s="13">
        <f t="shared" ca="1" si="0"/>
        <v>6</v>
      </c>
      <c r="P22" s="13">
        <f t="shared" ca="1" si="0"/>
        <v>8</v>
      </c>
      <c r="Q22" s="13">
        <f t="shared" ca="1" si="0"/>
        <v>6</v>
      </c>
      <c r="R22" s="3">
        <f t="shared" ca="1" si="3"/>
        <v>70</v>
      </c>
    </row>
    <row r="23" spans="1:18">
      <c r="A23" s="10" t="s">
        <v>48</v>
      </c>
      <c r="B23" s="13" t="s">
        <v>39</v>
      </c>
      <c r="C23" s="6" t="s">
        <v>95</v>
      </c>
      <c r="D23" s="85">
        <v>1620</v>
      </c>
      <c r="E23" s="86">
        <v>1350</v>
      </c>
      <c r="F23" s="13">
        <f t="shared" ca="1" si="2"/>
        <v>8</v>
      </c>
      <c r="G23" s="13">
        <f t="shared" ca="1" si="0"/>
        <v>5</v>
      </c>
      <c r="H23" s="13">
        <f t="shared" ca="1" si="0"/>
        <v>1</v>
      </c>
      <c r="I23" s="13">
        <f t="shared" ca="1" si="0"/>
        <v>6</v>
      </c>
      <c r="J23" s="13">
        <f t="shared" ca="1" si="0"/>
        <v>0</v>
      </c>
      <c r="K23" s="13">
        <f t="shared" ca="1" si="0"/>
        <v>10</v>
      </c>
      <c r="L23" s="13">
        <f t="shared" ca="1" si="0"/>
        <v>5</v>
      </c>
      <c r="M23" s="13">
        <f t="shared" ca="1" si="0"/>
        <v>4</v>
      </c>
      <c r="N23" s="13">
        <f t="shared" ca="1" si="0"/>
        <v>5</v>
      </c>
      <c r="O23" s="13">
        <f t="shared" ca="1" si="0"/>
        <v>2</v>
      </c>
      <c r="P23" s="13">
        <f t="shared" ca="1" si="0"/>
        <v>10</v>
      </c>
      <c r="Q23" s="13">
        <f t="shared" ca="1" si="0"/>
        <v>4</v>
      </c>
      <c r="R23" s="3">
        <f t="shared" ca="1" si="3"/>
        <v>60</v>
      </c>
    </row>
    <row r="24" spans="1:18">
      <c r="A24" s="10" t="s">
        <v>49</v>
      </c>
      <c r="B24" s="13" t="s">
        <v>40</v>
      </c>
      <c r="C24" s="6" t="s">
        <v>95</v>
      </c>
      <c r="D24" s="85">
        <v>1740</v>
      </c>
      <c r="E24" s="86">
        <v>1450</v>
      </c>
      <c r="F24" s="13">
        <f t="shared" ca="1" si="2"/>
        <v>5</v>
      </c>
      <c r="G24" s="13">
        <f t="shared" ca="1" si="0"/>
        <v>9</v>
      </c>
      <c r="H24" s="13">
        <f t="shared" ca="1" si="0"/>
        <v>1</v>
      </c>
      <c r="I24" s="13">
        <f t="shared" ca="1" si="0"/>
        <v>4</v>
      </c>
      <c r="J24" s="13">
        <f t="shared" ca="1" si="0"/>
        <v>3</v>
      </c>
      <c r="K24" s="13">
        <f t="shared" ca="1" si="0"/>
        <v>10</v>
      </c>
      <c r="L24" s="13">
        <f t="shared" ca="1" si="0"/>
        <v>4</v>
      </c>
      <c r="M24" s="13">
        <f t="shared" ca="1" si="0"/>
        <v>1</v>
      </c>
      <c r="N24" s="13">
        <f t="shared" ca="1" si="0"/>
        <v>7</v>
      </c>
      <c r="O24" s="13">
        <f t="shared" ca="1" si="0"/>
        <v>8</v>
      </c>
      <c r="P24" s="13">
        <f t="shared" ca="1" si="0"/>
        <v>7</v>
      </c>
      <c r="Q24" s="13">
        <f t="shared" ca="1" si="0"/>
        <v>10</v>
      </c>
      <c r="R24" s="3">
        <f t="shared" ca="1" si="3"/>
        <v>69</v>
      </c>
    </row>
    <row r="25" spans="1:18">
      <c r="A25" s="10" t="s">
        <v>50</v>
      </c>
      <c r="B25" s="13" t="s">
        <v>41</v>
      </c>
      <c r="C25" s="6" t="s">
        <v>95</v>
      </c>
      <c r="D25" s="85">
        <v>2100</v>
      </c>
      <c r="E25" s="86">
        <v>1750</v>
      </c>
      <c r="F25" s="13">
        <f t="shared" ca="1" si="2"/>
        <v>8</v>
      </c>
      <c r="G25" s="13">
        <f t="shared" ca="1" si="0"/>
        <v>6</v>
      </c>
      <c r="H25" s="13">
        <f t="shared" ca="1" si="0"/>
        <v>8</v>
      </c>
      <c r="I25" s="13">
        <f t="shared" ca="1" si="0"/>
        <v>1</v>
      </c>
      <c r="J25" s="13">
        <f t="shared" ca="1" si="0"/>
        <v>4</v>
      </c>
      <c r="K25" s="13">
        <f t="shared" ca="1" si="0"/>
        <v>9</v>
      </c>
      <c r="L25" s="13">
        <f t="shared" ca="1" si="0"/>
        <v>9</v>
      </c>
      <c r="M25" s="13">
        <f t="shared" ca="1" si="0"/>
        <v>4</v>
      </c>
      <c r="N25" s="13">
        <f t="shared" ca="1" si="0"/>
        <v>5</v>
      </c>
      <c r="O25" s="13">
        <f t="shared" ca="1" si="0"/>
        <v>7</v>
      </c>
      <c r="P25" s="13">
        <f t="shared" ca="1" si="0"/>
        <v>2</v>
      </c>
      <c r="Q25" s="13">
        <f t="shared" ca="1" si="0"/>
        <v>7</v>
      </c>
      <c r="R25" s="3">
        <f t="shared" ca="1" si="3"/>
        <v>70</v>
      </c>
    </row>
    <row r="26" spans="1:18">
      <c r="A26" s="10" t="s">
        <v>51</v>
      </c>
      <c r="B26" s="13" t="s">
        <v>42</v>
      </c>
      <c r="C26" s="6" t="s">
        <v>95</v>
      </c>
      <c r="D26" s="85">
        <v>2340</v>
      </c>
      <c r="E26" s="86">
        <v>1950</v>
      </c>
      <c r="F26" s="13">
        <f t="shared" ca="1" si="2"/>
        <v>5</v>
      </c>
      <c r="G26" s="13">
        <f t="shared" ca="1" si="0"/>
        <v>10</v>
      </c>
      <c r="H26" s="13">
        <f t="shared" ca="1" si="0"/>
        <v>0</v>
      </c>
      <c r="I26" s="13">
        <f t="shared" ca="1" si="0"/>
        <v>2</v>
      </c>
      <c r="J26" s="13">
        <f t="shared" ca="1" si="0"/>
        <v>5</v>
      </c>
      <c r="K26" s="13">
        <f t="shared" ca="1" si="0"/>
        <v>1</v>
      </c>
      <c r="L26" s="13">
        <f t="shared" ca="1" si="0"/>
        <v>1</v>
      </c>
      <c r="M26" s="13">
        <f t="shared" ca="1" si="0"/>
        <v>1</v>
      </c>
      <c r="N26" s="13">
        <f t="shared" ca="1" si="0"/>
        <v>5</v>
      </c>
      <c r="O26" s="13">
        <f t="shared" ca="1" si="0"/>
        <v>10</v>
      </c>
      <c r="P26" s="13">
        <f t="shared" ca="1" si="0"/>
        <v>5</v>
      </c>
      <c r="Q26" s="13">
        <f t="shared" ca="1" si="0"/>
        <v>9</v>
      </c>
      <c r="R26" s="3">
        <f t="shared" ca="1" si="3"/>
        <v>54</v>
      </c>
    </row>
    <row r="27" spans="1:18">
      <c r="A27" s="10" t="s">
        <v>52</v>
      </c>
      <c r="B27" s="13" t="s">
        <v>43</v>
      </c>
      <c r="C27" s="6" t="s">
        <v>95</v>
      </c>
      <c r="D27" s="85">
        <v>1740</v>
      </c>
      <c r="E27" s="86">
        <v>1450</v>
      </c>
      <c r="F27" s="13">
        <f t="shared" ca="1" si="2"/>
        <v>9</v>
      </c>
      <c r="G27" s="13">
        <f t="shared" ca="1" si="2"/>
        <v>8</v>
      </c>
      <c r="H27" s="13">
        <f t="shared" ca="1" si="2"/>
        <v>3</v>
      </c>
      <c r="I27" s="13">
        <f t="shared" ca="1" si="2"/>
        <v>10</v>
      </c>
      <c r="J27" s="13">
        <f t="shared" ca="1" si="2"/>
        <v>5</v>
      </c>
      <c r="K27" s="13">
        <f t="shared" ca="1" si="2"/>
        <v>7</v>
      </c>
      <c r="L27" s="13">
        <f t="shared" ca="1" si="2"/>
        <v>1</v>
      </c>
      <c r="M27" s="13">
        <f t="shared" ca="1" si="2"/>
        <v>4</v>
      </c>
      <c r="N27" s="13">
        <f t="shared" ca="1" si="2"/>
        <v>8</v>
      </c>
      <c r="O27" s="13">
        <f t="shared" ca="1" si="2"/>
        <v>0</v>
      </c>
      <c r="P27" s="13">
        <f t="shared" ca="1" si="2"/>
        <v>10</v>
      </c>
      <c r="Q27" s="13">
        <f t="shared" ca="1" si="2"/>
        <v>3</v>
      </c>
      <c r="R27" s="3">
        <f t="shared" ca="1" si="3"/>
        <v>68</v>
      </c>
    </row>
    <row r="28" spans="1:18">
      <c r="A28" s="10" t="s">
        <v>53</v>
      </c>
      <c r="B28" s="13" t="s">
        <v>44</v>
      </c>
      <c r="C28" s="6" t="s">
        <v>95</v>
      </c>
      <c r="D28" s="85">
        <v>2400</v>
      </c>
      <c r="E28" s="86">
        <v>2000</v>
      </c>
      <c r="F28" s="13">
        <f t="shared" ref="F28:Q43" ca="1" si="4">RANDBETWEEN(0,10)</f>
        <v>0</v>
      </c>
      <c r="G28" s="13">
        <f t="shared" ca="1" si="4"/>
        <v>7</v>
      </c>
      <c r="H28" s="13">
        <f t="shared" ca="1" si="4"/>
        <v>7</v>
      </c>
      <c r="I28" s="13">
        <f t="shared" ca="1" si="4"/>
        <v>2</v>
      </c>
      <c r="J28" s="13">
        <f t="shared" ca="1" si="4"/>
        <v>8</v>
      </c>
      <c r="K28" s="13">
        <f t="shared" ca="1" si="4"/>
        <v>5</v>
      </c>
      <c r="L28" s="13">
        <f t="shared" ca="1" si="4"/>
        <v>0</v>
      </c>
      <c r="M28" s="13">
        <f t="shared" ca="1" si="4"/>
        <v>0</v>
      </c>
      <c r="N28" s="13">
        <f t="shared" ca="1" si="4"/>
        <v>8</v>
      </c>
      <c r="O28" s="13">
        <f t="shared" ca="1" si="4"/>
        <v>2</v>
      </c>
      <c r="P28" s="13">
        <f t="shared" ca="1" si="4"/>
        <v>6</v>
      </c>
      <c r="Q28" s="13">
        <f t="shared" ca="1" si="4"/>
        <v>8</v>
      </c>
      <c r="R28" s="3">
        <f t="shared" ca="1" si="3"/>
        <v>53</v>
      </c>
    </row>
    <row r="29" spans="1:18">
      <c r="A29" s="10" t="s">
        <v>54</v>
      </c>
      <c r="B29" s="19" t="s">
        <v>45</v>
      </c>
      <c r="C29" s="6" t="s">
        <v>95</v>
      </c>
      <c r="D29" s="85">
        <v>600</v>
      </c>
      <c r="E29" s="86">
        <v>500</v>
      </c>
      <c r="F29" s="13">
        <f t="shared" ca="1" si="4"/>
        <v>7</v>
      </c>
      <c r="G29" s="13">
        <f t="shared" ca="1" si="4"/>
        <v>7</v>
      </c>
      <c r="H29" s="13">
        <f t="shared" ca="1" si="4"/>
        <v>9</v>
      </c>
      <c r="I29" s="13">
        <f t="shared" ca="1" si="4"/>
        <v>0</v>
      </c>
      <c r="J29" s="13">
        <f t="shared" ca="1" si="4"/>
        <v>10</v>
      </c>
      <c r="K29" s="13">
        <f t="shared" ca="1" si="4"/>
        <v>10</v>
      </c>
      <c r="L29" s="13">
        <f t="shared" ca="1" si="4"/>
        <v>4</v>
      </c>
      <c r="M29" s="13">
        <f t="shared" ca="1" si="4"/>
        <v>10</v>
      </c>
      <c r="N29" s="13">
        <f t="shared" ca="1" si="4"/>
        <v>2</v>
      </c>
      <c r="O29" s="13">
        <f t="shared" ca="1" si="4"/>
        <v>3</v>
      </c>
      <c r="P29" s="13">
        <f t="shared" ca="1" si="4"/>
        <v>9</v>
      </c>
      <c r="Q29" s="13">
        <f t="shared" ca="1" si="4"/>
        <v>1</v>
      </c>
      <c r="R29" s="3">
        <f t="shared" ca="1" si="3"/>
        <v>72</v>
      </c>
    </row>
    <row r="30" spans="1:18">
      <c r="A30" s="10" t="s">
        <v>55</v>
      </c>
      <c r="B30" s="13" t="s">
        <v>46</v>
      </c>
      <c r="C30" s="6" t="s">
        <v>95</v>
      </c>
      <c r="D30" s="85">
        <v>1500</v>
      </c>
      <c r="E30" s="86">
        <v>1250</v>
      </c>
      <c r="F30" s="13">
        <f t="shared" ca="1" si="4"/>
        <v>8</v>
      </c>
      <c r="G30" s="13">
        <f t="shared" ca="1" si="4"/>
        <v>1</v>
      </c>
      <c r="H30" s="13">
        <f t="shared" ca="1" si="4"/>
        <v>1</v>
      </c>
      <c r="I30" s="13">
        <f t="shared" ca="1" si="4"/>
        <v>9</v>
      </c>
      <c r="J30" s="13">
        <f t="shared" ca="1" si="4"/>
        <v>10</v>
      </c>
      <c r="K30" s="13">
        <f t="shared" ca="1" si="4"/>
        <v>4</v>
      </c>
      <c r="L30" s="13">
        <f t="shared" ca="1" si="4"/>
        <v>10</v>
      </c>
      <c r="M30" s="13">
        <f t="shared" ca="1" si="4"/>
        <v>0</v>
      </c>
      <c r="N30" s="13">
        <f t="shared" ca="1" si="4"/>
        <v>7</v>
      </c>
      <c r="O30" s="13">
        <f t="shared" ca="1" si="4"/>
        <v>5</v>
      </c>
      <c r="P30" s="13">
        <f t="shared" ca="1" si="4"/>
        <v>2</v>
      </c>
      <c r="Q30" s="13">
        <f t="shared" ca="1" si="4"/>
        <v>6</v>
      </c>
      <c r="R30" s="3">
        <f t="shared" ca="1" si="3"/>
        <v>63</v>
      </c>
    </row>
    <row r="31" spans="1:18">
      <c r="A31" s="11" t="s">
        <v>56</v>
      </c>
      <c r="B31" s="13" t="s">
        <v>57</v>
      </c>
      <c r="C31" s="6" t="s">
        <v>96</v>
      </c>
      <c r="D31" s="85">
        <v>1520</v>
      </c>
      <c r="E31" s="86">
        <v>1266.6600000000001</v>
      </c>
      <c r="F31" s="13">
        <f t="shared" ca="1" si="4"/>
        <v>9</v>
      </c>
      <c r="G31" s="13">
        <f t="shared" ca="1" si="4"/>
        <v>7</v>
      </c>
      <c r="H31" s="13">
        <f t="shared" ca="1" si="4"/>
        <v>1</v>
      </c>
      <c r="I31" s="13">
        <f t="shared" ca="1" si="4"/>
        <v>8</v>
      </c>
      <c r="J31" s="13">
        <f t="shared" ca="1" si="4"/>
        <v>1</v>
      </c>
      <c r="K31" s="13">
        <f t="shared" ca="1" si="4"/>
        <v>10</v>
      </c>
      <c r="L31" s="13">
        <f t="shared" ca="1" si="4"/>
        <v>3</v>
      </c>
      <c r="M31" s="13">
        <f t="shared" ca="1" si="4"/>
        <v>6</v>
      </c>
      <c r="N31" s="13">
        <f t="shared" ca="1" si="4"/>
        <v>4</v>
      </c>
      <c r="O31" s="13">
        <f t="shared" ca="1" si="4"/>
        <v>9</v>
      </c>
      <c r="P31" s="13">
        <f t="shared" ca="1" si="4"/>
        <v>1</v>
      </c>
      <c r="Q31" s="13">
        <f t="shared" ca="1" si="4"/>
        <v>10</v>
      </c>
      <c r="R31" s="3">
        <f t="shared" ca="1" si="3"/>
        <v>69</v>
      </c>
    </row>
    <row r="32" spans="1:18">
      <c r="A32" s="11" t="s">
        <v>58</v>
      </c>
      <c r="B32" s="13" t="s">
        <v>57</v>
      </c>
      <c r="C32" s="6" t="s">
        <v>96</v>
      </c>
      <c r="D32" s="85">
        <v>3210</v>
      </c>
      <c r="E32" s="86">
        <v>2675</v>
      </c>
      <c r="F32" s="13">
        <f t="shared" ca="1" si="4"/>
        <v>4</v>
      </c>
      <c r="G32" s="13">
        <f t="shared" ca="1" si="4"/>
        <v>7</v>
      </c>
      <c r="H32" s="13">
        <f t="shared" ca="1" si="4"/>
        <v>6</v>
      </c>
      <c r="I32" s="13">
        <f t="shared" ca="1" si="4"/>
        <v>4</v>
      </c>
      <c r="J32" s="13">
        <f t="shared" ca="1" si="4"/>
        <v>0</v>
      </c>
      <c r="K32" s="13">
        <f t="shared" ca="1" si="4"/>
        <v>5</v>
      </c>
      <c r="L32" s="13">
        <f t="shared" ca="1" si="4"/>
        <v>4</v>
      </c>
      <c r="M32" s="13">
        <f t="shared" ca="1" si="4"/>
        <v>4</v>
      </c>
      <c r="N32" s="13">
        <f t="shared" ca="1" si="4"/>
        <v>9</v>
      </c>
      <c r="O32" s="13">
        <f t="shared" ca="1" si="4"/>
        <v>10</v>
      </c>
      <c r="P32" s="13">
        <f t="shared" ca="1" si="4"/>
        <v>4</v>
      </c>
      <c r="Q32" s="13">
        <f t="shared" ca="1" si="4"/>
        <v>2</v>
      </c>
      <c r="R32" s="3">
        <f t="shared" ca="1" si="3"/>
        <v>59</v>
      </c>
    </row>
    <row r="33" spans="1:18">
      <c r="A33" s="11" t="s">
        <v>59</v>
      </c>
      <c r="B33" s="20" t="s">
        <v>60</v>
      </c>
      <c r="C33" s="6" t="s">
        <v>96</v>
      </c>
      <c r="D33" s="85">
        <v>2340</v>
      </c>
      <c r="E33" s="86">
        <v>1950</v>
      </c>
      <c r="F33" s="13">
        <f t="shared" ca="1" si="4"/>
        <v>6</v>
      </c>
      <c r="G33" s="13">
        <f t="shared" ca="1" si="4"/>
        <v>2</v>
      </c>
      <c r="H33" s="13">
        <f t="shared" ca="1" si="4"/>
        <v>10</v>
      </c>
      <c r="I33" s="13">
        <f t="shared" ca="1" si="4"/>
        <v>3</v>
      </c>
      <c r="J33" s="13">
        <f t="shared" ca="1" si="4"/>
        <v>2</v>
      </c>
      <c r="K33" s="13">
        <f t="shared" ca="1" si="4"/>
        <v>2</v>
      </c>
      <c r="L33" s="13">
        <f t="shared" ca="1" si="4"/>
        <v>10</v>
      </c>
      <c r="M33" s="13">
        <f t="shared" ca="1" si="4"/>
        <v>7</v>
      </c>
      <c r="N33" s="13">
        <f t="shared" ca="1" si="4"/>
        <v>5</v>
      </c>
      <c r="O33" s="13">
        <f t="shared" ca="1" si="4"/>
        <v>3</v>
      </c>
      <c r="P33" s="13">
        <f t="shared" ca="1" si="4"/>
        <v>10</v>
      </c>
      <c r="Q33" s="13">
        <f t="shared" ca="1" si="4"/>
        <v>9</v>
      </c>
      <c r="R33" s="3">
        <f t="shared" ca="1" si="3"/>
        <v>69</v>
      </c>
    </row>
    <row r="34" spans="1:18">
      <c r="A34" s="11" t="s">
        <v>62</v>
      </c>
      <c r="B34" s="20" t="s">
        <v>61</v>
      </c>
      <c r="C34" s="6" t="s">
        <v>96</v>
      </c>
      <c r="D34" s="85">
        <v>2370</v>
      </c>
      <c r="E34" s="86">
        <v>1975</v>
      </c>
      <c r="F34" s="13">
        <f t="shared" ca="1" si="4"/>
        <v>8</v>
      </c>
      <c r="G34" s="13">
        <f t="shared" ca="1" si="4"/>
        <v>9</v>
      </c>
      <c r="H34" s="13">
        <f t="shared" ca="1" si="4"/>
        <v>2</v>
      </c>
      <c r="I34" s="13">
        <f t="shared" ca="1" si="4"/>
        <v>6</v>
      </c>
      <c r="J34" s="13">
        <f t="shared" ca="1" si="4"/>
        <v>7</v>
      </c>
      <c r="K34" s="13">
        <f t="shared" ca="1" si="4"/>
        <v>1</v>
      </c>
      <c r="L34" s="13">
        <f t="shared" ca="1" si="4"/>
        <v>9</v>
      </c>
      <c r="M34" s="13">
        <f t="shared" ca="1" si="4"/>
        <v>9</v>
      </c>
      <c r="N34" s="13">
        <f t="shared" ca="1" si="4"/>
        <v>8</v>
      </c>
      <c r="O34" s="13">
        <f t="shared" ca="1" si="4"/>
        <v>0</v>
      </c>
      <c r="P34" s="13">
        <f t="shared" ca="1" si="4"/>
        <v>7</v>
      </c>
      <c r="Q34" s="13">
        <f t="shared" ca="1" si="4"/>
        <v>1</v>
      </c>
      <c r="R34" s="3">
        <f t="shared" ca="1" si="3"/>
        <v>67</v>
      </c>
    </row>
    <row r="35" spans="1:18">
      <c r="A35" s="11" t="s">
        <v>63</v>
      </c>
      <c r="B35" s="20" t="s">
        <v>64</v>
      </c>
      <c r="C35" s="6" t="s">
        <v>96</v>
      </c>
      <c r="D35" s="85">
        <v>3960</v>
      </c>
      <c r="E35" s="86">
        <v>3075</v>
      </c>
      <c r="F35" s="13">
        <f t="shared" ca="1" si="4"/>
        <v>1</v>
      </c>
      <c r="G35" s="13">
        <f t="shared" ca="1" si="4"/>
        <v>4</v>
      </c>
      <c r="H35" s="13">
        <f t="shared" ca="1" si="4"/>
        <v>7</v>
      </c>
      <c r="I35" s="13">
        <f t="shared" ca="1" si="4"/>
        <v>3</v>
      </c>
      <c r="J35" s="13">
        <f t="shared" ca="1" si="4"/>
        <v>7</v>
      </c>
      <c r="K35" s="13">
        <f t="shared" ca="1" si="4"/>
        <v>0</v>
      </c>
      <c r="L35" s="13">
        <f t="shared" ca="1" si="4"/>
        <v>5</v>
      </c>
      <c r="M35" s="13">
        <f t="shared" ca="1" si="4"/>
        <v>7</v>
      </c>
      <c r="N35" s="13">
        <f t="shared" ca="1" si="4"/>
        <v>8</v>
      </c>
      <c r="O35" s="13">
        <f t="shared" ca="1" si="4"/>
        <v>4</v>
      </c>
      <c r="P35" s="13">
        <f t="shared" ca="1" si="4"/>
        <v>6</v>
      </c>
      <c r="Q35" s="13">
        <f t="shared" ca="1" si="4"/>
        <v>1</v>
      </c>
      <c r="R35" s="3">
        <f t="shared" ca="1" si="3"/>
        <v>53</v>
      </c>
    </row>
    <row r="36" spans="1:18">
      <c r="A36" s="11" t="s">
        <v>65</v>
      </c>
      <c r="B36" s="20" t="s">
        <v>66</v>
      </c>
      <c r="C36" s="6" t="s">
        <v>96</v>
      </c>
      <c r="D36" s="85">
        <v>2670</v>
      </c>
      <c r="E36" s="86">
        <v>2225</v>
      </c>
      <c r="F36" s="13">
        <f t="shared" ca="1" si="4"/>
        <v>7</v>
      </c>
      <c r="G36" s="13">
        <f t="shared" ca="1" si="4"/>
        <v>0</v>
      </c>
      <c r="H36" s="13">
        <f t="shared" ca="1" si="4"/>
        <v>8</v>
      </c>
      <c r="I36" s="13">
        <f t="shared" ca="1" si="4"/>
        <v>6</v>
      </c>
      <c r="J36" s="13">
        <f t="shared" ca="1" si="4"/>
        <v>10</v>
      </c>
      <c r="K36" s="13">
        <f t="shared" ca="1" si="4"/>
        <v>8</v>
      </c>
      <c r="L36" s="13">
        <f t="shared" ca="1" si="4"/>
        <v>6</v>
      </c>
      <c r="M36" s="13">
        <f t="shared" ca="1" si="4"/>
        <v>2</v>
      </c>
      <c r="N36" s="13">
        <f t="shared" ca="1" si="4"/>
        <v>7</v>
      </c>
      <c r="O36" s="13">
        <f t="shared" ca="1" si="4"/>
        <v>1</v>
      </c>
      <c r="P36" s="13">
        <f t="shared" ca="1" si="4"/>
        <v>0</v>
      </c>
      <c r="Q36" s="13">
        <f t="shared" ca="1" si="4"/>
        <v>5</v>
      </c>
      <c r="R36" s="3">
        <f t="shared" ca="1" si="3"/>
        <v>60</v>
      </c>
    </row>
    <row r="37" spans="1:18">
      <c r="A37" s="11" t="s">
        <v>67</v>
      </c>
      <c r="B37" s="20" t="s">
        <v>68</v>
      </c>
      <c r="C37" s="6" t="s">
        <v>96</v>
      </c>
      <c r="D37" s="85">
        <v>3540</v>
      </c>
      <c r="E37" s="86">
        <v>2950</v>
      </c>
      <c r="F37" s="13">
        <f t="shared" ca="1" si="4"/>
        <v>4</v>
      </c>
      <c r="G37" s="13">
        <f t="shared" ca="1" si="4"/>
        <v>8</v>
      </c>
      <c r="H37" s="13">
        <f t="shared" ca="1" si="4"/>
        <v>8</v>
      </c>
      <c r="I37" s="13">
        <f t="shared" ca="1" si="4"/>
        <v>9</v>
      </c>
      <c r="J37" s="13">
        <f t="shared" ca="1" si="4"/>
        <v>1</v>
      </c>
      <c r="K37" s="13">
        <f t="shared" ca="1" si="4"/>
        <v>4</v>
      </c>
      <c r="L37" s="13">
        <f t="shared" ca="1" si="4"/>
        <v>5</v>
      </c>
      <c r="M37" s="13">
        <f t="shared" ca="1" si="4"/>
        <v>8</v>
      </c>
      <c r="N37" s="13">
        <f t="shared" ca="1" si="4"/>
        <v>8</v>
      </c>
      <c r="O37" s="13">
        <f t="shared" ca="1" si="4"/>
        <v>7</v>
      </c>
      <c r="P37" s="13">
        <f t="shared" ca="1" si="4"/>
        <v>10</v>
      </c>
      <c r="Q37" s="13">
        <f t="shared" ca="1" si="4"/>
        <v>8</v>
      </c>
      <c r="R37" s="3">
        <f t="shared" ca="1" si="3"/>
        <v>80</v>
      </c>
    </row>
    <row r="38" spans="1:18">
      <c r="A38" s="11" t="s">
        <v>69</v>
      </c>
      <c r="B38" s="20" t="s">
        <v>70</v>
      </c>
      <c r="C38" s="6" t="s">
        <v>96</v>
      </c>
      <c r="D38" s="85">
        <v>3570</v>
      </c>
      <c r="E38" s="86">
        <v>2975</v>
      </c>
      <c r="F38" s="13">
        <f t="shared" ca="1" si="4"/>
        <v>2</v>
      </c>
      <c r="G38" s="13">
        <f t="shared" ca="1" si="4"/>
        <v>8</v>
      </c>
      <c r="H38" s="13">
        <f t="shared" ca="1" si="4"/>
        <v>0</v>
      </c>
      <c r="I38" s="13">
        <f t="shared" ca="1" si="4"/>
        <v>6</v>
      </c>
      <c r="J38" s="13">
        <f t="shared" ca="1" si="4"/>
        <v>2</v>
      </c>
      <c r="K38" s="13">
        <f t="shared" ca="1" si="4"/>
        <v>7</v>
      </c>
      <c r="L38" s="13">
        <f t="shared" ca="1" si="4"/>
        <v>3</v>
      </c>
      <c r="M38" s="13">
        <f t="shared" ca="1" si="4"/>
        <v>6</v>
      </c>
      <c r="N38" s="13">
        <f t="shared" ca="1" si="4"/>
        <v>7</v>
      </c>
      <c r="O38" s="13">
        <f t="shared" ca="1" si="4"/>
        <v>7</v>
      </c>
      <c r="P38" s="13">
        <f t="shared" ca="1" si="4"/>
        <v>8</v>
      </c>
      <c r="Q38" s="13">
        <f t="shared" ca="1" si="4"/>
        <v>10</v>
      </c>
      <c r="R38" s="3">
        <f t="shared" ca="1" si="3"/>
        <v>66</v>
      </c>
    </row>
    <row r="39" spans="1:18">
      <c r="A39" s="11" t="s">
        <v>71</v>
      </c>
      <c r="B39" s="20" t="s">
        <v>72</v>
      </c>
      <c r="C39" s="6" t="s">
        <v>96</v>
      </c>
      <c r="D39" s="85">
        <v>1860</v>
      </c>
      <c r="E39" s="86">
        <v>1550</v>
      </c>
      <c r="F39" s="13">
        <f t="shared" ca="1" si="4"/>
        <v>0</v>
      </c>
      <c r="G39" s="13">
        <f t="shared" ca="1" si="4"/>
        <v>5</v>
      </c>
      <c r="H39" s="13">
        <f t="shared" ca="1" si="4"/>
        <v>10</v>
      </c>
      <c r="I39" s="13">
        <f t="shared" ca="1" si="4"/>
        <v>2</v>
      </c>
      <c r="J39" s="13">
        <f t="shared" ca="1" si="4"/>
        <v>0</v>
      </c>
      <c r="K39" s="13">
        <f t="shared" ca="1" si="4"/>
        <v>0</v>
      </c>
      <c r="L39" s="13">
        <f t="shared" ca="1" si="4"/>
        <v>6</v>
      </c>
      <c r="M39" s="13">
        <f t="shared" ca="1" si="4"/>
        <v>4</v>
      </c>
      <c r="N39" s="13">
        <f t="shared" ca="1" si="4"/>
        <v>10</v>
      </c>
      <c r="O39" s="13">
        <f t="shared" ca="1" si="4"/>
        <v>5</v>
      </c>
      <c r="P39" s="13">
        <f t="shared" ca="1" si="4"/>
        <v>5</v>
      </c>
      <c r="Q39" s="13">
        <f t="shared" ca="1" si="4"/>
        <v>2</v>
      </c>
      <c r="R39" s="3">
        <f t="shared" ca="1" si="3"/>
        <v>49</v>
      </c>
    </row>
    <row r="40" spans="1:18">
      <c r="A40" s="11" t="s">
        <v>73</v>
      </c>
      <c r="B40" s="20" t="s">
        <v>74</v>
      </c>
      <c r="C40" s="6" t="s">
        <v>96</v>
      </c>
      <c r="D40" s="85">
        <v>3990</v>
      </c>
      <c r="E40" s="86">
        <v>3325</v>
      </c>
      <c r="F40" s="13">
        <f t="shared" ca="1" si="4"/>
        <v>8</v>
      </c>
      <c r="G40" s="13">
        <f t="shared" ca="1" si="4"/>
        <v>10</v>
      </c>
      <c r="H40" s="13">
        <f t="shared" ca="1" si="4"/>
        <v>2</v>
      </c>
      <c r="I40" s="13">
        <f t="shared" ca="1" si="4"/>
        <v>1</v>
      </c>
      <c r="J40" s="13">
        <f t="shared" ca="1" si="4"/>
        <v>5</v>
      </c>
      <c r="K40" s="13">
        <f t="shared" ca="1" si="4"/>
        <v>9</v>
      </c>
      <c r="L40" s="13">
        <f t="shared" ca="1" si="4"/>
        <v>4</v>
      </c>
      <c r="M40" s="13">
        <f t="shared" ca="1" si="4"/>
        <v>6</v>
      </c>
      <c r="N40" s="13">
        <f t="shared" ca="1" si="4"/>
        <v>8</v>
      </c>
      <c r="O40" s="13">
        <f t="shared" ca="1" si="4"/>
        <v>0</v>
      </c>
      <c r="P40" s="13">
        <f t="shared" ca="1" si="4"/>
        <v>0</v>
      </c>
      <c r="Q40" s="13">
        <f t="shared" ca="1" si="4"/>
        <v>0</v>
      </c>
      <c r="R40" s="3">
        <f t="shared" ca="1" si="3"/>
        <v>53</v>
      </c>
    </row>
    <row r="41" spans="1:18">
      <c r="A41" s="12" t="s">
        <v>88</v>
      </c>
      <c r="B41" s="20" t="s">
        <v>75</v>
      </c>
      <c r="C41" s="6" t="s">
        <v>3</v>
      </c>
      <c r="D41" s="85">
        <v>1380</v>
      </c>
      <c r="E41" s="86">
        <v>1150</v>
      </c>
      <c r="F41" s="13">
        <f t="shared" ca="1" si="4"/>
        <v>1</v>
      </c>
      <c r="G41" s="13">
        <f t="shared" ca="1" si="4"/>
        <v>8</v>
      </c>
      <c r="H41" s="13">
        <f t="shared" ca="1" si="4"/>
        <v>4</v>
      </c>
      <c r="I41" s="13">
        <f t="shared" ca="1" si="4"/>
        <v>5</v>
      </c>
      <c r="J41" s="13">
        <f t="shared" ca="1" si="4"/>
        <v>3</v>
      </c>
      <c r="K41" s="13">
        <f t="shared" ca="1" si="4"/>
        <v>0</v>
      </c>
      <c r="L41" s="13">
        <f t="shared" ca="1" si="4"/>
        <v>1</v>
      </c>
      <c r="M41" s="13">
        <f t="shared" ca="1" si="4"/>
        <v>6</v>
      </c>
      <c r="N41" s="13">
        <f t="shared" ca="1" si="4"/>
        <v>1</v>
      </c>
      <c r="O41" s="13">
        <f t="shared" ca="1" si="4"/>
        <v>2</v>
      </c>
      <c r="P41" s="13">
        <f t="shared" ca="1" si="4"/>
        <v>1</v>
      </c>
      <c r="Q41" s="13">
        <f t="shared" ca="1" si="4"/>
        <v>7</v>
      </c>
      <c r="R41" s="3">
        <f t="shared" ca="1" si="3"/>
        <v>39</v>
      </c>
    </row>
    <row r="42" spans="1:18">
      <c r="A42" s="12" t="s">
        <v>89</v>
      </c>
      <c r="B42" s="20" t="s">
        <v>76</v>
      </c>
      <c r="C42" s="6" t="s">
        <v>3</v>
      </c>
      <c r="D42" s="85">
        <v>1320</v>
      </c>
      <c r="E42" s="86">
        <v>1100</v>
      </c>
      <c r="F42" s="13">
        <f t="shared" ca="1" si="4"/>
        <v>4</v>
      </c>
      <c r="G42" s="13">
        <f t="shared" ca="1" si="4"/>
        <v>5</v>
      </c>
      <c r="H42" s="13">
        <f t="shared" ca="1" si="4"/>
        <v>9</v>
      </c>
      <c r="I42" s="13">
        <f t="shared" ca="1" si="4"/>
        <v>2</v>
      </c>
      <c r="J42" s="13">
        <f t="shared" ca="1" si="4"/>
        <v>3</v>
      </c>
      <c r="K42" s="13">
        <f t="shared" ca="1" si="4"/>
        <v>1</v>
      </c>
      <c r="L42" s="13">
        <f t="shared" ca="1" si="4"/>
        <v>10</v>
      </c>
      <c r="M42" s="13">
        <f t="shared" ca="1" si="4"/>
        <v>9</v>
      </c>
      <c r="N42" s="13">
        <f t="shared" ca="1" si="4"/>
        <v>6</v>
      </c>
      <c r="O42" s="13">
        <f t="shared" ca="1" si="4"/>
        <v>9</v>
      </c>
      <c r="P42" s="13">
        <f t="shared" ca="1" si="4"/>
        <v>3</v>
      </c>
      <c r="Q42" s="13">
        <f t="shared" ca="1" si="4"/>
        <v>5</v>
      </c>
      <c r="R42" s="3">
        <f t="shared" ca="1" si="3"/>
        <v>66</v>
      </c>
    </row>
    <row r="43" spans="1:18">
      <c r="A43" s="12" t="s">
        <v>90</v>
      </c>
      <c r="B43" s="20" t="s">
        <v>77</v>
      </c>
      <c r="C43" s="6" t="s">
        <v>3</v>
      </c>
      <c r="D43" s="85">
        <v>1194</v>
      </c>
      <c r="E43" s="86">
        <v>995</v>
      </c>
      <c r="F43" s="13">
        <f t="shared" ca="1" si="4"/>
        <v>8</v>
      </c>
      <c r="G43" s="13">
        <f t="shared" ca="1" si="4"/>
        <v>7</v>
      </c>
      <c r="H43" s="13">
        <f t="shared" ca="1" si="4"/>
        <v>1</v>
      </c>
      <c r="I43" s="13">
        <f t="shared" ca="1" si="4"/>
        <v>3</v>
      </c>
      <c r="J43" s="13">
        <f t="shared" ca="1" si="4"/>
        <v>4</v>
      </c>
      <c r="K43" s="13">
        <f t="shared" ca="1" si="4"/>
        <v>1</v>
      </c>
      <c r="L43" s="13">
        <f t="shared" ca="1" si="4"/>
        <v>1</v>
      </c>
      <c r="M43" s="13">
        <f t="shared" ca="1" si="4"/>
        <v>2</v>
      </c>
      <c r="N43" s="13">
        <f t="shared" ca="1" si="4"/>
        <v>3</v>
      </c>
      <c r="O43" s="13">
        <f t="shared" ca="1" si="4"/>
        <v>3</v>
      </c>
      <c r="P43" s="13">
        <f t="shared" ca="1" si="4"/>
        <v>5</v>
      </c>
      <c r="Q43" s="13">
        <f t="shared" ca="1" si="4"/>
        <v>0</v>
      </c>
      <c r="R43" s="3">
        <f t="shared" ca="1" si="3"/>
        <v>38</v>
      </c>
    </row>
    <row r="44" spans="1:18">
      <c r="A44" s="12" t="s">
        <v>91</v>
      </c>
      <c r="B44" s="20" t="s">
        <v>78</v>
      </c>
      <c r="C44" s="6" t="s">
        <v>3</v>
      </c>
      <c r="D44" s="85">
        <v>930</v>
      </c>
      <c r="E44" s="86">
        <v>775</v>
      </c>
      <c r="F44" s="13">
        <f t="shared" ref="F44:Q50" ca="1" si="5">RANDBETWEEN(0,10)</f>
        <v>4</v>
      </c>
      <c r="G44" s="13">
        <f t="shared" ca="1" si="5"/>
        <v>5</v>
      </c>
      <c r="H44" s="13">
        <f t="shared" ca="1" si="5"/>
        <v>3</v>
      </c>
      <c r="I44" s="13">
        <f t="shared" ca="1" si="5"/>
        <v>0</v>
      </c>
      <c r="J44" s="13">
        <f t="shared" ca="1" si="5"/>
        <v>4</v>
      </c>
      <c r="K44" s="13">
        <f t="shared" ca="1" si="5"/>
        <v>2</v>
      </c>
      <c r="L44" s="13">
        <f t="shared" ca="1" si="5"/>
        <v>4</v>
      </c>
      <c r="M44" s="13">
        <f t="shared" ca="1" si="5"/>
        <v>7</v>
      </c>
      <c r="N44" s="13">
        <f t="shared" ca="1" si="5"/>
        <v>6</v>
      </c>
      <c r="O44" s="13">
        <f t="shared" ca="1" si="5"/>
        <v>8</v>
      </c>
      <c r="P44" s="13">
        <f t="shared" ca="1" si="5"/>
        <v>0</v>
      </c>
      <c r="Q44" s="13">
        <f t="shared" ca="1" si="5"/>
        <v>8</v>
      </c>
      <c r="R44" s="3">
        <f t="shared" ca="1" si="3"/>
        <v>51</v>
      </c>
    </row>
    <row r="45" spans="1:18">
      <c r="A45" s="12" t="s">
        <v>92</v>
      </c>
      <c r="B45" s="20" t="s">
        <v>79</v>
      </c>
      <c r="C45" s="6" t="s">
        <v>3</v>
      </c>
      <c r="D45" s="85">
        <v>1110</v>
      </c>
      <c r="E45" s="86">
        <v>916.66</v>
      </c>
      <c r="F45" s="13">
        <f t="shared" ca="1" si="5"/>
        <v>1</v>
      </c>
      <c r="G45" s="13">
        <f t="shared" ca="1" si="5"/>
        <v>7</v>
      </c>
      <c r="H45" s="13">
        <f t="shared" ca="1" si="5"/>
        <v>7</v>
      </c>
      <c r="I45" s="13">
        <f t="shared" ca="1" si="5"/>
        <v>3</v>
      </c>
      <c r="J45" s="13">
        <f t="shared" ca="1" si="5"/>
        <v>10</v>
      </c>
      <c r="K45" s="13">
        <f t="shared" ca="1" si="5"/>
        <v>10</v>
      </c>
      <c r="L45" s="13">
        <f t="shared" ca="1" si="5"/>
        <v>2</v>
      </c>
      <c r="M45" s="13">
        <f t="shared" ca="1" si="5"/>
        <v>1</v>
      </c>
      <c r="N45" s="13">
        <f t="shared" ca="1" si="5"/>
        <v>4</v>
      </c>
      <c r="O45" s="13">
        <f t="shared" ca="1" si="5"/>
        <v>9</v>
      </c>
      <c r="P45" s="13">
        <f t="shared" ca="1" si="5"/>
        <v>9</v>
      </c>
      <c r="Q45" s="13">
        <f t="shared" ca="1" si="5"/>
        <v>0</v>
      </c>
      <c r="R45" s="3">
        <f t="shared" ca="1" si="3"/>
        <v>63</v>
      </c>
    </row>
    <row r="46" spans="1:18">
      <c r="A46" s="12" t="s">
        <v>93</v>
      </c>
      <c r="B46" s="20" t="s">
        <v>80</v>
      </c>
      <c r="C46" s="6" t="s">
        <v>3</v>
      </c>
      <c r="D46" s="85">
        <v>1074</v>
      </c>
      <c r="E46" s="86">
        <v>895</v>
      </c>
      <c r="F46" s="13">
        <f t="shared" ca="1" si="5"/>
        <v>9</v>
      </c>
      <c r="G46" s="13">
        <f t="shared" ca="1" si="5"/>
        <v>5</v>
      </c>
      <c r="H46" s="13">
        <f t="shared" ca="1" si="5"/>
        <v>4</v>
      </c>
      <c r="I46" s="13">
        <f t="shared" ca="1" si="5"/>
        <v>5</v>
      </c>
      <c r="J46" s="13">
        <f t="shared" ca="1" si="5"/>
        <v>3</v>
      </c>
      <c r="K46" s="13">
        <f t="shared" ca="1" si="5"/>
        <v>6</v>
      </c>
      <c r="L46" s="13">
        <f t="shared" ca="1" si="5"/>
        <v>5</v>
      </c>
      <c r="M46" s="13">
        <f t="shared" ca="1" si="5"/>
        <v>4</v>
      </c>
      <c r="N46" s="13">
        <f t="shared" ca="1" si="5"/>
        <v>0</v>
      </c>
      <c r="O46" s="13">
        <f t="shared" ca="1" si="5"/>
        <v>4</v>
      </c>
      <c r="P46" s="13">
        <f t="shared" ca="1" si="5"/>
        <v>6</v>
      </c>
      <c r="Q46" s="13">
        <f t="shared" ca="1" si="5"/>
        <v>4</v>
      </c>
      <c r="R46" s="3">
        <f t="shared" ca="1" si="3"/>
        <v>55</v>
      </c>
    </row>
    <row r="47" spans="1:18">
      <c r="A47" s="12" t="s">
        <v>94</v>
      </c>
      <c r="B47" s="20" t="s">
        <v>81</v>
      </c>
      <c r="C47" s="6" t="s">
        <v>3</v>
      </c>
      <c r="D47" s="85">
        <v>900</v>
      </c>
      <c r="E47" s="86">
        <v>750</v>
      </c>
      <c r="F47" s="13">
        <f t="shared" ca="1" si="5"/>
        <v>1</v>
      </c>
      <c r="G47" s="13">
        <f t="shared" ca="1" si="5"/>
        <v>6</v>
      </c>
      <c r="H47" s="13">
        <f t="shared" ca="1" si="5"/>
        <v>9</v>
      </c>
      <c r="I47" s="13">
        <f t="shared" ca="1" si="5"/>
        <v>10</v>
      </c>
      <c r="J47" s="13">
        <f t="shared" ca="1" si="5"/>
        <v>5</v>
      </c>
      <c r="K47" s="13">
        <f t="shared" ca="1" si="5"/>
        <v>10</v>
      </c>
      <c r="L47" s="13">
        <f t="shared" ca="1" si="5"/>
        <v>4</v>
      </c>
      <c r="M47" s="13">
        <f t="shared" ca="1" si="5"/>
        <v>3</v>
      </c>
      <c r="N47" s="13">
        <f t="shared" ca="1" si="5"/>
        <v>6</v>
      </c>
      <c r="O47" s="13">
        <f t="shared" ca="1" si="5"/>
        <v>10</v>
      </c>
      <c r="P47" s="13">
        <f t="shared" ca="1" si="5"/>
        <v>5</v>
      </c>
      <c r="Q47" s="13">
        <f t="shared" ca="1" si="5"/>
        <v>10</v>
      </c>
      <c r="R47" s="3">
        <f t="shared" ca="1" si="3"/>
        <v>79</v>
      </c>
    </row>
    <row r="48" spans="1:18">
      <c r="A48" s="12" t="s">
        <v>87</v>
      </c>
      <c r="B48" s="20" t="s">
        <v>82</v>
      </c>
      <c r="C48" s="6" t="s">
        <v>3</v>
      </c>
      <c r="D48" s="85">
        <v>1134</v>
      </c>
      <c r="E48" s="86">
        <v>945</v>
      </c>
      <c r="F48" s="13">
        <f t="shared" ca="1" si="5"/>
        <v>9</v>
      </c>
      <c r="G48" s="13">
        <f t="shared" ca="1" si="5"/>
        <v>10</v>
      </c>
      <c r="H48" s="13">
        <f t="shared" ca="1" si="5"/>
        <v>5</v>
      </c>
      <c r="I48" s="13">
        <f t="shared" ca="1" si="5"/>
        <v>10</v>
      </c>
      <c r="J48" s="13">
        <f t="shared" ca="1" si="5"/>
        <v>4</v>
      </c>
      <c r="K48" s="13">
        <f t="shared" ca="1" si="5"/>
        <v>5</v>
      </c>
      <c r="L48" s="13">
        <f t="shared" ca="1" si="5"/>
        <v>8</v>
      </c>
      <c r="M48" s="13">
        <f t="shared" ca="1" si="5"/>
        <v>4</v>
      </c>
      <c r="N48" s="13">
        <f t="shared" ca="1" si="5"/>
        <v>10</v>
      </c>
      <c r="O48" s="13">
        <f t="shared" ca="1" si="5"/>
        <v>1</v>
      </c>
      <c r="P48" s="13">
        <f t="shared" ca="1" si="5"/>
        <v>10</v>
      </c>
      <c r="Q48" s="13">
        <f t="shared" ca="1" si="5"/>
        <v>10</v>
      </c>
      <c r="R48" s="3">
        <f t="shared" ca="1" si="3"/>
        <v>86</v>
      </c>
    </row>
    <row r="49" spans="1:18">
      <c r="A49" s="12" t="s">
        <v>86</v>
      </c>
      <c r="B49" s="20" t="s">
        <v>83</v>
      </c>
      <c r="C49" s="6" t="s">
        <v>3</v>
      </c>
      <c r="D49" s="85">
        <v>990</v>
      </c>
      <c r="E49" s="86">
        <v>825</v>
      </c>
      <c r="F49" s="13">
        <f t="shared" ca="1" si="5"/>
        <v>10</v>
      </c>
      <c r="G49" s="13">
        <f t="shared" ca="1" si="5"/>
        <v>7</v>
      </c>
      <c r="H49" s="13">
        <f t="shared" ca="1" si="5"/>
        <v>4</v>
      </c>
      <c r="I49" s="13">
        <f t="shared" ca="1" si="5"/>
        <v>4</v>
      </c>
      <c r="J49" s="13">
        <f t="shared" ca="1" si="5"/>
        <v>4</v>
      </c>
      <c r="K49" s="13">
        <f t="shared" ca="1" si="5"/>
        <v>6</v>
      </c>
      <c r="L49" s="13">
        <f t="shared" ca="1" si="5"/>
        <v>5</v>
      </c>
      <c r="M49" s="13">
        <f t="shared" ca="1" si="5"/>
        <v>6</v>
      </c>
      <c r="N49" s="13">
        <f t="shared" ca="1" si="5"/>
        <v>5</v>
      </c>
      <c r="O49" s="13">
        <f t="shared" ca="1" si="5"/>
        <v>2</v>
      </c>
      <c r="P49" s="13">
        <f t="shared" ca="1" si="5"/>
        <v>0</v>
      </c>
      <c r="Q49" s="13">
        <f t="shared" ca="1" si="5"/>
        <v>10</v>
      </c>
      <c r="R49" s="3">
        <f t="shared" ca="1" si="3"/>
        <v>63</v>
      </c>
    </row>
    <row r="50" spans="1:18">
      <c r="A50" s="12" t="s">
        <v>85</v>
      </c>
      <c r="B50" s="20" t="s">
        <v>84</v>
      </c>
      <c r="C50" s="6" t="s">
        <v>3</v>
      </c>
      <c r="D50" s="85">
        <v>1434</v>
      </c>
      <c r="E50" s="86">
        <v>1195</v>
      </c>
      <c r="F50" s="13">
        <f t="shared" ca="1" si="5"/>
        <v>6</v>
      </c>
      <c r="G50" s="13">
        <f t="shared" ca="1" si="5"/>
        <v>5</v>
      </c>
      <c r="H50" s="13">
        <f t="shared" ca="1" si="5"/>
        <v>8</v>
      </c>
      <c r="I50" s="13">
        <f t="shared" ca="1" si="5"/>
        <v>4</v>
      </c>
      <c r="J50" s="13">
        <f t="shared" ca="1" si="5"/>
        <v>1</v>
      </c>
      <c r="K50" s="13">
        <f t="shared" ca="1" si="5"/>
        <v>10</v>
      </c>
      <c r="L50" s="13">
        <f t="shared" ca="1" si="5"/>
        <v>10</v>
      </c>
      <c r="M50" s="13">
        <f t="shared" ca="1" si="5"/>
        <v>5</v>
      </c>
      <c r="N50" s="13">
        <f t="shared" ca="1" si="5"/>
        <v>4</v>
      </c>
      <c r="O50" s="13">
        <f t="shared" ca="1" si="5"/>
        <v>10</v>
      </c>
      <c r="P50" s="13">
        <f t="shared" ca="1" si="5"/>
        <v>7</v>
      </c>
      <c r="Q50" s="13">
        <f t="shared" ca="1" si="5"/>
        <v>0</v>
      </c>
      <c r="R50" s="3">
        <f t="shared" ca="1" si="3"/>
        <v>70</v>
      </c>
    </row>
    <row r="51" spans="1:18">
      <c r="E51" s="77" t="s">
        <v>119</v>
      </c>
      <c r="F51" s="3">
        <f ca="1">SUM(F11:F50)</f>
        <v>218</v>
      </c>
      <c r="G51" s="3">
        <f t="shared" ref="G51:Q51" ca="1" si="6">SUM(G11:G50)</f>
        <v>246</v>
      </c>
      <c r="H51" s="3">
        <f t="shared" ca="1" si="6"/>
        <v>187</v>
      </c>
      <c r="I51" s="3">
        <f t="shared" ca="1" si="6"/>
        <v>191</v>
      </c>
      <c r="J51" s="3">
        <f t="shared" ca="1" si="6"/>
        <v>158</v>
      </c>
      <c r="K51" s="3">
        <f t="shared" ca="1" si="6"/>
        <v>218</v>
      </c>
      <c r="L51" s="3">
        <f t="shared" ca="1" si="6"/>
        <v>191</v>
      </c>
      <c r="M51" s="3">
        <f t="shared" ca="1" si="6"/>
        <v>179</v>
      </c>
      <c r="N51" s="3">
        <f t="shared" ca="1" si="6"/>
        <v>222</v>
      </c>
      <c r="O51" s="3">
        <f t="shared" ca="1" si="6"/>
        <v>185</v>
      </c>
      <c r="P51" s="3">
        <f t="shared" ca="1" si="6"/>
        <v>218</v>
      </c>
      <c r="Q51" s="3">
        <f t="shared" ca="1" si="6"/>
        <v>233</v>
      </c>
      <c r="R51" s="76">
        <f ca="1">SUM(F51:Q51)</f>
        <v>2446</v>
      </c>
    </row>
    <row r="52" spans="1:18">
      <c r="A52" s="14" t="s">
        <v>105</v>
      </c>
      <c r="B52" s="87" t="s">
        <v>158</v>
      </c>
    </row>
    <row r="53" spans="1:18" ht="28.8">
      <c r="A53" s="16" t="s">
        <v>15</v>
      </c>
      <c r="B53" s="16" t="s">
        <v>9</v>
      </c>
      <c r="C53" s="16" t="s">
        <v>8</v>
      </c>
      <c r="D53" s="16" t="s">
        <v>10</v>
      </c>
      <c r="E53" s="16" t="s">
        <v>11</v>
      </c>
      <c r="F53" s="22" t="s">
        <v>106</v>
      </c>
      <c r="G53" s="22" t="s">
        <v>107</v>
      </c>
      <c r="H53" s="22" t="s">
        <v>108</v>
      </c>
      <c r="I53" s="22" t="s">
        <v>109</v>
      </c>
      <c r="J53" s="22" t="s">
        <v>110</v>
      </c>
      <c r="K53" s="22" t="s">
        <v>111</v>
      </c>
      <c r="L53" s="22" t="s">
        <v>112</v>
      </c>
      <c r="M53" s="22" t="s">
        <v>113</v>
      </c>
      <c r="N53" s="22" t="s">
        <v>114</v>
      </c>
      <c r="O53" s="22" t="s">
        <v>115</v>
      </c>
      <c r="P53" s="22" t="s">
        <v>116</v>
      </c>
      <c r="Q53" s="22" t="s">
        <v>117</v>
      </c>
      <c r="R53" s="23" t="s">
        <v>118</v>
      </c>
    </row>
    <row r="54" spans="1:18">
      <c r="A54" s="3" t="s">
        <v>19</v>
      </c>
      <c r="B54" s="13" t="s">
        <v>27</v>
      </c>
      <c r="C54" s="6" t="s">
        <v>5</v>
      </c>
      <c r="D54" s="85">
        <v>3420</v>
      </c>
      <c r="E54" s="86">
        <f>D54/1.2</f>
        <v>2850</v>
      </c>
      <c r="F54" s="18">
        <f ca="1">SUM(F11*$E54)</f>
        <v>8550</v>
      </c>
      <c r="G54" s="18">
        <f t="shared" ref="G54:Q54" ca="1" si="7">SUM(G11*$E54)</f>
        <v>11400</v>
      </c>
      <c r="H54" s="18">
        <f t="shared" ca="1" si="7"/>
        <v>8550</v>
      </c>
      <c r="I54" s="18">
        <f t="shared" ca="1" si="7"/>
        <v>25650</v>
      </c>
      <c r="J54" s="18">
        <f t="shared" ca="1" si="7"/>
        <v>5700</v>
      </c>
      <c r="K54" s="18">
        <f t="shared" ca="1" si="7"/>
        <v>5700</v>
      </c>
      <c r="L54" s="18">
        <f t="shared" ca="1" si="7"/>
        <v>8550</v>
      </c>
      <c r="M54" s="18">
        <f t="shared" ca="1" si="7"/>
        <v>28500</v>
      </c>
      <c r="N54" s="18">
        <f t="shared" ca="1" si="7"/>
        <v>8550</v>
      </c>
      <c r="O54" s="18">
        <f t="shared" ca="1" si="7"/>
        <v>14250</v>
      </c>
      <c r="P54" s="18">
        <f t="shared" ca="1" si="7"/>
        <v>22800</v>
      </c>
      <c r="Q54" s="18">
        <f t="shared" ca="1" si="7"/>
        <v>5700</v>
      </c>
      <c r="R54" s="82">
        <f ca="1">SUM(F54:Q54)</f>
        <v>153900</v>
      </c>
    </row>
    <row r="55" spans="1:18">
      <c r="A55" s="3" t="s">
        <v>20</v>
      </c>
      <c r="B55" s="13" t="s">
        <v>26</v>
      </c>
      <c r="C55" s="6" t="s">
        <v>5</v>
      </c>
      <c r="D55" s="85">
        <v>3240</v>
      </c>
      <c r="E55" s="86">
        <f t="shared" ref="E55" si="8">D55/1.2</f>
        <v>2700</v>
      </c>
      <c r="F55" s="68">
        <f t="shared" ref="F55:Q55" ca="1" si="9">SUM(F12*$E55)</f>
        <v>5400</v>
      </c>
      <c r="G55" s="68">
        <f t="shared" ca="1" si="9"/>
        <v>16200</v>
      </c>
      <c r="H55" s="68">
        <f t="shared" ca="1" si="9"/>
        <v>2700</v>
      </c>
      <c r="I55" s="68">
        <f t="shared" ca="1" si="9"/>
        <v>5400</v>
      </c>
      <c r="J55" s="68">
        <f t="shared" ca="1" si="9"/>
        <v>27000</v>
      </c>
      <c r="K55" s="68">
        <f t="shared" ca="1" si="9"/>
        <v>24300</v>
      </c>
      <c r="L55" s="68">
        <f t="shared" ca="1" si="9"/>
        <v>0</v>
      </c>
      <c r="M55" s="68">
        <f t="shared" ca="1" si="9"/>
        <v>8100</v>
      </c>
      <c r="N55" s="68">
        <f t="shared" ca="1" si="9"/>
        <v>16200</v>
      </c>
      <c r="O55" s="68">
        <f t="shared" ca="1" si="9"/>
        <v>5400</v>
      </c>
      <c r="P55" s="68">
        <f t="shared" ca="1" si="9"/>
        <v>5400</v>
      </c>
      <c r="Q55" s="68">
        <f t="shared" ca="1" si="9"/>
        <v>8100</v>
      </c>
      <c r="R55" s="81">
        <f t="shared" ref="R55:R93" ca="1" si="10">SUM(F55:Q55)</f>
        <v>124200</v>
      </c>
    </row>
    <row r="56" spans="1:18">
      <c r="A56" s="3" t="s">
        <v>16</v>
      </c>
      <c r="B56" s="13" t="s">
        <v>32</v>
      </c>
      <c r="C56" s="6" t="s">
        <v>5</v>
      </c>
      <c r="D56" s="85">
        <v>2340</v>
      </c>
      <c r="E56" s="86">
        <v>1950</v>
      </c>
      <c r="F56" s="68">
        <f t="shared" ref="F56:Q56" ca="1" si="11">SUM(F13*$E56)</f>
        <v>3900</v>
      </c>
      <c r="G56" s="68">
        <f t="shared" ca="1" si="11"/>
        <v>11700</v>
      </c>
      <c r="H56" s="68">
        <f t="shared" ca="1" si="11"/>
        <v>13650</v>
      </c>
      <c r="I56" s="68">
        <f t="shared" ca="1" si="11"/>
        <v>0</v>
      </c>
      <c r="J56" s="68">
        <f t="shared" ca="1" si="11"/>
        <v>0</v>
      </c>
      <c r="K56" s="68">
        <f t="shared" ca="1" si="11"/>
        <v>7800</v>
      </c>
      <c r="L56" s="68">
        <f t="shared" ca="1" si="11"/>
        <v>0</v>
      </c>
      <c r="M56" s="68">
        <f t="shared" ca="1" si="11"/>
        <v>0</v>
      </c>
      <c r="N56" s="68">
        <f t="shared" ca="1" si="11"/>
        <v>0</v>
      </c>
      <c r="O56" s="68">
        <f t="shared" ca="1" si="11"/>
        <v>1950</v>
      </c>
      <c r="P56" s="68">
        <f t="shared" ca="1" si="11"/>
        <v>7800</v>
      </c>
      <c r="Q56" s="68">
        <f t="shared" ca="1" si="11"/>
        <v>11700</v>
      </c>
      <c r="R56" s="81">
        <f t="shared" ca="1" si="10"/>
        <v>58500</v>
      </c>
    </row>
    <row r="57" spans="1:18">
      <c r="A57" s="3" t="s">
        <v>18</v>
      </c>
      <c r="B57" s="13" t="s">
        <v>31</v>
      </c>
      <c r="C57" s="6" t="s">
        <v>5</v>
      </c>
      <c r="D57" s="85">
        <v>3300</v>
      </c>
      <c r="E57" s="86">
        <v>2750</v>
      </c>
      <c r="F57" s="68">
        <f t="shared" ref="F57:Q57" ca="1" si="12">SUM(F14*$E57)</f>
        <v>11000</v>
      </c>
      <c r="G57" s="68">
        <f t="shared" ca="1" si="12"/>
        <v>11000</v>
      </c>
      <c r="H57" s="68">
        <f t="shared" ca="1" si="12"/>
        <v>0</v>
      </c>
      <c r="I57" s="68">
        <f t="shared" ca="1" si="12"/>
        <v>27500</v>
      </c>
      <c r="J57" s="68">
        <f t="shared" ca="1" si="12"/>
        <v>24750</v>
      </c>
      <c r="K57" s="68">
        <f t="shared" ca="1" si="12"/>
        <v>16500</v>
      </c>
      <c r="L57" s="68">
        <f t="shared" ca="1" si="12"/>
        <v>22000</v>
      </c>
      <c r="M57" s="68">
        <f t="shared" ca="1" si="12"/>
        <v>0</v>
      </c>
      <c r="N57" s="68">
        <f t="shared" ca="1" si="12"/>
        <v>2750</v>
      </c>
      <c r="O57" s="68">
        <f t="shared" ca="1" si="12"/>
        <v>13750</v>
      </c>
      <c r="P57" s="68">
        <f t="shared" ca="1" si="12"/>
        <v>13750</v>
      </c>
      <c r="Q57" s="68">
        <f t="shared" ca="1" si="12"/>
        <v>19250</v>
      </c>
      <c r="R57" s="81">
        <f t="shared" ca="1" si="10"/>
        <v>162250</v>
      </c>
    </row>
    <row r="58" spans="1:18">
      <c r="A58" s="3" t="s">
        <v>17</v>
      </c>
      <c r="B58" s="13" t="s">
        <v>30</v>
      </c>
      <c r="C58" s="6" t="s">
        <v>5</v>
      </c>
      <c r="D58" s="85">
        <v>2280</v>
      </c>
      <c r="E58" s="86">
        <v>1900</v>
      </c>
      <c r="F58" s="68">
        <f t="shared" ref="F58:Q58" ca="1" si="13">SUM(F15*$E58)</f>
        <v>11400</v>
      </c>
      <c r="G58" s="68">
        <f t="shared" ca="1" si="13"/>
        <v>9500</v>
      </c>
      <c r="H58" s="68">
        <f t="shared" ca="1" si="13"/>
        <v>9500</v>
      </c>
      <c r="I58" s="68">
        <f t="shared" ca="1" si="13"/>
        <v>5700</v>
      </c>
      <c r="J58" s="68">
        <f t="shared" ca="1" si="13"/>
        <v>0</v>
      </c>
      <c r="K58" s="68">
        <f t="shared" ca="1" si="13"/>
        <v>1900</v>
      </c>
      <c r="L58" s="68">
        <f t="shared" ca="1" si="13"/>
        <v>7600</v>
      </c>
      <c r="M58" s="68">
        <f t="shared" ca="1" si="13"/>
        <v>11400</v>
      </c>
      <c r="N58" s="68">
        <f t="shared" ca="1" si="13"/>
        <v>13300</v>
      </c>
      <c r="O58" s="68">
        <f t="shared" ca="1" si="13"/>
        <v>0</v>
      </c>
      <c r="P58" s="68">
        <f t="shared" ca="1" si="13"/>
        <v>3800</v>
      </c>
      <c r="Q58" s="68">
        <f t="shared" ca="1" si="13"/>
        <v>17100</v>
      </c>
      <c r="R58" s="81">
        <f t="shared" ca="1" si="10"/>
        <v>91200</v>
      </c>
    </row>
    <row r="59" spans="1:18">
      <c r="A59" s="3" t="s">
        <v>21</v>
      </c>
      <c r="B59" s="13" t="s">
        <v>33</v>
      </c>
      <c r="C59" s="6" t="s">
        <v>5</v>
      </c>
      <c r="D59" s="85">
        <v>2340</v>
      </c>
      <c r="E59" s="86">
        <v>1950</v>
      </c>
      <c r="F59" s="68">
        <f t="shared" ref="F59:Q59" ca="1" si="14">SUM(F16*$E59)</f>
        <v>1950</v>
      </c>
      <c r="G59" s="68">
        <f t="shared" ca="1" si="14"/>
        <v>17550</v>
      </c>
      <c r="H59" s="68">
        <f t="shared" ca="1" si="14"/>
        <v>17550</v>
      </c>
      <c r="I59" s="68">
        <f t="shared" ca="1" si="14"/>
        <v>5850</v>
      </c>
      <c r="J59" s="68">
        <f t="shared" ca="1" si="14"/>
        <v>0</v>
      </c>
      <c r="K59" s="68">
        <f t="shared" ca="1" si="14"/>
        <v>7800</v>
      </c>
      <c r="L59" s="68">
        <f t="shared" ca="1" si="14"/>
        <v>9750</v>
      </c>
      <c r="M59" s="68">
        <f t="shared" ca="1" si="14"/>
        <v>5850</v>
      </c>
      <c r="N59" s="68">
        <f t="shared" ca="1" si="14"/>
        <v>19500</v>
      </c>
      <c r="O59" s="68">
        <f t="shared" ca="1" si="14"/>
        <v>3900</v>
      </c>
      <c r="P59" s="68">
        <f t="shared" ca="1" si="14"/>
        <v>13650</v>
      </c>
      <c r="Q59" s="68">
        <f t="shared" ca="1" si="14"/>
        <v>15600</v>
      </c>
      <c r="R59" s="81">
        <f t="shared" ca="1" si="10"/>
        <v>118950</v>
      </c>
    </row>
    <row r="60" spans="1:18">
      <c r="A60" s="3" t="s">
        <v>22</v>
      </c>
      <c r="B60" s="13" t="s">
        <v>34</v>
      </c>
      <c r="C60" s="6" t="s">
        <v>5</v>
      </c>
      <c r="D60" s="85">
        <v>1680</v>
      </c>
      <c r="E60" s="86">
        <v>1400</v>
      </c>
      <c r="F60" s="68">
        <f t="shared" ref="F60:Q60" ca="1" si="15">SUM(F17*$E60)</f>
        <v>7000</v>
      </c>
      <c r="G60" s="68">
        <f t="shared" ca="1" si="15"/>
        <v>11200</v>
      </c>
      <c r="H60" s="68">
        <f t="shared" ca="1" si="15"/>
        <v>8400</v>
      </c>
      <c r="I60" s="68">
        <f t="shared" ca="1" si="15"/>
        <v>12600</v>
      </c>
      <c r="J60" s="68">
        <f t="shared" ca="1" si="15"/>
        <v>4200</v>
      </c>
      <c r="K60" s="68">
        <f t="shared" ca="1" si="15"/>
        <v>2800</v>
      </c>
      <c r="L60" s="68">
        <f t="shared" ca="1" si="15"/>
        <v>0</v>
      </c>
      <c r="M60" s="68">
        <f t="shared" ca="1" si="15"/>
        <v>9800</v>
      </c>
      <c r="N60" s="68">
        <f t="shared" ca="1" si="15"/>
        <v>8400</v>
      </c>
      <c r="O60" s="68">
        <f t="shared" ca="1" si="15"/>
        <v>2800</v>
      </c>
      <c r="P60" s="68">
        <f t="shared" ca="1" si="15"/>
        <v>8400</v>
      </c>
      <c r="Q60" s="68">
        <f t="shared" ca="1" si="15"/>
        <v>12600</v>
      </c>
      <c r="R60" s="81">
        <f t="shared" ca="1" si="10"/>
        <v>88200</v>
      </c>
    </row>
    <row r="61" spans="1:18">
      <c r="A61" s="3" t="s">
        <v>23</v>
      </c>
      <c r="B61" s="13" t="s">
        <v>35</v>
      </c>
      <c r="C61" s="6" t="s">
        <v>5</v>
      </c>
      <c r="D61" s="85">
        <v>2340</v>
      </c>
      <c r="E61" s="86">
        <v>1950</v>
      </c>
      <c r="F61" s="68">
        <f t="shared" ref="F61:Q61" ca="1" si="16">SUM(F18*$E61)</f>
        <v>19500</v>
      </c>
      <c r="G61" s="68">
        <f t="shared" ca="1" si="16"/>
        <v>7800</v>
      </c>
      <c r="H61" s="68">
        <f t="shared" ca="1" si="16"/>
        <v>1950</v>
      </c>
      <c r="I61" s="68">
        <f t="shared" ca="1" si="16"/>
        <v>5850</v>
      </c>
      <c r="J61" s="68">
        <f t="shared" ca="1" si="16"/>
        <v>0</v>
      </c>
      <c r="K61" s="68">
        <f t="shared" ca="1" si="16"/>
        <v>15600</v>
      </c>
      <c r="L61" s="68">
        <f t="shared" ca="1" si="16"/>
        <v>9750</v>
      </c>
      <c r="M61" s="68">
        <f t="shared" ca="1" si="16"/>
        <v>0</v>
      </c>
      <c r="N61" s="68">
        <f t="shared" ca="1" si="16"/>
        <v>7800</v>
      </c>
      <c r="O61" s="68">
        <f t="shared" ca="1" si="16"/>
        <v>0</v>
      </c>
      <c r="P61" s="68">
        <f t="shared" ca="1" si="16"/>
        <v>17550</v>
      </c>
      <c r="Q61" s="68">
        <f t="shared" ca="1" si="16"/>
        <v>19500</v>
      </c>
      <c r="R61" s="81">
        <f t="shared" ca="1" si="10"/>
        <v>105300</v>
      </c>
    </row>
    <row r="62" spans="1:18">
      <c r="A62" s="3" t="s">
        <v>24</v>
      </c>
      <c r="B62" s="13" t="s">
        <v>28</v>
      </c>
      <c r="C62" s="6" t="s">
        <v>5</v>
      </c>
      <c r="D62" s="85">
        <v>2460</v>
      </c>
      <c r="E62" s="86">
        <v>2050</v>
      </c>
      <c r="F62" s="68">
        <f t="shared" ref="F62:Q62" ca="1" si="17">SUM(F19*$E62)</f>
        <v>18450</v>
      </c>
      <c r="G62" s="68">
        <f t="shared" ca="1" si="17"/>
        <v>20500</v>
      </c>
      <c r="H62" s="68">
        <f t="shared" ca="1" si="17"/>
        <v>4100</v>
      </c>
      <c r="I62" s="68">
        <f t="shared" ca="1" si="17"/>
        <v>14350</v>
      </c>
      <c r="J62" s="68">
        <f t="shared" ca="1" si="17"/>
        <v>12300</v>
      </c>
      <c r="K62" s="68">
        <f t="shared" ca="1" si="17"/>
        <v>10250</v>
      </c>
      <c r="L62" s="68">
        <f t="shared" ca="1" si="17"/>
        <v>18450</v>
      </c>
      <c r="M62" s="68">
        <f t="shared" ca="1" si="17"/>
        <v>4100</v>
      </c>
      <c r="N62" s="68">
        <f t="shared" ca="1" si="17"/>
        <v>14350</v>
      </c>
      <c r="O62" s="68">
        <f t="shared" ca="1" si="17"/>
        <v>12300</v>
      </c>
      <c r="P62" s="68">
        <f t="shared" ca="1" si="17"/>
        <v>14350</v>
      </c>
      <c r="Q62" s="68">
        <f t="shared" ca="1" si="17"/>
        <v>10250</v>
      </c>
      <c r="R62" s="81">
        <f t="shared" ca="1" si="10"/>
        <v>153750</v>
      </c>
    </row>
    <row r="63" spans="1:18">
      <c r="A63" s="3" t="s">
        <v>25</v>
      </c>
      <c r="B63" s="13" t="s">
        <v>29</v>
      </c>
      <c r="C63" s="6" t="s">
        <v>5</v>
      </c>
      <c r="D63" s="85">
        <v>1860</v>
      </c>
      <c r="E63" s="86">
        <v>1550</v>
      </c>
      <c r="F63" s="68">
        <f t="shared" ref="F63:Q63" ca="1" si="18">SUM(F20*$E63)</f>
        <v>12400</v>
      </c>
      <c r="G63" s="68">
        <f t="shared" ca="1" si="18"/>
        <v>1550</v>
      </c>
      <c r="H63" s="68">
        <f t="shared" ca="1" si="18"/>
        <v>10850</v>
      </c>
      <c r="I63" s="68">
        <f t="shared" ca="1" si="18"/>
        <v>15500</v>
      </c>
      <c r="J63" s="68">
        <f t="shared" ca="1" si="18"/>
        <v>0</v>
      </c>
      <c r="K63" s="68">
        <f t="shared" ca="1" si="18"/>
        <v>12400</v>
      </c>
      <c r="L63" s="68">
        <f t="shared" ca="1" si="18"/>
        <v>12400</v>
      </c>
      <c r="M63" s="68">
        <f t="shared" ca="1" si="18"/>
        <v>3100</v>
      </c>
      <c r="N63" s="68">
        <f t="shared" ca="1" si="18"/>
        <v>6200</v>
      </c>
      <c r="O63" s="68">
        <f t="shared" ca="1" si="18"/>
        <v>15500</v>
      </c>
      <c r="P63" s="68">
        <f t="shared" ca="1" si="18"/>
        <v>7750</v>
      </c>
      <c r="Q63" s="68">
        <f t="shared" ca="1" si="18"/>
        <v>12400</v>
      </c>
      <c r="R63" s="81">
        <f t="shared" ca="1" si="10"/>
        <v>110050</v>
      </c>
    </row>
    <row r="64" spans="1:18">
      <c r="A64" s="10" t="s">
        <v>37</v>
      </c>
      <c r="B64" s="13" t="s">
        <v>36</v>
      </c>
      <c r="C64" s="6" t="s">
        <v>95</v>
      </c>
      <c r="D64" s="85">
        <v>1320</v>
      </c>
      <c r="E64" s="86">
        <v>1100</v>
      </c>
      <c r="F64" s="68">
        <f t="shared" ref="F64:Q64" ca="1" si="19">SUM(F21*$E64)</f>
        <v>8800</v>
      </c>
      <c r="G64" s="68">
        <f t="shared" ca="1" si="19"/>
        <v>1100</v>
      </c>
      <c r="H64" s="68">
        <f t="shared" ca="1" si="19"/>
        <v>4400</v>
      </c>
      <c r="I64" s="68">
        <f t="shared" ca="1" si="19"/>
        <v>7700</v>
      </c>
      <c r="J64" s="68">
        <f t="shared" ca="1" si="19"/>
        <v>1100</v>
      </c>
      <c r="K64" s="68">
        <f t="shared" ca="1" si="19"/>
        <v>8800</v>
      </c>
      <c r="L64" s="68">
        <f t="shared" ca="1" si="19"/>
        <v>4400</v>
      </c>
      <c r="M64" s="68">
        <f t="shared" ca="1" si="19"/>
        <v>9900</v>
      </c>
      <c r="N64" s="68">
        <f t="shared" ca="1" si="19"/>
        <v>7700</v>
      </c>
      <c r="O64" s="68">
        <f t="shared" ca="1" si="19"/>
        <v>5500</v>
      </c>
      <c r="P64" s="68">
        <f t="shared" ca="1" si="19"/>
        <v>7700</v>
      </c>
      <c r="Q64" s="68">
        <f t="shared" ca="1" si="19"/>
        <v>11000</v>
      </c>
      <c r="R64" s="81">
        <f t="shared" ca="1" si="10"/>
        <v>78100</v>
      </c>
    </row>
    <row r="65" spans="1:18">
      <c r="A65" s="10" t="s">
        <v>47</v>
      </c>
      <c r="B65" s="13" t="s">
        <v>38</v>
      </c>
      <c r="C65" s="6" t="s">
        <v>95</v>
      </c>
      <c r="D65" s="85">
        <v>1560</v>
      </c>
      <c r="E65" s="86">
        <v>1300</v>
      </c>
      <c r="F65" s="68">
        <f t="shared" ref="F65:Q65" ca="1" si="20">SUM(F22*$E65)</f>
        <v>10400</v>
      </c>
      <c r="G65" s="68">
        <f t="shared" ca="1" si="20"/>
        <v>13000</v>
      </c>
      <c r="H65" s="68">
        <f t="shared" ca="1" si="20"/>
        <v>5200</v>
      </c>
      <c r="I65" s="68">
        <f t="shared" ca="1" si="20"/>
        <v>0</v>
      </c>
      <c r="J65" s="68">
        <f t="shared" ca="1" si="20"/>
        <v>7800</v>
      </c>
      <c r="K65" s="68">
        <f t="shared" ca="1" si="20"/>
        <v>10400</v>
      </c>
      <c r="L65" s="68">
        <f t="shared" ca="1" si="20"/>
        <v>7800</v>
      </c>
      <c r="M65" s="68">
        <f t="shared" ca="1" si="20"/>
        <v>9100</v>
      </c>
      <c r="N65" s="68">
        <f t="shared" ca="1" si="20"/>
        <v>1300</v>
      </c>
      <c r="O65" s="68">
        <f t="shared" ca="1" si="20"/>
        <v>7800</v>
      </c>
      <c r="P65" s="68">
        <f t="shared" ca="1" si="20"/>
        <v>10400</v>
      </c>
      <c r="Q65" s="68">
        <f t="shared" ca="1" si="20"/>
        <v>7800</v>
      </c>
      <c r="R65" s="81">
        <f t="shared" ca="1" si="10"/>
        <v>91000</v>
      </c>
    </row>
    <row r="66" spans="1:18">
      <c r="A66" s="10" t="s">
        <v>48</v>
      </c>
      <c r="B66" s="13" t="s">
        <v>39</v>
      </c>
      <c r="C66" s="6" t="s">
        <v>95</v>
      </c>
      <c r="D66" s="85">
        <v>1620</v>
      </c>
      <c r="E66" s="86">
        <v>1350</v>
      </c>
      <c r="F66" s="68">
        <f t="shared" ref="F66:Q66" ca="1" si="21">SUM(F23*$E66)</f>
        <v>10800</v>
      </c>
      <c r="G66" s="68">
        <f t="shared" ca="1" si="21"/>
        <v>6750</v>
      </c>
      <c r="H66" s="68">
        <f t="shared" ca="1" si="21"/>
        <v>1350</v>
      </c>
      <c r="I66" s="68">
        <f t="shared" ca="1" si="21"/>
        <v>8100</v>
      </c>
      <c r="J66" s="68">
        <f t="shared" ca="1" si="21"/>
        <v>0</v>
      </c>
      <c r="K66" s="68">
        <f t="shared" ca="1" si="21"/>
        <v>13500</v>
      </c>
      <c r="L66" s="68">
        <f t="shared" ca="1" si="21"/>
        <v>6750</v>
      </c>
      <c r="M66" s="68">
        <f t="shared" ca="1" si="21"/>
        <v>5400</v>
      </c>
      <c r="N66" s="68">
        <f t="shared" ca="1" si="21"/>
        <v>6750</v>
      </c>
      <c r="O66" s="68">
        <f t="shared" ca="1" si="21"/>
        <v>2700</v>
      </c>
      <c r="P66" s="68">
        <f t="shared" ca="1" si="21"/>
        <v>13500</v>
      </c>
      <c r="Q66" s="68">
        <f t="shared" ca="1" si="21"/>
        <v>5400</v>
      </c>
      <c r="R66" s="81">
        <f t="shared" ca="1" si="10"/>
        <v>81000</v>
      </c>
    </row>
    <row r="67" spans="1:18">
      <c r="A67" s="10" t="s">
        <v>49</v>
      </c>
      <c r="B67" s="13" t="s">
        <v>40</v>
      </c>
      <c r="C67" s="6" t="s">
        <v>95</v>
      </c>
      <c r="D67" s="85">
        <v>1740</v>
      </c>
      <c r="E67" s="86">
        <v>1450</v>
      </c>
      <c r="F67" s="68">
        <f t="shared" ref="F67:Q67" ca="1" si="22">SUM(F24*$E67)</f>
        <v>7250</v>
      </c>
      <c r="G67" s="68">
        <f t="shared" ca="1" si="22"/>
        <v>13050</v>
      </c>
      <c r="H67" s="68">
        <f t="shared" ca="1" si="22"/>
        <v>1450</v>
      </c>
      <c r="I67" s="68">
        <f t="shared" ca="1" si="22"/>
        <v>5800</v>
      </c>
      <c r="J67" s="68">
        <f t="shared" ca="1" si="22"/>
        <v>4350</v>
      </c>
      <c r="K67" s="68">
        <f t="shared" ca="1" si="22"/>
        <v>14500</v>
      </c>
      <c r="L67" s="68">
        <f t="shared" ca="1" si="22"/>
        <v>5800</v>
      </c>
      <c r="M67" s="68">
        <f t="shared" ca="1" si="22"/>
        <v>1450</v>
      </c>
      <c r="N67" s="68">
        <f t="shared" ca="1" si="22"/>
        <v>10150</v>
      </c>
      <c r="O67" s="68">
        <f t="shared" ca="1" si="22"/>
        <v>11600</v>
      </c>
      <c r="P67" s="68">
        <f t="shared" ca="1" si="22"/>
        <v>10150</v>
      </c>
      <c r="Q67" s="68">
        <f t="shared" ca="1" si="22"/>
        <v>14500</v>
      </c>
      <c r="R67" s="81">
        <f t="shared" ca="1" si="10"/>
        <v>100050</v>
      </c>
    </row>
    <row r="68" spans="1:18">
      <c r="A68" s="10" t="s">
        <v>50</v>
      </c>
      <c r="B68" s="13" t="s">
        <v>41</v>
      </c>
      <c r="C68" s="6" t="s">
        <v>95</v>
      </c>
      <c r="D68" s="85">
        <v>2100</v>
      </c>
      <c r="E68" s="86">
        <v>1750</v>
      </c>
      <c r="F68" s="68">
        <f t="shared" ref="F68:Q68" ca="1" si="23">SUM(F25*$E68)</f>
        <v>14000</v>
      </c>
      <c r="G68" s="68">
        <f t="shared" ca="1" si="23"/>
        <v>10500</v>
      </c>
      <c r="H68" s="68">
        <f t="shared" ca="1" si="23"/>
        <v>14000</v>
      </c>
      <c r="I68" s="68">
        <f t="shared" ca="1" si="23"/>
        <v>1750</v>
      </c>
      <c r="J68" s="68">
        <f t="shared" ca="1" si="23"/>
        <v>7000</v>
      </c>
      <c r="K68" s="68">
        <f t="shared" ca="1" si="23"/>
        <v>15750</v>
      </c>
      <c r="L68" s="68">
        <f t="shared" ca="1" si="23"/>
        <v>15750</v>
      </c>
      <c r="M68" s="68">
        <f t="shared" ca="1" si="23"/>
        <v>7000</v>
      </c>
      <c r="N68" s="68">
        <f t="shared" ca="1" si="23"/>
        <v>8750</v>
      </c>
      <c r="O68" s="68">
        <f t="shared" ca="1" si="23"/>
        <v>12250</v>
      </c>
      <c r="P68" s="68">
        <f t="shared" ca="1" si="23"/>
        <v>3500</v>
      </c>
      <c r="Q68" s="68">
        <f t="shared" ca="1" si="23"/>
        <v>12250</v>
      </c>
      <c r="R68" s="81">
        <f t="shared" ca="1" si="10"/>
        <v>122500</v>
      </c>
    </row>
    <row r="69" spans="1:18">
      <c r="A69" s="10" t="s">
        <v>51</v>
      </c>
      <c r="B69" s="13" t="s">
        <v>42</v>
      </c>
      <c r="C69" s="6" t="s">
        <v>95</v>
      </c>
      <c r="D69" s="85">
        <v>2340</v>
      </c>
      <c r="E69" s="86">
        <v>1950</v>
      </c>
      <c r="F69" s="68">
        <f t="shared" ref="F69:Q69" ca="1" si="24">SUM(F26*$E69)</f>
        <v>9750</v>
      </c>
      <c r="G69" s="68">
        <f t="shared" ca="1" si="24"/>
        <v>19500</v>
      </c>
      <c r="H69" s="68">
        <f t="shared" ca="1" si="24"/>
        <v>0</v>
      </c>
      <c r="I69" s="68">
        <f t="shared" ca="1" si="24"/>
        <v>3900</v>
      </c>
      <c r="J69" s="68">
        <f t="shared" ca="1" si="24"/>
        <v>9750</v>
      </c>
      <c r="K69" s="68">
        <f t="shared" ca="1" si="24"/>
        <v>1950</v>
      </c>
      <c r="L69" s="68">
        <f t="shared" ca="1" si="24"/>
        <v>1950</v>
      </c>
      <c r="M69" s="68">
        <f t="shared" ca="1" si="24"/>
        <v>1950</v>
      </c>
      <c r="N69" s="68">
        <f t="shared" ca="1" si="24"/>
        <v>9750</v>
      </c>
      <c r="O69" s="68">
        <f t="shared" ca="1" si="24"/>
        <v>19500</v>
      </c>
      <c r="P69" s="68">
        <f t="shared" ca="1" si="24"/>
        <v>9750</v>
      </c>
      <c r="Q69" s="68">
        <f t="shared" ca="1" si="24"/>
        <v>17550</v>
      </c>
      <c r="R69" s="81">
        <f t="shared" ca="1" si="10"/>
        <v>105300</v>
      </c>
    </row>
    <row r="70" spans="1:18">
      <c r="A70" s="10" t="s">
        <v>52</v>
      </c>
      <c r="B70" s="13" t="s">
        <v>43</v>
      </c>
      <c r="C70" s="6" t="s">
        <v>95</v>
      </c>
      <c r="D70" s="85">
        <v>1740</v>
      </c>
      <c r="E70" s="86">
        <v>1450</v>
      </c>
      <c r="F70" s="68">
        <f t="shared" ref="F70:Q70" ca="1" si="25">SUM(F27*$E70)</f>
        <v>13050</v>
      </c>
      <c r="G70" s="68">
        <f t="shared" ca="1" si="25"/>
        <v>11600</v>
      </c>
      <c r="H70" s="68">
        <f t="shared" ca="1" si="25"/>
        <v>4350</v>
      </c>
      <c r="I70" s="68">
        <f t="shared" ca="1" si="25"/>
        <v>14500</v>
      </c>
      <c r="J70" s="68">
        <f t="shared" ca="1" si="25"/>
        <v>7250</v>
      </c>
      <c r="K70" s="68">
        <f t="shared" ca="1" si="25"/>
        <v>10150</v>
      </c>
      <c r="L70" s="68">
        <f t="shared" ca="1" si="25"/>
        <v>1450</v>
      </c>
      <c r="M70" s="68">
        <f t="shared" ca="1" si="25"/>
        <v>5800</v>
      </c>
      <c r="N70" s="68">
        <f t="shared" ca="1" si="25"/>
        <v>11600</v>
      </c>
      <c r="O70" s="68">
        <f t="shared" ca="1" si="25"/>
        <v>0</v>
      </c>
      <c r="P70" s="68">
        <f t="shared" ca="1" si="25"/>
        <v>14500</v>
      </c>
      <c r="Q70" s="68">
        <f t="shared" ca="1" si="25"/>
        <v>4350</v>
      </c>
      <c r="R70" s="81">
        <f t="shared" ca="1" si="10"/>
        <v>98600</v>
      </c>
    </row>
    <row r="71" spans="1:18">
      <c r="A71" s="10" t="s">
        <v>53</v>
      </c>
      <c r="B71" s="13" t="s">
        <v>44</v>
      </c>
      <c r="C71" s="6" t="s">
        <v>95</v>
      </c>
      <c r="D71" s="85">
        <v>2400</v>
      </c>
      <c r="E71" s="86">
        <v>2000</v>
      </c>
      <c r="F71" s="68">
        <f t="shared" ref="F71:Q71" ca="1" si="26">SUM(F28*$E71)</f>
        <v>0</v>
      </c>
      <c r="G71" s="68">
        <f t="shared" ca="1" si="26"/>
        <v>14000</v>
      </c>
      <c r="H71" s="68">
        <f t="shared" ca="1" si="26"/>
        <v>14000</v>
      </c>
      <c r="I71" s="68">
        <f t="shared" ca="1" si="26"/>
        <v>4000</v>
      </c>
      <c r="J71" s="68">
        <f t="shared" ca="1" si="26"/>
        <v>16000</v>
      </c>
      <c r="K71" s="68">
        <f t="shared" ca="1" si="26"/>
        <v>10000</v>
      </c>
      <c r="L71" s="68">
        <f t="shared" ca="1" si="26"/>
        <v>0</v>
      </c>
      <c r="M71" s="68">
        <f t="shared" ca="1" si="26"/>
        <v>0</v>
      </c>
      <c r="N71" s="68">
        <f t="shared" ca="1" si="26"/>
        <v>16000</v>
      </c>
      <c r="O71" s="68">
        <f t="shared" ca="1" si="26"/>
        <v>4000</v>
      </c>
      <c r="P71" s="68">
        <f t="shared" ca="1" si="26"/>
        <v>12000</v>
      </c>
      <c r="Q71" s="68">
        <f t="shared" ca="1" si="26"/>
        <v>16000</v>
      </c>
      <c r="R71" s="81">
        <f t="shared" ca="1" si="10"/>
        <v>106000</v>
      </c>
    </row>
    <row r="72" spans="1:18">
      <c r="A72" s="10" t="s">
        <v>54</v>
      </c>
      <c r="B72" s="19" t="s">
        <v>45</v>
      </c>
      <c r="C72" s="6" t="s">
        <v>95</v>
      </c>
      <c r="D72" s="85">
        <v>600</v>
      </c>
      <c r="E72" s="86">
        <v>500</v>
      </c>
      <c r="F72" s="68">
        <f t="shared" ref="F72:Q72" ca="1" si="27">SUM(F29*$E72)</f>
        <v>3500</v>
      </c>
      <c r="G72" s="68">
        <f t="shared" ca="1" si="27"/>
        <v>3500</v>
      </c>
      <c r="H72" s="68">
        <f t="shared" ca="1" si="27"/>
        <v>4500</v>
      </c>
      <c r="I72" s="68">
        <f t="shared" ca="1" si="27"/>
        <v>0</v>
      </c>
      <c r="J72" s="68">
        <f t="shared" ca="1" si="27"/>
        <v>5000</v>
      </c>
      <c r="K72" s="68">
        <f t="shared" ca="1" si="27"/>
        <v>5000</v>
      </c>
      <c r="L72" s="68">
        <f t="shared" ca="1" si="27"/>
        <v>2000</v>
      </c>
      <c r="M72" s="68">
        <f t="shared" ca="1" si="27"/>
        <v>5000</v>
      </c>
      <c r="N72" s="68">
        <f t="shared" ca="1" si="27"/>
        <v>1000</v>
      </c>
      <c r="O72" s="68">
        <f t="shared" ca="1" si="27"/>
        <v>1500</v>
      </c>
      <c r="P72" s="68">
        <f t="shared" ca="1" si="27"/>
        <v>4500</v>
      </c>
      <c r="Q72" s="68">
        <f t="shared" ca="1" si="27"/>
        <v>500</v>
      </c>
      <c r="R72" s="81">
        <f t="shared" ca="1" si="10"/>
        <v>36000</v>
      </c>
    </row>
    <row r="73" spans="1:18">
      <c r="A73" s="10" t="s">
        <v>55</v>
      </c>
      <c r="B73" s="13" t="s">
        <v>46</v>
      </c>
      <c r="C73" s="6" t="s">
        <v>95</v>
      </c>
      <c r="D73" s="85">
        <v>1500</v>
      </c>
      <c r="E73" s="86">
        <v>1250</v>
      </c>
      <c r="F73" s="68">
        <f t="shared" ref="F73:Q73" ca="1" si="28">SUM(F30*$E73)</f>
        <v>10000</v>
      </c>
      <c r="G73" s="68">
        <f t="shared" ca="1" si="28"/>
        <v>1250</v>
      </c>
      <c r="H73" s="68">
        <f t="shared" ca="1" si="28"/>
        <v>1250</v>
      </c>
      <c r="I73" s="68">
        <f t="shared" ca="1" si="28"/>
        <v>11250</v>
      </c>
      <c r="J73" s="68">
        <f t="shared" ca="1" si="28"/>
        <v>12500</v>
      </c>
      <c r="K73" s="68">
        <f t="shared" ca="1" si="28"/>
        <v>5000</v>
      </c>
      <c r="L73" s="68">
        <f t="shared" ca="1" si="28"/>
        <v>12500</v>
      </c>
      <c r="M73" s="68">
        <f t="shared" ca="1" si="28"/>
        <v>0</v>
      </c>
      <c r="N73" s="68">
        <f t="shared" ca="1" si="28"/>
        <v>8750</v>
      </c>
      <c r="O73" s="68">
        <f t="shared" ca="1" si="28"/>
        <v>6250</v>
      </c>
      <c r="P73" s="68">
        <f t="shared" ca="1" si="28"/>
        <v>2500</v>
      </c>
      <c r="Q73" s="68">
        <f t="shared" ca="1" si="28"/>
        <v>7500</v>
      </c>
      <c r="R73" s="81">
        <f t="shared" ca="1" si="10"/>
        <v>78750</v>
      </c>
    </row>
    <row r="74" spans="1:18">
      <c r="A74" s="11" t="s">
        <v>56</v>
      </c>
      <c r="B74" s="13" t="s">
        <v>57</v>
      </c>
      <c r="C74" s="6" t="s">
        <v>96</v>
      </c>
      <c r="D74" s="85">
        <v>1520</v>
      </c>
      <c r="E74" s="86">
        <v>1266.6600000000001</v>
      </c>
      <c r="F74" s="68">
        <f t="shared" ref="F74:Q74" ca="1" si="29">SUM(F31*$E74)</f>
        <v>11399.94</v>
      </c>
      <c r="G74" s="68">
        <f t="shared" ca="1" si="29"/>
        <v>8866.6200000000008</v>
      </c>
      <c r="H74" s="68">
        <f t="shared" ca="1" si="29"/>
        <v>1266.6600000000001</v>
      </c>
      <c r="I74" s="68">
        <f t="shared" ca="1" si="29"/>
        <v>10133.280000000001</v>
      </c>
      <c r="J74" s="68">
        <f t="shared" ca="1" si="29"/>
        <v>1266.6600000000001</v>
      </c>
      <c r="K74" s="68">
        <f t="shared" ca="1" si="29"/>
        <v>12666.6</v>
      </c>
      <c r="L74" s="68">
        <f t="shared" ca="1" si="29"/>
        <v>3799.9800000000005</v>
      </c>
      <c r="M74" s="68">
        <f t="shared" ca="1" si="29"/>
        <v>7599.9600000000009</v>
      </c>
      <c r="N74" s="68">
        <f t="shared" ca="1" si="29"/>
        <v>5066.6400000000003</v>
      </c>
      <c r="O74" s="68">
        <f t="shared" ca="1" si="29"/>
        <v>11399.94</v>
      </c>
      <c r="P74" s="68">
        <f t="shared" ca="1" si="29"/>
        <v>1266.6600000000001</v>
      </c>
      <c r="Q74" s="68">
        <f t="shared" ca="1" si="29"/>
        <v>12666.6</v>
      </c>
      <c r="R74" s="81">
        <f t="shared" ca="1" si="10"/>
        <v>87399.540000000008</v>
      </c>
    </row>
    <row r="75" spans="1:18">
      <c r="A75" s="11" t="s">
        <v>58</v>
      </c>
      <c r="B75" s="13" t="s">
        <v>57</v>
      </c>
      <c r="C75" s="6" t="s">
        <v>96</v>
      </c>
      <c r="D75" s="85">
        <v>3210</v>
      </c>
      <c r="E75" s="86">
        <v>2675</v>
      </c>
      <c r="F75" s="68">
        <f t="shared" ref="F75:Q75" ca="1" si="30">SUM(F32*$E75)</f>
        <v>10700</v>
      </c>
      <c r="G75" s="68">
        <f t="shared" ca="1" si="30"/>
        <v>18725</v>
      </c>
      <c r="H75" s="68">
        <f t="shared" ca="1" si="30"/>
        <v>16050</v>
      </c>
      <c r="I75" s="68">
        <f t="shared" ca="1" si="30"/>
        <v>10700</v>
      </c>
      <c r="J75" s="68">
        <f t="shared" ca="1" si="30"/>
        <v>0</v>
      </c>
      <c r="K75" s="68">
        <f t="shared" ca="1" si="30"/>
        <v>13375</v>
      </c>
      <c r="L75" s="68">
        <f t="shared" ca="1" si="30"/>
        <v>10700</v>
      </c>
      <c r="M75" s="68">
        <f t="shared" ca="1" si="30"/>
        <v>10700</v>
      </c>
      <c r="N75" s="68">
        <f t="shared" ca="1" si="30"/>
        <v>24075</v>
      </c>
      <c r="O75" s="68">
        <f t="shared" ca="1" si="30"/>
        <v>26750</v>
      </c>
      <c r="P75" s="68">
        <f t="shared" ca="1" si="30"/>
        <v>10700</v>
      </c>
      <c r="Q75" s="68">
        <f t="shared" ca="1" si="30"/>
        <v>5350</v>
      </c>
      <c r="R75" s="81">
        <f t="shared" ca="1" si="10"/>
        <v>157825</v>
      </c>
    </row>
    <row r="76" spans="1:18">
      <c r="A76" s="11" t="s">
        <v>59</v>
      </c>
      <c r="B76" s="20" t="s">
        <v>60</v>
      </c>
      <c r="C76" s="6" t="s">
        <v>96</v>
      </c>
      <c r="D76" s="85">
        <v>2340</v>
      </c>
      <c r="E76" s="86">
        <v>1950</v>
      </c>
      <c r="F76" s="68">
        <f t="shared" ref="F76:Q76" ca="1" si="31">SUM(F33*$E76)</f>
        <v>11700</v>
      </c>
      <c r="G76" s="68">
        <f t="shared" ca="1" si="31"/>
        <v>3900</v>
      </c>
      <c r="H76" s="68">
        <f t="shared" ca="1" si="31"/>
        <v>19500</v>
      </c>
      <c r="I76" s="68">
        <f t="shared" ca="1" si="31"/>
        <v>5850</v>
      </c>
      <c r="J76" s="68">
        <f t="shared" ca="1" si="31"/>
        <v>3900</v>
      </c>
      <c r="K76" s="68">
        <f t="shared" ca="1" si="31"/>
        <v>3900</v>
      </c>
      <c r="L76" s="68">
        <f t="shared" ca="1" si="31"/>
        <v>19500</v>
      </c>
      <c r="M76" s="68">
        <f t="shared" ca="1" si="31"/>
        <v>13650</v>
      </c>
      <c r="N76" s="68">
        <f t="shared" ca="1" si="31"/>
        <v>9750</v>
      </c>
      <c r="O76" s="68">
        <f t="shared" ca="1" si="31"/>
        <v>5850</v>
      </c>
      <c r="P76" s="68">
        <f t="shared" ca="1" si="31"/>
        <v>19500</v>
      </c>
      <c r="Q76" s="68">
        <f t="shared" ca="1" si="31"/>
        <v>17550</v>
      </c>
      <c r="R76" s="81">
        <f t="shared" ca="1" si="10"/>
        <v>134550</v>
      </c>
    </row>
    <row r="77" spans="1:18">
      <c r="A77" s="11" t="s">
        <v>62</v>
      </c>
      <c r="B77" s="20" t="s">
        <v>61</v>
      </c>
      <c r="C77" s="6" t="s">
        <v>96</v>
      </c>
      <c r="D77" s="85">
        <v>2370</v>
      </c>
      <c r="E77" s="86">
        <v>1975</v>
      </c>
      <c r="F77" s="68">
        <f t="shared" ref="F77:Q77" ca="1" si="32">SUM(F34*$E77)</f>
        <v>15800</v>
      </c>
      <c r="G77" s="68">
        <f t="shared" ca="1" si="32"/>
        <v>17775</v>
      </c>
      <c r="H77" s="68">
        <f t="shared" ca="1" si="32"/>
        <v>3950</v>
      </c>
      <c r="I77" s="68">
        <f t="shared" ca="1" si="32"/>
        <v>11850</v>
      </c>
      <c r="J77" s="68">
        <f t="shared" ca="1" si="32"/>
        <v>13825</v>
      </c>
      <c r="K77" s="68">
        <f t="shared" ca="1" si="32"/>
        <v>1975</v>
      </c>
      <c r="L77" s="68">
        <f t="shared" ca="1" si="32"/>
        <v>17775</v>
      </c>
      <c r="M77" s="68">
        <f t="shared" ca="1" si="32"/>
        <v>17775</v>
      </c>
      <c r="N77" s="68">
        <f t="shared" ca="1" si="32"/>
        <v>15800</v>
      </c>
      <c r="O77" s="68">
        <f t="shared" ca="1" si="32"/>
        <v>0</v>
      </c>
      <c r="P77" s="68">
        <f t="shared" ca="1" si="32"/>
        <v>13825</v>
      </c>
      <c r="Q77" s="68">
        <f t="shared" ca="1" si="32"/>
        <v>1975</v>
      </c>
      <c r="R77" s="81">
        <f t="shared" ca="1" si="10"/>
        <v>132325</v>
      </c>
    </row>
    <row r="78" spans="1:18">
      <c r="A78" s="11" t="s">
        <v>63</v>
      </c>
      <c r="B78" s="20" t="s">
        <v>64</v>
      </c>
      <c r="C78" s="6" t="s">
        <v>96</v>
      </c>
      <c r="D78" s="85">
        <v>3960</v>
      </c>
      <c r="E78" s="86">
        <v>3075</v>
      </c>
      <c r="F78" s="68">
        <f t="shared" ref="F78:Q78" ca="1" si="33">SUM(F35*$E78)</f>
        <v>3075</v>
      </c>
      <c r="G78" s="68">
        <f t="shared" ca="1" si="33"/>
        <v>12300</v>
      </c>
      <c r="H78" s="68">
        <f t="shared" ca="1" si="33"/>
        <v>21525</v>
      </c>
      <c r="I78" s="68">
        <f t="shared" ca="1" si="33"/>
        <v>9225</v>
      </c>
      <c r="J78" s="68">
        <f t="shared" ca="1" si="33"/>
        <v>21525</v>
      </c>
      <c r="K78" s="68">
        <f t="shared" ca="1" si="33"/>
        <v>0</v>
      </c>
      <c r="L78" s="68">
        <f t="shared" ca="1" si="33"/>
        <v>15375</v>
      </c>
      <c r="M78" s="68">
        <f t="shared" ca="1" si="33"/>
        <v>21525</v>
      </c>
      <c r="N78" s="68">
        <f t="shared" ca="1" si="33"/>
        <v>24600</v>
      </c>
      <c r="O78" s="68">
        <f t="shared" ca="1" si="33"/>
        <v>12300</v>
      </c>
      <c r="P78" s="68">
        <f t="shared" ca="1" si="33"/>
        <v>18450</v>
      </c>
      <c r="Q78" s="68">
        <f t="shared" ca="1" si="33"/>
        <v>3075</v>
      </c>
      <c r="R78" s="81">
        <f t="shared" ca="1" si="10"/>
        <v>162975</v>
      </c>
    </row>
    <row r="79" spans="1:18">
      <c r="A79" s="11" t="s">
        <v>65</v>
      </c>
      <c r="B79" s="20" t="s">
        <v>66</v>
      </c>
      <c r="C79" s="6" t="s">
        <v>96</v>
      </c>
      <c r="D79" s="85">
        <v>2670</v>
      </c>
      <c r="E79" s="86">
        <v>2225</v>
      </c>
      <c r="F79" s="68">
        <f t="shared" ref="F79:Q79" ca="1" si="34">SUM(F36*$E79)</f>
        <v>15575</v>
      </c>
      <c r="G79" s="68">
        <f t="shared" ca="1" si="34"/>
        <v>0</v>
      </c>
      <c r="H79" s="68">
        <f t="shared" ca="1" si="34"/>
        <v>17800</v>
      </c>
      <c r="I79" s="68">
        <f t="shared" ca="1" si="34"/>
        <v>13350</v>
      </c>
      <c r="J79" s="68">
        <f t="shared" ca="1" si="34"/>
        <v>22250</v>
      </c>
      <c r="K79" s="68">
        <f t="shared" ca="1" si="34"/>
        <v>17800</v>
      </c>
      <c r="L79" s="68">
        <f t="shared" ca="1" si="34"/>
        <v>13350</v>
      </c>
      <c r="M79" s="68">
        <f t="shared" ca="1" si="34"/>
        <v>4450</v>
      </c>
      <c r="N79" s="68">
        <f t="shared" ca="1" si="34"/>
        <v>15575</v>
      </c>
      <c r="O79" s="68">
        <f t="shared" ca="1" si="34"/>
        <v>2225</v>
      </c>
      <c r="P79" s="68">
        <f t="shared" ca="1" si="34"/>
        <v>0</v>
      </c>
      <c r="Q79" s="68">
        <f t="shared" ca="1" si="34"/>
        <v>11125</v>
      </c>
      <c r="R79" s="81">
        <f t="shared" ca="1" si="10"/>
        <v>133500</v>
      </c>
    </row>
    <row r="80" spans="1:18">
      <c r="A80" s="11" t="s">
        <v>67</v>
      </c>
      <c r="B80" s="20" t="s">
        <v>68</v>
      </c>
      <c r="C80" s="6" t="s">
        <v>96</v>
      </c>
      <c r="D80" s="85">
        <v>3540</v>
      </c>
      <c r="E80" s="86">
        <v>2950</v>
      </c>
      <c r="F80" s="68">
        <f t="shared" ref="F80:Q80" ca="1" si="35">SUM(F37*$E80)</f>
        <v>11800</v>
      </c>
      <c r="G80" s="68">
        <f t="shared" ca="1" si="35"/>
        <v>23600</v>
      </c>
      <c r="H80" s="68">
        <f t="shared" ca="1" si="35"/>
        <v>23600</v>
      </c>
      <c r="I80" s="68">
        <f t="shared" ca="1" si="35"/>
        <v>26550</v>
      </c>
      <c r="J80" s="68">
        <f t="shared" ca="1" si="35"/>
        <v>2950</v>
      </c>
      <c r="K80" s="68">
        <f t="shared" ca="1" si="35"/>
        <v>11800</v>
      </c>
      <c r="L80" s="68">
        <f t="shared" ca="1" si="35"/>
        <v>14750</v>
      </c>
      <c r="M80" s="68">
        <f t="shared" ca="1" si="35"/>
        <v>23600</v>
      </c>
      <c r="N80" s="68">
        <f t="shared" ca="1" si="35"/>
        <v>23600</v>
      </c>
      <c r="O80" s="68">
        <f t="shared" ca="1" si="35"/>
        <v>20650</v>
      </c>
      <c r="P80" s="68">
        <f t="shared" ca="1" si="35"/>
        <v>29500</v>
      </c>
      <c r="Q80" s="68">
        <f t="shared" ca="1" si="35"/>
        <v>23600</v>
      </c>
      <c r="R80" s="81">
        <f t="shared" ca="1" si="10"/>
        <v>236000</v>
      </c>
    </row>
    <row r="81" spans="1:18">
      <c r="A81" s="11" t="s">
        <v>69</v>
      </c>
      <c r="B81" s="20" t="s">
        <v>70</v>
      </c>
      <c r="C81" s="6" t="s">
        <v>96</v>
      </c>
      <c r="D81" s="85">
        <v>3570</v>
      </c>
      <c r="E81" s="86">
        <v>2975</v>
      </c>
      <c r="F81" s="68">
        <f t="shared" ref="F81:Q81" ca="1" si="36">SUM(F38*$E81)</f>
        <v>5950</v>
      </c>
      <c r="G81" s="68">
        <f t="shared" ca="1" si="36"/>
        <v>23800</v>
      </c>
      <c r="H81" s="68">
        <f t="shared" ca="1" si="36"/>
        <v>0</v>
      </c>
      <c r="I81" s="68">
        <f t="shared" ca="1" si="36"/>
        <v>17850</v>
      </c>
      <c r="J81" s="68">
        <f t="shared" ca="1" si="36"/>
        <v>5950</v>
      </c>
      <c r="K81" s="68">
        <f t="shared" ca="1" si="36"/>
        <v>20825</v>
      </c>
      <c r="L81" s="68">
        <f t="shared" ca="1" si="36"/>
        <v>8925</v>
      </c>
      <c r="M81" s="68">
        <f t="shared" ca="1" si="36"/>
        <v>17850</v>
      </c>
      <c r="N81" s="68">
        <f t="shared" ca="1" si="36"/>
        <v>20825</v>
      </c>
      <c r="O81" s="68">
        <f t="shared" ca="1" si="36"/>
        <v>20825</v>
      </c>
      <c r="P81" s="68">
        <f t="shared" ca="1" si="36"/>
        <v>23800</v>
      </c>
      <c r="Q81" s="68">
        <f t="shared" ca="1" si="36"/>
        <v>29750</v>
      </c>
      <c r="R81" s="81">
        <f t="shared" ca="1" si="10"/>
        <v>196350</v>
      </c>
    </row>
    <row r="82" spans="1:18">
      <c r="A82" s="11" t="s">
        <v>71</v>
      </c>
      <c r="B82" s="20" t="s">
        <v>72</v>
      </c>
      <c r="C82" s="6" t="s">
        <v>96</v>
      </c>
      <c r="D82" s="85">
        <v>1860</v>
      </c>
      <c r="E82" s="86">
        <v>1550</v>
      </c>
      <c r="F82" s="68">
        <f t="shared" ref="F82:Q82" ca="1" si="37">SUM(F39*$E82)</f>
        <v>0</v>
      </c>
      <c r="G82" s="68">
        <f t="shared" ca="1" si="37"/>
        <v>7750</v>
      </c>
      <c r="H82" s="68">
        <f t="shared" ca="1" si="37"/>
        <v>15500</v>
      </c>
      <c r="I82" s="68">
        <f t="shared" ca="1" si="37"/>
        <v>3100</v>
      </c>
      <c r="J82" s="68">
        <f t="shared" ca="1" si="37"/>
        <v>0</v>
      </c>
      <c r="K82" s="68">
        <f t="shared" ca="1" si="37"/>
        <v>0</v>
      </c>
      <c r="L82" s="68">
        <f t="shared" ca="1" si="37"/>
        <v>9300</v>
      </c>
      <c r="M82" s="68">
        <f t="shared" ca="1" si="37"/>
        <v>6200</v>
      </c>
      <c r="N82" s="68">
        <f t="shared" ca="1" si="37"/>
        <v>15500</v>
      </c>
      <c r="O82" s="68">
        <f t="shared" ca="1" si="37"/>
        <v>7750</v>
      </c>
      <c r="P82" s="68">
        <f t="shared" ca="1" si="37"/>
        <v>7750</v>
      </c>
      <c r="Q82" s="68">
        <f t="shared" ca="1" si="37"/>
        <v>3100</v>
      </c>
      <c r="R82" s="81">
        <f t="shared" ca="1" si="10"/>
        <v>75950</v>
      </c>
    </row>
    <row r="83" spans="1:18">
      <c r="A83" s="11" t="s">
        <v>73</v>
      </c>
      <c r="B83" s="20" t="s">
        <v>74</v>
      </c>
      <c r="C83" s="6" t="s">
        <v>96</v>
      </c>
      <c r="D83" s="85">
        <v>3990</v>
      </c>
      <c r="E83" s="86">
        <v>3325</v>
      </c>
      <c r="F83" s="68">
        <f t="shared" ref="F83:Q83" ca="1" si="38">SUM(F40*$E83)</f>
        <v>26600</v>
      </c>
      <c r="G83" s="68">
        <f t="shared" ca="1" si="38"/>
        <v>33250</v>
      </c>
      <c r="H83" s="68">
        <f t="shared" ca="1" si="38"/>
        <v>6650</v>
      </c>
      <c r="I83" s="68">
        <f t="shared" ca="1" si="38"/>
        <v>3325</v>
      </c>
      <c r="J83" s="68">
        <f t="shared" ca="1" si="38"/>
        <v>16625</v>
      </c>
      <c r="K83" s="68">
        <f t="shared" ca="1" si="38"/>
        <v>29925</v>
      </c>
      <c r="L83" s="68">
        <f t="shared" ca="1" si="38"/>
        <v>13300</v>
      </c>
      <c r="M83" s="68">
        <f t="shared" ca="1" si="38"/>
        <v>19950</v>
      </c>
      <c r="N83" s="68">
        <f t="shared" ca="1" si="38"/>
        <v>26600</v>
      </c>
      <c r="O83" s="68">
        <f t="shared" ca="1" si="38"/>
        <v>0</v>
      </c>
      <c r="P83" s="68">
        <f t="shared" ca="1" si="38"/>
        <v>0</v>
      </c>
      <c r="Q83" s="68">
        <f t="shared" ca="1" si="38"/>
        <v>0</v>
      </c>
      <c r="R83" s="81">
        <f t="shared" ca="1" si="10"/>
        <v>176225</v>
      </c>
    </row>
    <row r="84" spans="1:18">
      <c r="A84" s="12" t="s">
        <v>88</v>
      </c>
      <c r="B84" s="20" t="s">
        <v>75</v>
      </c>
      <c r="C84" s="6" t="s">
        <v>3</v>
      </c>
      <c r="D84" s="85">
        <v>1380</v>
      </c>
      <c r="E84" s="86">
        <v>1150</v>
      </c>
      <c r="F84" s="68">
        <f t="shared" ref="F84:Q84" ca="1" si="39">SUM(F41*$E84)</f>
        <v>1150</v>
      </c>
      <c r="G84" s="68">
        <f t="shared" ca="1" si="39"/>
        <v>9200</v>
      </c>
      <c r="H84" s="68">
        <f t="shared" ca="1" si="39"/>
        <v>4600</v>
      </c>
      <c r="I84" s="68">
        <f t="shared" ca="1" si="39"/>
        <v>5750</v>
      </c>
      <c r="J84" s="68">
        <f t="shared" ca="1" si="39"/>
        <v>3450</v>
      </c>
      <c r="K84" s="68">
        <f t="shared" ca="1" si="39"/>
        <v>0</v>
      </c>
      <c r="L84" s="68">
        <f t="shared" ca="1" si="39"/>
        <v>1150</v>
      </c>
      <c r="M84" s="68">
        <f t="shared" ca="1" si="39"/>
        <v>6900</v>
      </c>
      <c r="N84" s="68">
        <f t="shared" ca="1" si="39"/>
        <v>1150</v>
      </c>
      <c r="O84" s="68">
        <f t="shared" ca="1" si="39"/>
        <v>2300</v>
      </c>
      <c r="P84" s="68">
        <f t="shared" ca="1" si="39"/>
        <v>1150</v>
      </c>
      <c r="Q84" s="68">
        <f t="shared" ca="1" si="39"/>
        <v>8050</v>
      </c>
      <c r="R84" s="81">
        <f t="shared" ca="1" si="10"/>
        <v>44850</v>
      </c>
    </row>
    <row r="85" spans="1:18">
      <c r="A85" s="12" t="s">
        <v>89</v>
      </c>
      <c r="B85" s="20" t="s">
        <v>76</v>
      </c>
      <c r="C85" s="6" t="s">
        <v>3</v>
      </c>
      <c r="D85" s="85">
        <v>1320</v>
      </c>
      <c r="E85" s="86">
        <v>1100</v>
      </c>
      <c r="F85" s="68">
        <f t="shared" ref="F85:Q85" ca="1" si="40">SUM(F42*$E85)</f>
        <v>4400</v>
      </c>
      <c r="G85" s="68">
        <f t="shared" ca="1" si="40"/>
        <v>5500</v>
      </c>
      <c r="H85" s="68">
        <f t="shared" ca="1" si="40"/>
        <v>9900</v>
      </c>
      <c r="I85" s="68">
        <f t="shared" ca="1" si="40"/>
        <v>2200</v>
      </c>
      <c r="J85" s="68">
        <f t="shared" ca="1" si="40"/>
        <v>3300</v>
      </c>
      <c r="K85" s="68">
        <f t="shared" ca="1" si="40"/>
        <v>1100</v>
      </c>
      <c r="L85" s="68">
        <f t="shared" ca="1" si="40"/>
        <v>11000</v>
      </c>
      <c r="M85" s="68">
        <f t="shared" ca="1" si="40"/>
        <v>9900</v>
      </c>
      <c r="N85" s="68">
        <f t="shared" ca="1" si="40"/>
        <v>6600</v>
      </c>
      <c r="O85" s="68">
        <f t="shared" ca="1" si="40"/>
        <v>9900</v>
      </c>
      <c r="P85" s="68">
        <f t="shared" ca="1" si="40"/>
        <v>3300</v>
      </c>
      <c r="Q85" s="68">
        <f t="shared" ca="1" si="40"/>
        <v>5500</v>
      </c>
      <c r="R85" s="81">
        <f t="shared" ca="1" si="10"/>
        <v>72600</v>
      </c>
    </row>
    <row r="86" spans="1:18">
      <c r="A86" s="12" t="s">
        <v>90</v>
      </c>
      <c r="B86" s="20" t="s">
        <v>77</v>
      </c>
      <c r="C86" s="6" t="s">
        <v>3</v>
      </c>
      <c r="D86" s="85">
        <v>1194</v>
      </c>
      <c r="E86" s="86">
        <v>995</v>
      </c>
      <c r="F86" s="68">
        <f t="shared" ref="F86:Q86" ca="1" si="41">SUM(F43*$E86)</f>
        <v>7960</v>
      </c>
      <c r="G86" s="68">
        <f t="shared" ca="1" si="41"/>
        <v>6965</v>
      </c>
      <c r="H86" s="68">
        <f t="shared" ca="1" si="41"/>
        <v>995</v>
      </c>
      <c r="I86" s="68">
        <f t="shared" ca="1" si="41"/>
        <v>2985</v>
      </c>
      <c r="J86" s="68">
        <f t="shared" ca="1" si="41"/>
        <v>3980</v>
      </c>
      <c r="K86" s="68">
        <f t="shared" ca="1" si="41"/>
        <v>995</v>
      </c>
      <c r="L86" s="68">
        <f t="shared" ca="1" si="41"/>
        <v>995</v>
      </c>
      <c r="M86" s="68">
        <f t="shared" ca="1" si="41"/>
        <v>1990</v>
      </c>
      <c r="N86" s="68">
        <f t="shared" ca="1" si="41"/>
        <v>2985</v>
      </c>
      <c r="O86" s="68">
        <f t="shared" ca="1" si="41"/>
        <v>2985</v>
      </c>
      <c r="P86" s="68">
        <f t="shared" ca="1" si="41"/>
        <v>4975</v>
      </c>
      <c r="Q86" s="68">
        <f t="shared" ca="1" si="41"/>
        <v>0</v>
      </c>
      <c r="R86" s="81">
        <f t="shared" ca="1" si="10"/>
        <v>37810</v>
      </c>
    </row>
    <row r="87" spans="1:18">
      <c r="A87" s="12" t="s">
        <v>91</v>
      </c>
      <c r="B87" s="20" t="s">
        <v>78</v>
      </c>
      <c r="C87" s="6" t="s">
        <v>3</v>
      </c>
      <c r="D87" s="85">
        <v>930</v>
      </c>
      <c r="E87" s="86">
        <v>775</v>
      </c>
      <c r="F87" s="68">
        <f t="shared" ref="F87:Q87" ca="1" si="42">SUM(F44*$E87)</f>
        <v>3100</v>
      </c>
      <c r="G87" s="68">
        <f t="shared" ca="1" si="42"/>
        <v>3875</v>
      </c>
      <c r="H87" s="68">
        <f t="shared" ca="1" si="42"/>
        <v>2325</v>
      </c>
      <c r="I87" s="68">
        <f t="shared" ca="1" si="42"/>
        <v>0</v>
      </c>
      <c r="J87" s="68">
        <f t="shared" ca="1" si="42"/>
        <v>3100</v>
      </c>
      <c r="K87" s="68">
        <f t="shared" ca="1" si="42"/>
        <v>1550</v>
      </c>
      <c r="L87" s="68">
        <f t="shared" ca="1" si="42"/>
        <v>3100</v>
      </c>
      <c r="M87" s="68">
        <f t="shared" ca="1" si="42"/>
        <v>5425</v>
      </c>
      <c r="N87" s="68">
        <f t="shared" ca="1" si="42"/>
        <v>4650</v>
      </c>
      <c r="O87" s="68">
        <f t="shared" ca="1" si="42"/>
        <v>6200</v>
      </c>
      <c r="P87" s="68">
        <f t="shared" ca="1" si="42"/>
        <v>0</v>
      </c>
      <c r="Q87" s="68">
        <f t="shared" ca="1" si="42"/>
        <v>6200</v>
      </c>
      <c r="R87" s="81">
        <f t="shared" ca="1" si="10"/>
        <v>39525</v>
      </c>
    </row>
    <row r="88" spans="1:18">
      <c r="A88" s="12" t="s">
        <v>92</v>
      </c>
      <c r="B88" s="20" t="s">
        <v>79</v>
      </c>
      <c r="C88" s="6" t="s">
        <v>3</v>
      </c>
      <c r="D88" s="85">
        <v>1110</v>
      </c>
      <c r="E88" s="86">
        <v>916.66</v>
      </c>
      <c r="F88" s="68">
        <f t="shared" ref="F88:Q88" ca="1" si="43">SUM(F45*$E88)</f>
        <v>916.66</v>
      </c>
      <c r="G88" s="68">
        <f t="shared" ca="1" si="43"/>
        <v>6416.62</v>
      </c>
      <c r="H88" s="68">
        <f t="shared" ca="1" si="43"/>
        <v>6416.62</v>
      </c>
      <c r="I88" s="68">
        <f t="shared" ca="1" si="43"/>
        <v>2749.98</v>
      </c>
      <c r="J88" s="68">
        <f t="shared" ca="1" si="43"/>
        <v>9166.6</v>
      </c>
      <c r="K88" s="68">
        <f t="shared" ca="1" si="43"/>
        <v>9166.6</v>
      </c>
      <c r="L88" s="68">
        <f t="shared" ca="1" si="43"/>
        <v>1833.32</v>
      </c>
      <c r="M88" s="68">
        <f t="shared" ca="1" si="43"/>
        <v>916.66</v>
      </c>
      <c r="N88" s="68">
        <f t="shared" ca="1" si="43"/>
        <v>3666.64</v>
      </c>
      <c r="O88" s="68">
        <f t="shared" ca="1" si="43"/>
        <v>8249.94</v>
      </c>
      <c r="P88" s="68">
        <f t="shared" ca="1" si="43"/>
        <v>8249.94</v>
      </c>
      <c r="Q88" s="68">
        <f t="shared" ca="1" si="43"/>
        <v>0</v>
      </c>
      <c r="R88" s="81">
        <f t="shared" ca="1" si="10"/>
        <v>57749.580000000009</v>
      </c>
    </row>
    <row r="89" spans="1:18">
      <c r="A89" s="12" t="s">
        <v>93</v>
      </c>
      <c r="B89" s="20" t="s">
        <v>80</v>
      </c>
      <c r="C89" s="6" t="s">
        <v>3</v>
      </c>
      <c r="D89" s="85">
        <v>1074</v>
      </c>
      <c r="E89" s="86">
        <v>895</v>
      </c>
      <c r="F89" s="68">
        <f t="shared" ref="F89:Q89" ca="1" si="44">SUM(F46*$E89)</f>
        <v>8055</v>
      </c>
      <c r="G89" s="68">
        <f t="shared" ca="1" si="44"/>
        <v>4475</v>
      </c>
      <c r="H89" s="68">
        <f t="shared" ca="1" si="44"/>
        <v>3580</v>
      </c>
      <c r="I89" s="68">
        <f t="shared" ca="1" si="44"/>
        <v>4475</v>
      </c>
      <c r="J89" s="68">
        <f t="shared" ca="1" si="44"/>
        <v>2685</v>
      </c>
      <c r="K89" s="68">
        <f t="shared" ca="1" si="44"/>
        <v>5370</v>
      </c>
      <c r="L89" s="68">
        <f t="shared" ca="1" si="44"/>
        <v>4475</v>
      </c>
      <c r="M89" s="68">
        <f t="shared" ca="1" si="44"/>
        <v>3580</v>
      </c>
      <c r="N89" s="68">
        <f t="shared" ca="1" si="44"/>
        <v>0</v>
      </c>
      <c r="O89" s="68">
        <f t="shared" ca="1" si="44"/>
        <v>3580</v>
      </c>
      <c r="P89" s="68">
        <f t="shared" ca="1" si="44"/>
        <v>5370</v>
      </c>
      <c r="Q89" s="68">
        <f t="shared" ca="1" si="44"/>
        <v>3580</v>
      </c>
      <c r="R89" s="81">
        <f t="shared" ca="1" si="10"/>
        <v>49225</v>
      </c>
    </row>
    <row r="90" spans="1:18">
      <c r="A90" s="12" t="s">
        <v>94</v>
      </c>
      <c r="B90" s="20" t="s">
        <v>81</v>
      </c>
      <c r="C90" s="6" t="s">
        <v>3</v>
      </c>
      <c r="D90" s="85">
        <v>900</v>
      </c>
      <c r="E90" s="86">
        <v>750</v>
      </c>
      <c r="F90" s="68">
        <f t="shared" ref="F90:Q90" ca="1" si="45">SUM(F47*$E90)</f>
        <v>750</v>
      </c>
      <c r="G90" s="68">
        <f t="shared" ca="1" si="45"/>
        <v>4500</v>
      </c>
      <c r="H90" s="68">
        <f t="shared" ca="1" si="45"/>
        <v>6750</v>
      </c>
      <c r="I90" s="68">
        <f t="shared" ca="1" si="45"/>
        <v>7500</v>
      </c>
      <c r="J90" s="68">
        <f t="shared" ca="1" si="45"/>
        <v>3750</v>
      </c>
      <c r="K90" s="68">
        <f t="shared" ca="1" si="45"/>
        <v>7500</v>
      </c>
      <c r="L90" s="68">
        <f t="shared" ca="1" si="45"/>
        <v>3000</v>
      </c>
      <c r="M90" s="68">
        <f t="shared" ca="1" si="45"/>
        <v>2250</v>
      </c>
      <c r="N90" s="68">
        <f t="shared" ca="1" si="45"/>
        <v>4500</v>
      </c>
      <c r="O90" s="68">
        <f t="shared" ca="1" si="45"/>
        <v>7500</v>
      </c>
      <c r="P90" s="68">
        <f t="shared" ca="1" si="45"/>
        <v>3750</v>
      </c>
      <c r="Q90" s="68">
        <f t="shared" ca="1" si="45"/>
        <v>7500</v>
      </c>
      <c r="R90" s="81">
        <f t="shared" ca="1" si="10"/>
        <v>59250</v>
      </c>
    </row>
    <row r="91" spans="1:18">
      <c r="A91" s="12" t="s">
        <v>87</v>
      </c>
      <c r="B91" s="20" t="s">
        <v>82</v>
      </c>
      <c r="C91" s="6" t="s">
        <v>3</v>
      </c>
      <c r="D91" s="85">
        <v>1134</v>
      </c>
      <c r="E91" s="86">
        <v>945</v>
      </c>
      <c r="F91" s="68">
        <f t="shared" ref="F91:Q91" ca="1" si="46">SUM(F48*$E91)</f>
        <v>8505</v>
      </c>
      <c r="G91" s="68">
        <f t="shared" ca="1" si="46"/>
        <v>9450</v>
      </c>
      <c r="H91" s="68">
        <f t="shared" ca="1" si="46"/>
        <v>4725</v>
      </c>
      <c r="I91" s="68">
        <f t="shared" ca="1" si="46"/>
        <v>9450</v>
      </c>
      <c r="J91" s="68">
        <f t="shared" ca="1" si="46"/>
        <v>3780</v>
      </c>
      <c r="K91" s="68">
        <f t="shared" ca="1" si="46"/>
        <v>4725</v>
      </c>
      <c r="L91" s="68">
        <f t="shared" ca="1" si="46"/>
        <v>7560</v>
      </c>
      <c r="M91" s="68">
        <f t="shared" ca="1" si="46"/>
        <v>3780</v>
      </c>
      <c r="N91" s="68">
        <f t="shared" ca="1" si="46"/>
        <v>9450</v>
      </c>
      <c r="O91" s="68">
        <f t="shared" ca="1" si="46"/>
        <v>945</v>
      </c>
      <c r="P91" s="68">
        <f t="shared" ca="1" si="46"/>
        <v>9450</v>
      </c>
      <c r="Q91" s="68">
        <f t="shared" ca="1" si="46"/>
        <v>9450</v>
      </c>
      <c r="R91" s="81">
        <f t="shared" ca="1" si="10"/>
        <v>81270</v>
      </c>
    </row>
    <row r="92" spans="1:18">
      <c r="A92" s="12" t="s">
        <v>86</v>
      </c>
      <c r="B92" s="20" t="s">
        <v>83</v>
      </c>
      <c r="C92" s="6" t="s">
        <v>3</v>
      </c>
      <c r="D92" s="85">
        <v>990</v>
      </c>
      <c r="E92" s="86">
        <v>825</v>
      </c>
      <c r="F92" s="68">
        <f t="shared" ref="F92:Q92" ca="1" si="47">SUM(F49*$E92)</f>
        <v>8250</v>
      </c>
      <c r="G92" s="68">
        <f t="shared" ca="1" si="47"/>
        <v>5775</v>
      </c>
      <c r="H92" s="68">
        <f t="shared" ca="1" si="47"/>
        <v>3300</v>
      </c>
      <c r="I92" s="68">
        <f t="shared" ca="1" si="47"/>
        <v>3300</v>
      </c>
      <c r="J92" s="68">
        <f t="shared" ca="1" si="47"/>
        <v>3300</v>
      </c>
      <c r="K92" s="68">
        <f t="shared" ca="1" si="47"/>
        <v>4950</v>
      </c>
      <c r="L92" s="68">
        <f t="shared" ca="1" si="47"/>
        <v>4125</v>
      </c>
      <c r="M92" s="68">
        <f t="shared" ca="1" si="47"/>
        <v>4950</v>
      </c>
      <c r="N92" s="68">
        <f t="shared" ca="1" si="47"/>
        <v>4125</v>
      </c>
      <c r="O92" s="68">
        <f t="shared" ca="1" si="47"/>
        <v>1650</v>
      </c>
      <c r="P92" s="68">
        <f t="shared" ca="1" si="47"/>
        <v>0</v>
      </c>
      <c r="Q92" s="68">
        <f t="shared" ca="1" si="47"/>
        <v>8250</v>
      </c>
      <c r="R92" s="81">
        <f t="shared" ca="1" si="10"/>
        <v>51975</v>
      </c>
    </row>
    <row r="93" spans="1:18">
      <c r="A93" s="12" t="s">
        <v>85</v>
      </c>
      <c r="B93" s="20" t="s">
        <v>84</v>
      </c>
      <c r="C93" s="6" t="s">
        <v>3</v>
      </c>
      <c r="D93" s="85">
        <v>1434</v>
      </c>
      <c r="E93" s="86">
        <v>1195</v>
      </c>
      <c r="F93" s="68">
        <f t="shared" ref="F93:Q93" ca="1" si="48">SUM(F50*$E93)</f>
        <v>7170</v>
      </c>
      <c r="G93" s="68">
        <f t="shared" ca="1" si="48"/>
        <v>5975</v>
      </c>
      <c r="H93" s="68">
        <f t="shared" ca="1" si="48"/>
        <v>9560</v>
      </c>
      <c r="I93" s="68">
        <f t="shared" ca="1" si="48"/>
        <v>4780</v>
      </c>
      <c r="J93" s="68">
        <f t="shared" ca="1" si="48"/>
        <v>1195</v>
      </c>
      <c r="K93" s="68">
        <f t="shared" ca="1" si="48"/>
        <v>11950</v>
      </c>
      <c r="L93" s="68">
        <f t="shared" ca="1" si="48"/>
        <v>11950</v>
      </c>
      <c r="M93" s="68">
        <f t="shared" ca="1" si="48"/>
        <v>5975</v>
      </c>
      <c r="N93" s="68">
        <f t="shared" ca="1" si="48"/>
        <v>4780</v>
      </c>
      <c r="O93" s="68">
        <f t="shared" ca="1" si="48"/>
        <v>11950</v>
      </c>
      <c r="P93" s="68">
        <f t="shared" ca="1" si="48"/>
        <v>8365</v>
      </c>
      <c r="Q93" s="68">
        <f t="shared" ca="1" si="48"/>
        <v>0</v>
      </c>
      <c r="R93" s="81">
        <f t="shared" ca="1" si="10"/>
        <v>83650</v>
      </c>
    </row>
    <row r="94" spans="1:18">
      <c r="E94" s="77" t="s">
        <v>119</v>
      </c>
      <c r="F94" s="82">
        <f ca="1">SUM(F54:F93)</f>
        <v>349956.6</v>
      </c>
      <c r="G94" s="81">
        <f t="shared" ref="G94:Q94" ca="1" si="49">SUM(G54:G93)</f>
        <v>424748.24</v>
      </c>
      <c r="H94" s="81">
        <f t="shared" ca="1" si="49"/>
        <v>305743.28000000003</v>
      </c>
      <c r="I94" s="81">
        <f t="shared" ca="1" si="49"/>
        <v>330523.26</v>
      </c>
      <c r="J94" s="81">
        <f t="shared" ca="1" si="49"/>
        <v>270698.26</v>
      </c>
      <c r="K94" s="81">
        <f t="shared" ca="1" si="49"/>
        <v>359673.19999999995</v>
      </c>
      <c r="L94" s="81">
        <f t="shared" ca="1" si="49"/>
        <v>322863.3</v>
      </c>
      <c r="M94" s="81">
        <f t="shared" ca="1" si="49"/>
        <v>305416.62</v>
      </c>
      <c r="N94" s="81">
        <f t="shared" ca="1" si="49"/>
        <v>402098.28</v>
      </c>
      <c r="O94" s="81">
        <f t="shared" ca="1" si="49"/>
        <v>303959.88</v>
      </c>
      <c r="P94" s="81">
        <f t="shared" ca="1" si="49"/>
        <v>373151.60000000003</v>
      </c>
      <c r="Q94" s="81">
        <f t="shared" ca="1" si="49"/>
        <v>385771.6</v>
      </c>
      <c r="R94" s="79">
        <f ca="1">SUM(F94:Q94)</f>
        <v>4134604.12</v>
      </c>
    </row>
  </sheetData>
  <mergeCells count="1">
    <mergeCell ref="A1:Q1"/>
  </mergeCells>
  <conditionalFormatting sqref="B10:E10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{3EA2A931-70BF-45B0-8A35-45103F387A15}</x14:id>
        </ext>
      </extLst>
    </cfRule>
  </conditionalFormatting>
  <conditionalFormatting sqref="B53:E53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{9D0975FD-5058-40FE-A24A-B6651DBBA508}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EA2A931-70BF-45B0-8A35-45103F387A1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B10:E10</xm:sqref>
        </x14:conditionalFormatting>
        <x14:conditionalFormatting xmlns:xm="http://schemas.microsoft.com/office/excel/2006/main">
          <x14:cfRule type="dataBar" id="{9D0975FD-5058-40FE-A24A-B6651DBBA50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B53:E53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42F0A-40A1-4372-9C72-9E6DA01A4DBF}">
  <sheetPr>
    <tabColor rgb="FFCC99FF"/>
  </sheetPr>
  <dimension ref="A1:R89"/>
  <sheetViews>
    <sheetView topLeftCell="C49" zoomScale="70" zoomScaleNormal="70" workbookViewId="0">
      <selection activeCell="F67" sqref="F67"/>
    </sheetView>
  </sheetViews>
  <sheetFormatPr baseColWidth="10" defaultRowHeight="14.4"/>
  <cols>
    <col min="1" max="1" width="22.6640625" customWidth="1"/>
    <col min="2" max="2" width="21.6640625" customWidth="1"/>
    <col min="3" max="3" width="21.5546875" customWidth="1"/>
    <col min="4" max="5" width="13.33203125" customWidth="1"/>
    <col min="6" max="18" width="17.77734375" customWidth="1"/>
  </cols>
  <sheetData>
    <row r="1" spans="1:18" ht="21">
      <c r="A1" s="26"/>
      <c r="B1" s="26"/>
      <c r="C1" s="26"/>
      <c r="D1" s="26"/>
      <c r="E1" s="26"/>
      <c r="F1" s="26"/>
      <c r="G1" s="27"/>
      <c r="H1" s="27"/>
      <c r="I1" s="28" t="s">
        <v>120</v>
      </c>
      <c r="J1" s="27"/>
      <c r="K1" s="27"/>
      <c r="L1" s="26"/>
      <c r="M1" s="26"/>
      <c r="N1" s="26"/>
      <c r="O1" s="26"/>
      <c r="P1" s="26"/>
      <c r="Q1" s="26"/>
      <c r="R1" s="26"/>
    </row>
    <row r="3" spans="1:18">
      <c r="C3" s="93" t="s">
        <v>100</v>
      </c>
    </row>
    <row r="4" spans="1:18" ht="28.8">
      <c r="A4" s="16" t="s">
        <v>15</v>
      </c>
      <c r="B4" s="16" t="s">
        <v>9</v>
      </c>
      <c r="C4" s="16" t="s">
        <v>8</v>
      </c>
      <c r="D4" s="16" t="s">
        <v>10</v>
      </c>
      <c r="E4" s="16" t="s">
        <v>11</v>
      </c>
      <c r="F4" s="22" t="s">
        <v>106</v>
      </c>
      <c r="G4" s="22" t="s">
        <v>107</v>
      </c>
      <c r="H4" s="22" t="s">
        <v>108</v>
      </c>
      <c r="I4" s="22" t="s">
        <v>109</v>
      </c>
      <c r="J4" s="22" t="s">
        <v>110</v>
      </c>
      <c r="K4" s="22" t="s">
        <v>111</v>
      </c>
      <c r="L4" s="22" t="s">
        <v>112</v>
      </c>
      <c r="M4" s="22" t="s">
        <v>113</v>
      </c>
      <c r="N4" s="22" t="s">
        <v>114</v>
      </c>
      <c r="O4" s="22" t="s">
        <v>115</v>
      </c>
      <c r="P4" s="22" t="s">
        <v>116</v>
      </c>
      <c r="Q4" s="22" t="s">
        <v>117</v>
      </c>
      <c r="R4" s="23" t="s">
        <v>118</v>
      </c>
    </row>
    <row r="5" spans="1:18">
      <c r="A5" s="3" t="s">
        <v>19</v>
      </c>
      <c r="B5" s="13" t="s">
        <v>27</v>
      </c>
      <c r="C5" s="6" t="s">
        <v>5</v>
      </c>
      <c r="D5" s="85">
        <v>3420</v>
      </c>
      <c r="E5" s="88">
        <f>D5/1.2</f>
        <v>2850</v>
      </c>
      <c r="F5" s="13">
        <f ca="1">SUM(Martinez:Muller!F11)</f>
        <v>9</v>
      </c>
      <c r="G5" s="13">
        <f ca="1">SUM(Martinez:Muller!G11)</f>
        <v>22</v>
      </c>
      <c r="H5" s="13">
        <f ca="1">SUM(Martinez:Muller!H11)</f>
        <v>17</v>
      </c>
      <c r="I5" s="13">
        <f ca="1">SUM(Martinez:Muller!I11)</f>
        <v>22</v>
      </c>
      <c r="J5" s="13">
        <f ca="1">SUM(Martinez:Muller!J11)</f>
        <v>11</v>
      </c>
      <c r="K5" s="13">
        <f ca="1">SUM(Martinez:Muller!K11)</f>
        <v>11</v>
      </c>
      <c r="L5" s="13">
        <f ca="1">SUM(Martinez:Muller!L11)</f>
        <v>16</v>
      </c>
      <c r="M5" s="13">
        <f ca="1">SUM(Martinez:Muller!M11)</f>
        <v>17</v>
      </c>
      <c r="N5" s="13">
        <f ca="1">SUM(Martinez:Muller!N11)</f>
        <v>16</v>
      </c>
      <c r="O5" s="13">
        <f ca="1">SUM(Martinez:Muller!O11)</f>
        <v>14</v>
      </c>
      <c r="P5" s="13">
        <f ca="1">SUM(Martinez:Muller!P11)</f>
        <v>16</v>
      </c>
      <c r="Q5" s="13">
        <f ca="1">SUM(Martinez:Muller!Q11)</f>
        <v>14</v>
      </c>
      <c r="R5" s="3">
        <f ca="1">SUM(F5:Q5)</f>
        <v>185</v>
      </c>
    </row>
    <row r="6" spans="1:18">
      <c r="A6" s="3" t="s">
        <v>20</v>
      </c>
      <c r="B6" s="13" t="s">
        <v>26</v>
      </c>
      <c r="C6" s="6" t="s">
        <v>5</v>
      </c>
      <c r="D6" s="85">
        <v>3240</v>
      </c>
      <c r="E6" s="88">
        <f t="shared" ref="E6" si="0">D6/1.2</f>
        <v>2700</v>
      </c>
      <c r="F6" s="13">
        <f ca="1">SUM(Martinez:Muller!F12)</f>
        <v>10</v>
      </c>
      <c r="G6" s="13">
        <f ca="1">SUM(Martinez:Muller!G12)</f>
        <v>12</v>
      </c>
      <c r="H6" s="13">
        <f ca="1">SUM(Martinez:Muller!H12)</f>
        <v>10</v>
      </c>
      <c r="I6" s="13">
        <f ca="1">SUM(Martinez:Muller!I12)</f>
        <v>11</v>
      </c>
      <c r="J6" s="13">
        <f ca="1">SUM(Martinez:Muller!J12)</f>
        <v>25</v>
      </c>
      <c r="K6" s="13">
        <f ca="1">SUM(Martinez:Muller!K12)</f>
        <v>14</v>
      </c>
      <c r="L6" s="13">
        <f ca="1">SUM(Martinez:Muller!L12)</f>
        <v>11</v>
      </c>
      <c r="M6" s="13">
        <f ca="1">SUM(Martinez:Muller!M12)</f>
        <v>15</v>
      </c>
      <c r="N6" s="13">
        <f ca="1">SUM(Martinez:Muller!N12)</f>
        <v>18</v>
      </c>
      <c r="O6" s="13">
        <f ca="1">SUM(Martinez:Muller!O12)</f>
        <v>22</v>
      </c>
      <c r="P6" s="13">
        <f ca="1">SUM(Martinez:Muller!P12)</f>
        <v>20</v>
      </c>
      <c r="Q6" s="13">
        <f ca="1">SUM(Martinez:Muller!Q12)</f>
        <v>15</v>
      </c>
      <c r="R6" s="3">
        <f t="shared" ref="R6:R44" ca="1" si="1">SUM(F6:Q6)</f>
        <v>183</v>
      </c>
    </row>
    <row r="7" spans="1:18">
      <c r="A7" s="3" t="s">
        <v>16</v>
      </c>
      <c r="B7" s="13" t="s">
        <v>32</v>
      </c>
      <c r="C7" s="6" t="s">
        <v>5</v>
      </c>
      <c r="D7" s="85">
        <v>2340</v>
      </c>
      <c r="E7" s="88">
        <v>1950</v>
      </c>
      <c r="F7" s="13">
        <f ca="1">SUM(Martinez:Muller!F13)</f>
        <v>14</v>
      </c>
      <c r="G7" s="13">
        <f ca="1">SUM(Martinez:Muller!G13)</f>
        <v>11</v>
      </c>
      <c r="H7" s="13">
        <f ca="1">SUM(Martinez:Muller!H13)</f>
        <v>20</v>
      </c>
      <c r="I7" s="13">
        <f ca="1">SUM(Martinez:Muller!I13)</f>
        <v>9</v>
      </c>
      <c r="J7" s="13">
        <f ca="1">SUM(Martinez:Muller!J13)</f>
        <v>17</v>
      </c>
      <c r="K7" s="13">
        <f ca="1">SUM(Martinez:Muller!K13)</f>
        <v>14</v>
      </c>
      <c r="L7" s="13">
        <f ca="1">SUM(Martinez:Muller!L13)</f>
        <v>6</v>
      </c>
      <c r="M7" s="13">
        <f ca="1">SUM(Martinez:Muller!M13)</f>
        <v>11</v>
      </c>
      <c r="N7" s="13">
        <f ca="1">SUM(Martinez:Muller!N13)</f>
        <v>13</v>
      </c>
      <c r="O7" s="13">
        <f ca="1">SUM(Martinez:Muller!O13)</f>
        <v>13</v>
      </c>
      <c r="P7" s="13">
        <f ca="1">SUM(Martinez:Muller!P13)</f>
        <v>8</v>
      </c>
      <c r="Q7" s="13">
        <f ca="1">SUM(Martinez:Muller!Q13)</f>
        <v>14</v>
      </c>
      <c r="R7" s="3">
        <f t="shared" ca="1" si="1"/>
        <v>150</v>
      </c>
    </row>
    <row r="8" spans="1:18">
      <c r="A8" s="3" t="s">
        <v>18</v>
      </c>
      <c r="B8" s="13" t="s">
        <v>31</v>
      </c>
      <c r="C8" s="6" t="s">
        <v>5</v>
      </c>
      <c r="D8" s="85">
        <v>3300</v>
      </c>
      <c r="E8" s="88">
        <v>2750</v>
      </c>
      <c r="F8" s="13">
        <f ca="1">SUM(Martinez:Muller!F14)</f>
        <v>11</v>
      </c>
      <c r="G8" s="13">
        <f ca="1">SUM(Martinez:Muller!G14)</f>
        <v>18</v>
      </c>
      <c r="H8" s="13">
        <f ca="1">SUM(Martinez:Muller!H14)</f>
        <v>11</v>
      </c>
      <c r="I8" s="13">
        <f ca="1">SUM(Martinez:Muller!I14)</f>
        <v>20</v>
      </c>
      <c r="J8" s="13">
        <f ca="1">SUM(Martinez:Muller!J14)</f>
        <v>16</v>
      </c>
      <c r="K8" s="13">
        <f ca="1">SUM(Martinez:Muller!K14)</f>
        <v>11</v>
      </c>
      <c r="L8" s="13">
        <f ca="1">SUM(Martinez:Muller!L14)</f>
        <v>10</v>
      </c>
      <c r="M8" s="13">
        <f ca="1">SUM(Martinez:Muller!M14)</f>
        <v>0</v>
      </c>
      <c r="N8" s="13">
        <f ca="1">SUM(Martinez:Muller!N14)</f>
        <v>8</v>
      </c>
      <c r="O8" s="13">
        <f ca="1">SUM(Martinez:Muller!O14)</f>
        <v>10</v>
      </c>
      <c r="P8" s="13">
        <f ca="1">SUM(Martinez:Muller!P14)</f>
        <v>9</v>
      </c>
      <c r="Q8" s="13">
        <f ca="1">SUM(Martinez:Muller!Q14)</f>
        <v>21</v>
      </c>
      <c r="R8" s="3">
        <f t="shared" ca="1" si="1"/>
        <v>145</v>
      </c>
    </row>
    <row r="9" spans="1:18">
      <c r="A9" s="3" t="s">
        <v>17</v>
      </c>
      <c r="B9" s="13" t="s">
        <v>30</v>
      </c>
      <c r="C9" s="6" t="s">
        <v>5</v>
      </c>
      <c r="D9" s="85">
        <v>2280</v>
      </c>
      <c r="E9" s="88">
        <v>1900</v>
      </c>
      <c r="F9" s="13">
        <f ca="1">SUM(Martinez:Muller!F15)</f>
        <v>12</v>
      </c>
      <c r="G9" s="13">
        <f ca="1">SUM(Martinez:Muller!G15)</f>
        <v>12</v>
      </c>
      <c r="H9" s="13">
        <f ca="1">SUM(Martinez:Muller!H15)</f>
        <v>20</v>
      </c>
      <c r="I9" s="13">
        <f ca="1">SUM(Martinez:Muller!I15)</f>
        <v>11</v>
      </c>
      <c r="J9" s="13">
        <f ca="1">SUM(Martinez:Muller!J15)</f>
        <v>7</v>
      </c>
      <c r="K9" s="13">
        <f ca="1">SUM(Martinez:Muller!K15)</f>
        <v>16</v>
      </c>
      <c r="L9" s="13">
        <f ca="1">SUM(Martinez:Muller!L15)</f>
        <v>19</v>
      </c>
      <c r="M9" s="13">
        <f ca="1">SUM(Martinez:Muller!M15)</f>
        <v>17</v>
      </c>
      <c r="N9" s="13">
        <f ca="1">SUM(Martinez:Muller!N15)</f>
        <v>20</v>
      </c>
      <c r="O9" s="13">
        <f ca="1">SUM(Martinez:Muller!O15)</f>
        <v>17</v>
      </c>
      <c r="P9" s="13">
        <f ca="1">SUM(Martinez:Muller!P15)</f>
        <v>4</v>
      </c>
      <c r="Q9" s="13">
        <f ca="1">SUM(Martinez:Muller!Q15)</f>
        <v>23</v>
      </c>
      <c r="R9" s="3">
        <f t="shared" ca="1" si="1"/>
        <v>178</v>
      </c>
    </row>
    <row r="10" spans="1:18">
      <c r="A10" s="3" t="s">
        <v>21</v>
      </c>
      <c r="B10" s="13" t="s">
        <v>33</v>
      </c>
      <c r="C10" s="6" t="s">
        <v>5</v>
      </c>
      <c r="D10" s="85">
        <v>2340</v>
      </c>
      <c r="E10" s="88">
        <v>1950</v>
      </c>
      <c r="F10" s="13">
        <f ca="1">SUM(Martinez:Muller!F16)</f>
        <v>12</v>
      </c>
      <c r="G10" s="13">
        <f ca="1">SUM(Martinez:Muller!G16)</f>
        <v>26</v>
      </c>
      <c r="H10" s="13">
        <f ca="1">SUM(Martinez:Muller!H16)</f>
        <v>22</v>
      </c>
      <c r="I10" s="13">
        <f ca="1">SUM(Martinez:Muller!I16)</f>
        <v>16</v>
      </c>
      <c r="J10" s="13">
        <f ca="1">SUM(Martinez:Muller!J16)</f>
        <v>9</v>
      </c>
      <c r="K10" s="13">
        <f ca="1">SUM(Martinez:Muller!K16)</f>
        <v>15</v>
      </c>
      <c r="L10" s="13">
        <f ca="1">SUM(Martinez:Muller!L16)</f>
        <v>15</v>
      </c>
      <c r="M10" s="13">
        <f ca="1">SUM(Martinez:Muller!M16)</f>
        <v>10</v>
      </c>
      <c r="N10" s="13">
        <f ca="1">SUM(Martinez:Muller!N16)</f>
        <v>19</v>
      </c>
      <c r="O10" s="13">
        <f ca="1">SUM(Martinez:Muller!O16)</f>
        <v>9</v>
      </c>
      <c r="P10" s="13">
        <f ca="1">SUM(Martinez:Muller!P16)</f>
        <v>10</v>
      </c>
      <c r="Q10" s="13">
        <f ca="1">SUM(Martinez:Muller!Q16)</f>
        <v>20</v>
      </c>
      <c r="R10" s="3">
        <f t="shared" ca="1" si="1"/>
        <v>183</v>
      </c>
    </row>
    <row r="11" spans="1:18">
      <c r="A11" s="3" t="s">
        <v>22</v>
      </c>
      <c r="B11" s="13" t="s">
        <v>34</v>
      </c>
      <c r="C11" s="6" t="s">
        <v>5</v>
      </c>
      <c r="D11" s="85">
        <v>1680</v>
      </c>
      <c r="E11" s="88">
        <v>1400</v>
      </c>
      <c r="F11" s="13">
        <f ca="1">SUM(Martinez:Muller!F17)</f>
        <v>5</v>
      </c>
      <c r="G11" s="13">
        <f ca="1">SUM(Martinez:Muller!G17)</f>
        <v>20</v>
      </c>
      <c r="H11" s="13">
        <f ca="1">SUM(Martinez:Muller!H17)</f>
        <v>13</v>
      </c>
      <c r="I11" s="13">
        <f ca="1">SUM(Martinez:Muller!I17)</f>
        <v>10</v>
      </c>
      <c r="J11" s="13">
        <f ca="1">SUM(Martinez:Muller!J17)</f>
        <v>13</v>
      </c>
      <c r="K11" s="13">
        <f ca="1">SUM(Martinez:Muller!K17)</f>
        <v>6</v>
      </c>
      <c r="L11" s="13">
        <f ca="1">SUM(Martinez:Muller!L17)</f>
        <v>10</v>
      </c>
      <c r="M11" s="13">
        <f ca="1">SUM(Martinez:Muller!M17)</f>
        <v>23</v>
      </c>
      <c r="N11" s="13">
        <f ca="1">SUM(Martinez:Muller!N17)</f>
        <v>7</v>
      </c>
      <c r="O11" s="13">
        <f ca="1">SUM(Martinez:Muller!O17)</f>
        <v>11</v>
      </c>
      <c r="P11" s="13">
        <f ca="1">SUM(Martinez:Muller!P17)</f>
        <v>16</v>
      </c>
      <c r="Q11" s="13">
        <f ca="1">SUM(Martinez:Muller!Q17)</f>
        <v>13</v>
      </c>
      <c r="R11" s="3">
        <f t="shared" ca="1" si="1"/>
        <v>147</v>
      </c>
    </row>
    <row r="12" spans="1:18">
      <c r="A12" s="3" t="s">
        <v>23</v>
      </c>
      <c r="B12" s="13" t="s">
        <v>35</v>
      </c>
      <c r="C12" s="6" t="s">
        <v>5</v>
      </c>
      <c r="D12" s="85">
        <v>2340</v>
      </c>
      <c r="E12" s="88">
        <v>1950</v>
      </c>
      <c r="F12" s="13">
        <f ca="1">SUM(Martinez:Muller!F18)</f>
        <v>21</v>
      </c>
      <c r="G12" s="13">
        <f ca="1">SUM(Martinez:Muller!G18)</f>
        <v>14</v>
      </c>
      <c r="H12" s="13">
        <f ca="1">SUM(Martinez:Muller!H18)</f>
        <v>11</v>
      </c>
      <c r="I12" s="13">
        <f ca="1">SUM(Martinez:Muller!I18)</f>
        <v>12</v>
      </c>
      <c r="J12" s="13">
        <f ca="1">SUM(Martinez:Muller!J18)</f>
        <v>8</v>
      </c>
      <c r="K12" s="13">
        <f ca="1">SUM(Martinez:Muller!K18)</f>
        <v>24</v>
      </c>
      <c r="L12" s="13">
        <f ca="1">SUM(Martinez:Muller!L18)</f>
        <v>13</v>
      </c>
      <c r="M12" s="13">
        <f ca="1">SUM(Martinez:Muller!M18)</f>
        <v>8</v>
      </c>
      <c r="N12" s="13">
        <f ca="1">SUM(Martinez:Muller!N18)</f>
        <v>20</v>
      </c>
      <c r="O12" s="13">
        <f ca="1">SUM(Martinez:Muller!O18)</f>
        <v>16</v>
      </c>
      <c r="P12" s="13">
        <f ca="1">SUM(Martinez:Muller!P18)</f>
        <v>19</v>
      </c>
      <c r="Q12" s="13">
        <f ca="1">SUM(Martinez:Muller!Q18)</f>
        <v>15</v>
      </c>
      <c r="R12" s="3">
        <f t="shared" ca="1" si="1"/>
        <v>181</v>
      </c>
    </row>
    <row r="13" spans="1:18">
      <c r="A13" s="3" t="s">
        <v>24</v>
      </c>
      <c r="B13" s="13" t="s">
        <v>28</v>
      </c>
      <c r="C13" s="6" t="s">
        <v>5</v>
      </c>
      <c r="D13" s="85">
        <v>2460</v>
      </c>
      <c r="E13" s="88">
        <v>2050</v>
      </c>
      <c r="F13" s="13">
        <f ca="1">SUM(Martinez:Muller!F19)</f>
        <v>11</v>
      </c>
      <c r="G13" s="13">
        <f ca="1">SUM(Martinez:Muller!G19)</f>
        <v>16</v>
      </c>
      <c r="H13" s="13">
        <f ca="1">SUM(Martinez:Muller!H19)</f>
        <v>3</v>
      </c>
      <c r="I13" s="13">
        <f ca="1">SUM(Martinez:Muller!I19)</f>
        <v>23</v>
      </c>
      <c r="J13" s="13">
        <f ca="1">SUM(Martinez:Muller!J19)</f>
        <v>20</v>
      </c>
      <c r="K13" s="13">
        <f ca="1">SUM(Martinez:Muller!K19)</f>
        <v>11</v>
      </c>
      <c r="L13" s="13">
        <f ca="1">SUM(Martinez:Muller!L19)</f>
        <v>14</v>
      </c>
      <c r="M13" s="13">
        <f ca="1">SUM(Martinez:Muller!M19)</f>
        <v>11</v>
      </c>
      <c r="N13" s="13">
        <f ca="1">SUM(Martinez:Muller!N19)</f>
        <v>23</v>
      </c>
      <c r="O13" s="13">
        <f ca="1">SUM(Martinez:Muller!O19)</f>
        <v>18</v>
      </c>
      <c r="P13" s="13">
        <f ca="1">SUM(Martinez:Muller!P19)</f>
        <v>10</v>
      </c>
      <c r="Q13" s="13">
        <f ca="1">SUM(Martinez:Muller!Q19)</f>
        <v>22</v>
      </c>
      <c r="R13" s="3">
        <f t="shared" ca="1" si="1"/>
        <v>182</v>
      </c>
    </row>
    <row r="14" spans="1:18">
      <c r="A14" s="3" t="s">
        <v>25</v>
      </c>
      <c r="B14" s="13" t="s">
        <v>29</v>
      </c>
      <c r="C14" s="6" t="s">
        <v>5</v>
      </c>
      <c r="D14" s="85">
        <v>1860</v>
      </c>
      <c r="E14" s="88">
        <v>1550</v>
      </c>
      <c r="F14" s="13">
        <f ca="1">SUM(Martinez:Muller!F20)</f>
        <v>12</v>
      </c>
      <c r="G14" s="13">
        <f ca="1">SUM(Martinez:Muller!G20)</f>
        <v>14</v>
      </c>
      <c r="H14" s="13">
        <f ca="1">SUM(Martinez:Muller!H20)</f>
        <v>7</v>
      </c>
      <c r="I14" s="13">
        <f ca="1">SUM(Martinez:Muller!I20)</f>
        <v>23</v>
      </c>
      <c r="J14" s="13">
        <f ca="1">SUM(Martinez:Muller!J20)</f>
        <v>6</v>
      </c>
      <c r="K14" s="13">
        <f ca="1">SUM(Martinez:Muller!K20)</f>
        <v>18</v>
      </c>
      <c r="L14" s="13">
        <f ca="1">SUM(Martinez:Muller!L20)</f>
        <v>20</v>
      </c>
      <c r="M14" s="13">
        <f ca="1">SUM(Martinez:Muller!M20)</f>
        <v>17</v>
      </c>
      <c r="N14" s="13">
        <f ca="1">SUM(Martinez:Muller!N20)</f>
        <v>11</v>
      </c>
      <c r="O14" s="13">
        <f ca="1">SUM(Martinez:Muller!O20)</f>
        <v>20</v>
      </c>
      <c r="P14" s="13">
        <f ca="1">SUM(Martinez:Muller!P20)</f>
        <v>15</v>
      </c>
      <c r="Q14" s="13">
        <f ca="1">SUM(Martinez:Muller!Q20)</f>
        <v>16</v>
      </c>
      <c r="R14" s="3">
        <f t="shared" ca="1" si="1"/>
        <v>179</v>
      </c>
    </row>
    <row r="15" spans="1:18">
      <c r="A15" s="10" t="s">
        <v>37</v>
      </c>
      <c r="B15" s="13" t="s">
        <v>36</v>
      </c>
      <c r="C15" s="6" t="s">
        <v>95</v>
      </c>
      <c r="D15" s="85">
        <v>1320</v>
      </c>
      <c r="E15" s="88">
        <v>1100</v>
      </c>
      <c r="F15" s="13">
        <f ca="1">SUM(Martinez:Muller!F21)</f>
        <v>23</v>
      </c>
      <c r="G15" s="13">
        <f ca="1">SUM(Martinez:Muller!G21)</f>
        <v>14</v>
      </c>
      <c r="H15" s="13">
        <f ca="1">SUM(Martinez:Muller!H21)</f>
        <v>13</v>
      </c>
      <c r="I15" s="13">
        <f ca="1">SUM(Martinez:Muller!I21)</f>
        <v>10</v>
      </c>
      <c r="J15" s="13">
        <f ca="1">SUM(Martinez:Muller!J21)</f>
        <v>6</v>
      </c>
      <c r="K15" s="13">
        <f ca="1">SUM(Martinez:Muller!K21)</f>
        <v>20</v>
      </c>
      <c r="L15" s="13">
        <f ca="1">SUM(Martinez:Muller!L21)</f>
        <v>12</v>
      </c>
      <c r="M15" s="13">
        <f ca="1">SUM(Martinez:Muller!M21)</f>
        <v>28</v>
      </c>
      <c r="N15" s="13">
        <f ca="1">SUM(Martinez:Muller!N21)</f>
        <v>15</v>
      </c>
      <c r="O15" s="13">
        <f ca="1">SUM(Martinez:Muller!O21)</f>
        <v>12</v>
      </c>
      <c r="P15" s="13">
        <f ca="1">SUM(Martinez:Muller!P21)</f>
        <v>13</v>
      </c>
      <c r="Q15" s="13">
        <f ca="1">SUM(Martinez:Muller!Q21)</f>
        <v>17</v>
      </c>
      <c r="R15" s="3">
        <f t="shared" ca="1" si="1"/>
        <v>183</v>
      </c>
    </row>
    <row r="16" spans="1:18">
      <c r="A16" s="10" t="s">
        <v>47</v>
      </c>
      <c r="B16" s="13" t="s">
        <v>38</v>
      </c>
      <c r="C16" s="6" t="s">
        <v>95</v>
      </c>
      <c r="D16" s="85">
        <v>1560</v>
      </c>
      <c r="E16" s="88">
        <v>1300</v>
      </c>
      <c r="F16" s="13">
        <f ca="1">SUM(Martinez:Muller!F22)</f>
        <v>25</v>
      </c>
      <c r="G16" s="13">
        <f ca="1">SUM(Martinez:Muller!G22)</f>
        <v>18</v>
      </c>
      <c r="H16" s="13">
        <f ca="1">SUM(Martinez:Muller!H22)</f>
        <v>15</v>
      </c>
      <c r="I16" s="13">
        <f ca="1">SUM(Martinez:Muller!I22)</f>
        <v>19</v>
      </c>
      <c r="J16" s="13">
        <f ca="1">SUM(Martinez:Muller!J22)</f>
        <v>22</v>
      </c>
      <c r="K16" s="13">
        <f ca="1">SUM(Martinez:Muller!K22)</f>
        <v>11</v>
      </c>
      <c r="L16" s="13">
        <f ca="1">SUM(Martinez:Muller!L22)</f>
        <v>13</v>
      </c>
      <c r="M16" s="13">
        <f ca="1">SUM(Martinez:Muller!M22)</f>
        <v>21</v>
      </c>
      <c r="N16" s="13">
        <f ca="1">SUM(Martinez:Muller!N22)</f>
        <v>13</v>
      </c>
      <c r="O16" s="13">
        <f ca="1">SUM(Martinez:Muller!O22)</f>
        <v>18</v>
      </c>
      <c r="P16" s="13">
        <f ca="1">SUM(Martinez:Muller!P22)</f>
        <v>14</v>
      </c>
      <c r="Q16" s="13">
        <f ca="1">SUM(Martinez:Muller!Q22)</f>
        <v>14</v>
      </c>
      <c r="R16" s="3">
        <f t="shared" ca="1" si="1"/>
        <v>203</v>
      </c>
    </row>
    <row r="17" spans="1:18">
      <c r="A17" s="10" t="s">
        <v>48</v>
      </c>
      <c r="B17" s="13" t="s">
        <v>39</v>
      </c>
      <c r="C17" s="6" t="s">
        <v>95</v>
      </c>
      <c r="D17" s="85">
        <v>1620</v>
      </c>
      <c r="E17" s="88">
        <v>1350</v>
      </c>
      <c r="F17" s="13">
        <f ca="1">SUM(Martinez:Muller!F23)</f>
        <v>21</v>
      </c>
      <c r="G17" s="13">
        <f ca="1">SUM(Martinez:Muller!G23)</f>
        <v>21</v>
      </c>
      <c r="H17" s="13">
        <f ca="1">SUM(Martinez:Muller!H23)</f>
        <v>15</v>
      </c>
      <c r="I17" s="13">
        <f ca="1">SUM(Martinez:Muller!I23)</f>
        <v>20</v>
      </c>
      <c r="J17" s="13">
        <f ca="1">SUM(Martinez:Muller!J23)</f>
        <v>10</v>
      </c>
      <c r="K17" s="13">
        <f ca="1">SUM(Martinez:Muller!K23)</f>
        <v>19</v>
      </c>
      <c r="L17" s="13">
        <f ca="1">SUM(Martinez:Muller!L23)</f>
        <v>20</v>
      </c>
      <c r="M17" s="13">
        <f ca="1">SUM(Martinez:Muller!M23)</f>
        <v>15</v>
      </c>
      <c r="N17" s="13">
        <f ca="1">SUM(Martinez:Muller!N23)</f>
        <v>13</v>
      </c>
      <c r="O17" s="13">
        <f ca="1">SUM(Martinez:Muller!O23)</f>
        <v>18</v>
      </c>
      <c r="P17" s="13">
        <f ca="1">SUM(Martinez:Muller!P23)</f>
        <v>11</v>
      </c>
      <c r="Q17" s="13">
        <f ca="1">SUM(Martinez:Muller!Q23)</f>
        <v>16</v>
      </c>
      <c r="R17" s="3">
        <f t="shared" ca="1" si="1"/>
        <v>199</v>
      </c>
    </row>
    <row r="18" spans="1:18">
      <c r="A18" s="10" t="s">
        <v>49</v>
      </c>
      <c r="B18" s="13" t="s">
        <v>40</v>
      </c>
      <c r="C18" s="6" t="s">
        <v>95</v>
      </c>
      <c r="D18" s="85">
        <v>1740</v>
      </c>
      <c r="E18" s="88">
        <v>1450</v>
      </c>
      <c r="F18" s="13">
        <f ca="1">SUM(Martinez:Muller!F24)</f>
        <v>10</v>
      </c>
      <c r="G18" s="13">
        <f ca="1">SUM(Martinez:Muller!G24)</f>
        <v>21</v>
      </c>
      <c r="H18" s="13">
        <f ca="1">SUM(Martinez:Muller!H24)</f>
        <v>8</v>
      </c>
      <c r="I18" s="13">
        <f ca="1">SUM(Martinez:Muller!I24)</f>
        <v>21</v>
      </c>
      <c r="J18" s="13">
        <f ca="1">SUM(Martinez:Muller!J24)</f>
        <v>14</v>
      </c>
      <c r="K18" s="13">
        <f ca="1">SUM(Martinez:Muller!K24)</f>
        <v>21</v>
      </c>
      <c r="L18" s="13">
        <f ca="1">SUM(Martinez:Muller!L24)</f>
        <v>20</v>
      </c>
      <c r="M18" s="13">
        <f ca="1">SUM(Martinez:Muller!M24)</f>
        <v>5</v>
      </c>
      <c r="N18" s="13">
        <f ca="1">SUM(Martinez:Muller!N24)</f>
        <v>13</v>
      </c>
      <c r="O18" s="13">
        <f ca="1">SUM(Martinez:Muller!O24)</f>
        <v>19</v>
      </c>
      <c r="P18" s="13">
        <f ca="1">SUM(Martinez:Muller!P24)</f>
        <v>19</v>
      </c>
      <c r="Q18" s="13">
        <f ca="1">SUM(Martinez:Muller!Q24)</f>
        <v>17</v>
      </c>
      <c r="R18" s="3">
        <f t="shared" ca="1" si="1"/>
        <v>188</v>
      </c>
    </row>
    <row r="19" spans="1:18">
      <c r="A19" s="10" t="s">
        <v>50</v>
      </c>
      <c r="B19" s="13" t="s">
        <v>41</v>
      </c>
      <c r="C19" s="6" t="s">
        <v>95</v>
      </c>
      <c r="D19" s="85">
        <v>2100</v>
      </c>
      <c r="E19" s="88">
        <v>1750</v>
      </c>
      <c r="F19" s="13">
        <f ca="1">SUM(Martinez:Muller!F25)</f>
        <v>16</v>
      </c>
      <c r="G19" s="13">
        <f ca="1">SUM(Martinez:Muller!G25)</f>
        <v>18</v>
      </c>
      <c r="H19" s="13">
        <f ca="1">SUM(Martinez:Muller!H25)</f>
        <v>20</v>
      </c>
      <c r="I19" s="13">
        <f ca="1">SUM(Martinez:Muller!I25)</f>
        <v>13</v>
      </c>
      <c r="J19" s="13">
        <f ca="1">SUM(Martinez:Muller!J25)</f>
        <v>14</v>
      </c>
      <c r="K19" s="13">
        <f ca="1">SUM(Martinez:Muller!K25)</f>
        <v>12</v>
      </c>
      <c r="L19" s="13">
        <f ca="1">SUM(Martinez:Muller!L25)</f>
        <v>10</v>
      </c>
      <c r="M19" s="13">
        <f ca="1">SUM(Martinez:Muller!M25)</f>
        <v>15</v>
      </c>
      <c r="N19" s="13">
        <f ca="1">SUM(Martinez:Muller!N25)</f>
        <v>17</v>
      </c>
      <c r="O19" s="13">
        <f ca="1">SUM(Martinez:Muller!O25)</f>
        <v>18</v>
      </c>
      <c r="P19" s="13">
        <f ca="1">SUM(Martinez:Muller!P25)</f>
        <v>19</v>
      </c>
      <c r="Q19" s="13">
        <f ca="1">SUM(Martinez:Muller!Q25)</f>
        <v>23</v>
      </c>
      <c r="R19" s="3">
        <f t="shared" ca="1" si="1"/>
        <v>195</v>
      </c>
    </row>
    <row r="20" spans="1:18">
      <c r="A20" s="10" t="s">
        <v>51</v>
      </c>
      <c r="B20" s="13" t="s">
        <v>42</v>
      </c>
      <c r="C20" s="6" t="s">
        <v>95</v>
      </c>
      <c r="D20" s="85">
        <v>2340</v>
      </c>
      <c r="E20" s="88">
        <v>1950</v>
      </c>
      <c r="F20" s="13">
        <f ca="1">SUM(Martinez:Muller!F26)</f>
        <v>14</v>
      </c>
      <c r="G20" s="13">
        <f ca="1">SUM(Martinez:Muller!G26)</f>
        <v>15</v>
      </c>
      <c r="H20" s="13">
        <f ca="1">SUM(Martinez:Muller!H26)</f>
        <v>17</v>
      </c>
      <c r="I20" s="13">
        <f ca="1">SUM(Martinez:Muller!I26)</f>
        <v>7</v>
      </c>
      <c r="J20" s="13">
        <f ca="1">SUM(Martinez:Muller!J26)</f>
        <v>22</v>
      </c>
      <c r="K20" s="13">
        <f ca="1">SUM(Martinez:Muller!K26)</f>
        <v>11</v>
      </c>
      <c r="L20" s="13">
        <f ca="1">SUM(Martinez:Muller!L26)</f>
        <v>5</v>
      </c>
      <c r="M20" s="13">
        <f ca="1">SUM(Martinez:Muller!M26)</f>
        <v>11</v>
      </c>
      <c r="N20" s="13">
        <f ca="1">SUM(Martinez:Muller!N26)</f>
        <v>10</v>
      </c>
      <c r="O20" s="13">
        <f ca="1">SUM(Martinez:Muller!O26)</f>
        <v>25</v>
      </c>
      <c r="P20" s="13">
        <f ca="1">SUM(Martinez:Muller!P26)</f>
        <v>19</v>
      </c>
      <c r="Q20" s="13">
        <f ca="1">SUM(Martinez:Muller!Q26)</f>
        <v>28</v>
      </c>
      <c r="R20" s="3">
        <f t="shared" ca="1" si="1"/>
        <v>184</v>
      </c>
    </row>
    <row r="21" spans="1:18">
      <c r="A21" s="10" t="s">
        <v>52</v>
      </c>
      <c r="B21" s="13" t="s">
        <v>43</v>
      </c>
      <c r="C21" s="6" t="s">
        <v>95</v>
      </c>
      <c r="D21" s="85">
        <v>1740</v>
      </c>
      <c r="E21" s="88">
        <v>1450</v>
      </c>
      <c r="F21" s="13">
        <f ca="1">SUM(Martinez:Muller!F27)</f>
        <v>29</v>
      </c>
      <c r="G21" s="13">
        <f ca="1">SUM(Martinez:Muller!G27)</f>
        <v>23</v>
      </c>
      <c r="H21" s="13">
        <f ca="1">SUM(Martinez:Muller!H27)</f>
        <v>17</v>
      </c>
      <c r="I21" s="13">
        <f ca="1">SUM(Martinez:Muller!I27)</f>
        <v>19</v>
      </c>
      <c r="J21" s="13">
        <f ca="1">SUM(Martinez:Muller!J27)</f>
        <v>17</v>
      </c>
      <c r="K21" s="13">
        <f ca="1">SUM(Martinez:Muller!K27)</f>
        <v>13</v>
      </c>
      <c r="L21" s="13">
        <f ca="1">SUM(Martinez:Muller!L27)</f>
        <v>15</v>
      </c>
      <c r="M21" s="13">
        <f ca="1">SUM(Martinez:Muller!M27)</f>
        <v>18</v>
      </c>
      <c r="N21" s="13">
        <f ca="1">SUM(Martinez:Muller!N27)</f>
        <v>22</v>
      </c>
      <c r="O21" s="13">
        <f ca="1">SUM(Martinez:Muller!O27)</f>
        <v>6</v>
      </c>
      <c r="P21" s="13">
        <f ca="1">SUM(Martinez:Muller!P27)</f>
        <v>14</v>
      </c>
      <c r="Q21" s="13">
        <f ca="1">SUM(Martinez:Muller!Q27)</f>
        <v>13</v>
      </c>
      <c r="R21" s="3">
        <f t="shared" ca="1" si="1"/>
        <v>206</v>
      </c>
    </row>
    <row r="22" spans="1:18">
      <c r="A22" s="10" t="s">
        <v>53</v>
      </c>
      <c r="B22" s="13" t="s">
        <v>44</v>
      </c>
      <c r="C22" s="6" t="s">
        <v>95</v>
      </c>
      <c r="D22" s="85">
        <v>2400</v>
      </c>
      <c r="E22" s="88">
        <v>2000</v>
      </c>
      <c r="F22" s="13">
        <f ca="1">SUM(Martinez:Muller!F28)</f>
        <v>3</v>
      </c>
      <c r="G22" s="13">
        <f ca="1">SUM(Martinez:Muller!G28)</f>
        <v>22</v>
      </c>
      <c r="H22" s="13">
        <f ca="1">SUM(Martinez:Muller!H28)</f>
        <v>18</v>
      </c>
      <c r="I22" s="13">
        <f ca="1">SUM(Martinez:Muller!I28)</f>
        <v>4</v>
      </c>
      <c r="J22" s="13">
        <f ca="1">SUM(Martinez:Muller!J28)</f>
        <v>22</v>
      </c>
      <c r="K22" s="13">
        <f ca="1">SUM(Martinez:Muller!K28)</f>
        <v>15</v>
      </c>
      <c r="L22" s="13">
        <f ca="1">SUM(Martinez:Muller!L28)</f>
        <v>10</v>
      </c>
      <c r="M22" s="13">
        <f ca="1">SUM(Martinez:Muller!M28)</f>
        <v>15</v>
      </c>
      <c r="N22" s="13">
        <f ca="1">SUM(Martinez:Muller!N28)</f>
        <v>21</v>
      </c>
      <c r="O22" s="13">
        <f ca="1">SUM(Martinez:Muller!O28)</f>
        <v>3</v>
      </c>
      <c r="P22" s="13">
        <f ca="1">SUM(Martinez:Muller!P28)</f>
        <v>18</v>
      </c>
      <c r="Q22" s="13">
        <f ca="1">SUM(Martinez:Muller!Q28)</f>
        <v>18</v>
      </c>
      <c r="R22" s="3">
        <f t="shared" ca="1" si="1"/>
        <v>169</v>
      </c>
    </row>
    <row r="23" spans="1:18">
      <c r="A23" s="10" t="s">
        <v>54</v>
      </c>
      <c r="B23" s="19" t="s">
        <v>45</v>
      </c>
      <c r="C23" s="6" t="s">
        <v>95</v>
      </c>
      <c r="D23" s="85">
        <v>600</v>
      </c>
      <c r="E23" s="88">
        <v>500</v>
      </c>
      <c r="F23" s="13">
        <f ca="1">SUM(Martinez:Muller!F29)</f>
        <v>24</v>
      </c>
      <c r="G23" s="13">
        <f ca="1">SUM(Martinez:Muller!G29)</f>
        <v>17</v>
      </c>
      <c r="H23" s="13">
        <f ca="1">SUM(Martinez:Muller!H29)</f>
        <v>12</v>
      </c>
      <c r="I23" s="13">
        <f ca="1">SUM(Martinez:Muller!I29)</f>
        <v>8</v>
      </c>
      <c r="J23" s="13">
        <f ca="1">SUM(Martinez:Muller!J29)</f>
        <v>19</v>
      </c>
      <c r="K23" s="13">
        <f ca="1">SUM(Martinez:Muller!K29)</f>
        <v>19</v>
      </c>
      <c r="L23" s="13">
        <f ca="1">SUM(Martinez:Muller!L29)</f>
        <v>17</v>
      </c>
      <c r="M23" s="13">
        <f ca="1">SUM(Martinez:Muller!M29)</f>
        <v>28</v>
      </c>
      <c r="N23" s="13">
        <f ca="1">SUM(Martinez:Muller!N29)</f>
        <v>11</v>
      </c>
      <c r="O23" s="13">
        <f ca="1">SUM(Martinez:Muller!O29)</f>
        <v>14</v>
      </c>
      <c r="P23" s="13">
        <f ca="1">SUM(Martinez:Muller!P29)</f>
        <v>23</v>
      </c>
      <c r="Q23" s="13">
        <f ca="1">SUM(Martinez:Muller!Q29)</f>
        <v>12</v>
      </c>
      <c r="R23" s="3">
        <f t="shared" ca="1" si="1"/>
        <v>204</v>
      </c>
    </row>
    <row r="24" spans="1:18">
      <c r="A24" s="10" t="s">
        <v>55</v>
      </c>
      <c r="B24" s="13" t="s">
        <v>46</v>
      </c>
      <c r="C24" s="6" t="s">
        <v>95</v>
      </c>
      <c r="D24" s="85">
        <v>1500</v>
      </c>
      <c r="E24" s="88">
        <v>1250</v>
      </c>
      <c r="F24" s="13">
        <f ca="1">SUM(Martinez:Muller!F30)</f>
        <v>13</v>
      </c>
      <c r="G24" s="13">
        <f ca="1">SUM(Martinez:Muller!G30)</f>
        <v>15</v>
      </c>
      <c r="H24" s="13">
        <f ca="1">SUM(Martinez:Muller!H30)</f>
        <v>7</v>
      </c>
      <c r="I24" s="13">
        <f ca="1">SUM(Martinez:Muller!I30)</f>
        <v>13</v>
      </c>
      <c r="J24" s="13">
        <f ca="1">SUM(Martinez:Muller!J30)</f>
        <v>27</v>
      </c>
      <c r="K24" s="13">
        <f ca="1">SUM(Martinez:Muller!K30)</f>
        <v>16</v>
      </c>
      <c r="L24" s="13">
        <f ca="1">SUM(Martinez:Muller!L30)</f>
        <v>18</v>
      </c>
      <c r="M24" s="13">
        <f ca="1">SUM(Martinez:Muller!M30)</f>
        <v>19</v>
      </c>
      <c r="N24" s="13">
        <f ca="1">SUM(Martinez:Muller!N30)</f>
        <v>17</v>
      </c>
      <c r="O24" s="13">
        <f ca="1">SUM(Martinez:Muller!O30)</f>
        <v>9</v>
      </c>
      <c r="P24" s="13">
        <f ca="1">SUM(Martinez:Muller!P30)</f>
        <v>14</v>
      </c>
      <c r="Q24" s="13">
        <f ca="1">SUM(Martinez:Muller!Q30)</f>
        <v>21</v>
      </c>
      <c r="R24" s="3">
        <f t="shared" ca="1" si="1"/>
        <v>189</v>
      </c>
    </row>
    <row r="25" spans="1:18">
      <c r="A25" s="11" t="s">
        <v>56</v>
      </c>
      <c r="B25" s="13" t="s">
        <v>57</v>
      </c>
      <c r="C25" s="6" t="s">
        <v>96</v>
      </c>
      <c r="D25" s="85">
        <v>1520</v>
      </c>
      <c r="E25" s="88">
        <v>1266.6600000000001</v>
      </c>
      <c r="F25" s="13">
        <f ca="1">SUM(Martinez:Muller!F31)</f>
        <v>13</v>
      </c>
      <c r="G25" s="13">
        <f ca="1">SUM(Martinez:Muller!G31)</f>
        <v>19</v>
      </c>
      <c r="H25" s="13">
        <f ca="1">SUM(Martinez:Muller!H31)</f>
        <v>12</v>
      </c>
      <c r="I25" s="13">
        <f ca="1">SUM(Martinez:Muller!I31)</f>
        <v>21</v>
      </c>
      <c r="J25" s="13">
        <f ca="1">SUM(Martinez:Muller!J31)</f>
        <v>13</v>
      </c>
      <c r="K25" s="13">
        <f ca="1">SUM(Martinez:Muller!K31)</f>
        <v>21</v>
      </c>
      <c r="L25" s="13">
        <f ca="1">SUM(Martinez:Muller!L31)</f>
        <v>12</v>
      </c>
      <c r="M25" s="13">
        <f ca="1">SUM(Martinez:Muller!M31)</f>
        <v>12</v>
      </c>
      <c r="N25" s="13">
        <f ca="1">SUM(Martinez:Muller!N31)</f>
        <v>14</v>
      </c>
      <c r="O25" s="13">
        <f ca="1">SUM(Martinez:Muller!O31)</f>
        <v>13</v>
      </c>
      <c r="P25" s="13">
        <f ca="1">SUM(Martinez:Muller!P31)</f>
        <v>18</v>
      </c>
      <c r="Q25" s="13">
        <f ca="1">SUM(Martinez:Muller!Q31)</f>
        <v>18</v>
      </c>
      <c r="R25" s="3">
        <f t="shared" ca="1" si="1"/>
        <v>186</v>
      </c>
    </row>
    <row r="26" spans="1:18">
      <c r="A26" s="11" t="s">
        <v>58</v>
      </c>
      <c r="B26" s="13" t="s">
        <v>57</v>
      </c>
      <c r="C26" s="6" t="s">
        <v>96</v>
      </c>
      <c r="D26" s="85">
        <v>3210</v>
      </c>
      <c r="E26" s="88">
        <v>2675</v>
      </c>
      <c r="F26" s="13">
        <f ca="1">SUM(Martinez:Muller!F32)</f>
        <v>8</v>
      </c>
      <c r="G26" s="13">
        <f ca="1">SUM(Martinez:Muller!G32)</f>
        <v>16</v>
      </c>
      <c r="H26" s="13">
        <f ca="1">SUM(Martinez:Muller!H32)</f>
        <v>23</v>
      </c>
      <c r="I26" s="13">
        <f ca="1">SUM(Martinez:Muller!I32)</f>
        <v>24</v>
      </c>
      <c r="J26" s="13">
        <f ca="1">SUM(Martinez:Muller!J32)</f>
        <v>16</v>
      </c>
      <c r="K26" s="13">
        <f ca="1">SUM(Martinez:Muller!K32)</f>
        <v>14</v>
      </c>
      <c r="L26" s="13">
        <f ca="1">SUM(Martinez:Muller!L32)</f>
        <v>9</v>
      </c>
      <c r="M26" s="13">
        <f ca="1">SUM(Martinez:Muller!M32)</f>
        <v>13</v>
      </c>
      <c r="N26" s="13">
        <f ca="1">SUM(Martinez:Muller!N32)</f>
        <v>15</v>
      </c>
      <c r="O26" s="13">
        <f ca="1">SUM(Martinez:Muller!O32)</f>
        <v>17</v>
      </c>
      <c r="P26" s="13">
        <f ca="1">SUM(Martinez:Muller!P32)</f>
        <v>17</v>
      </c>
      <c r="Q26" s="13">
        <f ca="1">SUM(Martinez:Muller!Q32)</f>
        <v>12</v>
      </c>
      <c r="R26" s="3">
        <f t="shared" ca="1" si="1"/>
        <v>184</v>
      </c>
    </row>
    <row r="27" spans="1:18">
      <c r="A27" s="11" t="s">
        <v>59</v>
      </c>
      <c r="B27" s="20" t="s">
        <v>60</v>
      </c>
      <c r="C27" s="6" t="s">
        <v>96</v>
      </c>
      <c r="D27" s="85">
        <v>2340</v>
      </c>
      <c r="E27" s="88">
        <v>1950</v>
      </c>
      <c r="F27" s="13">
        <f ca="1">SUM(Martinez:Muller!F33)</f>
        <v>19</v>
      </c>
      <c r="G27" s="13">
        <f ca="1">SUM(Martinez:Muller!G33)</f>
        <v>12</v>
      </c>
      <c r="H27" s="13">
        <f ca="1">SUM(Martinez:Muller!H33)</f>
        <v>28</v>
      </c>
      <c r="I27" s="13">
        <f ca="1">SUM(Martinez:Muller!I33)</f>
        <v>12</v>
      </c>
      <c r="J27" s="13">
        <f ca="1">SUM(Martinez:Muller!J33)</f>
        <v>5</v>
      </c>
      <c r="K27" s="13">
        <f ca="1">SUM(Martinez:Muller!K33)</f>
        <v>12</v>
      </c>
      <c r="L27" s="13">
        <f ca="1">SUM(Martinez:Muller!L33)</f>
        <v>18</v>
      </c>
      <c r="M27" s="13">
        <f ca="1">SUM(Martinez:Muller!M33)</f>
        <v>12</v>
      </c>
      <c r="N27" s="13">
        <f ca="1">SUM(Martinez:Muller!N33)</f>
        <v>19</v>
      </c>
      <c r="O27" s="13">
        <f ca="1">SUM(Martinez:Muller!O33)</f>
        <v>16</v>
      </c>
      <c r="P27" s="13">
        <f ca="1">SUM(Martinez:Muller!P33)</f>
        <v>12</v>
      </c>
      <c r="Q27" s="13">
        <f ca="1">SUM(Martinez:Muller!Q33)</f>
        <v>19</v>
      </c>
      <c r="R27" s="3">
        <f t="shared" ca="1" si="1"/>
        <v>184</v>
      </c>
    </row>
    <row r="28" spans="1:18">
      <c r="A28" s="11" t="s">
        <v>62</v>
      </c>
      <c r="B28" s="20" t="s">
        <v>61</v>
      </c>
      <c r="C28" s="6" t="s">
        <v>96</v>
      </c>
      <c r="D28" s="85">
        <v>2370</v>
      </c>
      <c r="E28" s="88">
        <v>1975</v>
      </c>
      <c r="F28" s="13">
        <f ca="1">SUM(Martinez:Muller!F34)</f>
        <v>25</v>
      </c>
      <c r="G28" s="13">
        <f ca="1">SUM(Martinez:Muller!G34)</f>
        <v>15</v>
      </c>
      <c r="H28" s="13">
        <f ca="1">SUM(Martinez:Muller!H34)</f>
        <v>22</v>
      </c>
      <c r="I28" s="13">
        <f ca="1">SUM(Martinez:Muller!I34)</f>
        <v>16</v>
      </c>
      <c r="J28" s="13">
        <f ca="1">SUM(Martinez:Muller!J34)</f>
        <v>19</v>
      </c>
      <c r="K28" s="13">
        <f ca="1">SUM(Martinez:Muller!K34)</f>
        <v>20</v>
      </c>
      <c r="L28" s="13">
        <f ca="1">SUM(Martinez:Muller!L34)</f>
        <v>17</v>
      </c>
      <c r="M28" s="13">
        <f ca="1">SUM(Martinez:Muller!M34)</f>
        <v>15</v>
      </c>
      <c r="N28" s="13">
        <f ca="1">SUM(Martinez:Muller!N34)</f>
        <v>16</v>
      </c>
      <c r="O28" s="13">
        <f ca="1">SUM(Martinez:Muller!O34)</f>
        <v>10</v>
      </c>
      <c r="P28" s="13">
        <f ca="1">SUM(Martinez:Muller!P34)</f>
        <v>13</v>
      </c>
      <c r="Q28" s="13">
        <f ca="1">SUM(Martinez:Muller!Q34)</f>
        <v>18</v>
      </c>
      <c r="R28" s="3">
        <f t="shared" ca="1" si="1"/>
        <v>206</v>
      </c>
    </row>
    <row r="29" spans="1:18">
      <c r="A29" s="11" t="s">
        <v>63</v>
      </c>
      <c r="B29" s="20" t="s">
        <v>64</v>
      </c>
      <c r="C29" s="6" t="s">
        <v>96</v>
      </c>
      <c r="D29" s="85">
        <v>3960</v>
      </c>
      <c r="E29" s="88">
        <v>3075</v>
      </c>
      <c r="F29" s="13">
        <f ca="1">SUM(Martinez:Muller!F35)</f>
        <v>3</v>
      </c>
      <c r="G29" s="13">
        <f ca="1">SUM(Martinez:Muller!G35)</f>
        <v>16</v>
      </c>
      <c r="H29" s="13">
        <f ca="1">SUM(Martinez:Muller!H35)</f>
        <v>20</v>
      </c>
      <c r="I29" s="13">
        <f ca="1">SUM(Martinez:Muller!I35)</f>
        <v>9</v>
      </c>
      <c r="J29" s="13">
        <f ca="1">SUM(Martinez:Muller!J35)</f>
        <v>23</v>
      </c>
      <c r="K29" s="13">
        <f ca="1">SUM(Martinez:Muller!K35)</f>
        <v>10</v>
      </c>
      <c r="L29" s="13">
        <f ca="1">SUM(Martinez:Muller!L35)</f>
        <v>23</v>
      </c>
      <c r="M29" s="13">
        <f ca="1">SUM(Martinez:Muller!M35)</f>
        <v>14</v>
      </c>
      <c r="N29" s="13">
        <f ca="1">SUM(Martinez:Muller!N35)</f>
        <v>15</v>
      </c>
      <c r="O29" s="13">
        <f ca="1">SUM(Martinez:Muller!O35)</f>
        <v>11</v>
      </c>
      <c r="P29" s="13">
        <f ca="1">SUM(Martinez:Muller!P35)</f>
        <v>15</v>
      </c>
      <c r="Q29" s="13">
        <f ca="1">SUM(Martinez:Muller!Q35)</f>
        <v>17</v>
      </c>
      <c r="R29" s="3">
        <f t="shared" ca="1" si="1"/>
        <v>176</v>
      </c>
    </row>
    <row r="30" spans="1:18">
      <c r="A30" s="11" t="s">
        <v>65</v>
      </c>
      <c r="B30" s="20" t="s">
        <v>66</v>
      </c>
      <c r="C30" s="6" t="s">
        <v>96</v>
      </c>
      <c r="D30" s="85">
        <v>2670</v>
      </c>
      <c r="E30" s="88">
        <v>2225</v>
      </c>
      <c r="F30" s="13">
        <f ca="1">SUM(Martinez:Muller!F36)</f>
        <v>18</v>
      </c>
      <c r="G30" s="13">
        <f ca="1">SUM(Martinez:Muller!G36)</f>
        <v>1</v>
      </c>
      <c r="H30" s="13">
        <f ca="1">SUM(Martinez:Muller!H36)</f>
        <v>17</v>
      </c>
      <c r="I30" s="13">
        <f ca="1">SUM(Martinez:Muller!I36)</f>
        <v>18</v>
      </c>
      <c r="J30" s="13">
        <f ca="1">SUM(Martinez:Muller!J36)</f>
        <v>25</v>
      </c>
      <c r="K30" s="13">
        <f ca="1">SUM(Martinez:Muller!K36)</f>
        <v>21</v>
      </c>
      <c r="L30" s="13">
        <f ca="1">SUM(Martinez:Muller!L36)</f>
        <v>22</v>
      </c>
      <c r="M30" s="13">
        <f ca="1">SUM(Martinez:Muller!M36)</f>
        <v>9</v>
      </c>
      <c r="N30" s="13">
        <f ca="1">SUM(Martinez:Muller!N36)</f>
        <v>9</v>
      </c>
      <c r="O30" s="13">
        <f ca="1">SUM(Martinez:Muller!O36)</f>
        <v>14</v>
      </c>
      <c r="P30" s="13">
        <f ca="1">SUM(Martinez:Muller!P36)</f>
        <v>14</v>
      </c>
      <c r="Q30" s="13">
        <f ca="1">SUM(Martinez:Muller!Q36)</f>
        <v>12</v>
      </c>
      <c r="R30" s="3">
        <f t="shared" ca="1" si="1"/>
        <v>180</v>
      </c>
    </row>
    <row r="31" spans="1:18">
      <c r="A31" s="11" t="s">
        <v>67</v>
      </c>
      <c r="B31" s="20" t="s">
        <v>68</v>
      </c>
      <c r="C31" s="6" t="s">
        <v>96</v>
      </c>
      <c r="D31" s="85">
        <v>3540</v>
      </c>
      <c r="E31" s="88">
        <v>2950</v>
      </c>
      <c r="F31" s="13">
        <f ca="1">SUM(Martinez:Muller!F37)</f>
        <v>6</v>
      </c>
      <c r="G31" s="13">
        <f ca="1">SUM(Martinez:Muller!G37)</f>
        <v>19</v>
      </c>
      <c r="H31" s="13">
        <f ca="1">SUM(Martinez:Muller!H37)</f>
        <v>18</v>
      </c>
      <c r="I31" s="13">
        <f ca="1">SUM(Martinez:Muller!I37)</f>
        <v>11</v>
      </c>
      <c r="J31" s="13">
        <f ca="1">SUM(Martinez:Muller!J37)</f>
        <v>4</v>
      </c>
      <c r="K31" s="13">
        <f ca="1">SUM(Martinez:Muller!K37)</f>
        <v>16</v>
      </c>
      <c r="L31" s="13">
        <f ca="1">SUM(Martinez:Muller!L37)</f>
        <v>13</v>
      </c>
      <c r="M31" s="13">
        <f ca="1">SUM(Martinez:Muller!M37)</f>
        <v>27</v>
      </c>
      <c r="N31" s="13">
        <f ca="1">SUM(Martinez:Muller!N37)</f>
        <v>14</v>
      </c>
      <c r="O31" s="13">
        <f ca="1">SUM(Martinez:Muller!O37)</f>
        <v>8</v>
      </c>
      <c r="P31" s="13">
        <f ca="1">SUM(Martinez:Muller!P37)</f>
        <v>24</v>
      </c>
      <c r="Q31" s="13">
        <f ca="1">SUM(Martinez:Muller!Q37)</f>
        <v>13</v>
      </c>
      <c r="R31" s="3">
        <f t="shared" ca="1" si="1"/>
        <v>173</v>
      </c>
    </row>
    <row r="32" spans="1:18">
      <c r="A32" s="11" t="s">
        <v>69</v>
      </c>
      <c r="B32" s="20" t="s">
        <v>70</v>
      </c>
      <c r="C32" s="6" t="s">
        <v>96</v>
      </c>
      <c r="D32" s="85">
        <v>3570</v>
      </c>
      <c r="E32" s="88">
        <v>2975</v>
      </c>
      <c r="F32" s="13">
        <f ca="1">SUM(Martinez:Muller!F38)</f>
        <v>21</v>
      </c>
      <c r="G32" s="13">
        <f ca="1">SUM(Martinez:Muller!G38)</f>
        <v>20</v>
      </c>
      <c r="H32" s="13">
        <f ca="1">SUM(Martinez:Muller!H38)</f>
        <v>9</v>
      </c>
      <c r="I32" s="13">
        <f ca="1">SUM(Martinez:Muller!I38)</f>
        <v>7</v>
      </c>
      <c r="J32" s="13">
        <f ca="1">SUM(Martinez:Muller!J38)</f>
        <v>17</v>
      </c>
      <c r="K32" s="13">
        <f ca="1">SUM(Martinez:Muller!K38)</f>
        <v>16</v>
      </c>
      <c r="L32" s="13">
        <f ca="1">SUM(Martinez:Muller!L38)</f>
        <v>17</v>
      </c>
      <c r="M32" s="13">
        <f ca="1">SUM(Martinez:Muller!M38)</f>
        <v>19</v>
      </c>
      <c r="N32" s="13">
        <f ca="1">SUM(Martinez:Muller!N38)</f>
        <v>17</v>
      </c>
      <c r="O32" s="13">
        <f ca="1">SUM(Martinez:Muller!O38)</f>
        <v>17</v>
      </c>
      <c r="P32" s="13">
        <f ca="1">SUM(Martinez:Muller!P38)</f>
        <v>18</v>
      </c>
      <c r="Q32" s="13">
        <f ca="1">SUM(Martinez:Muller!Q38)</f>
        <v>20</v>
      </c>
      <c r="R32" s="3">
        <f t="shared" ca="1" si="1"/>
        <v>198</v>
      </c>
    </row>
    <row r="33" spans="1:18">
      <c r="A33" s="11" t="s">
        <v>71</v>
      </c>
      <c r="B33" s="20" t="s">
        <v>72</v>
      </c>
      <c r="C33" s="6" t="s">
        <v>96</v>
      </c>
      <c r="D33" s="85">
        <v>1860</v>
      </c>
      <c r="E33" s="88">
        <v>1550</v>
      </c>
      <c r="F33" s="13">
        <f ca="1">SUM(Martinez:Muller!F39)</f>
        <v>16</v>
      </c>
      <c r="G33" s="13">
        <f ca="1">SUM(Martinez:Muller!G39)</f>
        <v>14</v>
      </c>
      <c r="H33" s="13">
        <f ca="1">SUM(Martinez:Muller!H39)</f>
        <v>18</v>
      </c>
      <c r="I33" s="13">
        <f ca="1">SUM(Martinez:Muller!I39)</f>
        <v>16</v>
      </c>
      <c r="J33" s="13">
        <f ca="1">SUM(Martinez:Muller!J39)</f>
        <v>5</v>
      </c>
      <c r="K33" s="13">
        <f ca="1">SUM(Martinez:Muller!K39)</f>
        <v>2</v>
      </c>
      <c r="L33" s="13">
        <f ca="1">SUM(Martinez:Muller!L39)</f>
        <v>14</v>
      </c>
      <c r="M33" s="13">
        <f ca="1">SUM(Martinez:Muller!M39)</f>
        <v>12</v>
      </c>
      <c r="N33" s="13">
        <f ca="1">SUM(Martinez:Muller!N39)</f>
        <v>19</v>
      </c>
      <c r="O33" s="13">
        <f ca="1">SUM(Martinez:Muller!O39)</f>
        <v>20</v>
      </c>
      <c r="P33" s="13">
        <f ca="1">SUM(Martinez:Muller!P39)</f>
        <v>19</v>
      </c>
      <c r="Q33" s="13">
        <f ca="1">SUM(Martinez:Muller!Q39)</f>
        <v>11</v>
      </c>
      <c r="R33" s="3">
        <f t="shared" ca="1" si="1"/>
        <v>166</v>
      </c>
    </row>
    <row r="34" spans="1:18">
      <c r="A34" s="11" t="s">
        <v>73</v>
      </c>
      <c r="B34" s="20" t="s">
        <v>74</v>
      </c>
      <c r="C34" s="6" t="s">
        <v>96</v>
      </c>
      <c r="D34" s="85">
        <v>3990</v>
      </c>
      <c r="E34" s="88">
        <v>3325</v>
      </c>
      <c r="F34" s="13">
        <f ca="1">SUM(Martinez:Muller!F40)</f>
        <v>23</v>
      </c>
      <c r="G34" s="13">
        <f ca="1">SUM(Martinez:Muller!G40)</f>
        <v>15</v>
      </c>
      <c r="H34" s="13">
        <f ca="1">SUM(Martinez:Muller!H40)</f>
        <v>5</v>
      </c>
      <c r="I34" s="13">
        <f ca="1">SUM(Martinez:Muller!I40)</f>
        <v>7</v>
      </c>
      <c r="J34" s="13">
        <f ca="1">SUM(Martinez:Muller!J40)</f>
        <v>16</v>
      </c>
      <c r="K34" s="13">
        <f ca="1">SUM(Martinez:Muller!K40)</f>
        <v>16</v>
      </c>
      <c r="L34" s="13">
        <f ca="1">SUM(Martinez:Muller!L40)</f>
        <v>13</v>
      </c>
      <c r="M34" s="13">
        <f ca="1">SUM(Martinez:Muller!M40)</f>
        <v>19</v>
      </c>
      <c r="N34" s="13">
        <f ca="1">SUM(Martinez:Muller!N40)</f>
        <v>17</v>
      </c>
      <c r="O34" s="13">
        <f ca="1">SUM(Martinez:Muller!O40)</f>
        <v>15</v>
      </c>
      <c r="P34" s="13">
        <f ca="1">SUM(Martinez:Muller!P40)</f>
        <v>10</v>
      </c>
      <c r="Q34" s="13">
        <f ca="1">SUM(Martinez:Muller!Q40)</f>
        <v>9</v>
      </c>
      <c r="R34" s="3">
        <f t="shared" ca="1" si="1"/>
        <v>165</v>
      </c>
    </row>
    <row r="35" spans="1:18">
      <c r="A35" s="12" t="s">
        <v>88</v>
      </c>
      <c r="B35" s="20" t="s">
        <v>75</v>
      </c>
      <c r="C35" s="6" t="s">
        <v>3</v>
      </c>
      <c r="D35" s="85">
        <v>1380</v>
      </c>
      <c r="E35" s="88">
        <v>1150</v>
      </c>
      <c r="F35" s="13">
        <f ca="1">SUM(Martinez:Muller!F41)</f>
        <v>2</v>
      </c>
      <c r="G35" s="13">
        <f ca="1">SUM(Martinez:Muller!G41)</f>
        <v>17</v>
      </c>
      <c r="H35" s="13">
        <f ca="1">SUM(Martinez:Muller!H41)</f>
        <v>19</v>
      </c>
      <c r="I35" s="13">
        <f ca="1">SUM(Martinez:Muller!I41)</f>
        <v>19</v>
      </c>
      <c r="J35" s="13">
        <f ca="1">SUM(Martinez:Muller!J41)</f>
        <v>21</v>
      </c>
      <c r="K35" s="13">
        <f ca="1">SUM(Martinez:Muller!K41)</f>
        <v>3</v>
      </c>
      <c r="L35" s="13">
        <f ca="1">SUM(Martinez:Muller!L41)</f>
        <v>20</v>
      </c>
      <c r="M35" s="13">
        <f ca="1">SUM(Martinez:Muller!M41)</f>
        <v>17</v>
      </c>
      <c r="N35" s="13">
        <f ca="1">SUM(Martinez:Muller!N41)</f>
        <v>12</v>
      </c>
      <c r="O35" s="13">
        <f ca="1">SUM(Martinez:Muller!O41)</f>
        <v>10</v>
      </c>
      <c r="P35" s="13">
        <f ca="1">SUM(Martinez:Muller!P41)</f>
        <v>4</v>
      </c>
      <c r="Q35" s="13">
        <f ca="1">SUM(Martinez:Muller!Q41)</f>
        <v>11</v>
      </c>
      <c r="R35" s="3">
        <f t="shared" ca="1" si="1"/>
        <v>155</v>
      </c>
    </row>
    <row r="36" spans="1:18">
      <c r="A36" s="12" t="s">
        <v>89</v>
      </c>
      <c r="B36" s="20" t="s">
        <v>76</v>
      </c>
      <c r="C36" s="6" t="s">
        <v>3</v>
      </c>
      <c r="D36" s="85">
        <v>1320</v>
      </c>
      <c r="E36" s="88">
        <v>1100</v>
      </c>
      <c r="F36" s="13">
        <f ca="1">SUM(Martinez:Muller!F42)</f>
        <v>18</v>
      </c>
      <c r="G36" s="13">
        <f ca="1">SUM(Martinez:Muller!G42)</f>
        <v>12</v>
      </c>
      <c r="H36" s="13">
        <f ca="1">SUM(Martinez:Muller!H42)</f>
        <v>19</v>
      </c>
      <c r="I36" s="13">
        <f ca="1">SUM(Martinez:Muller!I42)</f>
        <v>10</v>
      </c>
      <c r="J36" s="13">
        <f ca="1">SUM(Martinez:Muller!J42)</f>
        <v>13</v>
      </c>
      <c r="K36" s="13">
        <f ca="1">SUM(Martinez:Muller!K42)</f>
        <v>9</v>
      </c>
      <c r="L36" s="13">
        <f ca="1">SUM(Martinez:Muller!L42)</f>
        <v>26</v>
      </c>
      <c r="M36" s="13">
        <f ca="1">SUM(Martinez:Muller!M42)</f>
        <v>25</v>
      </c>
      <c r="N36" s="13">
        <f ca="1">SUM(Martinez:Muller!N42)</f>
        <v>6</v>
      </c>
      <c r="O36" s="13">
        <f ca="1">SUM(Martinez:Muller!O42)</f>
        <v>28</v>
      </c>
      <c r="P36" s="13">
        <f ca="1">SUM(Martinez:Muller!P42)</f>
        <v>17</v>
      </c>
      <c r="Q36" s="13">
        <f ca="1">SUM(Martinez:Muller!Q42)</f>
        <v>24</v>
      </c>
      <c r="R36" s="3">
        <f t="shared" ca="1" si="1"/>
        <v>207</v>
      </c>
    </row>
    <row r="37" spans="1:18">
      <c r="A37" s="12" t="s">
        <v>90</v>
      </c>
      <c r="B37" s="20" t="s">
        <v>77</v>
      </c>
      <c r="C37" s="6" t="s">
        <v>3</v>
      </c>
      <c r="D37" s="85">
        <v>1194</v>
      </c>
      <c r="E37" s="88">
        <v>995</v>
      </c>
      <c r="F37" s="13">
        <f ca="1">SUM(Martinez:Muller!F43)</f>
        <v>10</v>
      </c>
      <c r="G37" s="13">
        <f ca="1">SUM(Martinez:Muller!G43)</f>
        <v>19</v>
      </c>
      <c r="H37" s="13">
        <f ca="1">SUM(Martinez:Muller!H43)</f>
        <v>14</v>
      </c>
      <c r="I37" s="13">
        <f ca="1">SUM(Martinez:Muller!I43)</f>
        <v>15</v>
      </c>
      <c r="J37" s="13">
        <f ca="1">SUM(Martinez:Muller!J43)</f>
        <v>11</v>
      </c>
      <c r="K37" s="13">
        <f ca="1">SUM(Martinez:Muller!K43)</f>
        <v>6</v>
      </c>
      <c r="L37" s="13">
        <f ca="1">SUM(Martinez:Muller!L43)</f>
        <v>9</v>
      </c>
      <c r="M37" s="13">
        <f ca="1">SUM(Martinez:Muller!M43)</f>
        <v>6</v>
      </c>
      <c r="N37" s="13">
        <f ca="1">SUM(Martinez:Muller!N43)</f>
        <v>18</v>
      </c>
      <c r="O37" s="13">
        <f ca="1">SUM(Martinez:Muller!O43)</f>
        <v>10</v>
      </c>
      <c r="P37" s="13">
        <f ca="1">SUM(Martinez:Muller!P43)</f>
        <v>17</v>
      </c>
      <c r="Q37" s="13">
        <f ca="1">SUM(Martinez:Muller!Q43)</f>
        <v>9</v>
      </c>
      <c r="R37" s="3">
        <f t="shared" ca="1" si="1"/>
        <v>144</v>
      </c>
    </row>
    <row r="38" spans="1:18">
      <c r="A38" s="12" t="s">
        <v>91</v>
      </c>
      <c r="B38" s="20" t="s">
        <v>78</v>
      </c>
      <c r="C38" s="6" t="s">
        <v>3</v>
      </c>
      <c r="D38" s="85">
        <v>930</v>
      </c>
      <c r="E38" s="88">
        <v>775</v>
      </c>
      <c r="F38" s="13">
        <f ca="1">SUM(Martinez:Muller!F44)</f>
        <v>10</v>
      </c>
      <c r="G38" s="13">
        <f ca="1">SUM(Martinez:Muller!G44)</f>
        <v>20</v>
      </c>
      <c r="H38" s="13">
        <f ca="1">SUM(Martinez:Muller!H44)</f>
        <v>6</v>
      </c>
      <c r="I38" s="13">
        <f ca="1">SUM(Martinez:Muller!I44)</f>
        <v>13</v>
      </c>
      <c r="J38" s="13">
        <f ca="1">SUM(Martinez:Muller!J44)</f>
        <v>19</v>
      </c>
      <c r="K38" s="13">
        <f ca="1">SUM(Martinez:Muller!K44)</f>
        <v>14</v>
      </c>
      <c r="L38" s="13">
        <f ca="1">SUM(Martinez:Muller!L44)</f>
        <v>13</v>
      </c>
      <c r="M38" s="13">
        <f ca="1">SUM(Martinez:Muller!M44)</f>
        <v>26</v>
      </c>
      <c r="N38" s="13">
        <f ca="1">SUM(Martinez:Muller!N44)</f>
        <v>15</v>
      </c>
      <c r="O38" s="13">
        <f ca="1">SUM(Martinez:Muller!O44)</f>
        <v>22</v>
      </c>
      <c r="P38" s="13">
        <f ca="1">SUM(Martinez:Muller!P44)</f>
        <v>11</v>
      </c>
      <c r="Q38" s="13">
        <f ca="1">SUM(Martinez:Muller!Q44)</f>
        <v>23</v>
      </c>
      <c r="R38" s="3">
        <f t="shared" ca="1" si="1"/>
        <v>192</v>
      </c>
    </row>
    <row r="39" spans="1:18">
      <c r="A39" s="12" t="s">
        <v>92</v>
      </c>
      <c r="B39" s="20" t="s">
        <v>79</v>
      </c>
      <c r="C39" s="6" t="s">
        <v>3</v>
      </c>
      <c r="D39" s="85">
        <v>1110</v>
      </c>
      <c r="E39" s="88">
        <v>916.66</v>
      </c>
      <c r="F39" s="13">
        <f ca="1">SUM(Martinez:Muller!F45)</f>
        <v>12</v>
      </c>
      <c r="G39" s="13">
        <f ca="1">SUM(Martinez:Muller!G45)</f>
        <v>11</v>
      </c>
      <c r="H39" s="13">
        <f ca="1">SUM(Martinez:Muller!H45)</f>
        <v>16</v>
      </c>
      <c r="I39" s="13">
        <f ca="1">SUM(Martinez:Muller!I45)</f>
        <v>20</v>
      </c>
      <c r="J39" s="13">
        <f ca="1">SUM(Martinez:Muller!J45)</f>
        <v>19</v>
      </c>
      <c r="K39" s="13">
        <f ca="1">SUM(Martinez:Muller!K45)</f>
        <v>11</v>
      </c>
      <c r="L39" s="13">
        <f ca="1">SUM(Martinez:Muller!L45)</f>
        <v>11</v>
      </c>
      <c r="M39" s="13">
        <f ca="1">SUM(Martinez:Muller!M45)</f>
        <v>8</v>
      </c>
      <c r="N39" s="13">
        <f ca="1">SUM(Martinez:Muller!N45)</f>
        <v>12</v>
      </c>
      <c r="O39" s="13">
        <f ca="1">SUM(Martinez:Muller!O45)</f>
        <v>19</v>
      </c>
      <c r="P39" s="13">
        <f ca="1">SUM(Martinez:Muller!P45)</f>
        <v>21</v>
      </c>
      <c r="Q39" s="13">
        <f ca="1">SUM(Martinez:Muller!Q45)</f>
        <v>11</v>
      </c>
      <c r="R39" s="3">
        <f t="shared" ca="1" si="1"/>
        <v>171</v>
      </c>
    </row>
    <row r="40" spans="1:18">
      <c r="A40" s="12" t="s">
        <v>93</v>
      </c>
      <c r="B40" s="20" t="s">
        <v>80</v>
      </c>
      <c r="C40" s="6" t="s">
        <v>3</v>
      </c>
      <c r="D40" s="85">
        <v>1074</v>
      </c>
      <c r="E40" s="88">
        <v>895</v>
      </c>
      <c r="F40" s="13">
        <f ca="1">SUM(Martinez:Muller!F46)</f>
        <v>20</v>
      </c>
      <c r="G40" s="13">
        <f ca="1">SUM(Martinez:Muller!G46)</f>
        <v>11</v>
      </c>
      <c r="H40" s="13">
        <f ca="1">SUM(Martinez:Muller!H46)</f>
        <v>18</v>
      </c>
      <c r="I40" s="13">
        <f ca="1">SUM(Martinez:Muller!I46)</f>
        <v>14</v>
      </c>
      <c r="J40" s="13">
        <f ca="1">SUM(Martinez:Muller!J46)</f>
        <v>14</v>
      </c>
      <c r="K40" s="13">
        <f ca="1">SUM(Martinez:Muller!K46)</f>
        <v>16</v>
      </c>
      <c r="L40" s="13">
        <f ca="1">SUM(Martinez:Muller!L46)</f>
        <v>20</v>
      </c>
      <c r="M40" s="13">
        <f ca="1">SUM(Martinez:Muller!M46)</f>
        <v>17</v>
      </c>
      <c r="N40" s="13">
        <f ca="1">SUM(Martinez:Muller!N46)</f>
        <v>17</v>
      </c>
      <c r="O40" s="13">
        <f ca="1">SUM(Martinez:Muller!O46)</f>
        <v>18</v>
      </c>
      <c r="P40" s="13">
        <f ca="1">SUM(Martinez:Muller!P46)</f>
        <v>21</v>
      </c>
      <c r="Q40" s="13">
        <f ca="1">SUM(Martinez:Muller!Q46)</f>
        <v>17</v>
      </c>
      <c r="R40" s="3">
        <f t="shared" ca="1" si="1"/>
        <v>203</v>
      </c>
    </row>
    <row r="41" spans="1:18">
      <c r="A41" s="12" t="s">
        <v>94</v>
      </c>
      <c r="B41" s="20" t="s">
        <v>81</v>
      </c>
      <c r="C41" s="6" t="s">
        <v>3</v>
      </c>
      <c r="D41" s="85">
        <v>900</v>
      </c>
      <c r="E41" s="88">
        <v>750</v>
      </c>
      <c r="F41" s="13">
        <f ca="1">SUM(Martinez:Muller!F47)</f>
        <v>3</v>
      </c>
      <c r="G41" s="13">
        <f ca="1">SUM(Martinez:Muller!G47)</f>
        <v>16</v>
      </c>
      <c r="H41" s="13">
        <f ca="1">SUM(Martinez:Muller!H47)</f>
        <v>21</v>
      </c>
      <c r="I41" s="13">
        <f ca="1">SUM(Martinez:Muller!I47)</f>
        <v>24</v>
      </c>
      <c r="J41" s="13">
        <f ca="1">SUM(Martinez:Muller!J47)</f>
        <v>13</v>
      </c>
      <c r="K41" s="13">
        <f ca="1">SUM(Martinez:Muller!K47)</f>
        <v>21</v>
      </c>
      <c r="L41" s="13">
        <f ca="1">SUM(Martinez:Muller!L47)</f>
        <v>15</v>
      </c>
      <c r="M41" s="13">
        <f ca="1">SUM(Martinez:Muller!M47)</f>
        <v>8</v>
      </c>
      <c r="N41" s="13">
        <f ca="1">SUM(Martinez:Muller!N47)</f>
        <v>13</v>
      </c>
      <c r="O41" s="13">
        <f ca="1">SUM(Martinez:Muller!O47)</f>
        <v>28</v>
      </c>
      <c r="P41" s="13">
        <f ca="1">SUM(Martinez:Muller!P47)</f>
        <v>12</v>
      </c>
      <c r="Q41" s="13">
        <f ca="1">SUM(Martinez:Muller!Q47)</f>
        <v>11</v>
      </c>
      <c r="R41" s="3">
        <f t="shared" ca="1" si="1"/>
        <v>185</v>
      </c>
    </row>
    <row r="42" spans="1:18">
      <c r="A42" s="12" t="s">
        <v>87</v>
      </c>
      <c r="B42" s="20" t="s">
        <v>82</v>
      </c>
      <c r="C42" s="6" t="s">
        <v>3</v>
      </c>
      <c r="D42" s="85">
        <v>1134</v>
      </c>
      <c r="E42" s="88">
        <v>945</v>
      </c>
      <c r="F42" s="13">
        <f ca="1">SUM(Martinez:Muller!F48)</f>
        <v>16</v>
      </c>
      <c r="G42" s="13">
        <f ca="1">SUM(Martinez:Muller!G48)</f>
        <v>20</v>
      </c>
      <c r="H42" s="13">
        <f ca="1">SUM(Martinez:Muller!H48)</f>
        <v>18</v>
      </c>
      <c r="I42" s="13">
        <f ca="1">SUM(Martinez:Muller!I48)</f>
        <v>21</v>
      </c>
      <c r="J42" s="13">
        <f ca="1">SUM(Martinez:Muller!J48)</f>
        <v>13</v>
      </c>
      <c r="K42" s="13">
        <f ca="1">SUM(Martinez:Muller!K48)</f>
        <v>21</v>
      </c>
      <c r="L42" s="13">
        <f ca="1">SUM(Martinez:Muller!L48)</f>
        <v>22</v>
      </c>
      <c r="M42" s="13">
        <f ca="1">SUM(Martinez:Muller!M48)</f>
        <v>16</v>
      </c>
      <c r="N42" s="13">
        <f ca="1">SUM(Martinez:Muller!N48)</f>
        <v>19</v>
      </c>
      <c r="O42" s="13">
        <f ca="1">SUM(Martinez:Muller!O48)</f>
        <v>8</v>
      </c>
      <c r="P42" s="13">
        <f ca="1">SUM(Martinez:Muller!P48)</f>
        <v>18</v>
      </c>
      <c r="Q42" s="13">
        <f ca="1">SUM(Martinez:Muller!Q48)</f>
        <v>28</v>
      </c>
      <c r="R42" s="3">
        <f t="shared" ca="1" si="1"/>
        <v>220</v>
      </c>
    </row>
    <row r="43" spans="1:18">
      <c r="A43" s="12" t="s">
        <v>86</v>
      </c>
      <c r="B43" s="20" t="s">
        <v>83</v>
      </c>
      <c r="C43" s="6" t="s">
        <v>3</v>
      </c>
      <c r="D43" s="85">
        <v>990</v>
      </c>
      <c r="E43" s="88">
        <v>825</v>
      </c>
      <c r="F43" s="13">
        <f ca="1">SUM(Martinez:Muller!F49)</f>
        <v>19</v>
      </c>
      <c r="G43" s="13">
        <f ca="1">SUM(Martinez:Muller!G49)</f>
        <v>21</v>
      </c>
      <c r="H43" s="13">
        <f ca="1">SUM(Martinez:Muller!H49)</f>
        <v>11</v>
      </c>
      <c r="I43" s="13">
        <f ca="1">SUM(Martinez:Muller!I49)</f>
        <v>13</v>
      </c>
      <c r="J43" s="13">
        <f ca="1">SUM(Martinez:Muller!J49)</f>
        <v>6</v>
      </c>
      <c r="K43" s="13">
        <f ca="1">SUM(Martinez:Muller!K49)</f>
        <v>16</v>
      </c>
      <c r="L43" s="13">
        <f ca="1">SUM(Martinez:Muller!L49)</f>
        <v>21</v>
      </c>
      <c r="M43" s="13">
        <f ca="1">SUM(Martinez:Muller!M49)</f>
        <v>18</v>
      </c>
      <c r="N43" s="13">
        <f ca="1">SUM(Martinez:Muller!N49)</f>
        <v>11</v>
      </c>
      <c r="O43" s="13">
        <f ca="1">SUM(Martinez:Muller!O49)</f>
        <v>13</v>
      </c>
      <c r="P43" s="13">
        <f ca="1">SUM(Martinez:Muller!P49)</f>
        <v>3</v>
      </c>
      <c r="Q43" s="13">
        <f ca="1">SUM(Martinez:Muller!Q49)</f>
        <v>21</v>
      </c>
      <c r="R43" s="3">
        <f t="shared" ca="1" si="1"/>
        <v>173</v>
      </c>
    </row>
    <row r="44" spans="1:18">
      <c r="A44" s="12" t="s">
        <v>85</v>
      </c>
      <c r="B44" s="20" t="s">
        <v>84</v>
      </c>
      <c r="C44" s="6" t="s">
        <v>3</v>
      </c>
      <c r="D44" s="85">
        <v>1434</v>
      </c>
      <c r="E44" s="88">
        <v>1195</v>
      </c>
      <c r="F44" s="13">
        <f ca="1">SUM(Martinez:Muller!F50)</f>
        <v>17</v>
      </c>
      <c r="G44" s="13">
        <f ca="1">SUM(Martinez:Muller!G50)</f>
        <v>14</v>
      </c>
      <c r="H44" s="13">
        <f ca="1">SUM(Martinez:Muller!H50)</f>
        <v>16</v>
      </c>
      <c r="I44" s="13">
        <f ca="1">SUM(Martinez:Muller!I50)</f>
        <v>17</v>
      </c>
      <c r="J44" s="13">
        <f ca="1">SUM(Martinez:Muller!J50)</f>
        <v>10</v>
      </c>
      <c r="K44" s="13">
        <f ca="1">SUM(Martinez:Muller!K50)</f>
        <v>15</v>
      </c>
      <c r="L44" s="13">
        <f ca="1">SUM(Martinez:Muller!L50)</f>
        <v>21</v>
      </c>
      <c r="M44" s="13">
        <f ca="1">SUM(Martinez:Muller!M50)</f>
        <v>6</v>
      </c>
      <c r="N44" s="13">
        <f ca="1">SUM(Martinez:Muller!N50)</f>
        <v>16</v>
      </c>
      <c r="O44" s="13">
        <f ca="1">SUM(Martinez:Muller!O50)</f>
        <v>14</v>
      </c>
      <c r="P44" s="13">
        <f ca="1">SUM(Martinez:Muller!P50)</f>
        <v>16</v>
      </c>
      <c r="Q44" s="13">
        <f ca="1">SUM(Martinez:Muller!Q50)</f>
        <v>14</v>
      </c>
      <c r="R44" s="3">
        <f t="shared" ca="1" si="1"/>
        <v>176</v>
      </c>
    </row>
    <row r="45" spans="1:18">
      <c r="E45" s="77" t="s">
        <v>157</v>
      </c>
      <c r="F45" s="3">
        <f ca="1">SUM(F5:F44)</f>
        <v>574</v>
      </c>
      <c r="G45" s="3">
        <f t="shared" ref="G45:Q45" ca="1" si="2">SUM(G5:G44)</f>
        <v>657</v>
      </c>
      <c r="H45" s="3">
        <f t="shared" ca="1" si="2"/>
        <v>606</v>
      </c>
      <c r="I45" s="3">
        <f t="shared" ca="1" si="2"/>
        <v>598</v>
      </c>
      <c r="J45" s="3">
        <f t="shared" ca="1" si="2"/>
        <v>587</v>
      </c>
      <c r="K45" s="3">
        <f t="shared" ca="1" si="2"/>
        <v>577</v>
      </c>
      <c r="L45" s="3">
        <f t="shared" ca="1" si="2"/>
        <v>610</v>
      </c>
      <c r="M45" s="3">
        <f t="shared" ca="1" si="2"/>
        <v>603</v>
      </c>
      <c r="N45" s="3">
        <f t="shared" ca="1" si="2"/>
        <v>601</v>
      </c>
      <c r="O45" s="3">
        <f t="shared" ca="1" si="2"/>
        <v>603</v>
      </c>
      <c r="P45" s="3">
        <f t="shared" ca="1" si="2"/>
        <v>591</v>
      </c>
      <c r="Q45" s="3">
        <f t="shared" ca="1" si="2"/>
        <v>670</v>
      </c>
      <c r="R45" s="76">
        <f ca="1">SUM(F45:Q45)</f>
        <v>7277</v>
      </c>
    </row>
    <row r="46" spans="1:18"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0"/>
    </row>
    <row r="47" spans="1:18">
      <c r="C47" s="94" t="s">
        <v>158</v>
      </c>
      <c r="P47" s="1"/>
    </row>
    <row r="48" spans="1:18" ht="28.8">
      <c r="A48" s="16" t="s">
        <v>15</v>
      </c>
      <c r="B48" s="16" t="s">
        <v>9</v>
      </c>
      <c r="C48" s="16" t="s">
        <v>8</v>
      </c>
      <c r="D48" s="16" t="s">
        <v>10</v>
      </c>
      <c r="E48" s="16" t="s">
        <v>11</v>
      </c>
      <c r="F48" s="22" t="s">
        <v>106</v>
      </c>
      <c r="G48" s="22" t="s">
        <v>107</v>
      </c>
      <c r="H48" s="22" t="s">
        <v>108</v>
      </c>
      <c r="I48" s="22" t="s">
        <v>109</v>
      </c>
      <c r="J48" s="22" t="s">
        <v>110</v>
      </c>
      <c r="K48" s="22" t="s">
        <v>111</v>
      </c>
      <c r="L48" s="22" t="s">
        <v>112</v>
      </c>
      <c r="M48" s="22" t="s">
        <v>113</v>
      </c>
      <c r="N48" s="22" t="s">
        <v>114</v>
      </c>
      <c r="O48" s="22" t="s">
        <v>115</v>
      </c>
      <c r="P48" s="22" t="s">
        <v>116</v>
      </c>
      <c r="Q48" s="22" t="s">
        <v>117</v>
      </c>
      <c r="R48" s="23" t="s">
        <v>118</v>
      </c>
    </row>
    <row r="49" spans="1:18">
      <c r="A49" s="3" t="s">
        <v>19</v>
      </c>
      <c r="B49" s="13" t="s">
        <v>27</v>
      </c>
      <c r="C49" s="6" t="s">
        <v>5</v>
      </c>
      <c r="D49" s="85">
        <v>3420</v>
      </c>
      <c r="E49" s="88">
        <f>D49/1.2</f>
        <v>2850</v>
      </c>
      <c r="F49" s="68">
        <f ca="1">SUM(Martinez:Muller!F54)</f>
        <v>25650</v>
      </c>
      <c r="G49" s="68">
        <f ca="1">SUM(Martinez:Muller!G54)</f>
        <v>62700</v>
      </c>
      <c r="H49" s="68">
        <f ca="1">SUM(Martinez:Muller!H54)</f>
        <v>48450</v>
      </c>
      <c r="I49" s="68">
        <f ca="1">SUM(Martinez:Muller!I54)</f>
        <v>62700</v>
      </c>
      <c r="J49" s="68">
        <f ca="1">SUM(Martinez:Muller!J54)</f>
        <v>31350</v>
      </c>
      <c r="K49" s="68">
        <f ca="1">SUM(Martinez:Muller!K54)</f>
        <v>31350</v>
      </c>
      <c r="L49" s="68">
        <f ca="1">SUM(Martinez:Muller!L54)</f>
        <v>45600</v>
      </c>
      <c r="M49" s="68">
        <f ca="1">SUM(Martinez:Muller!M54)</f>
        <v>48450</v>
      </c>
      <c r="N49" s="68">
        <f ca="1">SUM(Martinez:Muller!N54)</f>
        <v>45600</v>
      </c>
      <c r="O49" s="68">
        <f ca="1">SUM(Martinez:Muller!O54)</f>
        <v>39900</v>
      </c>
      <c r="P49" s="68">
        <f ca="1">SUM(Martinez:Muller!P54)</f>
        <v>45600</v>
      </c>
      <c r="Q49" s="68">
        <f ca="1">SUM(Martinez:Muller!Q54)</f>
        <v>39900</v>
      </c>
      <c r="R49" s="81">
        <f ca="1">SUM(F49:Q49)</f>
        <v>527250</v>
      </c>
    </row>
    <row r="50" spans="1:18">
      <c r="A50" s="3" t="s">
        <v>20</v>
      </c>
      <c r="B50" s="13" t="s">
        <v>26</v>
      </c>
      <c r="C50" s="6" t="s">
        <v>5</v>
      </c>
      <c r="D50" s="85">
        <v>3240</v>
      </c>
      <c r="E50" s="88">
        <f t="shared" ref="E50" si="3">D50/1.2</f>
        <v>2700</v>
      </c>
      <c r="F50" s="68">
        <f ca="1">SUM(Martinez:Muller!F55)</f>
        <v>27000</v>
      </c>
      <c r="G50" s="68">
        <f ca="1">SUM(Martinez:Muller!G55)</f>
        <v>32400</v>
      </c>
      <c r="H50" s="68">
        <f ca="1">SUM(Martinez:Muller!H55)</f>
        <v>27000</v>
      </c>
      <c r="I50" s="68">
        <f ca="1">SUM(Martinez:Muller!I55)</f>
        <v>29700</v>
      </c>
      <c r="J50" s="68">
        <f ca="1">SUM(Martinez:Muller!J55)</f>
        <v>67500</v>
      </c>
      <c r="K50" s="68">
        <f ca="1">SUM(Martinez:Muller!K55)</f>
        <v>37800</v>
      </c>
      <c r="L50" s="68">
        <f ca="1">SUM(Martinez:Muller!L55)</f>
        <v>29700</v>
      </c>
      <c r="M50" s="68">
        <f ca="1">SUM(Martinez:Muller!M55)</f>
        <v>40500</v>
      </c>
      <c r="N50" s="68">
        <f ca="1">SUM(Martinez:Muller!N55)</f>
        <v>48600</v>
      </c>
      <c r="O50" s="68">
        <f ca="1">SUM(Martinez:Muller!O55)</f>
        <v>59400</v>
      </c>
      <c r="P50" s="68">
        <f ca="1">SUM(Martinez:Muller!P55)</f>
        <v>54000</v>
      </c>
      <c r="Q50" s="68">
        <f ca="1">SUM(Martinez:Muller!Q55)</f>
        <v>40500</v>
      </c>
      <c r="R50" s="81">
        <f t="shared" ref="R50:R88" ca="1" si="4">SUM(F50:Q50)</f>
        <v>494100</v>
      </c>
    </row>
    <row r="51" spans="1:18">
      <c r="A51" s="3" t="s">
        <v>16</v>
      </c>
      <c r="B51" s="13" t="s">
        <v>32</v>
      </c>
      <c r="C51" s="6" t="s">
        <v>5</v>
      </c>
      <c r="D51" s="85">
        <v>2340</v>
      </c>
      <c r="E51" s="88">
        <v>1950</v>
      </c>
      <c r="F51" s="68">
        <f ca="1">SUM(Martinez:Muller!F56)</f>
        <v>27300</v>
      </c>
      <c r="G51" s="68">
        <f ca="1">SUM(Martinez:Muller!G56)</f>
        <v>21450</v>
      </c>
      <c r="H51" s="68">
        <f ca="1">SUM(Martinez:Muller!H56)</f>
        <v>39000</v>
      </c>
      <c r="I51" s="68">
        <f ca="1">SUM(Martinez:Muller!I56)</f>
        <v>17550</v>
      </c>
      <c r="J51" s="68">
        <f ca="1">SUM(Martinez:Muller!J56)</f>
        <v>33150</v>
      </c>
      <c r="K51" s="68">
        <f ca="1">SUM(Martinez:Muller!K56)</f>
        <v>27300</v>
      </c>
      <c r="L51" s="68">
        <f ca="1">SUM(Martinez:Muller!L56)</f>
        <v>11700</v>
      </c>
      <c r="M51" s="68">
        <f ca="1">SUM(Martinez:Muller!M56)</f>
        <v>21450</v>
      </c>
      <c r="N51" s="68">
        <f ca="1">SUM(Martinez:Muller!N56)</f>
        <v>25350</v>
      </c>
      <c r="O51" s="68">
        <f ca="1">SUM(Martinez:Muller!O56)</f>
        <v>25350</v>
      </c>
      <c r="P51" s="68">
        <f ca="1">SUM(Martinez:Muller!P56)</f>
        <v>15600</v>
      </c>
      <c r="Q51" s="68">
        <f ca="1">SUM(Martinez:Muller!Q56)</f>
        <v>27300</v>
      </c>
      <c r="R51" s="81">
        <f t="shared" ca="1" si="4"/>
        <v>292500</v>
      </c>
    </row>
    <row r="52" spans="1:18">
      <c r="A52" s="3" t="s">
        <v>18</v>
      </c>
      <c r="B52" s="13" t="s">
        <v>31</v>
      </c>
      <c r="C52" s="6" t="s">
        <v>5</v>
      </c>
      <c r="D52" s="85">
        <v>3300</v>
      </c>
      <c r="E52" s="88">
        <v>2750</v>
      </c>
      <c r="F52" s="68">
        <f ca="1">SUM(Martinez:Muller!F57)</f>
        <v>30250</v>
      </c>
      <c r="G52" s="68">
        <f ca="1">SUM(Martinez:Muller!G57)</f>
        <v>49500</v>
      </c>
      <c r="H52" s="68">
        <f ca="1">SUM(Martinez:Muller!H57)</f>
        <v>30250</v>
      </c>
      <c r="I52" s="68">
        <f ca="1">SUM(Martinez:Muller!I57)</f>
        <v>55000</v>
      </c>
      <c r="J52" s="68">
        <f ca="1">SUM(Martinez:Muller!J57)</f>
        <v>44000</v>
      </c>
      <c r="K52" s="68">
        <f ca="1">SUM(Martinez:Muller!K57)</f>
        <v>30250</v>
      </c>
      <c r="L52" s="68">
        <f ca="1">SUM(Martinez:Muller!L57)</f>
        <v>27500</v>
      </c>
      <c r="M52" s="68">
        <f ca="1">SUM(Martinez:Muller!M57)</f>
        <v>0</v>
      </c>
      <c r="N52" s="68">
        <f ca="1">SUM(Martinez:Muller!N57)</f>
        <v>22000</v>
      </c>
      <c r="O52" s="68">
        <f ca="1">SUM(Martinez:Muller!O57)</f>
        <v>27500</v>
      </c>
      <c r="P52" s="68">
        <f ca="1">SUM(Martinez:Muller!P57)</f>
        <v>24750</v>
      </c>
      <c r="Q52" s="68">
        <f ca="1">SUM(Martinez:Muller!Q57)</f>
        <v>57750</v>
      </c>
      <c r="R52" s="81">
        <f t="shared" ca="1" si="4"/>
        <v>398750</v>
      </c>
    </row>
    <row r="53" spans="1:18">
      <c r="A53" s="3" t="s">
        <v>17</v>
      </c>
      <c r="B53" s="13" t="s">
        <v>30</v>
      </c>
      <c r="C53" s="6" t="s">
        <v>5</v>
      </c>
      <c r="D53" s="85">
        <v>2280</v>
      </c>
      <c r="E53" s="88">
        <v>1900</v>
      </c>
      <c r="F53" s="68">
        <f ca="1">SUM(Martinez:Muller!F58)</f>
        <v>22800</v>
      </c>
      <c r="G53" s="68">
        <f ca="1">SUM(Martinez:Muller!G58)</f>
        <v>22800</v>
      </c>
      <c r="H53" s="68">
        <f ca="1">SUM(Martinez:Muller!H58)</f>
        <v>38000</v>
      </c>
      <c r="I53" s="68">
        <f ca="1">SUM(Martinez:Muller!I58)</f>
        <v>20900</v>
      </c>
      <c r="J53" s="68">
        <f ca="1">SUM(Martinez:Muller!J58)</f>
        <v>13300</v>
      </c>
      <c r="K53" s="68">
        <f ca="1">SUM(Martinez:Muller!K58)</f>
        <v>30400</v>
      </c>
      <c r="L53" s="68">
        <f ca="1">SUM(Martinez:Muller!L58)</f>
        <v>36100</v>
      </c>
      <c r="M53" s="68">
        <f ca="1">SUM(Martinez:Muller!M58)</f>
        <v>32300</v>
      </c>
      <c r="N53" s="68">
        <f ca="1">SUM(Martinez:Muller!N58)</f>
        <v>38000</v>
      </c>
      <c r="O53" s="68">
        <f ca="1">SUM(Martinez:Muller!O58)</f>
        <v>32300</v>
      </c>
      <c r="P53" s="68">
        <f ca="1">SUM(Martinez:Muller!P58)</f>
        <v>7600</v>
      </c>
      <c r="Q53" s="68">
        <f ca="1">SUM(Martinez:Muller!Q58)</f>
        <v>43700</v>
      </c>
      <c r="R53" s="81">
        <f t="shared" ca="1" si="4"/>
        <v>338200</v>
      </c>
    </row>
    <row r="54" spans="1:18">
      <c r="A54" s="3" t="s">
        <v>21</v>
      </c>
      <c r="B54" s="13" t="s">
        <v>33</v>
      </c>
      <c r="C54" s="6" t="s">
        <v>5</v>
      </c>
      <c r="D54" s="85">
        <v>2340</v>
      </c>
      <c r="E54" s="88">
        <v>1950</v>
      </c>
      <c r="F54" s="68">
        <f ca="1">SUM(Martinez:Muller!F59)</f>
        <v>23400</v>
      </c>
      <c r="G54" s="68">
        <f ca="1">SUM(Martinez:Muller!G59)</f>
        <v>50700</v>
      </c>
      <c r="H54" s="68">
        <f ca="1">SUM(Martinez:Muller!H59)</f>
        <v>42900</v>
      </c>
      <c r="I54" s="68">
        <f ca="1">SUM(Martinez:Muller!I59)</f>
        <v>31200</v>
      </c>
      <c r="J54" s="68">
        <f ca="1">SUM(Martinez:Muller!J59)</f>
        <v>17550</v>
      </c>
      <c r="K54" s="68">
        <f ca="1">SUM(Martinez:Muller!K59)</f>
        <v>29250</v>
      </c>
      <c r="L54" s="68">
        <f ca="1">SUM(Martinez:Muller!L59)</f>
        <v>29250</v>
      </c>
      <c r="M54" s="68">
        <f ca="1">SUM(Martinez:Muller!M59)</f>
        <v>19500</v>
      </c>
      <c r="N54" s="68">
        <f ca="1">SUM(Martinez:Muller!N59)</f>
        <v>37050</v>
      </c>
      <c r="O54" s="68">
        <f ca="1">SUM(Martinez:Muller!O59)</f>
        <v>17550</v>
      </c>
      <c r="P54" s="68">
        <f ca="1">SUM(Martinez:Muller!P59)</f>
        <v>19500</v>
      </c>
      <c r="Q54" s="68">
        <f ca="1">SUM(Martinez:Muller!Q59)</f>
        <v>39000</v>
      </c>
      <c r="R54" s="81">
        <f t="shared" ca="1" si="4"/>
        <v>356850</v>
      </c>
    </row>
    <row r="55" spans="1:18">
      <c r="A55" s="3" t="s">
        <v>22</v>
      </c>
      <c r="B55" s="13" t="s">
        <v>34</v>
      </c>
      <c r="C55" s="6" t="s">
        <v>5</v>
      </c>
      <c r="D55" s="85">
        <v>1680</v>
      </c>
      <c r="E55" s="88">
        <v>1400</v>
      </c>
      <c r="F55" s="68">
        <f ca="1">SUM(Martinez:Muller!F60)</f>
        <v>7000</v>
      </c>
      <c r="G55" s="68">
        <f ca="1">SUM(Martinez:Muller!G60)</f>
        <v>28000</v>
      </c>
      <c r="H55" s="68">
        <f ca="1">SUM(Martinez:Muller!H60)</f>
        <v>18200</v>
      </c>
      <c r="I55" s="68">
        <f ca="1">SUM(Martinez:Muller!I60)</f>
        <v>14000</v>
      </c>
      <c r="J55" s="68">
        <f ca="1">SUM(Martinez:Muller!J60)</f>
        <v>18200</v>
      </c>
      <c r="K55" s="68">
        <f ca="1">SUM(Martinez:Muller!K60)</f>
        <v>8400</v>
      </c>
      <c r="L55" s="68">
        <f ca="1">SUM(Martinez:Muller!L60)</f>
        <v>14000</v>
      </c>
      <c r="M55" s="68">
        <f ca="1">SUM(Martinez:Muller!M60)</f>
        <v>32200</v>
      </c>
      <c r="N55" s="68">
        <f ca="1">SUM(Martinez:Muller!N60)</f>
        <v>9800</v>
      </c>
      <c r="O55" s="68">
        <f ca="1">SUM(Martinez:Muller!O60)</f>
        <v>15400</v>
      </c>
      <c r="P55" s="68">
        <f ca="1">SUM(Martinez:Muller!P60)</f>
        <v>22400</v>
      </c>
      <c r="Q55" s="68">
        <f ca="1">SUM(Martinez:Muller!Q60)</f>
        <v>18200</v>
      </c>
      <c r="R55" s="81">
        <f t="shared" ca="1" si="4"/>
        <v>205800</v>
      </c>
    </row>
    <row r="56" spans="1:18">
      <c r="A56" s="3" t="s">
        <v>23</v>
      </c>
      <c r="B56" s="13" t="s">
        <v>35</v>
      </c>
      <c r="C56" s="6" t="s">
        <v>5</v>
      </c>
      <c r="D56" s="85">
        <v>2340</v>
      </c>
      <c r="E56" s="88">
        <v>1950</v>
      </c>
      <c r="F56" s="68">
        <f ca="1">SUM(Martinez:Muller!F61)</f>
        <v>40950</v>
      </c>
      <c r="G56" s="68">
        <f ca="1">SUM(Martinez:Muller!G61)</f>
        <v>27300</v>
      </c>
      <c r="H56" s="68">
        <f ca="1">SUM(Martinez:Muller!H61)</f>
        <v>21450</v>
      </c>
      <c r="I56" s="68">
        <f ca="1">SUM(Martinez:Muller!I61)</f>
        <v>23400</v>
      </c>
      <c r="J56" s="68">
        <f ca="1">SUM(Martinez:Muller!J61)</f>
        <v>15600</v>
      </c>
      <c r="K56" s="68">
        <f ca="1">SUM(Martinez:Muller!K61)</f>
        <v>46800</v>
      </c>
      <c r="L56" s="68">
        <f ca="1">SUM(Martinez:Muller!L61)</f>
        <v>25350</v>
      </c>
      <c r="M56" s="68">
        <f ca="1">SUM(Martinez:Muller!M61)</f>
        <v>15600</v>
      </c>
      <c r="N56" s="68">
        <f ca="1">SUM(Martinez:Muller!N61)</f>
        <v>39000</v>
      </c>
      <c r="O56" s="68">
        <f ca="1">SUM(Martinez:Muller!O61)</f>
        <v>31200</v>
      </c>
      <c r="P56" s="68">
        <f ca="1">SUM(Martinez:Muller!P61)</f>
        <v>37050</v>
      </c>
      <c r="Q56" s="68">
        <f ca="1">SUM(Martinez:Muller!Q61)</f>
        <v>29250</v>
      </c>
      <c r="R56" s="81">
        <f t="shared" ca="1" si="4"/>
        <v>352950</v>
      </c>
    </row>
    <row r="57" spans="1:18">
      <c r="A57" s="3" t="s">
        <v>24</v>
      </c>
      <c r="B57" s="13" t="s">
        <v>28</v>
      </c>
      <c r="C57" s="6" t="s">
        <v>5</v>
      </c>
      <c r="D57" s="85">
        <v>2460</v>
      </c>
      <c r="E57" s="88">
        <v>2050</v>
      </c>
      <c r="F57" s="68">
        <f ca="1">SUM(Martinez:Muller!F62)</f>
        <v>22550</v>
      </c>
      <c r="G57" s="68">
        <f ca="1">SUM(Martinez:Muller!G62)</f>
        <v>32800</v>
      </c>
      <c r="H57" s="68">
        <f ca="1">SUM(Martinez:Muller!H62)</f>
        <v>6150</v>
      </c>
      <c r="I57" s="68">
        <f ca="1">SUM(Martinez:Muller!I62)</f>
        <v>47150</v>
      </c>
      <c r="J57" s="68">
        <f ca="1">SUM(Martinez:Muller!J62)</f>
        <v>41000</v>
      </c>
      <c r="K57" s="68">
        <f ca="1">SUM(Martinez:Muller!K62)</f>
        <v>22550</v>
      </c>
      <c r="L57" s="68">
        <f ca="1">SUM(Martinez:Muller!L62)</f>
        <v>28700</v>
      </c>
      <c r="M57" s="68">
        <f ca="1">SUM(Martinez:Muller!M62)</f>
        <v>22550</v>
      </c>
      <c r="N57" s="68">
        <f ca="1">SUM(Martinez:Muller!N62)</f>
        <v>47150</v>
      </c>
      <c r="O57" s="68">
        <f ca="1">SUM(Martinez:Muller!O62)</f>
        <v>36900</v>
      </c>
      <c r="P57" s="68">
        <f ca="1">SUM(Martinez:Muller!P62)</f>
        <v>20500</v>
      </c>
      <c r="Q57" s="68">
        <f ca="1">SUM(Martinez:Muller!Q62)</f>
        <v>45100</v>
      </c>
      <c r="R57" s="81">
        <f t="shared" ca="1" si="4"/>
        <v>373100</v>
      </c>
    </row>
    <row r="58" spans="1:18">
      <c r="A58" s="3" t="s">
        <v>25</v>
      </c>
      <c r="B58" s="13" t="s">
        <v>29</v>
      </c>
      <c r="C58" s="6" t="s">
        <v>5</v>
      </c>
      <c r="D58" s="85">
        <v>1860</v>
      </c>
      <c r="E58" s="88">
        <v>1550</v>
      </c>
      <c r="F58" s="68">
        <f ca="1">SUM(Martinez:Muller!F63)</f>
        <v>18600</v>
      </c>
      <c r="G58" s="68">
        <f ca="1">SUM(Martinez:Muller!G63)</f>
        <v>21700</v>
      </c>
      <c r="H58" s="68">
        <f ca="1">SUM(Martinez:Muller!H63)</f>
        <v>10850</v>
      </c>
      <c r="I58" s="68">
        <f ca="1">SUM(Martinez:Muller!I63)</f>
        <v>35650</v>
      </c>
      <c r="J58" s="68">
        <f ca="1">SUM(Martinez:Muller!J63)</f>
        <v>9300</v>
      </c>
      <c r="K58" s="68">
        <f ca="1">SUM(Martinez:Muller!K63)</f>
        <v>27900</v>
      </c>
      <c r="L58" s="68">
        <f ca="1">SUM(Martinez:Muller!L63)</f>
        <v>31000</v>
      </c>
      <c r="M58" s="68">
        <f ca="1">SUM(Martinez:Muller!M63)</f>
        <v>26350</v>
      </c>
      <c r="N58" s="68">
        <f ca="1">SUM(Martinez:Muller!N63)</f>
        <v>17050</v>
      </c>
      <c r="O58" s="68">
        <f ca="1">SUM(Martinez:Muller!O63)</f>
        <v>31000</v>
      </c>
      <c r="P58" s="68">
        <f ca="1">SUM(Martinez:Muller!P63)</f>
        <v>23250</v>
      </c>
      <c r="Q58" s="68">
        <f ca="1">SUM(Martinez:Muller!Q63)</f>
        <v>24800</v>
      </c>
      <c r="R58" s="81">
        <f t="shared" ca="1" si="4"/>
        <v>277450</v>
      </c>
    </row>
    <row r="59" spans="1:18">
      <c r="A59" s="10" t="s">
        <v>37</v>
      </c>
      <c r="B59" s="13" t="s">
        <v>36</v>
      </c>
      <c r="C59" s="6" t="s">
        <v>95</v>
      </c>
      <c r="D59" s="85">
        <v>1320</v>
      </c>
      <c r="E59" s="88">
        <v>1100</v>
      </c>
      <c r="F59" s="68">
        <f ca="1">SUM(Martinez:Muller!F64)</f>
        <v>25300</v>
      </c>
      <c r="G59" s="68">
        <f ca="1">SUM(Martinez:Muller!G64)</f>
        <v>15400</v>
      </c>
      <c r="H59" s="68">
        <f ca="1">SUM(Martinez:Muller!H64)</f>
        <v>14300</v>
      </c>
      <c r="I59" s="68">
        <f ca="1">SUM(Martinez:Muller!I64)</f>
        <v>11000</v>
      </c>
      <c r="J59" s="68">
        <f ca="1">SUM(Martinez:Muller!J64)</f>
        <v>6600</v>
      </c>
      <c r="K59" s="68">
        <f ca="1">SUM(Martinez:Muller!K64)</f>
        <v>22000</v>
      </c>
      <c r="L59" s="68">
        <f ca="1">SUM(Martinez:Muller!L64)</f>
        <v>13200</v>
      </c>
      <c r="M59" s="68">
        <f ca="1">SUM(Martinez:Muller!M64)</f>
        <v>30800</v>
      </c>
      <c r="N59" s="68">
        <f ca="1">SUM(Martinez:Muller!N64)</f>
        <v>16500</v>
      </c>
      <c r="O59" s="68">
        <f ca="1">SUM(Martinez:Muller!O64)</f>
        <v>13200</v>
      </c>
      <c r="P59" s="68">
        <f ca="1">SUM(Martinez:Muller!P64)</f>
        <v>14300</v>
      </c>
      <c r="Q59" s="68">
        <f ca="1">SUM(Martinez:Muller!Q64)</f>
        <v>18700</v>
      </c>
      <c r="R59" s="81">
        <f t="shared" ca="1" si="4"/>
        <v>201300</v>
      </c>
    </row>
    <row r="60" spans="1:18">
      <c r="A60" s="10" t="s">
        <v>47</v>
      </c>
      <c r="B60" s="13" t="s">
        <v>38</v>
      </c>
      <c r="C60" s="6" t="s">
        <v>95</v>
      </c>
      <c r="D60" s="85">
        <v>1560</v>
      </c>
      <c r="E60" s="88">
        <v>1300</v>
      </c>
      <c r="F60" s="68">
        <f ca="1">SUM(Martinez:Muller!F65)</f>
        <v>32500</v>
      </c>
      <c r="G60" s="68">
        <f ca="1">SUM(Martinez:Muller!G65)</f>
        <v>23400</v>
      </c>
      <c r="H60" s="68">
        <f ca="1">SUM(Martinez:Muller!H65)</f>
        <v>19500</v>
      </c>
      <c r="I60" s="68">
        <f ca="1">SUM(Martinez:Muller!I65)</f>
        <v>24700</v>
      </c>
      <c r="J60" s="68">
        <f ca="1">SUM(Martinez:Muller!J65)</f>
        <v>28600</v>
      </c>
      <c r="K60" s="68">
        <f ca="1">SUM(Martinez:Muller!K65)</f>
        <v>14300</v>
      </c>
      <c r="L60" s="68">
        <f ca="1">SUM(Martinez:Muller!L65)</f>
        <v>16900</v>
      </c>
      <c r="M60" s="68">
        <f ca="1">SUM(Martinez:Muller!M65)</f>
        <v>27300</v>
      </c>
      <c r="N60" s="68">
        <f ca="1">SUM(Martinez:Muller!N65)</f>
        <v>16900</v>
      </c>
      <c r="O60" s="68">
        <f ca="1">SUM(Martinez:Muller!O65)</f>
        <v>23400</v>
      </c>
      <c r="P60" s="68">
        <f ca="1">SUM(Martinez:Muller!P65)</f>
        <v>18200</v>
      </c>
      <c r="Q60" s="68">
        <f ca="1">SUM(Martinez:Muller!Q65)</f>
        <v>18200</v>
      </c>
      <c r="R60" s="81">
        <f t="shared" ca="1" si="4"/>
        <v>263900</v>
      </c>
    </row>
    <row r="61" spans="1:18">
      <c r="A61" s="10" t="s">
        <v>48</v>
      </c>
      <c r="B61" s="13" t="s">
        <v>39</v>
      </c>
      <c r="C61" s="6" t="s">
        <v>95</v>
      </c>
      <c r="D61" s="85">
        <v>1620</v>
      </c>
      <c r="E61" s="88">
        <v>1350</v>
      </c>
      <c r="F61" s="68">
        <f ca="1">SUM(Martinez:Muller!F66)</f>
        <v>28350</v>
      </c>
      <c r="G61" s="68">
        <f ca="1">SUM(Martinez:Muller!G66)</f>
        <v>28350</v>
      </c>
      <c r="H61" s="68">
        <f ca="1">SUM(Martinez:Muller!H66)</f>
        <v>20250</v>
      </c>
      <c r="I61" s="68">
        <f ca="1">SUM(Martinez:Muller!I66)</f>
        <v>27000</v>
      </c>
      <c r="J61" s="68">
        <f ca="1">SUM(Martinez:Muller!J66)</f>
        <v>13500</v>
      </c>
      <c r="K61" s="68">
        <f ca="1">SUM(Martinez:Muller!K66)</f>
        <v>25650</v>
      </c>
      <c r="L61" s="68">
        <f ca="1">SUM(Martinez:Muller!L66)</f>
        <v>27000</v>
      </c>
      <c r="M61" s="68">
        <f ca="1">SUM(Martinez:Muller!M66)</f>
        <v>20250</v>
      </c>
      <c r="N61" s="68">
        <f ca="1">SUM(Martinez:Muller!N66)</f>
        <v>17550</v>
      </c>
      <c r="O61" s="68">
        <f ca="1">SUM(Martinez:Muller!O66)</f>
        <v>24300</v>
      </c>
      <c r="P61" s="68">
        <f ca="1">SUM(Martinez:Muller!P66)</f>
        <v>14850</v>
      </c>
      <c r="Q61" s="68">
        <f ca="1">SUM(Martinez:Muller!Q66)</f>
        <v>21600</v>
      </c>
      <c r="R61" s="81">
        <f t="shared" ca="1" si="4"/>
        <v>268650</v>
      </c>
    </row>
    <row r="62" spans="1:18">
      <c r="A62" s="10" t="s">
        <v>49</v>
      </c>
      <c r="B62" s="13" t="s">
        <v>40</v>
      </c>
      <c r="C62" s="6" t="s">
        <v>95</v>
      </c>
      <c r="D62" s="85">
        <v>1740</v>
      </c>
      <c r="E62" s="88">
        <v>1450</v>
      </c>
      <c r="F62" s="68">
        <f ca="1">SUM(Martinez:Muller!F67)</f>
        <v>14500</v>
      </c>
      <c r="G62" s="68">
        <f ca="1">SUM(Martinez:Muller!G67)</f>
        <v>30450</v>
      </c>
      <c r="H62" s="68">
        <f ca="1">SUM(Martinez:Muller!H67)</f>
        <v>11600</v>
      </c>
      <c r="I62" s="68">
        <f ca="1">SUM(Martinez:Muller!I67)</f>
        <v>30450</v>
      </c>
      <c r="J62" s="68">
        <f ca="1">SUM(Martinez:Muller!J67)</f>
        <v>20300</v>
      </c>
      <c r="K62" s="68">
        <f ca="1">SUM(Martinez:Muller!K67)</f>
        <v>30450</v>
      </c>
      <c r="L62" s="68">
        <f ca="1">SUM(Martinez:Muller!L67)</f>
        <v>29000</v>
      </c>
      <c r="M62" s="68">
        <f ca="1">SUM(Martinez:Muller!M67)</f>
        <v>7250</v>
      </c>
      <c r="N62" s="68">
        <f ca="1">SUM(Martinez:Muller!N67)</f>
        <v>18850</v>
      </c>
      <c r="O62" s="68">
        <f ca="1">SUM(Martinez:Muller!O67)</f>
        <v>27550</v>
      </c>
      <c r="P62" s="68">
        <f ca="1">SUM(Martinez:Muller!P67)</f>
        <v>27550</v>
      </c>
      <c r="Q62" s="68">
        <f ca="1">SUM(Martinez:Muller!Q67)</f>
        <v>24650</v>
      </c>
      <c r="R62" s="81">
        <f t="shared" ca="1" si="4"/>
        <v>272600</v>
      </c>
    </row>
    <row r="63" spans="1:18">
      <c r="A63" s="10" t="s">
        <v>50</v>
      </c>
      <c r="B63" s="13" t="s">
        <v>41</v>
      </c>
      <c r="C63" s="6" t="s">
        <v>95</v>
      </c>
      <c r="D63" s="85">
        <v>2100</v>
      </c>
      <c r="E63" s="88">
        <v>1750</v>
      </c>
      <c r="F63" s="68">
        <f ca="1">SUM(Martinez:Muller!F68)</f>
        <v>28000</v>
      </c>
      <c r="G63" s="68">
        <f ca="1">SUM(Martinez:Muller!G68)</f>
        <v>31500</v>
      </c>
      <c r="H63" s="68">
        <f ca="1">SUM(Martinez:Muller!H68)</f>
        <v>35000</v>
      </c>
      <c r="I63" s="68">
        <f ca="1">SUM(Martinez:Muller!I68)</f>
        <v>22750</v>
      </c>
      <c r="J63" s="68">
        <f ca="1">SUM(Martinez:Muller!J68)</f>
        <v>24500</v>
      </c>
      <c r="K63" s="68">
        <f ca="1">SUM(Martinez:Muller!K68)</f>
        <v>21000</v>
      </c>
      <c r="L63" s="68">
        <f ca="1">SUM(Martinez:Muller!L68)</f>
        <v>17500</v>
      </c>
      <c r="M63" s="68">
        <f ca="1">SUM(Martinez:Muller!M68)</f>
        <v>26250</v>
      </c>
      <c r="N63" s="68">
        <f ca="1">SUM(Martinez:Muller!N68)</f>
        <v>29750</v>
      </c>
      <c r="O63" s="68">
        <f ca="1">SUM(Martinez:Muller!O68)</f>
        <v>31500</v>
      </c>
      <c r="P63" s="68">
        <f ca="1">SUM(Martinez:Muller!P68)</f>
        <v>33250</v>
      </c>
      <c r="Q63" s="68">
        <f ca="1">SUM(Martinez:Muller!Q68)</f>
        <v>40250</v>
      </c>
      <c r="R63" s="81">
        <f t="shared" ca="1" si="4"/>
        <v>341250</v>
      </c>
    </row>
    <row r="64" spans="1:18">
      <c r="A64" s="10" t="s">
        <v>51</v>
      </c>
      <c r="B64" s="13" t="s">
        <v>42</v>
      </c>
      <c r="C64" s="6" t="s">
        <v>95</v>
      </c>
      <c r="D64" s="85">
        <v>2340</v>
      </c>
      <c r="E64" s="88">
        <v>1950</v>
      </c>
      <c r="F64" s="68">
        <f ca="1">SUM(Martinez:Muller!F69)</f>
        <v>27300</v>
      </c>
      <c r="G64" s="68">
        <f ca="1">SUM(Martinez:Muller!G69)</f>
        <v>29250</v>
      </c>
      <c r="H64" s="68">
        <f ca="1">SUM(Martinez:Muller!H69)</f>
        <v>33150</v>
      </c>
      <c r="I64" s="68">
        <f ca="1">SUM(Martinez:Muller!I69)</f>
        <v>13650</v>
      </c>
      <c r="J64" s="68">
        <f ca="1">SUM(Martinez:Muller!J69)</f>
        <v>42900</v>
      </c>
      <c r="K64" s="68">
        <f ca="1">SUM(Martinez:Muller!K69)</f>
        <v>21450</v>
      </c>
      <c r="L64" s="68">
        <f ca="1">SUM(Martinez:Muller!L69)</f>
        <v>9750</v>
      </c>
      <c r="M64" s="68">
        <f ca="1">SUM(Martinez:Muller!M69)</f>
        <v>21450</v>
      </c>
      <c r="N64" s="68">
        <f ca="1">SUM(Martinez:Muller!N69)</f>
        <v>19500</v>
      </c>
      <c r="O64" s="68">
        <f ca="1">SUM(Martinez:Muller!O69)</f>
        <v>48750</v>
      </c>
      <c r="P64" s="68">
        <f ca="1">SUM(Martinez:Muller!P69)</f>
        <v>37050</v>
      </c>
      <c r="Q64" s="68">
        <f ca="1">SUM(Martinez:Muller!Q69)</f>
        <v>54600</v>
      </c>
      <c r="R64" s="81">
        <f t="shared" ca="1" si="4"/>
        <v>358800</v>
      </c>
    </row>
    <row r="65" spans="1:18">
      <c r="A65" s="10" t="s">
        <v>52</v>
      </c>
      <c r="B65" s="13" t="s">
        <v>43</v>
      </c>
      <c r="C65" s="6" t="s">
        <v>95</v>
      </c>
      <c r="D65" s="85">
        <v>1740</v>
      </c>
      <c r="E65" s="88">
        <v>1450</v>
      </c>
      <c r="F65" s="68">
        <f ca="1">SUM(Martinez:Muller!F70)</f>
        <v>42050</v>
      </c>
      <c r="G65" s="68">
        <f ca="1">SUM(Martinez:Muller!G70)</f>
        <v>33350</v>
      </c>
      <c r="H65" s="68">
        <f ca="1">SUM(Martinez:Muller!H70)</f>
        <v>24650</v>
      </c>
      <c r="I65" s="68">
        <f ca="1">SUM(Martinez:Muller!I70)</f>
        <v>27550</v>
      </c>
      <c r="J65" s="68">
        <f ca="1">SUM(Martinez:Muller!J70)</f>
        <v>24650</v>
      </c>
      <c r="K65" s="68">
        <f ca="1">SUM(Martinez:Muller!K70)</f>
        <v>18850</v>
      </c>
      <c r="L65" s="68">
        <f ca="1">SUM(Martinez:Muller!L70)</f>
        <v>21750</v>
      </c>
      <c r="M65" s="68">
        <f ca="1">SUM(Martinez:Muller!M70)</f>
        <v>26100</v>
      </c>
      <c r="N65" s="68">
        <f ca="1">SUM(Martinez:Muller!N70)</f>
        <v>31900</v>
      </c>
      <c r="O65" s="68">
        <f ca="1">SUM(Martinez:Muller!O70)</f>
        <v>8700</v>
      </c>
      <c r="P65" s="68">
        <f ca="1">SUM(Martinez:Muller!P70)</f>
        <v>20300</v>
      </c>
      <c r="Q65" s="68">
        <f ca="1">SUM(Martinez:Muller!Q70)</f>
        <v>18850</v>
      </c>
      <c r="R65" s="81">
        <f t="shared" ca="1" si="4"/>
        <v>298700</v>
      </c>
    </row>
    <row r="66" spans="1:18">
      <c r="A66" s="10" t="s">
        <v>53</v>
      </c>
      <c r="B66" s="13" t="s">
        <v>44</v>
      </c>
      <c r="C66" s="6" t="s">
        <v>95</v>
      </c>
      <c r="D66" s="85">
        <v>2400</v>
      </c>
      <c r="E66" s="88">
        <v>2000</v>
      </c>
      <c r="F66" s="68">
        <f ca="1">SUM(Martinez:Muller!F71)</f>
        <v>6000</v>
      </c>
      <c r="G66" s="68">
        <f ca="1">SUM(Martinez:Muller!G71)</f>
        <v>44000</v>
      </c>
      <c r="H66" s="68">
        <f ca="1">SUM(Martinez:Muller!H71)</f>
        <v>36000</v>
      </c>
      <c r="I66" s="68">
        <f ca="1">SUM(Martinez:Muller!I71)</f>
        <v>8000</v>
      </c>
      <c r="J66" s="68">
        <f ca="1">SUM(Martinez:Muller!J71)</f>
        <v>44000</v>
      </c>
      <c r="K66" s="68">
        <f ca="1">SUM(Martinez:Muller!K71)</f>
        <v>30000</v>
      </c>
      <c r="L66" s="68">
        <f ca="1">SUM(Martinez:Muller!L71)</f>
        <v>20000</v>
      </c>
      <c r="M66" s="68">
        <f ca="1">SUM(Martinez:Muller!M71)</f>
        <v>30000</v>
      </c>
      <c r="N66" s="68">
        <f ca="1">SUM(Martinez:Muller!N71)</f>
        <v>42000</v>
      </c>
      <c r="O66" s="68">
        <f ca="1">SUM(Martinez:Muller!O71)</f>
        <v>6000</v>
      </c>
      <c r="P66" s="68">
        <f ca="1">SUM(Martinez:Muller!P71)</f>
        <v>36000</v>
      </c>
      <c r="Q66" s="68">
        <f ca="1">SUM(Martinez:Muller!Q71)</f>
        <v>36000</v>
      </c>
      <c r="R66" s="81">
        <f t="shared" ca="1" si="4"/>
        <v>338000</v>
      </c>
    </row>
    <row r="67" spans="1:18">
      <c r="A67" s="10" t="s">
        <v>54</v>
      </c>
      <c r="B67" s="19" t="s">
        <v>45</v>
      </c>
      <c r="C67" s="6" t="s">
        <v>95</v>
      </c>
      <c r="D67" s="85">
        <v>600</v>
      </c>
      <c r="E67" s="88">
        <v>500</v>
      </c>
      <c r="F67" s="68">
        <f ca="1">SUM(Martinez:Muller!F72)</f>
        <v>12000</v>
      </c>
      <c r="G67" s="68">
        <f ca="1">SUM(Martinez:Muller!G72)</f>
        <v>8500</v>
      </c>
      <c r="H67" s="68">
        <f ca="1">SUM(Martinez:Muller!H72)</f>
        <v>6000</v>
      </c>
      <c r="I67" s="68">
        <f ca="1">SUM(Martinez:Muller!I72)</f>
        <v>4000</v>
      </c>
      <c r="J67" s="68">
        <f ca="1">SUM(Martinez:Muller!J72)</f>
        <v>9500</v>
      </c>
      <c r="K67" s="68">
        <f ca="1">SUM(Martinez:Muller!K72)</f>
        <v>9500</v>
      </c>
      <c r="L67" s="68">
        <f ca="1">SUM(Martinez:Muller!L72)</f>
        <v>8500</v>
      </c>
      <c r="M67" s="68">
        <f ca="1">SUM(Martinez:Muller!M72)</f>
        <v>14000</v>
      </c>
      <c r="N67" s="68">
        <f ca="1">SUM(Martinez:Muller!N72)</f>
        <v>5500</v>
      </c>
      <c r="O67" s="68">
        <f ca="1">SUM(Martinez:Muller!O72)</f>
        <v>7000</v>
      </c>
      <c r="P67" s="68">
        <f ca="1">SUM(Martinez:Muller!P72)</f>
        <v>11500</v>
      </c>
      <c r="Q67" s="68">
        <f ca="1">SUM(Martinez:Muller!Q72)</f>
        <v>6000</v>
      </c>
      <c r="R67" s="81">
        <f t="shared" ca="1" si="4"/>
        <v>102000</v>
      </c>
    </row>
    <row r="68" spans="1:18">
      <c r="A68" s="10" t="s">
        <v>55</v>
      </c>
      <c r="B68" s="13" t="s">
        <v>46</v>
      </c>
      <c r="C68" s="6" t="s">
        <v>95</v>
      </c>
      <c r="D68" s="85">
        <v>1500</v>
      </c>
      <c r="E68" s="88">
        <v>1250</v>
      </c>
      <c r="F68" s="68">
        <f ca="1">SUM(Martinez:Muller!F73)</f>
        <v>16250</v>
      </c>
      <c r="G68" s="68">
        <f ca="1">SUM(Martinez:Muller!G73)</f>
        <v>18750</v>
      </c>
      <c r="H68" s="68">
        <f ca="1">SUM(Martinez:Muller!H73)</f>
        <v>8750</v>
      </c>
      <c r="I68" s="68">
        <f ca="1">SUM(Martinez:Muller!I73)</f>
        <v>16250</v>
      </c>
      <c r="J68" s="68">
        <f ca="1">SUM(Martinez:Muller!J73)</f>
        <v>33750</v>
      </c>
      <c r="K68" s="68">
        <f ca="1">SUM(Martinez:Muller!K73)</f>
        <v>20000</v>
      </c>
      <c r="L68" s="68">
        <f ca="1">SUM(Martinez:Muller!L73)</f>
        <v>22500</v>
      </c>
      <c r="M68" s="68">
        <f ca="1">SUM(Martinez:Muller!M73)</f>
        <v>23750</v>
      </c>
      <c r="N68" s="68">
        <f ca="1">SUM(Martinez:Muller!N73)</f>
        <v>21250</v>
      </c>
      <c r="O68" s="68">
        <f ca="1">SUM(Martinez:Muller!O73)</f>
        <v>11250</v>
      </c>
      <c r="P68" s="68">
        <f ca="1">SUM(Martinez:Muller!P73)</f>
        <v>17500</v>
      </c>
      <c r="Q68" s="68">
        <f ca="1">SUM(Martinez:Muller!Q73)</f>
        <v>26250</v>
      </c>
      <c r="R68" s="81">
        <f t="shared" ca="1" si="4"/>
        <v>236250</v>
      </c>
    </row>
    <row r="69" spans="1:18">
      <c r="A69" s="11" t="s">
        <v>56</v>
      </c>
      <c r="B69" s="13" t="s">
        <v>57</v>
      </c>
      <c r="C69" s="6" t="s">
        <v>96</v>
      </c>
      <c r="D69" s="85">
        <v>1520</v>
      </c>
      <c r="E69" s="88">
        <v>1266.6600000000001</v>
      </c>
      <c r="F69" s="68">
        <f ca="1">SUM(Martinez:Muller!F74)</f>
        <v>16466.580000000002</v>
      </c>
      <c r="G69" s="68">
        <f ca="1">SUM(Martinez:Muller!G74)</f>
        <v>24066.54</v>
      </c>
      <c r="H69" s="68">
        <f ca="1">SUM(Martinez:Muller!H74)</f>
        <v>15199.920000000002</v>
      </c>
      <c r="I69" s="68">
        <f ca="1">SUM(Martinez:Muller!I74)</f>
        <v>26599.86</v>
      </c>
      <c r="J69" s="68">
        <f ca="1">SUM(Martinez:Muller!J74)</f>
        <v>16466.580000000002</v>
      </c>
      <c r="K69" s="68">
        <f ca="1">SUM(Martinez:Muller!K74)</f>
        <v>26599.86</v>
      </c>
      <c r="L69" s="68">
        <f ca="1">SUM(Martinez:Muller!L74)</f>
        <v>15199.920000000002</v>
      </c>
      <c r="M69" s="68">
        <f ca="1">SUM(Martinez:Muller!M74)</f>
        <v>15199.920000000002</v>
      </c>
      <c r="N69" s="68">
        <f ca="1">SUM(Martinez:Muller!N74)</f>
        <v>17733.240000000002</v>
      </c>
      <c r="O69" s="68">
        <f ca="1">SUM(Martinez:Muller!O74)</f>
        <v>16466.580000000002</v>
      </c>
      <c r="P69" s="68">
        <f ca="1">SUM(Martinez:Muller!P74)</f>
        <v>22799.88</v>
      </c>
      <c r="Q69" s="68">
        <f ca="1">SUM(Martinez:Muller!Q74)</f>
        <v>22799.88</v>
      </c>
      <c r="R69" s="81">
        <f t="shared" ca="1" si="4"/>
        <v>235598.76</v>
      </c>
    </row>
    <row r="70" spans="1:18">
      <c r="A70" s="11" t="s">
        <v>58</v>
      </c>
      <c r="B70" s="13" t="s">
        <v>57</v>
      </c>
      <c r="C70" s="6" t="s">
        <v>96</v>
      </c>
      <c r="D70" s="85">
        <v>3210</v>
      </c>
      <c r="E70" s="88">
        <v>2675</v>
      </c>
      <c r="F70" s="68">
        <f ca="1">SUM(Martinez:Muller!F75)</f>
        <v>21400</v>
      </c>
      <c r="G70" s="68">
        <f ca="1">SUM(Martinez:Muller!G75)</f>
        <v>42800</v>
      </c>
      <c r="H70" s="68">
        <f ca="1">SUM(Martinez:Muller!H75)</f>
        <v>61525</v>
      </c>
      <c r="I70" s="68">
        <f ca="1">SUM(Martinez:Muller!I75)</f>
        <v>64200</v>
      </c>
      <c r="J70" s="68">
        <f ca="1">SUM(Martinez:Muller!J75)</f>
        <v>42800</v>
      </c>
      <c r="K70" s="68">
        <f ca="1">SUM(Martinez:Muller!K75)</f>
        <v>37450</v>
      </c>
      <c r="L70" s="68">
        <f ca="1">SUM(Martinez:Muller!L75)</f>
        <v>24075</v>
      </c>
      <c r="M70" s="68">
        <f ca="1">SUM(Martinez:Muller!M75)</f>
        <v>34775</v>
      </c>
      <c r="N70" s="68">
        <f ca="1">SUM(Martinez:Muller!N75)</f>
        <v>40125</v>
      </c>
      <c r="O70" s="68">
        <f ca="1">SUM(Martinez:Muller!O75)</f>
        <v>45475</v>
      </c>
      <c r="P70" s="68">
        <f ca="1">SUM(Martinez:Muller!P75)</f>
        <v>45475</v>
      </c>
      <c r="Q70" s="68">
        <f ca="1">SUM(Martinez:Muller!Q75)</f>
        <v>32100</v>
      </c>
      <c r="R70" s="81">
        <f t="shared" ca="1" si="4"/>
        <v>492200</v>
      </c>
    </row>
    <row r="71" spans="1:18">
      <c r="A71" s="11" t="s">
        <v>59</v>
      </c>
      <c r="B71" s="20" t="s">
        <v>60</v>
      </c>
      <c r="C71" s="6" t="s">
        <v>96</v>
      </c>
      <c r="D71" s="85">
        <v>2340</v>
      </c>
      <c r="E71" s="88">
        <v>1950</v>
      </c>
      <c r="F71" s="68">
        <f ca="1">SUM(Martinez:Muller!F76)</f>
        <v>37050</v>
      </c>
      <c r="G71" s="68">
        <f ca="1">SUM(Martinez:Muller!G76)</f>
        <v>23400</v>
      </c>
      <c r="H71" s="68">
        <f ca="1">SUM(Martinez:Muller!H76)</f>
        <v>54600</v>
      </c>
      <c r="I71" s="68">
        <f ca="1">SUM(Martinez:Muller!I76)</f>
        <v>23400</v>
      </c>
      <c r="J71" s="68">
        <f ca="1">SUM(Martinez:Muller!J76)</f>
        <v>9750</v>
      </c>
      <c r="K71" s="68">
        <f ca="1">SUM(Martinez:Muller!K76)</f>
        <v>23400</v>
      </c>
      <c r="L71" s="68">
        <f ca="1">SUM(Martinez:Muller!L76)</f>
        <v>35100</v>
      </c>
      <c r="M71" s="68">
        <f ca="1">SUM(Martinez:Muller!M76)</f>
        <v>23400</v>
      </c>
      <c r="N71" s="68">
        <f ca="1">SUM(Martinez:Muller!N76)</f>
        <v>37050</v>
      </c>
      <c r="O71" s="68">
        <f ca="1">SUM(Martinez:Muller!O76)</f>
        <v>31200</v>
      </c>
      <c r="P71" s="68">
        <f ca="1">SUM(Martinez:Muller!P76)</f>
        <v>23400</v>
      </c>
      <c r="Q71" s="68">
        <f ca="1">SUM(Martinez:Muller!Q76)</f>
        <v>37050</v>
      </c>
      <c r="R71" s="81">
        <f t="shared" ca="1" si="4"/>
        <v>358800</v>
      </c>
    </row>
    <row r="72" spans="1:18">
      <c r="A72" s="11" t="s">
        <v>62</v>
      </c>
      <c r="B72" s="20" t="s">
        <v>61</v>
      </c>
      <c r="C72" s="6" t="s">
        <v>96</v>
      </c>
      <c r="D72" s="85">
        <v>2370</v>
      </c>
      <c r="E72" s="88">
        <v>1975</v>
      </c>
      <c r="F72" s="68">
        <f ca="1">SUM(Martinez:Muller!F77)</f>
        <v>49375</v>
      </c>
      <c r="G72" s="68">
        <f ca="1">SUM(Martinez:Muller!G77)</f>
        <v>29625</v>
      </c>
      <c r="H72" s="68">
        <f ca="1">SUM(Martinez:Muller!H77)</f>
        <v>43450</v>
      </c>
      <c r="I72" s="68">
        <f ca="1">SUM(Martinez:Muller!I77)</f>
        <v>31600</v>
      </c>
      <c r="J72" s="68">
        <f ca="1">SUM(Martinez:Muller!J77)</f>
        <v>37525</v>
      </c>
      <c r="K72" s="68">
        <f ca="1">SUM(Martinez:Muller!K77)</f>
        <v>39500</v>
      </c>
      <c r="L72" s="68">
        <f ca="1">SUM(Martinez:Muller!L77)</f>
        <v>33575</v>
      </c>
      <c r="M72" s="68">
        <f ca="1">SUM(Martinez:Muller!M77)</f>
        <v>29625</v>
      </c>
      <c r="N72" s="68">
        <f ca="1">SUM(Martinez:Muller!N77)</f>
        <v>31600</v>
      </c>
      <c r="O72" s="68">
        <f ca="1">SUM(Martinez:Muller!O77)</f>
        <v>19750</v>
      </c>
      <c r="P72" s="68">
        <f ca="1">SUM(Martinez:Muller!P77)</f>
        <v>25675</v>
      </c>
      <c r="Q72" s="68">
        <f ca="1">SUM(Martinez:Muller!Q77)</f>
        <v>35550</v>
      </c>
      <c r="R72" s="81">
        <f t="shared" ca="1" si="4"/>
        <v>406850</v>
      </c>
    </row>
    <row r="73" spans="1:18">
      <c r="A73" s="11" t="s">
        <v>63</v>
      </c>
      <c r="B73" s="20" t="s">
        <v>64</v>
      </c>
      <c r="C73" s="6" t="s">
        <v>96</v>
      </c>
      <c r="D73" s="85">
        <v>3960</v>
      </c>
      <c r="E73" s="88">
        <v>3075</v>
      </c>
      <c r="F73" s="68">
        <f ca="1">SUM(Martinez:Muller!F78)</f>
        <v>9225</v>
      </c>
      <c r="G73" s="68">
        <f ca="1">SUM(Martinez:Muller!G78)</f>
        <v>49200</v>
      </c>
      <c r="H73" s="68">
        <f ca="1">SUM(Martinez:Muller!H78)</f>
        <v>61500</v>
      </c>
      <c r="I73" s="68">
        <f ca="1">SUM(Martinez:Muller!I78)</f>
        <v>27675</v>
      </c>
      <c r="J73" s="68">
        <f ca="1">SUM(Martinez:Muller!J78)</f>
        <v>70725</v>
      </c>
      <c r="K73" s="68">
        <f ca="1">SUM(Martinez:Muller!K78)</f>
        <v>30750</v>
      </c>
      <c r="L73" s="68">
        <f ca="1">SUM(Martinez:Muller!L78)</f>
        <v>70725</v>
      </c>
      <c r="M73" s="68">
        <f ca="1">SUM(Martinez:Muller!M78)</f>
        <v>43050</v>
      </c>
      <c r="N73" s="68">
        <f ca="1">SUM(Martinez:Muller!N78)</f>
        <v>46125</v>
      </c>
      <c r="O73" s="68">
        <f ca="1">SUM(Martinez:Muller!O78)</f>
        <v>33825</v>
      </c>
      <c r="P73" s="68">
        <f ca="1">SUM(Martinez:Muller!P78)</f>
        <v>46125</v>
      </c>
      <c r="Q73" s="68">
        <f ca="1">SUM(Martinez:Muller!Q78)</f>
        <v>52275</v>
      </c>
      <c r="R73" s="81">
        <f t="shared" ca="1" si="4"/>
        <v>541200</v>
      </c>
    </row>
    <row r="74" spans="1:18">
      <c r="A74" s="11" t="s">
        <v>65</v>
      </c>
      <c r="B74" s="20" t="s">
        <v>66</v>
      </c>
      <c r="C74" s="6" t="s">
        <v>96</v>
      </c>
      <c r="D74" s="85">
        <v>2670</v>
      </c>
      <c r="E74" s="88">
        <v>2225</v>
      </c>
      <c r="F74" s="68">
        <f ca="1">SUM(Martinez:Muller!F79)</f>
        <v>40050</v>
      </c>
      <c r="G74" s="68">
        <f ca="1">SUM(Martinez:Muller!G79)</f>
        <v>2225</v>
      </c>
      <c r="H74" s="68">
        <f ca="1">SUM(Martinez:Muller!H79)</f>
        <v>37825</v>
      </c>
      <c r="I74" s="68">
        <f ca="1">SUM(Martinez:Muller!I79)</f>
        <v>40050</v>
      </c>
      <c r="J74" s="68">
        <f ca="1">SUM(Martinez:Muller!J79)</f>
        <v>55625</v>
      </c>
      <c r="K74" s="68">
        <f ca="1">SUM(Martinez:Muller!K79)</f>
        <v>46725</v>
      </c>
      <c r="L74" s="68">
        <f ca="1">SUM(Martinez:Muller!L79)</f>
        <v>48950</v>
      </c>
      <c r="M74" s="68">
        <f ca="1">SUM(Martinez:Muller!M79)</f>
        <v>20025</v>
      </c>
      <c r="N74" s="68">
        <f ca="1">SUM(Martinez:Muller!N79)</f>
        <v>20025</v>
      </c>
      <c r="O74" s="68">
        <f ca="1">SUM(Martinez:Muller!O79)</f>
        <v>31150</v>
      </c>
      <c r="P74" s="68">
        <f ca="1">SUM(Martinez:Muller!P79)</f>
        <v>31150</v>
      </c>
      <c r="Q74" s="68">
        <f ca="1">SUM(Martinez:Muller!Q79)</f>
        <v>26700</v>
      </c>
      <c r="R74" s="81">
        <f t="shared" ca="1" si="4"/>
        <v>400500</v>
      </c>
    </row>
    <row r="75" spans="1:18">
      <c r="A75" s="11" t="s">
        <v>67</v>
      </c>
      <c r="B75" s="20" t="s">
        <v>68</v>
      </c>
      <c r="C75" s="6" t="s">
        <v>96</v>
      </c>
      <c r="D75" s="85">
        <v>3540</v>
      </c>
      <c r="E75" s="88">
        <v>2950</v>
      </c>
      <c r="F75" s="68">
        <f ca="1">SUM(Martinez:Muller!F80)</f>
        <v>17700</v>
      </c>
      <c r="G75" s="68">
        <f ca="1">SUM(Martinez:Muller!G80)</f>
        <v>56050</v>
      </c>
      <c r="H75" s="68">
        <f ca="1">SUM(Martinez:Muller!H80)</f>
        <v>53100</v>
      </c>
      <c r="I75" s="68">
        <f ca="1">SUM(Martinez:Muller!I80)</f>
        <v>32450</v>
      </c>
      <c r="J75" s="68">
        <f ca="1">SUM(Martinez:Muller!J80)</f>
        <v>11800</v>
      </c>
      <c r="K75" s="68">
        <f ca="1">SUM(Martinez:Muller!K80)</f>
        <v>47200</v>
      </c>
      <c r="L75" s="68">
        <f ca="1">SUM(Martinez:Muller!L80)</f>
        <v>38350</v>
      </c>
      <c r="M75" s="68">
        <f ca="1">SUM(Martinez:Muller!M80)</f>
        <v>79650</v>
      </c>
      <c r="N75" s="68">
        <f ca="1">SUM(Martinez:Muller!N80)</f>
        <v>41300</v>
      </c>
      <c r="O75" s="68">
        <f ca="1">SUM(Martinez:Muller!O80)</f>
        <v>23600</v>
      </c>
      <c r="P75" s="68">
        <f ca="1">SUM(Martinez:Muller!P80)</f>
        <v>70800</v>
      </c>
      <c r="Q75" s="68">
        <f ca="1">SUM(Martinez:Muller!Q80)</f>
        <v>38350</v>
      </c>
      <c r="R75" s="81">
        <f t="shared" ca="1" si="4"/>
        <v>510350</v>
      </c>
    </row>
    <row r="76" spans="1:18">
      <c r="A76" s="11" t="s">
        <v>69</v>
      </c>
      <c r="B76" s="20" t="s">
        <v>70</v>
      </c>
      <c r="C76" s="6" t="s">
        <v>96</v>
      </c>
      <c r="D76" s="85">
        <v>3570</v>
      </c>
      <c r="E76" s="88">
        <v>2975</v>
      </c>
      <c r="F76" s="68">
        <f ca="1">SUM(Martinez:Muller!F81)</f>
        <v>62475</v>
      </c>
      <c r="G76" s="68">
        <f ca="1">SUM(Martinez:Muller!G81)</f>
        <v>59500</v>
      </c>
      <c r="H76" s="68">
        <f ca="1">SUM(Martinez:Muller!H81)</f>
        <v>26775</v>
      </c>
      <c r="I76" s="68">
        <f ca="1">SUM(Martinez:Muller!I81)</f>
        <v>20825</v>
      </c>
      <c r="J76" s="68">
        <f ca="1">SUM(Martinez:Muller!J81)</f>
        <v>50575</v>
      </c>
      <c r="K76" s="68">
        <f ca="1">SUM(Martinez:Muller!K81)</f>
        <v>47600</v>
      </c>
      <c r="L76" s="68">
        <f ca="1">SUM(Martinez:Muller!L81)</f>
        <v>50575</v>
      </c>
      <c r="M76" s="68">
        <f ca="1">SUM(Martinez:Muller!M81)</f>
        <v>56525</v>
      </c>
      <c r="N76" s="68">
        <f ca="1">SUM(Martinez:Muller!N81)</f>
        <v>50575</v>
      </c>
      <c r="O76" s="68">
        <f ca="1">SUM(Martinez:Muller!O81)</f>
        <v>50575</v>
      </c>
      <c r="P76" s="68">
        <f ca="1">SUM(Martinez:Muller!P81)</f>
        <v>53550</v>
      </c>
      <c r="Q76" s="68">
        <f ca="1">SUM(Martinez:Muller!Q81)</f>
        <v>59500</v>
      </c>
      <c r="R76" s="81">
        <f t="shared" ca="1" si="4"/>
        <v>589050</v>
      </c>
    </row>
    <row r="77" spans="1:18">
      <c r="A77" s="11" t="s">
        <v>71</v>
      </c>
      <c r="B77" s="20" t="s">
        <v>72</v>
      </c>
      <c r="C77" s="6" t="s">
        <v>96</v>
      </c>
      <c r="D77" s="85">
        <v>1860</v>
      </c>
      <c r="E77" s="88">
        <v>1550</v>
      </c>
      <c r="F77" s="68">
        <f ca="1">SUM(Martinez:Muller!F82)</f>
        <v>24800</v>
      </c>
      <c r="G77" s="68">
        <f ca="1">SUM(Martinez:Muller!G82)</f>
        <v>21700</v>
      </c>
      <c r="H77" s="68">
        <f ca="1">SUM(Martinez:Muller!H82)</f>
        <v>27900</v>
      </c>
      <c r="I77" s="68">
        <f ca="1">SUM(Martinez:Muller!I82)</f>
        <v>24800</v>
      </c>
      <c r="J77" s="68">
        <f ca="1">SUM(Martinez:Muller!J82)</f>
        <v>7750</v>
      </c>
      <c r="K77" s="68">
        <f ca="1">SUM(Martinez:Muller!K82)</f>
        <v>3100</v>
      </c>
      <c r="L77" s="68">
        <f ca="1">SUM(Martinez:Muller!L82)</f>
        <v>21700</v>
      </c>
      <c r="M77" s="68">
        <f ca="1">SUM(Martinez:Muller!M82)</f>
        <v>18600</v>
      </c>
      <c r="N77" s="68">
        <f ca="1">SUM(Martinez:Muller!N82)</f>
        <v>29450</v>
      </c>
      <c r="O77" s="68">
        <f ca="1">SUM(Martinez:Muller!O82)</f>
        <v>31000</v>
      </c>
      <c r="P77" s="68">
        <f ca="1">SUM(Martinez:Muller!P82)</f>
        <v>29450</v>
      </c>
      <c r="Q77" s="68">
        <f ca="1">SUM(Martinez:Muller!Q82)</f>
        <v>17050</v>
      </c>
      <c r="R77" s="81">
        <f t="shared" ca="1" si="4"/>
        <v>257300</v>
      </c>
    </row>
    <row r="78" spans="1:18">
      <c r="A78" s="11" t="s">
        <v>73</v>
      </c>
      <c r="B78" s="20" t="s">
        <v>74</v>
      </c>
      <c r="C78" s="6" t="s">
        <v>96</v>
      </c>
      <c r="D78" s="85">
        <v>3990</v>
      </c>
      <c r="E78" s="88">
        <v>3325</v>
      </c>
      <c r="F78" s="68">
        <f ca="1">SUM(Martinez:Muller!F83)</f>
        <v>76475</v>
      </c>
      <c r="G78" s="68">
        <f ca="1">SUM(Martinez:Muller!G83)</f>
        <v>49875</v>
      </c>
      <c r="H78" s="68">
        <f ca="1">SUM(Martinez:Muller!H83)</f>
        <v>16625</v>
      </c>
      <c r="I78" s="68">
        <f ca="1">SUM(Martinez:Muller!I83)</f>
        <v>23275</v>
      </c>
      <c r="J78" s="68">
        <f ca="1">SUM(Martinez:Muller!J83)</f>
        <v>53200</v>
      </c>
      <c r="K78" s="68">
        <f ca="1">SUM(Martinez:Muller!K83)</f>
        <v>53200</v>
      </c>
      <c r="L78" s="68">
        <f ca="1">SUM(Martinez:Muller!L83)</f>
        <v>43225</v>
      </c>
      <c r="M78" s="68">
        <f ca="1">SUM(Martinez:Muller!M83)</f>
        <v>63175</v>
      </c>
      <c r="N78" s="68">
        <f ca="1">SUM(Martinez:Muller!N83)</f>
        <v>56525</v>
      </c>
      <c r="O78" s="68">
        <f ca="1">SUM(Martinez:Muller!O83)</f>
        <v>49875</v>
      </c>
      <c r="P78" s="68">
        <f ca="1">SUM(Martinez:Muller!P83)</f>
        <v>33250</v>
      </c>
      <c r="Q78" s="68">
        <f ca="1">SUM(Martinez:Muller!Q83)</f>
        <v>29925</v>
      </c>
      <c r="R78" s="81">
        <f t="shared" ca="1" si="4"/>
        <v>548625</v>
      </c>
    </row>
    <row r="79" spans="1:18">
      <c r="A79" s="12" t="s">
        <v>88</v>
      </c>
      <c r="B79" s="20" t="s">
        <v>75</v>
      </c>
      <c r="C79" s="6" t="s">
        <v>3</v>
      </c>
      <c r="D79" s="85">
        <v>1380</v>
      </c>
      <c r="E79" s="88">
        <v>1150</v>
      </c>
      <c r="F79" s="68">
        <f ca="1">SUM(Martinez:Muller!F84)</f>
        <v>2300</v>
      </c>
      <c r="G79" s="68">
        <f ca="1">SUM(Martinez:Muller!G84)</f>
        <v>19550</v>
      </c>
      <c r="H79" s="68">
        <f ca="1">SUM(Martinez:Muller!H84)</f>
        <v>21850</v>
      </c>
      <c r="I79" s="68">
        <f ca="1">SUM(Martinez:Muller!I84)</f>
        <v>21850</v>
      </c>
      <c r="J79" s="68">
        <f ca="1">SUM(Martinez:Muller!J84)</f>
        <v>24150</v>
      </c>
      <c r="K79" s="68">
        <f ca="1">SUM(Martinez:Muller!K84)</f>
        <v>3450</v>
      </c>
      <c r="L79" s="68">
        <f ca="1">SUM(Martinez:Muller!L84)</f>
        <v>23000</v>
      </c>
      <c r="M79" s="68">
        <f ca="1">SUM(Martinez:Muller!M84)</f>
        <v>19550</v>
      </c>
      <c r="N79" s="68">
        <f ca="1">SUM(Martinez:Muller!N84)</f>
        <v>13800</v>
      </c>
      <c r="O79" s="68">
        <f ca="1">SUM(Martinez:Muller!O84)</f>
        <v>11500</v>
      </c>
      <c r="P79" s="68">
        <f ca="1">SUM(Martinez:Muller!P84)</f>
        <v>4600</v>
      </c>
      <c r="Q79" s="68">
        <f ca="1">SUM(Martinez:Muller!Q84)</f>
        <v>12650</v>
      </c>
      <c r="R79" s="81">
        <f t="shared" ca="1" si="4"/>
        <v>178250</v>
      </c>
    </row>
    <row r="80" spans="1:18">
      <c r="A80" s="12" t="s">
        <v>89</v>
      </c>
      <c r="B80" s="20" t="s">
        <v>76</v>
      </c>
      <c r="C80" s="6" t="s">
        <v>3</v>
      </c>
      <c r="D80" s="85">
        <v>1320</v>
      </c>
      <c r="E80" s="88">
        <v>1100</v>
      </c>
      <c r="F80" s="68">
        <f ca="1">SUM(Martinez:Muller!F85)</f>
        <v>19800</v>
      </c>
      <c r="G80" s="68">
        <f ca="1">SUM(Martinez:Muller!G85)</f>
        <v>13200</v>
      </c>
      <c r="H80" s="68">
        <f ca="1">SUM(Martinez:Muller!H85)</f>
        <v>20900</v>
      </c>
      <c r="I80" s="68">
        <f ca="1">SUM(Martinez:Muller!I85)</f>
        <v>11000</v>
      </c>
      <c r="J80" s="68">
        <f ca="1">SUM(Martinez:Muller!J85)</f>
        <v>14300</v>
      </c>
      <c r="K80" s="68">
        <f ca="1">SUM(Martinez:Muller!K85)</f>
        <v>9900</v>
      </c>
      <c r="L80" s="68">
        <f ca="1">SUM(Martinez:Muller!L85)</f>
        <v>28600</v>
      </c>
      <c r="M80" s="68">
        <f ca="1">SUM(Martinez:Muller!M85)</f>
        <v>27500</v>
      </c>
      <c r="N80" s="68">
        <f ca="1">SUM(Martinez:Muller!N85)</f>
        <v>6600</v>
      </c>
      <c r="O80" s="68">
        <f ca="1">SUM(Martinez:Muller!O85)</f>
        <v>30800</v>
      </c>
      <c r="P80" s="68">
        <f ca="1">SUM(Martinez:Muller!P85)</f>
        <v>18700</v>
      </c>
      <c r="Q80" s="68">
        <f ca="1">SUM(Martinez:Muller!Q85)</f>
        <v>26400</v>
      </c>
      <c r="R80" s="81">
        <f t="shared" ca="1" si="4"/>
        <v>227700</v>
      </c>
    </row>
    <row r="81" spans="1:18">
      <c r="A81" s="12" t="s">
        <v>90</v>
      </c>
      <c r="B81" s="20" t="s">
        <v>77</v>
      </c>
      <c r="C81" s="6" t="s">
        <v>3</v>
      </c>
      <c r="D81" s="85">
        <v>1194</v>
      </c>
      <c r="E81" s="88">
        <v>995</v>
      </c>
      <c r="F81" s="68">
        <f ca="1">SUM(Martinez:Muller!F86)</f>
        <v>9950</v>
      </c>
      <c r="G81" s="68">
        <f ca="1">SUM(Martinez:Muller!G86)</f>
        <v>18905</v>
      </c>
      <c r="H81" s="68">
        <f ca="1">SUM(Martinez:Muller!H86)</f>
        <v>13930</v>
      </c>
      <c r="I81" s="68">
        <f ca="1">SUM(Martinez:Muller!I86)</f>
        <v>14925</v>
      </c>
      <c r="J81" s="68">
        <f ca="1">SUM(Martinez:Muller!J86)</f>
        <v>10945</v>
      </c>
      <c r="K81" s="68">
        <f ca="1">SUM(Martinez:Muller!K86)</f>
        <v>5970</v>
      </c>
      <c r="L81" s="68">
        <f ca="1">SUM(Martinez:Muller!L86)</f>
        <v>8955</v>
      </c>
      <c r="M81" s="68">
        <f ca="1">SUM(Martinez:Muller!M86)</f>
        <v>5970</v>
      </c>
      <c r="N81" s="68">
        <f ca="1">SUM(Martinez:Muller!N86)</f>
        <v>17910</v>
      </c>
      <c r="O81" s="68">
        <f ca="1">SUM(Martinez:Muller!O86)</f>
        <v>9950</v>
      </c>
      <c r="P81" s="68">
        <f ca="1">SUM(Martinez:Muller!P86)</f>
        <v>16915</v>
      </c>
      <c r="Q81" s="68">
        <f ca="1">SUM(Martinez:Muller!Q86)</f>
        <v>8955</v>
      </c>
      <c r="R81" s="81">
        <f t="shared" ca="1" si="4"/>
        <v>143280</v>
      </c>
    </row>
    <row r="82" spans="1:18">
      <c r="A82" s="12" t="s">
        <v>91</v>
      </c>
      <c r="B82" s="20" t="s">
        <v>78</v>
      </c>
      <c r="C82" s="6" t="s">
        <v>3</v>
      </c>
      <c r="D82" s="85">
        <v>930</v>
      </c>
      <c r="E82" s="88">
        <v>775</v>
      </c>
      <c r="F82" s="68">
        <f ca="1">SUM(Martinez:Muller!F87)</f>
        <v>7750</v>
      </c>
      <c r="G82" s="68">
        <f ca="1">SUM(Martinez:Muller!G87)</f>
        <v>15500</v>
      </c>
      <c r="H82" s="68">
        <f ca="1">SUM(Martinez:Muller!H87)</f>
        <v>4650</v>
      </c>
      <c r="I82" s="68">
        <f ca="1">SUM(Martinez:Muller!I87)</f>
        <v>10075</v>
      </c>
      <c r="J82" s="68">
        <f ca="1">SUM(Martinez:Muller!J87)</f>
        <v>14725</v>
      </c>
      <c r="K82" s="68">
        <f ca="1">SUM(Martinez:Muller!K87)</f>
        <v>10850</v>
      </c>
      <c r="L82" s="68">
        <f ca="1">SUM(Martinez:Muller!L87)</f>
        <v>10075</v>
      </c>
      <c r="M82" s="68">
        <f ca="1">SUM(Martinez:Muller!M87)</f>
        <v>20150</v>
      </c>
      <c r="N82" s="68">
        <f ca="1">SUM(Martinez:Muller!N87)</f>
        <v>11625</v>
      </c>
      <c r="O82" s="68">
        <f ca="1">SUM(Martinez:Muller!O87)</f>
        <v>17050</v>
      </c>
      <c r="P82" s="68">
        <f ca="1">SUM(Martinez:Muller!P87)</f>
        <v>8525</v>
      </c>
      <c r="Q82" s="68">
        <f ca="1">SUM(Martinez:Muller!Q87)</f>
        <v>17825</v>
      </c>
      <c r="R82" s="81">
        <f t="shared" ca="1" si="4"/>
        <v>148800</v>
      </c>
    </row>
    <row r="83" spans="1:18">
      <c r="A83" s="12" t="s">
        <v>92</v>
      </c>
      <c r="B83" s="20" t="s">
        <v>79</v>
      </c>
      <c r="C83" s="6" t="s">
        <v>3</v>
      </c>
      <c r="D83" s="85">
        <v>1110</v>
      </c>
      <c r="E83" s="88">
        <v>916.66</v>
      </c>
      <c r="F83" s="68">
        <f ca="1">SUM(Martinez:Muller!F88)</f>
        <v>10999.92</v>
      </c>
      <c r="G83" s="68">
        <f ca="1">SUM(Martinez:Muller!G88)</f>
        <v>10083.26</v>
      </c>
      <c r="H83" s="68">
        <f ca="1">SUM(Martinez:Muller!H88)</f>
        <v>14666.560000000001</v>
      </c>
      <c r="I83" s="68">
        <f ca="1">SUM(Martinez:Muller!I88)</f>
        <v>18333.2</v>
      </c>
      <c r="J83" s="68">
        <f ca="1">SUM(Martinez:Muller!J88)</f>
        <v>17416.54</v>
      </c>
      <c r="K83" s="68">
        <f ca="1">SUM(Martinez:Muller!K88)</f>
        <v>10083.26</v>
      </c>
      <c r="L83" s="68">
        <f ca="1">SUM(Martinez:Muller!L88)</f>
        <v>10083.26</v>
      </c>
      <c r="M83" s="68">
        <f ca="1">SUM(Martinez:Muller!M88)</f>
        <v>7333.28</v>
      </c>
      <c r="N83" s="68">
        <f ca="1">SUM(Martinez:Muller!N88)</f>
        <v>10999.92</v>
      </c>
      <c r="O83" s="68">
        <f ca="1">SUM(Martinez:Muller!O88)</f>
        <v>17416.54</v>
      </c>
      <c r="P83" s="68">
        <f ca="1">SUM(Martinez:Muller!P88)</f>
        <v>19249.86</v>
      </c>
      <c r="Q83" s="68">
        <f ca="1">SUM(Martinez:Muller!Q88)</f>
        <v>10083.26</v>
      </c>
      <c r="R83" s="81">
        <f t="shared" ca="1" si="4"/>
        <v>156748.85999999999</v>
      </c>
    </row>
    <row r="84" spans="1:18">
      <c r="A84" s="12" t="s">
        <v>93</v>
      </c>
      <c r="B84" s="20" t="s">
        <v>80</v>
      </c>
      <c r="C84" s="6" t="s">
        <v>3</v>
      </c>
      <c r="D84" s="85">
        <v>1074</v>
      </c>
      <c r="E84" s="88">
        <v>895</v>
      </c>
      <c r="F84" s="68">
        <f ca="1">SUM(Martinez:Muller!F89)</f>
        <v>17900</v>
      </c>
      <c r="G84" s="68">
        <f ca="1">SUM(Martinez:Muller!G89)</f>
        <v>9845</v>
      </c>
      <c r="H84" s="68">
        <f ca="1">SUM(Martinez:Muller!H89)</f>
        <v>16110</v>
      </c>
      <c r="I84" s="68">
        <f ca="1">SUM(Martinez:Muller!I89)</f>
        <v>12530</v>
      </c>
      <c r="J84" s="68">
        <f ca="1">SUM(Martinez:Muller!J89)</f>
        <v>12530</v>
      </c>
      <c r="K84" s="68">
        <f ca="1">SUM(Martinez:Muller!K89)</f>
        <v>14320</v>
      </c>
      <c r="L84" s="68">
        <f ca="1">SUM(Martinez:Muller!L89)</f>
        <v>17900</v>
      </c>
      <c r="M84" s="68">
        <f ca="1">SUM(Martinez:Muller!M89)</f>
        <v>15215</v>
      </c>
      <c r="N84" s="68">
        <f ca="1">SUM(Martinez:Muller!N89)</f>
        <v>15215</v>
      </c>
      <c r="O84" s="68">
        <f ca="1">SUM(Martinez:Muller!O89)</f>
        <v>16110</v>
      </c>
      <c r="P84" s="68">
        <f ca="1">SUM(Martinez:Muller!P89)</f>
        <v>18795</v>
      </c>
      <c r="Q84" s="68">
        <f ca="1">SUM(Martinez:Muller!Q89)</f>
        <v>15215</v>
      </c>
      <c r="R84" s="81">
        <f t="shared" ca="1" si="4"/>
        <v>181685</v>
      </c>
    </row>
    <row r="85" spans="1:18">
      <c r="A85" s="12" t="s">
        <v>94</v>
      </c>
      <c r="B85" s="20" t="s">
        <v>81</v>
      </c>
      <c r="C85" s="6" t="s">
        <v>3</v>
      </c>
      <c r="D85" s="85">
        <v>900</v>
      </c>
      <c r="E85" s="88">
        <v>750</v>
      </c>
      <c r="F85" s="68">
        <f ca="1">SUM(Martinez:Muller!F90)</f>
        <v>2250</v>
      </c>
      <c r="G85" s="68">
        <f ca="1">SUM(Martinez:Muller!G90)</f>
        <v>12000</v>
      </c>
      <c r="H85" s="68">
        <f ca="1">SUM(Martinez:Muller!H90)</f>
        <v>15750</v>
      </c>
      <c r="I85" s="68">
        <f ca="1">SUM(Martinez:Muller!I90)</f>
        <v>18000</v>
      </c>
      <c r="J85" s="68">
        <f ca="1">SUM(Martinez:Muller!J90)</f>
        <v>9750</v>
      </c>
      <c r="K85" s="68">
        <f ca="1">SUM(Martinez:Muller!K90)</f>
        <v>15750</v>
      </c>
      <c r="L85" s="68">
        <f ca="1">SUM(Martinez:Muller!L90)</f>
        <v>11250</v>
      </c>
      <c r="M85" s="68">
        <f ca="1">SUM(Martinez:Muller!M90)</f>
        <v>6000</v>
      </c>
      <c r="N85" s="68">
        <f ca="1">SUM(Martinez:Muller!N90)</f>
        <v>9750</v>
      </c>
      <c r="O85" s="68">
        <f ca="1">SUM(Martinez:Muller!O90)</f>
        <v>21000</v>
      </c>
      <c r="P85" s="68">
        <f ca="1">SUM(Martinez:Muller!P90)</f>
        <v>9000</v>
      </c>
      <c r="Q85" s="68">
        <f ca="1">SUM(Martinez:Muller!Q90)</f>
        <v>8250</v>
      </c>
      <c r="R85" s="81">
        <f t="shared" ca="1" si="4"/>
        <v>138750</v>
      </c>
    </row>
    <row r="86" spans="1:18">
      <c r="A86" s="12" t="s">
        <v>87</v>
      </c>
      <c r="B86" s="20" t="s">
        <v>82</v>
      </c>
      <c r="C86" s="6" t="s">
        <v>3</v>
      </c>
      <c r="D86" s="85">
        <v>1134</v>
      </c>
      <c r="E86" s="88">
        <v>945</v>
      </c>
      <c r="F86" s="68">
        <f ca="1">SUM(Martinez:Muller!F91)</f>
        <v>15120</v>
      </c>
      <c r="G86" s="68">
        <f ca="1">SUM(Martinez:Muller!G91)</f>
        <v>18900</v>
      </c>
      <c r="H86" s="68">
        <f ca="1">SUM(Martinez:Muller!H91)</f>
        <v>17010</v>
      </c>
      <c r="I86" s="68">
        <f ca="1">SUM(Martinez:Muller!I91)</f>
        <v>19845</v>
      </c>
      <c r="J86" s="68">
        <f ca="1">SUM(Martinez:Muller!J91)</f>
        <v>12285</v>
      </c>
      <c r="K86" s="68">
        <f ca="1">SUM(Martinez:Muller!K91)</f>
        <v>19845</v>
      </c>
      <c r="L86" s="68">
        <f ca="1">SUM(Martinez:Muller!L91)</f>
        <v>20790</v>
      </c>
      <c r="M86" s="68">
        <f ca="1">SUM(Martinez:Muller!M91)</f>
        <v>15120</v>
      </c>
      <c r="N86" s="68">
        <f ca="1">SUM(Martinez:Muller!N91)</f>
        <v>17955</v>
      </c>
      <c r="O86" s="68">
        <f ca="1">SUM(Martinez:Muller!O91)</f>
        <v>7560</v>
      </c>
      <c r="P86" s="68">
        <f ca="1">SUM(Martinez:Muller!P91)</f>
        <v>17010</v>
      </c>
      <c r="Q86" s="68">
        <f ca="1">SUM(Martinez:Muller!Q91)</f>
        <v>26460</v>
      </c>
      <c r="R86" s="81">
        <f t="shared" ca="1" si="4"/>
        <v>207900</v>
      </c>
    </row>
    <row r="87" spans="1:18">
      <c r="A87" s="12" t="s">
        <v>86</v>
      </c>
      <c r="B87" s="20" t="s">
        <v>83</v>
      </c>
      <c r="C87" s="6" t="s">
        <v>3</v>
      </c>
      <c r="D87" s="85">
        <v>990</v>
      </c>
      <c r="E87" s="88">
        <v>825</v>
      </c>
      <c r="F87" s="68">
        <f ca="1">SUM(Martinez:Muller!F92)</f>
        <v>15675</v>
      </c>
      <c r="G87" s="68">
        <f ca="1">SUM(Martinez:Muller!G92)</f>
        <v>17325</v>
      </c>
      <c r="H87" s="68">
        <f ca="1">SUM(Martinez:Muller!H92)</f>
        <v>9075</v>
      </c>
      <c r="I87" s="68">
        <f ca="1">SUM(Martinez:Muller!I92)</f>
        <v>10725</v>
      </c>
      <c r="J87" s="68">
        <f ca="1">SUM(Martinez:Muller!J92)</f>
        <v>4950</v>
      </c>
      <c r="K87" s="68">
        <f ca="1">SUM(Martinez:Muller!K92)</f>
        <v>13200</v>
      </c>
      <c r="L87" s="68">
        <f ca="1">SUM(Martinez:Muller!L92)</f>
        <v>17325</v>
      </c>
      <c r="M87" s="68">
        <f ca="1">SUM(Martinez:Muller!M92)</f>
        <v>14850</v>
      </c>
      <c r="N87" s="68">
        <f ca="1">SUM(Martinez:Muller!N92)</f>
        <v>9075</v>
      </c>
      <c r="O87" s="68">
        <f ca="1">SUM(Martinez:Muller!O92)</f>
        <v>10725</v>
      </c>
      <c r="P87" s="68">
        <f ca="1">SUM(Martinez:Muller!P92)</f>
        <v>2475</v>
      </c>
      <c r="Q87" s="68">
        <f ca="1">SUM(Martinez:Muller!Q92)</f>
        <v>17325</v>
      </c>
      <c r="R87" s="81">
        <f t="shared" ca="1" si="4"/>
        <v>142725</v>
      </c>
    </row>
    <row r="88" spans="1:18">
      <c r="A88" s="12" t="s">
        <v>85</v>
      </c>
      <c r="B88" s="20" t="s">
        <v>84</v>
      </c>
      <c r="C88" s="6" t="s">
        <v>3</v>
      </c>
      <c r="D88" s="85">
        <v>1434</v>
      </c>
      <c r="E88" s="88">
        <v>1195</v>
      </c>
      <c r="F88" s="68">
        <f ca="1">SUM(Martinez:Muller!F93)</f>
        <v>20315</v>
      </c>
      <c r="G88" s="68">
        <f ca="1">SUM(Martinez:Muller!G93)</f>
        <v>16730</v>
      </c>
      <c r="H88" s="68">
        <f ca="1">SUM(Martinez:Muller!H93)</f>
        <v>19120</v>
      </c>
      <c r="I88" s="68">
        <f ca="1">SUM(Martinez:Muller!I93)</f>
        <v>20315</v>
      </c>
      <c r="J88" s="68">
        <f ca="1">SUM(Martinez:Muller!J93)</f>
        <v>11950</v>
      </c>
      <c r="K88" s="68">
        <f ca="1">SUM(Martinez:Muller!K93)</f>
        <v>17925</v>
      </c>
      <c r="L88" s="68">
        <f ca="1">SUM(Martinez:Muller!L93)</f>
        <v>25095</v>
      </c>
      <c r="M88" s="68">
        <f ca="1">SUM(Martinez:Muller!M93)</f>
        <v>7170</v>
      </c>
      <c r="N88" s="68">
        <f ca="1">SUM(Martinez:Muller!N93)</f>
        <v>19120</v>
      </c>
      <c r="O88" s="68">
        <f ca="1">SUM(Martinez:Muller!O93)</f>
        <v>16730</v>
      </c>
      <c r="P88" s="68">
        <f ca="1">SUM(Martinez:Muller!P93)</f>
        <v>19120</v>
      </c>
      <c r="Q88" s="68">
        <f ca="1">SUM(Martinez:Muller!Q93)</f>
        <v>16730</v>
      </c>
      <c r="R88" s="81">
        <f t="shared" ca="1" si="4"/>
        <v>210320</v>
      </c>
    </row>
    <row r="89" spans="1:18">
      <c r="E89" s="77" t="s">
        <v>157</v>
      </c>
      <c r="F89" s="81">
        <f ca="1">SUM(F49:F88)</f>
        <v>954826.50000000012</v>
      </c>
      <c r="G89" s="81">
        <f t="shared" ref="G89:Q89" ca="1" si="5">SUM(G49:G88)</f>
        <v>1122779.8</v>
      </c>
      <c r="H89" s="81">
        <f t="shared" ca="1" si="5"/>
        <v>1043011.48</v>
      </c>
      <c r="I89" s="81">
        <f t="shared" ca="1" si="5"/>
        <v>995073.05999999994</v>
      </c>
      <c r="J89" s="81">
        <f t="shared" ca="1" si="5"/>
        <v>1028468.12</v>
      </c>
      <c r="K89" s="81">
        <f t="shared" ca="1" si="5"/>
        <v>982018.12</v>
      </c>
      <c r="L89" s="81">
        <f t="shared" ca="1" si="5"/>
        <v>1019548.1799999999</v>
      </c>
      <c r="M89" s="81">
        <f t="shared" ca="1" si="5"/>
        <v>1008933.2</v>
      </c>
      <c r="N89" s="81">
        <f t="shared" ca="1" si="5"/>
        <v>1051858.1600000001</v>
      </c>
      <c r="O89" s="81">
        <f t="shared" ca="1" si="5"/>
        <v>1009908.12</v>
      </c>
      <c r="P89" s="81">
        <f t="shared" ca="1" si="5"/>
        <v>1016814.74</v>
      </c>
      <c r="Q89" s="81">
        <f t="shared" ca="1" si="5"/>
        <v>1141793.1399999999</v>
      </c>
      <c r="R89" s="79">
        <f ca="1">SUM(F89:Q89)</f>
        <v>12375032.620000001</v>
      </c>
    </row>
  </sheetData>
  <dataConsolidate>
    <dataRefs count="4">
      <dataRef ref="F5" sheet="Consolidation"/>
      <dataRef ref="F11" sheet="Martinez"/>
      <dataRef ref="F11" sheet="Muller"/>
      <dataRef ref="F11" sheet="Sutter"/>
    </dataRefs>
  </dataConsolidate>
  <conditionalFormatting sqref="B4:E4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{73061FAE-107F-4D55-BAFD-012790F05025}</x14:id>
        </ext>
      </extLst>
    </cfRule>
  </conditionalFormatting>
  <conditionalFormatting sqref="B48:E48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{65DB6C56-93CC-4677-8202-305CE4FA2E1E}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3061FAE-107F-4D55-BAFD-012790F0502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B4:E4</xm:sqref>
        </x14:conditionalFormatting>
        <x14:conditionalFormatting xmlns:xm="http://schemas.microsoft.com/office/excel/2006/main">
          <x14:cfRule type="dataBar" id="{65DB6C56-93CC-4677-8202-305CE4FA2E1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B48:E48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8D950-8C5F-4D27-BFFF-400AD3C4FAD8}">
  <sheetPr>
    <tabColor rgb="FFCC0099"/>
  </sheetPr>
  <dimension ref="A1:O7"/>
  <sheetViews>
    <sheetView workbookViewId="0">
      <selection activeCell="D14" sqref="D14"/>
    </sheetView>
  </sheetViews>
  <sheetFormatPr baseColWidth="10" defaultRowHeight="14.4"/>
  <cols>
    <col min="1" max="1" width="24.5546875" customWidth="1"/>
    <col min="2" max="2" width="26.88671875" customWidth="1"/>
    <col min="3" max="3" width="20.109375" customWidth="1"/>
    <col min="4" max="4" width="20.33203125" customWidth="1"/>
    <col min="5" max="5" width="20" customWidth="1"/>
    <col min="6" max="6" width="21.6640625" customWidth="1"/>
  </cols>
  <sheetData>
    <row r="1" spans="1:15" ht="21">
      <c r="A1" s="29" t="s">
        <v>121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</row>
    <row r="3" spans="1:15" ht="15.6" customHeight="1">
      <c r="A3" s="89" t="s">
        <v>122</v>
      </c>
      <c r="B3" s="89" t="s">
        <v>123</v>
      </c>
      <c r="C3" s="91" t="s">
        <v>124</v>
      </c>
      <c r="D3" s="92"/>
      <c r="E3" s="89" t="s">
        <v>125</v>
      </c>
      <c r="F3" s="89" t="s">
        <v>126</v>
      </c>
    </row>
    <row r="4" spans="1:15" ht="15.6">
      <c r="A4" s="90"/>
      <c r="B4" s="90"/>
      <c r="C4" s="69" t="s">
        <v>127</v>
      </c>
      <c r="D4" s="69" t="s">
        <v>128</v>
      </c>
      <c r="E4" s="90"/>
      <c r="F4" s="90"/>
    </row>
    <row r="5" spans="1:15" ht="31.2">
      <c r="A5" s="30" t="s">
        <v>129</v>
      </c>
      <c r="B5" s="31" t="s">
        <v>160</v>
      </c>
      <c r="C5" s="32">
        <v>1500</v>
      </c>
      <c r="D5" s="33">
        <v>0.01</v>
      </c>
      <c r="E5" s="32">
        <v>350000</v>
      </c>
      <c r="F5" s="32">
        <v>550</v>
      </c>
    </row>
    <row r="6" spans="1:15" ht="15.6">
      <c r="A6" s="34" t="s">
        <v>130</v>
      </c>
      <c r="B6" s="35" t="s">
        <v>159</v>
      </c>
      <c r="C6" s="36">
        <v>1450</v>
      </c>
      <c r="D6" s="37">
        <v>5.0000000000000001E-3</v>
      </c>
      <c r="E6" s="36">
        <v>320000</v>
      </c>
      <c r="F6" s="36">
        <v>450</v>
      </c>
    </row>
    <row r="7" spans="1:15" ht="31.2">
      <c r="A7" s="30" t="s">
        <v>131</v>
      </c>
      <c r="B7" s="31" t="s">
        <v>132</v>
      </c>
      <c r="C7" s="32">
        <v>1450</v>
      </c>
      <c r="D7" s="33">
        <v>5.0000000000000001E-3</v>
      </c>
      <c r="E7" s="32">
        <v>320000</v>
      </c>
      <c r="F7" s="32">
        <v>450</v>
      </c>
    </row>
  </sheetData>
  <mergeCells count="5">
    <mergeCell ref="A3:A4"/>
    <mergeCell ref="B3:B4"/>
    <mergeCell ref="C3:D3"/>
    <mergeCell ref="E3:E4"/>
    <mergeCell ref="F3:F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EEFEF-C1BD-4E0B-9E1C-FBF4099522DD}">
  <sheetPr>
    <tabColor theme="1" tint="0.249977111117893"/>
  </sheetPr>
  <dimension ref="A1:M27"/>
  <sheetViews>
    <sheetView zoomScale="85" zoomScaleNormal="85" workbookViewId="0">
      <selection activeCell="B5" sqref="B5"/>
    </sheetView>
  </sheetViews>
  <sheetFormatPr baseColWidth="10" defaultRowHeight="14.4"/>
  <cols>
    <col min="1" max="13" width="18.5546875" customWidth="1"/>
  </cols>
  <sheetData>
    <row r="1" spans="1:13">
      <c r="A1" s="49"/>
      <c r="B1" s="49"/>
      <c r="C1" s="48" t="s">
        <v>138</v>
      </c>
      <c r="D1" s="48"/>
      <c r="E1" s="48"/>
      <c r="F1" s="48"/>
    </row>
    <row r="3" spans="1:13" ht="31.2">
      <c r="A3" s="38" t="s">
        <v>137</v>
      </c>
      <c r="B3" s="39" t="s">
        <v>106</v>
      </c>
      <c r="C3" s="39" t="s">
        <v>107</v>
      </c>
      <c r="D3" s="39" t="s">
        <v>108</v>
      </c>
      <c r="E3" s="39" t="s">
        <v>109</v>
      </c>
      <c r="F3" s="39" t="s">
        <v>110</v>
      </c>
      <c r="G3" s="39" t="s">
        <v>111</v>
      </c>
      <c r="H3" s="39" t="s">
        <v>112</v>
      </c>
      <c r="I3" s="39" t="s">
        <v>113</v>
      </c>
      <c r="J3" s="39" t="s">
        <v>114</v>
      </c>
      <c r="K3" s="39" t="s">
        <v>115</v>
      </c>
      <c r="L3" s="39" t="s">
        <v>116</v>
      </c>
      <c r="M3" s="39" t="s">
        <v>117</v>
      </c>
    </row>
    <row r="4" spans="1:13" ht="15.6">
      <c r="A4" s="40" t="s">
        <v>127</v>
      </c>
      <c r="B4" s="41">
        <f>INDEX(Données_sociales,3,3)</f>
        <v>1500</v>
      </c>
      <c r="C4" s="41">
        <f>INDEX(Données_sociales,3,3)</f>
        <v>1500</v>
      </c>
      <c r="D4" s="41">
        <f>INDEX(Données_sociales,3,3)</f>
        <v>1500</v>
      </c>
      <c r="E4" s="41">
        <f>INDEX(Données_sociales,3,3)</f>
        <v>1500</v>
      </c>
      <c r="F4" s="41">
        <f>INDEX(Données_sociales,3,3)</f>
        <v>1500</v>
      </c>
      <c r="G4" s="41">
        <f>INDEX(Données_sociales,3,3)</f>
        <v>1500</v>
      </c>
      <c r="H4" s="41">
        <f>INDEX(Données_sociales,3,3)</f>
        <v>1500</v>
      </c>
      <c r="I4" s="41">
        <f>INDEX(Données_sociales,3,3)</f>
        <v>1500</v>
      </c>
      <c r="J4" s="41">
        <f>INDEX(Données_sociales,3,3)</f>
        <v>1500</v>
      </c>
      <c r="K4" s="41">
        <f>INDEX(Données_sociales,3,3)</f>
        <v>1500</v>
      </c>
      <c r="L4" s="41">
        <f>INDEX(Données_sociales,3,3)</f>
        <v>1500</v>
      </c>
      <c r="M4" s="41">
        <f>INDEX(Données_sociales,3,3)</f>
        <v>1500</v>
      </c>
    </row>
    <row r="5" spans="1:13" ht="15.6">
      <c r="A5" s="42" t="s">
        <v>133</v>
      </c>
      <c r="B5" s="43">
        <f ca="1">Martinez!F94</f>
        <v>284836.60000000003</v>
      </c>
      <c r="C5" s="43">
        <f ca="1">Martinez!G94</f>
        <v>333441.61999999994</v>
      </c>
      <c r="D5" s="43">
        <f ca="1">Martinez!H94</f>
        <v>357651.62</v>
      </c>
      <c r="E5" s="43">
        <f ca="1">Martinez!I94</f>
        <v>340709.88</v>
      </c>
      <c r="F5" s="43">
        <f ca="1">Martinez!J94</f>
        <v>385799.92</v>
      </c>
      <c r="G5" s="43">
        <f ca="1">Martinez!K94</f>
        <v>289508.28000000003</v>
      </c>
      <c r="H5" s="43">
        <f ca="1">Martinez!L94</f>
        <v>338446.6</v>
      </c>
      <c r="I5" s="43">
        <f ca="1">Martinez!M94</f>
        <v>385196.6</v>
      </c>
      <c r="J5" s="43">
        <f ca="1">Martinez!N94</f>
        <v>392454.92</v>
      </c>
      <c r="K5" s="43">
        <f ca="1">Martinez!O94</f>
        <v>361348.24</v>
      </c>
      <c r="L5" s="43">
        <f ca="1">Martinez!P94</f>
        <v>323936.56</v>
      </c>
      <c r="M5" s="43">
        <f ca="1">Martinez!Q94</f>
        <v>364628.25999999995</v>
      </c>
    </row>
    <row r="6" spans="1:13" ht="15.6">
      <c r="A6" s="40" t="s">
        <v>128</v>
      </c>
      <c r="B6" s="41">
        <f ca="1">B5*'Données sociales'!$D$5</f>
        <v>2848.3660000000004</v>
      </c>
      <c r="C6" s="41">
        <f ca="1">C5*'Données sociales'!$D$5</f>
        <v>3334.4161999999997</v>
      </c>
      <c r="D6" s="41">
        <f ca="1">D5*'Données sociales'!$D$5</f>
        <v>3576.5162</v>
      </c>
      <c r="E6" s="41">
        <f ca="1">E5*'Données sociales'!$D$5</f>
        <v>3407.0988000000002</v>
      </c>
      <c r="F6" s="41">
        <f ca="1">F5*'Données sociales'!$D$5</f>
        <v>3857.9991999999997</v>
      </c>
      <c r="G6" s="41">
        <f ca="1">G5*'Données sociales'!$D$5</f>
        <v>2895.0828000000001</v>
      </c>
      <c r="H6" s="41">
        <f ca="1">H5*'Données sociales'!$D$5</f>
        <v>3384.4659999999999</v>
      </c>
      <c r="I6" s="41">
        <f ca="1">I5*'Données sociales'!$D$5</f>
        <v>3851.9659999999999</v>
      </c>
      <c r="J6" s="41">
        <f ca="1">J5*'Données sociales'!$D$5</f>
        <v>3924.5491999999999</v>
      </c>
      <c r="K6" s="41">
        <f ca="1">K5*'Données sociales'!$D$5</f>
        <v>3613.4823999999999</v>
      </c>
      <c r="L6" s="41">
        <f ca="1">L5*'Données sociales'!$D$5</f>
        <v>3239.3656000000001</v>
      </c>
      <c r="M6" s="41">
        <f ca="1">M5*'Données sociales'!$D$5</f>
        <v>3646.2825999999995</v>
      </c>
    </row>
    <row r="7" spans="1:13" ht="15.6">
      <c r="A7" s="40" t="s">
        <v>134</v>
      </c>
      <c r="B7" s="44">
        <f>INDEX(Données_sociales,3,5)</f>
        <v>350000</v>
      </c>
      <c r="C7" s="44">
        <f>INDEX(Données_sociales,3,5)</f>
        <v>350000</v>
      </c>
      <c r="D7" s="44">
        <f>INDEX(Données_sociales,3,5)</f>
        <v>350000</v>
      </c>
      <c r="E7" s="44">
        <f>INDEX(Données_sociales,3,5)</f>
        <v>350000</v>
      </c>
      <c r="F7" s="44">
        <f>INDEX(Données_sociales,3,5)</f>
        <v>350000</v>
      </c>
      <c r="G7" s="44">
        <f>INDEX(Données_sociales,3,5)</f>
        <v>350000</v>
      </c>
      <c r="H7" s="44">
        <f>INDEX(Données_sociales,3,5)</f>
        <v>350000</v>
      </c>
      <c r="I7" s="44">
        <f>INDEX(Données_sociales,3,5)</f>
        <v>350000</v>
      </c>
      <c r="J7" s="44">
        <f>INDEX(Données_sociales,3,5)</f>
        <v>350000</v>
      </c>
      <c r="K7" s="44">
        <f>INDEX(Données_sociales,3,5)</f>
        <v>350000</v>
      </c>
      <c r="L7" s="44">
        <f>INDEX(Données_sociales,3,5)</f>
        <v>350000</v>
      </c>
      <c r="M7" s="44">
        <f>INDEX(Données_sociales,3,5)</f>
        <v>350000</v>
      </c>
    </row>
    <row r="8" spans="1:13" ht="15.6">
      <c r="A8" s="40" t="s">
        <v>135</v>
      </c>
      <c r="B8" s="41">
        <f ca="1">IF(B5&gt;=350000,"550€",0)</f>
        <v>0</v>
      </c>
      <c r="C8" s="41">
        <f t="shared" ref="C8:M8" ca="1" si="0">IF(C5&gt;=350000,"550€",0)</f>
        <v>0</v>
      </c>
      <c r="D8" s="41" t="str">
        <f t="shared" ca="1" si="0"/>
        <v>550€</v>
      </c>
      <c r="E8" s="41">
        <f t="shared" ca="1" si="0"/>
        <v>0</v>
      </c>
      <c r="F8" s="41" t="str">
        <f t="shared" ca="1" si="0"/>
        <v>550€</v>
      </c>
      <c r="G8" s="41">
        <f t="shared" ca="1" si="0"/>
        <v>0</v>
      </c>
      <c r="H8" s="41">
        <f t="shared" ca="1" si="0"/>
        <v>0</v>
      </c>
      <c r="I8" s="41" t="str">
        <f t="shared" ca="1" si="0"/>
        <v>550€</v>
      </c>
      <c r="J8" s="41" t="str">
        <f t="shared" ca="1" si="0"/>
        <v>550€</v>
      </c>
      <c r="K8" s="41" t="str">
        <f t="shared" ca="1" si="0"/>
        <v>550€</v>
      </c>
      <c r="L8" s="41">
        <f t="shared" ca="1" si="0"/>
        <v>0</v>
      </c>
      <c r="M8" s="41" t="str">
        <f t="shared" ca="1" si="0"/>
        <v>550€</v>
      </c>
    </row>
    <row r="9" spans="1:13" ht="15.6">
      <c r="A9" s="45" t="s">
        <v>136</v>
      </c>
      <c r="B9" s="46">
        <f ca="1">SUM(B4,B6,B8)</f>
        <v>4348.366</v>
      </c>
      <c r="C9" s="46">
        <f ca="1">SUM(C4,C6,C8)</f>
        <v>4834.4161999999997</v>
      </c>
      <c r="D9" s="46">
        <f t="shared" ref="D9:M9" ca="1" si="1">SUM(D4,D6,D8)</f>
        <v>5076.5162</v>
      </c>
      <c r="E9" s="46">
        <f t="shared" ca="1" si="1"/>
        <v>4907.0987999999998</v>
      </c>
      <c r="F9" s="46">
        <f t="shared" ca="1" si="1"/>
        <v>5357.9992000000002</v>
      </c>
      <c r="G9" s="46">
        <f t="shared" ca="1" si="1"/>
        <v>4395.0828000000001</v>
      </c>
      <c r="H9" s="46">
        <f t="shared" ca="1" si="1"/>
        <v>4884.4660000000003</v>
      </c>
      <c r="I9" s="46">
        <f t="shared" ca="1" si="1"/>
        <v>5351.9660000000003</v>
      </c>
      <c r="J9" s="46">
        <f t="shared" ca="1" si="1"/>
        <v>5424.5491999999995</v>
      </c>
      <c r="K9" s="46">
        <f t="shared" ca="1" si="1"/>
        <v>5113.4823999999999</v>
      </c>
      <c r="L9" s="46">
        <f t="shared" ca="1" si="1"/>
        <v>4739.3656000000001</v>
      </c>
      <c r="M9" s="46">
        <f t="shared" ca="1" si="1"/>
        <v>5146.2825999999995</v>
      </c>
    </row>
    <row r="10" spans="1:13">
      <c r="A10" s="47"/>
      <c r="B10" s="47"/>
      <c r="C10" s="47"/>
      <c r="D10" s="47"/>
      <c r="E10" s="47"/>
      <c r="F10" s="47"/>
      <c r="G10" s="47"/>
      <c r="H10" s="47"/>
      <c r="I10" s="47"/>
      <c r="J10" s="47"/>
      <c r="K10" s="47"/>
      <c r="L10" s="47"/>
      <c r="M10" s="47"/>
    </row>
    <row r="12" spans="1:13" ht="15.6">
      <c r="A12" s="38" t="s">
        <v>139</v>
      </c>
      <c r="B12" s="39" t="s">
        <v>106</v>
      </c>
      <c r="C12" s="39" t="s">
        <v>107</v>
      </c>
      <c r="D12" s="39" t="s">
        <v>108</v>
      </c>
      <c r="E12" s="39" t="s">
        <v>109</v>
      </c>
      <c r="F12" s="39" t="s">
        <v>110</v>
      </c>
      <c r="G12" s="39" t="s">
        <v>111</v>
      </c>
      <c r="H12" s="39" t="s">
        <v>112</v>
      </c>
      <c r="I12" s="39" t="s">
        <v>113</v>
      </c>
      <c r="J12" s="39" t="s">
        <v>114</v>
      </c>
      <c r="K12" s="39" t="s">
        <v>115</v>
      </c>
      <c r="L12" s="39" t="s">
        <v>116</v>
      </c>
      <c r="M12" s="39" t="s">
        <v>117</v>
      </c>
    </row>
    <row r="13" spans="1:13" ht="15.6">
      <c r="A13" s="40" t="s">
        <v>127</v>
      </c>
      <c r="B13" s="41">
        <f>INDEX(Données_sociales,4,3)</f>
        <v>1450</v>
      </c>
      <c r="C13" s="41">
        <f>INDEX(Données_sociales,4,3)</f>
        <v>1450</v>
      </c>
      <c r="D13" s="41">
        <f>INDEX(Données_sociales,4,3)</f>
        <v>1450</v>
      </c>
      <c r="E13" s="41">
        <f>INDEX(Données_sociales,4,3)</f>
        <v>1450</v>
      </c>
      <c r="F13" s="41">
        <f>INDEX(Données_sociales,4,3)</f>
        <v>1450</v>
      </c>
      <c r="G13" s="41">
        <f>INDEX(Données_sociales,4,3)</f>
        <v>1450</v>
      </c>
      <c r="H13" s="41">
        <f>INDEX(Données_sociales,4,3)</f>
        <v>1450</v>
      </c>
      <c r="I13" s="41">
        <f>INDEX(Données_sociales,4,3)</f>
        <v>1450</v>
      </c>
      <c r="J13" s="41">
        <f>INDEX(Données_sociales,4,3)</f>
        <v>1450</v>
      </c>
      <c r="K13" s="41">
        <f>INDEX(Données_sociales,4,3)</f>
        <v>1450</v>
      </c>
      <c r="L13" s="41">
        <f>INDEX(Données_sociales,4,3)</f>
        <v>1450</v>
      </c>
      <c r="M13" s="41">
        <f>INDEX(Données_sociales,4,3)</f>
        <v>1450</v>
      </c>
    </row>
    <row r="14" spans="1:13" ht="15.6">
      <c r="A14" s="42" t="s">
        <v>133</v>
      </c>
      <c r="B14" s="43">
        <f ca="1">Sutter!F94</f>
        <v>320033.3</v>
      </c>
      <c r="C14" s="43">
        <f ca="1">Sutter!G94</f>
        <v>364589.93999999994</v>
      </c>
      <c r="D14" s="43">
        <f ca="1">Sutter!H94</f>
        <v>379616.58</v>
      </c>
      <c r="E14" s="43">
        <f ca="1">Sutter!I94</f>
        <v>323839.92</v>
      </c>
      <c r="F14" s="43">
        <f ca="1">Sutter!J94</f>
        <v>371969.94</v>
      </c>
      <c r="G14" s="43">
        <f ca="1">Sutter!K94</f>
        <v>332836.63999999996</v>
      </c>
      <c r="H14" s="43">
        <f ca="1">Sutter!L94</f>
        <v>358238.27999999997</v>
      </c>
      <c r="I14" s="43">
        <f ca="1">Sutter!M94</f>
        <v>318319.98</v>
      </c>
      <c r="J14" s="43">
        <f ca="1">Sutter!N94</f>
        <v>257304.96000000002</v>
      </c>
      <c r="K14" s="43">
        <f ca="1">Sutter!O94</f>
        <v>344600</v>
      </c>
      <c r="L14" s="43">
        <f ca="1">Sutter!P94</f>
        <v>319726.58</v>
      </c>
      <c r="M14" s="43">
        <f ca="1">Sutter!Q94</f>
        <v>391393.28000000003</v>
      </c>
    </row>
    <row r="15" spans="1:13" ht="15.6">
      <c r="A15" s="40" t="s">
        <v>128</v>
      </c>
      <c r="B15" s="41">
        <f ca="1">B14*'Données sociales'!$D$6</f>
        <v>1600.1665</v>
      </c>
      <c r="C15" s="41">
        <f ca="1">C14*'Données sociales'!$D$6</f>
        <v>1822.9496999999997</v>
      </c>
      <c r="D15" s="41">
        <f ca="1">D14*'Données sociales'!$D$6</f>
        <v>1898.0829000000001</v>
      </c>
      <c r="E15" s="41">
        <f ca="1">E14*'Données sociales'!$D$6</f>
        <v>1619.1995999999999</v>
      </c>
      <c r="F15" s="41">
        <f ca="1">F14*'Données sociales'!$D$6</f>
        <v>1859.8497</v>
      </c>
      <c r="G15" s="41">
        <f ca="1">G14*'Données sociales'!$D$6</f>
        <v>1664.1831999999997</v>
      </c>
      <c r="H15" s="41">
        <f ca="1">H14*'Données sociales'!$D$6</f>
        <v>1791.1913999999999</v>
      </c>
      <c r="I15" s="41">
        <f ca="1">I14*'Données sociales'!$D$6</f>
        <v>1591.5998999999999</v>
      </c>
      <c r="J15" s="41">
        <f ca="1">J14*'Données sociales'!$D$6</f>
        <v>1286.5248000000001</v>
      </c>
      <c r="K15" s="41">
        <f ca="1">K14*'Données sociales'!$D$6</f>
        <v>1723</v>
      </c>
      <c r="L15" s="41">
        <f ca="1">L14*'Données sociales'!$D$6</f>
        <v>1598.6329000000001</v>
      </c>
      <c r="M15" s="41">
        <f ca="1">M14*'Données sociales'!$D$6</f>
        <v>1956.9664000000002</v>
      </c>
    </row>
    <row r="16" spans="1:13" ht="15.6">
      <c r="A16" s="40" t="s">
        <v>134</v>
      </c>
      <c r="B16" s="44">
        <f>INDEX(Données_sociales,4,5)</f>
        <v>320000</v>
      </c>
      <c r="C16" s="44">
        <f>INDEX(Données_sociales,4,5)</f>
        <v>320000</v>
      </c>
      <c r="D16" s="44">
        <f>INDEX(Données_sociales,4,5)</f>
        <v>320000</v>
      </c>
      <c r="E16" s="44">
        <f>INDEX(Données_sociales,4,5)</f>
        <v>320000</v>
      </c>
      <c r="F16" s="44">
        <f>INDEX(Données_sociales,4,5)</f>
        <v>320000</v>
      </c>
      <c r="G16" s="44">
        <f>INDEX(Données_sociales,4,5)</f>
        <v>320000</v>
      </c>
      <c r="H16" s="44">
        <f>INDEX(Données_sociales,4,5)</f>
        <v>320000</v>
      </c>
      <c r="I16" s="44">
        <f>INDEX(Données_sociales,4,5)</f>
        <v>320000</v>
      </c>
      <c r="J16" s="44">
        <f>INDEX(Données_sociales,4,5)</f>
        <v>320000</v>
      </c>
      <c r="K16" s="44">
        <f>INDEX(Données_sociales,4,5)</f>
        <v>320000</v>
      </c>
      <c r="L16" s="44">
        <f>INDEX(Données_sociales,4,5)</f>
        <v>320000</v>
      </c>
      <c r="M16" s="44">
        <f>INDEX(Données_sociales,4,5)</f>
        <v>320000</v>
      </c>
    </row>
    <row r="17" spans="1:13" ht="15.6">
      <c r="A17" s="40" t="s">
        <v>135</v>
      </c>
      <c r="B17" s="41" t="str">
        <f ca="1">IF(B14&gt;=320000,"450€",0)</f>
        <v>450€</v>
      </c>
      <c r="C17" s="41" t="str">
        <f t="shared" ref="C17:M17" ca="1" si="2">IF(C14&gt;=320000,"450€",0)</f>
        <v>450€</v>
      </c>
      <c r="D17" s="41" t="str">
        <f t="shared" ca="1" si="2"/>
        <v>450€</v>
      </c>
      <c r="E17" s="41" t="str">
        <f t="shared" ca="1" si="2"/>
        <v>450€</v>
      </c>
      <c r="F17" s="41" t="str">
        <f t="shared" ca="1" si="2"/>
        <v>450€</v>
      </c>
      <c r="G17" s="41" t="str">
        <f t="shared" ca="1" si="2"/>
        <v>450€</v>
      </c>
      <c r="H17" s="41" t="str">
        <f t="shared" ca="1" si="2"/>
        <v>450€</v>
      </c>
      <c r="I17" s="41">
        <f t="shared" ca="1" si="2"/>
        <v>0</v>
      </c>
      <c r="J17" s="41">
        <f t="shared" ca="1" si="2"/>
        <v>0</v>
      </c>
      <c r="K17" s="41" t="str">
        <f t="shared" ca="1" si="2"/>
        <v>450€</v>
      </c>
      <c r="L17" s="41">
        <f t="shared" ca="1" si="2"/>
        <v>0</v>
      </c>
      <c r="M17" s="41" t="str">
        <f t="shared" ca="1" si="2"/>
        <v>450€</v>
      </c>
    </row>
    <row r="18" spans="1:13" ht="15.6">
      <c r="A18" s="45" t="s">
        <v>136</v>
      </c>
      <c r="B18" s="46">
        <f ca="1">SUM(B13,B15,B17)</f>
        <v>3050.1665000000003</v>
      </c>
      <c r="C18" s="46">
        <f t="shared" ref="C18:M18" ca="1" si="3">SUM(C13,C15,C17)</f>
        <v>3272.9496999999997</v>
      </c>
      <c r="D18" s="46">
        <f t="shared" ca="1" si="3"/>
        <v>3348.0829000000003</v>
      </c>
      <c r="E18" s="46">
        <f t="shared" ca="1" si="3"/>
        <v>3069.1995999999999</v>
      </c>
      <c r="F18" s="46">
        <f t="shared" ca="1" si="3"/>
        <v>3309.8496999999998</v>
      </c>
      <c r="G18" s="46">
        <f t="shared" ca="1" si="3"/>
        <v>3114.1831999999995</v>
      </c>
      <c r="H18" s="46">
        <f t="shared" ca="1" si="3"/>
        <v>3241.1913999999997</v>
      </c>
      <c r="I18" s="46">
        <f t="shared" ca="1" si="3"/>
        <v>3041.5999000000002</v>
      </c>
      <c r="J18" s="46">
        <f t="shared" ca="1" si="3"/>
        <v>2736.5248000000001</v>
      </c>
      <c r="K18" s="46">
        <f t="shared" ca="1" si="3"/>
        <v>3173</v>
      </c>
      <c r="L18" s="46">
        <f t="shared" ca="1" si="3"/>
        <v>3048.6329000000001</v>
      </c>
      <c r="M18" s="46">
        <f t="shared" ca="1" si="3"/>
        <v>3406.9664000000002</v>
      </c>
    </row>
    <row r="21" spans="1:13" ht="31.2">
      <c r="A21" s="38" t="s">
        <v>140</v>
      </c>
      <c r="B21" s="39" t="s">
        <v>106</v>
      </c>
      <c r="C21" s="39" t="s">
        <v>107</v>
      </c>
      <c r="D21" s="39" t="s">
        <v>108</v>
      </c>
      <c r="E21" s="39" t="s">
        <v>109</v>
      </c>
      <c r="F21" s="39" t="s">
        <v>110</v>
      </c>
      <c r="G21" s="39" t="s">
        <v>111</v>
      </c>
      <c r="H21" s="39" t="s">
        <v>112</v>
      </c>
      <c r="I21" s="39" t="s">
        <v>113</v>
      </c>
      <c r="J21" s="39" t="s">
        <v>114</v>
      </c>
      <c r="K21" s="39" t="s">
        <v>115</v>
      </c>
      <c r="L21" s="39" t="s">
        <v>116</v>
      </c>
      <c r="M21" s="39" t="s">
        <v>117</v>
      </c>
    </row>
    <row r="22" spans="1:13" ht="15.6">
      <c r="A22" s="40" t="s">
        <v>127</v>
      </c>
      <c r="B22" s="41">
        <f>INDEX(Données_sociales,5,3)</f>
        <v>1450</v>
      </c>
      <c r="C22" s="41">
        <f>INDEX(Données_sociales,5,3)</f>
        <v>1450</v>
      </c>
      <c r="D22" s="41">
        <f>INDEX(Données_sociales,5,3)</f>
        <v>1450</v>
      </c>
      <c r="E22" s="41">
        <f>INDEX(Données_sociales,5,3)</f>
        <v>1450</v>
      </c>
      <c r="F22" s="41">
        <f>INDEX(Données_sociales,5,3)</f>
        <v>1450</v>
      </c>
      <c r="G22" s="41">
        <f>INDEX(Données_sociales,5,3)</f>
        <v>1450</v>
      </c>
      <c r="H22" s="41">
        <f>INDEX(Données_sociales,5,3)</f>
        <v>1450</v>
      </c>
      <c r="I22" s="41">
        <f>INDEX(Données_sociales,5,3)</f>
        <v>1450</v>
      </c>
      <c r="J22" s="41">
        <f>INDEX(Données_sociales,5,3)</f>
        <v>1450</v>
      </c>
      <c r="K22" s="41">
        <f>INDEX(Données_sociales,5,3)</f>
        <v>1450</v>
      </c>
      <c r="L22" s="41">
        <f>INDEX(Données_sociales,5,3)</f>
        <v>1450</v>
      </c>
      <c r="M22" s="41">
        <f>INDEX(Données_sociales,5,3)</f>
        <v>1450</v>
      </c>
    </row>
    <row r="23" spans="1:13" ht="15.6">
      <c r="A23" s="42" t="s">
        <v>133</v>
      </c>
      <c r="B23" s="43">
        <f ca="1">Muller!F94</f>
        <v>349956.6</v>
      </c>
      <c r="C23" s="43">
        <f ca="1">Muller!G94</f>
        <v>424748.24</v>
      </c>
      <c r="D23" s="43">
        <f ca="1">Muller!H94</f>
        <v>305743.28000000003</v>
      </c>
      <c r="E23" s="43">
        <f ca="1">Muller!I94</f>
        <v>330523.26</v>
      </c>
      <c r="F23" s="43">
        <f ca="1">Muller!J94</f>
        <v>270698.26</v>
      </c>
      <c r="G23" s="43">
        <f ca="1">Muller!K94</f>
        <v>359673.19999999995</v>
      </c>
      <c r="H23" s="43">
        <f ca="1">Muller!L94</f>
        <v>322863.3</v>
      </c>
      <c r="I23" s="43">
        <f ca="1">Muller!M94</f>
        <v>305416.62</v>
      </c>
      <c r="J23" s="43">
        <f ca="1">Muller!N94</f>
        <v>402098.28</v>
      </c>
      <c r="K23" s="43">
        <f ca="1">Muller!O94</f>
        <v>303959.88</v>
      </c>
      <c r="L23" s="43">
        <f ca="1">Muller!P94</f>
        <v>373151.60000000003</v>
      </c>
      <c r="M23" s="43">
        <f ca="1">Muller!Q94</f>
        <v>385771.6</v>
      </c>
    </row>
    <row r="24" spans="1:13" ht="15.6">
      <c r="A24" s="40" t="s">
        <v>128</v>
      </c>
      <c r="B24" s="41">
        <f ca="1">B23*'Données sociales'!$D$7</f>
        <v>1749.7829999999999</v>
      </c>
      <c r="C24" s="41">
        <f ca="1">C23*'Données sociales'!$D$7</f>
        <v>2123.7411999999999</v>
      </c>
      <c r="D24" s="41">
        <f ca="1">D23*'Données sociales'!$D$7</f>
        <v>1528.7164000000002</v>
      </c>
      <c r="E24" s="41">
        <f ca="1">E23*'Données sociales'!$D$7</f>
        <v>1652.6163000000001</v>
      </c>
      <c r="F24" s="41">
        <f ca="1">F23*'Données sociales'!$D$7</f>
        <v>1353.4913000000001</v>
      </c>
      <c r="G24" s="41">
        <f ca="1">G23*'Données sociales'!$D$7</f>
        <v>1798.3659999999998</v>
      </c>
      <c r="H24" s="41">
        <f ca="1">H23*'Données sociales'!$D$7</f>
        <v>1614.3164999999999</v>
      </c>
      <c r="I24" s="41">
        <f ca="1">I23*'Données sociales'!$D$7</f>
        <v>1527.0831000000001</v>
      </c>
      <c r="J24" s="41">
        <f ca="1">J23*'Données sociales'!$D$7</f>
        <v>2010.4914000000001</v>
      </c>
      <c r="K24" s="41">
        <f ca="1">K23*'Données sociales'!$D$7</f>
        <v>1519.7994000000001</v>
      </c>
      <c r="L24" s="41">
        <f ca="1">L23*'Données sociales'!$D$7</f>
        <v>1865.7580000000003</v>
      </c>
      <c r="M24" s="41">
        <f ca="1">M23*'Données sociales'!$D$7</f>
        <v>1928.8579999999999</v>
      </c>
    </row>
    <row r="25" spans="1:13" ht="15.6">
      <c r="A25" s="40" t="s">
        <v>134</v>
      </c>
      <c r="B25" s="44">
        <f>INDEX(Données_sociales,5,5)</f>
        <v>320000</v>
      </c>
      <c r="C25" s="44">
        <f>INDEX(Données_sociales,5,5)</f>
        <v>320000</v>
      </c>
      <c r="D25" s="44">
        <f>INDEX(Données_sociales,5,5)</f>
        <v>320000</v>
      </c>
      <c r="E25" s="44">
        <f>INDEX(Données_sociales,5,5)</f>
        <v>320000</v>
      </c>
      <c r="F25" s="44">
        <f>INDEX(Données_sociales,5,5)</f>
        <v>320000</v>
      </c>
      <c r="G25" s="44">
        <f>INDEX(Données_sociales,5,5)</f>
        <v>320000</v>
      </c>
      <c r="H25" s="44">
        <f>INDEX(Données_sociales,5,5)</f>
        <v>320000</v>
      </c>
      <c r="I25" s="44">
        <f>INDEX(Données_sociales,5,5)</f>
        <v>320000</v>
      </c>
      <c r="J25" s="44">
        <f>INDEX(Données_sociales,5,5)</f>
        <v>320000</v>
      </c>
      <c r="K25" s="44">
        <f>INDEX(Données_sociales,5,5)</f>
        <v>320000</v>
      </c>
      <c r="L25" s="44">
        <f>INDEX(Données_sociales,5,5)</f>
        <v>320000</v>
      </c>
      <c r="M25" s="44">
        <f>INDEX(Données_sociales,5,5)</f>
        <v>320000</v>
      </c>
    </row>
    <row r="26" spans="1:13" ht="15.6">
      <c r="A26" s="40" t="s">
        <v>135</v>
      </c>
      <c r="B26" s="41" t="str">
        <f ca="1">IF(B23&gt;=320000,"450€",0)</f>
        <v>450€</v>
      </c>
      <c r="C26" s="41" t="str">
        <f t="shared" ref="C26:M26" ca="1" si="4">IF(C23&gt;=320000,"450€",0)</f>
        <v>450€</v>
      </c>
      <c r="D26" s="41">
        <f t="shared" ca="1" si="4"/>
        <v>0</v>
      </c>
      <c r="E26" s="41" t="str">
        <f t="shared" ca="1" si="4"/>
        <v>450€</v>
      </c>
      <c r="F26" s="41">
        <f t="shared" ca="1" si="4"/>
        <v>0</v>
      </c>
      <c r="G26" s="41" t="str">
        <f t="shared" ca="1" si="4"/>
        <v>450€</v>
      </c>
      <c r="H26" s="41" t="str">
        <f t="shared" ca="1" si="4"/>
        <v>450€</v>
      </c>
      <c r="I26" s="41">
        <f t="shared" ca="1" si="4"/>
        <v>0</v>
      </c>
      <c r="J26" s="41" t="str">
        <f t="shared" ca="1" si="4"/>
        <v>450€</v>
      </c>
      <c r="K26" s="41">
        <f t="shared" ca="1" si="4"/>
        <v>0</v>
      </c>
      <c r="L26" s="41" t="str">
        <f t="shared" ca="1" si="4"/>
        <v>450€</v>
      </c>
      <c r="M26" s="41" t="str">
        <f t="shared" ca="1" si="4"/>
        <v>450€</v>
      </c>
    </row>
    <row r="27" spans="1:13" ht="15.6">
      <c r="A27" s="45" t="s">
        <v>136</v>
      </c>
      <c r="B27" s="46">
        <f ca="1">SUM(B22,B24,B26)</f>
        <v>3199.7829999999999</v>
      </c>
      <c r="C27" s="46">
        <f t="shared" ref="C27:M27" ca="1" si="5">SUM(C22,C24,C26)</f>
        <v>3573.7411999999999</v>
      </c>
      <c r="D27" s="46">
        <f t="shared" ca="1" si="5"/>
        <v>2978.7164000000002</v>
      </c>
      <c r="E27" s="46">
        <f t="shared" ca="1" si="5"/>
        <v>3102.6163000000001</v>
      </c>
      <c r="F27" s="46">
        <f t="shared" ca="1" si="5"/>
        <v>2803.4913000000001</v>
      </c>
      <c r="G27" s="46">
        <f t="shared" ca="1" si="5"/>
        <v>3248.366</v>
      </c>
      <c r="H27" s="46">
        <f t="shared" ca="1" si="5"/>
        <v>3064.3164999999999</v>
      </c>
      <c r="I27" s="46">
        <f t="shared" ca="1" si="5"/>
        <v>2977.0830999999998</v>
      </c>
      <c r="J27" s="46">
        <f t="shared" ca="1" si="5"/>
        <v>3460.4913999999999</v>
      </c>
      <c r="K27" s="46">
        <f t="shared" ca="1" si="5"/>
        <v>2969.7993999999999</v>
      </c>
      <c r="L27" s="46">
        <f t="shared" ca="1" si="5"/>
        <v>3315.7580000000003</v>
      </c>
      <c r="M27" s="46">
        <f t="shared" ca="1" si="5"/>
        <v>3378.8580000000002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F55F68-F965-4DE1-951A-D426CEDDAD56}">
  <sheetPr>
    <tabColor theme="7" tint="0.39997558519241921"/>
  </sheetPr>
  <dimension ref="A1:N49"/>
  <sheetViews>
    <sheetView tabSelected="1" topLeftCell="A21" zoomScale="89" zoomScaleNormal="89" workbookViewId="0">
      <selection activeCell="A46" activeCellId="2" sqref="A34 A40 A46"/>
    </sheetView>
  </sheetViews>
  <sheetFormatPr baseColWidth="10" defaultRowHeight="14.4"/>
  <cols>
    <col min="1" max="1" width="24" customWidth="1"/>
    <col min="2" max="14" width="15.33203125" customWidth="1"/>
  </cols>
  <sheetData>
    <row r="1" spans="1:14" ht="31.8" thickTop="1" thickBot="1">
      <c r="A1" s="50"/>
      <c r="B1" s="50"/>
      <c r="C1" s="50"/>
      <c r="D1" s="50" t="s">
        <v>141</v>
      </c>
      <c r="E1" s="50"/>
      <c r="F1" s="50"/>
      <c r="G1" s="50"/>
      <c r="H1" s="50"/>
      <c r="I1" s="50"/>
      <c r="J1" s="50"/>
      <c r="K1" s="50"/>
      <c r="L1" s="50"/>
    </row>
    <row r="2" spans="1:14" ht="15" thickTop="1"/>
    <row r="3" spans="1:14" ht="26.4">
      <c r="A3" s="51" t="s">
        <v>142</v>
      </c>
      <c r="B3" s="52" t="s">
        <v>106</v>
      </c>
      <c r="C3" s="52" t="s">
        <v>107</v>
      </c>
      <c r="D3" s="52" t="s">
        <v>108</v>
      </c>
      <c r="E3" s="52" t="s">
        <v>109</v>
      </c>
      <c r="F3" s="52" t="s">
        <v>110</v>
      </c>
      <c r="G3" s="52" t="s">
        <v>111</v>
      </c>
      <c r="H3" s="52" t="s">
        <v>112</v>
      </c>
      <c r="I3" s="52" t="s">
        <v>113</v>
      </c>
      <c r="J3" s="52" t="s">
        <v>114</v>
      </c>
      <c r="K3" s="52" t="s">
        <v>115</v>
      </c>
      <c r="L3" s="52" t="s">
        <v>116</v>
      </c>
      <c r="M3" s="52" t="s">
        <v>117</v>
      </c>
      <c r="N3" s="52" t="s">
        <v>143</v>
      </c>
    </row>
    <row r="4" spans="1:14">
      <c r="A4" s="53" t="s">
        <v>145</v>
      </c>
      <c r="B4" s="54">
        <f ca="1">Martinez!F51</f>
        <v>171</v>
      </c>
      <c r="C4" s="54">
        <f ca="1">Martinez!G51</f>
        <v>195</v>
      </c>
      <c r="D4" s="54">
        <f ca="1">Martinez!H51</f>
        <v>196</v>
      </c>
      <c r="E4" s="54">
        <f ca="1">Martinez!I51</f>
        <v>204</v>
      </c>
      <c r="F4" s="54">
        <f ca="1">Martinez!J51</f>
        <v>222</v>
      </c>
      <c r="G4" s="54">
        <f ca="1">Martinez!K51</f>
        <v>165</v>
      </c>
      <c r="H4" s="54">
        <f ca="1">Martinez!L51</f>
        <v>199</v>
      </c>
      <c r="I4" s="54">
        <f ca="1">Martinez!M51</f>
        <v>226</v>
      </c>
      <c r="J4" s="54">
        <f ca="1">Martinez!N51</f>
        <v>228</v>
      </c>
      <c r="K4" s="54">
        <f ca="1">Martinez!O51</f>
        <v>219</v>
      </c>
      <c r="L4" s="54">
        <f ca="1">Martinez!P51</f>
        <v>194</v>
      </c>
      <c r="M4" s="54">
        <f ca="1">Martinez!Q51</f>
        <v>196</v>
      </c>
      <c r="N4" s="54">
        <f ca="1">SUM(B4:M4)</f>
        <v>2415</v>
      </c>
    </row>
    <row r="5" spans="1:14">
      <c r="A5" s="53" t="s">
        <v>146</v>
      </c>
      <c r="B5" s="54">
        <f ca="1">Sutter!F51</f>
        <v>185</v>
      </c>
      <c r="C5" s="54">
        <f ca="1">Sutter!G51</f>
        <v>216</v>
      </c>
      <c r="D5" s="54">
        <f ca="1">Sutter!H51</f>
        <v>223</v>
      </c>
      <c r="E5" s="54">
        <f ca="1">Sutter!I51</f>
        <v>203</v>
      </c>
      <c r="F5" s="54">
        <f ca="1">Sutter!J51</f>
        <v>207</v>
      </c>
      <c r="G5" s="54">
        <f ca="1">Sutter!K51</f>
        <v>194</v>
      </c>
      <c r="H5" s="54">
        <f ca="1">Sutter!L51</f>
        <v>220</v>
      </c>
      <c r="I5" s="54">
        <f ca="1">Sutter!M51</f>
        <v>198</v>
      </c>
      <c r="J5" s="54">
        <f ca="1">Sutter!N51</f>
        <v>151</v>
      </c>
      <c r="K5" s="54">
        <f ca="1">Sutter!O51</f>
        <v>199</v>
      </c>
      <c r="L5" s="54">
        <f ca="1">Sutter!P51</f>
        <v>179</v>
      </c>
      <c r="M5" s="54">
        <f ca="1">Sutter!Q51</f>
        <v>241</v>
      </c>
      <c r="N5" s="54">
        <f t="shared" ref="N5:N6" ca="1" si="0">SUM(B5:M5)</f>
        <v>2416</v>
      </c>
    </row>
    <row r="6" spans="1:14">
      <c r="A6" s="53" t="s">
        <v>147</v>
      </c>
      <c r="B6" s="54">
        <f ca="1">Muller!F51</f>
        <v>218</v>
      </c>
      <c r="C6" s="54">
        <f ca="1">Muller!G51</f>
        <v>246</v>
      </c>
      <c r="D6" s="54">
        <f ca="1">Muller!H51</f>
        <v>187</v>
      </c>
      <c r="E6" s="54">
        <f ca="1">Muller!I51</f>
        <v>191</v>
      </c>
      <c r="F6" s="54">
        <f ca="1">Muller!J51</f>
        <v>158</v>
      </c>
      <c r="G6" s="54">
        <f ca="1">Muller!K51</f>
        <v>218</v>
      </c>
      <c r="H6" s="54">
        <f ca="1">Muller!L51</f>
        <v>191</v>
      </c>
      <c r="I6" s="54">
        <f ca="1">Muller!M51</f>
        <v>179</v>
      </c>
      <c r="J6" s="54">
        <f ca="1">Muller!N51</f>
        <v>222</v>
      </c>
      <c r="K6" s="54">
        <f ca="1">Muller!O51</f>
        <v>185</v>
      </c>
      <c r="L6" s="54">
        <f ca="1">Muller!P51</f>
        <v>218</v>
      </c>
      <c r="M6" s="54">
        <f ca="1">Muller!Q51</f>
        <v>233</v>
      </c>
      <c r="N6" s="54">
        <f t="shared" ca="1" si="0"/>
        <v>2446</v>
      </c>
    </row>
    <row r="7" spans="1:14">
      <c r="A7" s="55" t="s">
        <v>144</v>
      </c>
      <c r="B7" s="56">
        <f ca="1">SUM(B4:B6)</f>
        <v>574</v>
      </c>
      <c r="C7" s="56">
        <f t="shared" ref="C7:M7" ca="1" si="1">SUM(C4:C6)</f>
        <v>657</v>
      </c>
      <c r="D7" s="56">
        <f t="shared" ca="1" si="1"/>
        <v>606</v>
      </c>
      <c r="E7" s="56">
        <f t="shared" ca="1" si="1"/>
        <v>598</v>
      </c>
      <c r="F7" s="56">
        <f t="shared" ca="1" si="1"/>
        <v>587</v>
      </c>
      <c r="G7" s="56">
        <f t="shared" ca="1" si="1"/>
        <v>577</v>
      </c>
      <c r="H7" s="56">
        <f t="shared" ca="1" si="1"/>
        <v>610</v>
      </c>
      <c r="I7" s="56">
        <f t="shared" ca="1" si="1"/>
        <v>603</v>
      </c>
      <c r="J7" s="56">
        <f t="shared" ca="1" si="1"/>
        <v>601</v>
      </c>
      <c r="K7" s="56">
        <f t="shared" ca="1" si="1"/>
        <v>603</v>
      </c>
      <c r="L7" s="56">
        <f t="shared" ca="1" si="1"/>
        <v>591</v>
      </c>
      <c r="M7" s="56">
        <f t="shared" ca="1" si="1"/>
        <v>670</v>
      </c>
      <c r="N7" s="56">
        <f ca="1">SUM(B7:M7)</f>
        <v>7277</v>
      </c>
    </row>
    <row r="10" spans="1:14" ht="26.4">
      <c r="A10" s="51" t="s">
        <v>148</v>
      </c>
      <c r="B10" s="52" t="s">
        <v>106</v>
      </c>
      <c r="C10" s="52" t="s">
        <v>107</v>
      </c>
      <c r="D10" s="52" t="s">
        <v>108</v>
      </c>
      <c r="E10" s="52" t="s">
        <v>109</v>
      </c>
      <c r="F10" s="52" t="s">
        <v>110</v>
      </c>
      <c r="G10" s="52" t="s">
        <v>111</v>
      </c>
      <c r="H10" s="52" t="s">
        <v>112</v>
      </c>
      <c r="I10" s="52" t="s">
        <v>113</v>
      </c>
      <c r="J10" s="52" t="s">
        <v>114</v>
      </c>
      <c r="K10" s="52" t="s">
        <v>115</v>
      </c>
      <c r="L10" s="52" t="s">
        <v>116</v>
      </c>
      <c r="M10" s="52" t="s">
        <v>117</v>
      </c>
      <c r="N10" s="52" t="s">
        <v>143</v>
      </c>
    </row>
    <row r="11" spans="1:14">
      <c r="A11" s="53" t="s">
        <v>145</v>
      </c>
      <c r="B11" s="95">
        <f ca="1">Martinez!F94</f>
        <v>284836.60000000003</v>
      </c>
      <c r="C11" s="95">
        <f ca="1">Martinez!G94</f>
        <v>333441.61999999994</v>
      </c>
      <c r="D11" s="95">
        <f ca="1">Martinez!H94</f>
        <v>357651.62</v>
      </c>
      <c r="E11" s="95">
        <f ca="1">Martinez!I94</f>
        <v>340709.88</v>
      </c>
      <c r="F11" s="95">
        <f ca="1">Martinez!J94</f>
        <v>385799.92</v>
      </c>
      <c r="G11" s="95">
        <f ca="1">Martinez!K94</f>
        <v>289508.28000000003</v>
      </c>
      <c r="H11" s="95">
        <f ca="1">Martinez!L94</f>
        <v>338446.6</v>
      </c>
      <c r="I11" s="95">
        <f ca="1">Martinez!M94</f>
        <v>385196.6</v>
      </c>
      <c r="J11" s="95">
        <f ca="1">Martinez!N94</f>
        <v>392454.92</v>
      </c>
      <c r="K11" s="95">
        <f ca="1">Martinez!O94</f>
        <v>361348.24</v>
      </c>
      <c r="L11" s="95">
        <f ca="1">Martinez!P94</f>
        <v>323936.56</v>
      </c>
      <c r="M11" s="95">
        <f ca="1">Martinez!Q94</f>
        <v>364628.25999999995</v>
      </c>
      <c r="N11" s="95">
        <f ca="1">SUM(B11:M11)</f>
        <v>4157959.1</v>
      </c>
    </row>
    <row r="12" spans="1:14">
      <c r="A12" s="53" t="s">
        <v>146</v>
      </c>
      <c r="B12" s="95">
        <f ca="1">Sutter!F94</f>
        <v>320033.3</v>
      </c>
      <c r="C12" s="95">
        <f ca="1">Sutter!G94</f>
        <v>364589.93999999994</v>
      </c>
      <c r="D12" s="95">
        <f ca="1">Sutter!H94</f>
        <v>379616.58</v>
      </c>
      <c r="E12" s="95">
        <f ca="1">Sutter!I94</f>
        <v>323839.92</v>
      </c>
      <c r="F12" s="95">
        <f ca="1">Sutter!J94</f>
        <v>371969.94</v>
      </c>
      <c r="G12" s="95">
        <f ca="1">Sutter!K94</f>
        <v>332836.63999999996</v>
      </c>
      <c r="H12" s="95">
        <f ca="1">Sutter!L94</f>
        <v>358238.27999999997</v>
      </c>
      <c r="I12" s="95">
        <f ca="1">Sutter!M94</f>
        <v>318319.98</v>
      </c>
      <c r="J12" s="95">
        <f ca="1">Sutter!N94</f>
        <v>257304.96000000002</v>
      </c>
      <c r="K12" s="95">
        <f ca="1">Sutter!O94</f>
        <v>344600</v>
      </c>
      <c r="L12" s="95">
        <f ca="1">Sutter!P94</f>
        <v>319726.58</v>
      </c>
      <c r="M12" s="95">
        <f ca="1">Sutter!Q94</f>
        <v>391393.28000000003</v>
      </c>
      <c r="N12" s="95">
        <f t="shared" ref="N12:N13" ca="1" si="2">SUM(B12:M12)</f>
        <v>4082469.3999999994</v>
      </c>
    </row>
    <row r="13" spans="1:14">
      <c r="A13" s="53" t="s">
        <v>147</v>
      </c>
      <c r="B13" s="95">
        <f ca="1">Muller!F94</f>
        <v>349956.6</v>
      </c>
      <c r="C13" s="95">
        <f ca="1">Muller!G94</f>
        <v>424748.24</v>
      </c>
      <c r="D13" s="95">
        <f ca="1">Muller!H94</f>
        <v>305743.28000000003</v>
      </c>
      <c r="E13" s="95">
        <f ca="1">Muller!I94</f>
        <v>330523.26</v>
      </c>
      <c r="F13" s="95">
        <f ca="1">Muller!J94</f>
        <v>270698.26</v>
      </c>
      <c r="G13" s="95">
        <f ca="1">Muller!K94</f>
        <v>359673.19999999995</v>
      </c>
      <c r="H13" s="95">
        <f ca="1">Muller!L94</f>
        <v>322863.3</v>
      </c>
      <c r="I13" s="95">
        <f ca="1">Muller!M94</f>
        <v>305416.62</v>
      </c>
      <c r="J13" s="95">
        <f ca="1">Muller!N94</f>
        <v>402098.28</v>
      </c>
      <c r="K13" s="95">
        <f ca="1">Muller!O94</f>
        <v>303959.88</v>
      </c>
      <c r="L13" s="95">
        <f ca="1">Muller!P94</f>
        <v>373151.60000000003</v>
      </c>
      <c r="M13" s="95">
        <f ca="1">Muller!Q94</f>
        <v>385771.6</v>
      </c>
      <c r="N13" s="95">
        <f t="shared" ca="1" si="2"/>
        <v>4134604.12</v>
      </c>
    </row>
    <row r="14" spans="1:14">
      <c r="A14" s="55" t="s">
        <v>144</v>
      </c>
      <c r="B14" s="96">
        <f ca="1">SUM(B11:B13)</f>
        <v>954826.5</v>
      </c>
      <c r="C14" s="96">
        <f t="shared" ref="C14:M14" ca="1" si="3">SUM(C11:C13)</f>
        <v>1122779.7999999998</v>
      </c>
      <c r="D14" s="96">
        <f t="shared" ca="1" si="3"/>
        <v>1043011.48</v>
      </c>
      <c r="E14" s="96">
        <f t="shared" ca="1" si="3"/>
        <v>995073.06</v>
      </c>
      <c r="F14" s="96">
        <f t="shared" ca="1" si="3"/>
        <v>1028468.12</v>
      </c>
      <c r="G14" s="96">
        <f t="shared" ca="1" si="3"/>
        <v>982018.11999999988</v>
      </c>
      <c r="H14" s="96">
        <f t="shared" ca="1" si="3"/>
        <v>1019548.1799999999</v>
      </c>
      <c r="I14" s="96">
        <f t="shared" ca="1" si="3"/>
        <v>1008933.2</v>
      </c>
      <c r="J14" s="96">
        <f t="shared" ca="1" si="3"/>
        <v>1051858.1600000001</v>
      </c>
      <c r="K14" s="96">
        <f t="shared" ca="1" si="3"/>
        <v>1009908.12</v>
      </c>
      <c r="L14" s="96">
        <f t="shared" ca="1" si="3"/>
        <v>1016814.74</v>
      </c>
      <c r="M14" s="96">
        <f t="shared" ca="1" si="3"/>
        <v>1141793.1400000001</v>
      </c>
      <c r="N14" s="96">
        <f ca="1">SUM(B14:M14)</f>
        <v>12375032.620000001</v>
      </c>
    </row>
    <row r="17" spans="1:14">
      <c r="B17" s="52" t="s">
        <v>106</v>
      </c>
      <c r="C17" s="52" t="s">
        <v>107</v>
      </c>
      <c r="D17" s="52" t="s">
        <v>108</v>
      </c>
      <c r="E17" s="52" t="s">
        <v>109</v>
      </c>
      <c r="F17" s="52" t="s">
        <v>110</v>
      </c>
      <c r="G17" s="52" t="s">
        <v>111</v>
      </c>
      <c r="H17" s="52" t="s">
        <v>112</v>
      </c>
      <c r="I17" s="52" t="s">
        <v>113</v>
      </c>
      <c r="J17" s="52" t="s">
        <v>114</v>
      </c>
      <c r="K17" s="52" t="s">
        <v>115</v>
      </c>
      <c r="L17" s="52" t="s">
        <v>116</v>
      </c>
      <c r="M17" s="52" t="s">
        <v>117</v>
      </c>
      <c r="N17" s="52" t="s">
        <v>149</v>
      </c>
    </row>
    <row r="18" spans="1:14">
      <c r="A18" s="57" t="s">
        <v>150</v>
      </c>
      <c r="B18" s="58">
        <f ca="1">AVERAGE(B11:B13)</f>
        <v>318275.5</v>
      </c>
      <c r="C18" s="58">
        <f t="shared" ref="C18:M18" ca="1" si="4">AVERAGE(C11:C13)</f>
        <v>374259.93333333329</v>
      </c>
      <c r="D18" s="58">
        <f t="shared" ca="1" si="4"/>
        <v>347670.49333333335</v>
      </c>
      <c r="E18" s="58">
        <f t="shared" ca="1" si="4"/>
        <v>331691.02</v>
      </c>
      <c r="F18" s="58">
        <f t="shared" ca="1" si="4"/>
        <v>342822.70666666667</v>
      </c>
      <c r="G18" s="58">
        <f t="shared" ca="1" si="4"/>
        <v>327339.37333333329</v>
      </c>
      <c r="H18" s="58">
        <f t="shared" ca="1" si="4"/>
        <v>339849.39333333331</v>
      </c>
      <c r="I18" s="58">
        <f t="shared" ca="1" si="4"/>
        <v>336311.06666666665</v>
      </c>
      <c r="J18" s="58">
        <f t="shared" ca="1" si="4"/>
        <v>350619.38666666672</v>
      </c>
      <c r="K18" s="58">
        <f t="shared" ca="1" si="4"/>
        <v>336636.04</v>
      </c>
      <c r="L18" s="58">
        <f t="shared" ca="1" si="4"/>
        <v>338938.24666666664</v>
      </c>
      <c r="M18" s="58">
        <f t="shared" ca="1" si="4"/>
        <v>380597.71333333338</v>
      </c>
      <c r="N18" s="60">
        <f ca="1">AVERAGE(B18:M18)</f>
        <v>343750.90611111111</v>
      </c>
    </row>
    <row r="20" spans="1:14" ht="26.4">
      <c r="A20" s="51" t="s">
        <v>151</v>
      </c>
      <c r="B20" s="59"/>
    </row>
    <row r="21" spans="1:14">
      <c r="A21" s="53" t="s">
        <v>145</v>
      </c>
      <c r="B21" s="58">
        <f ca="1">AVERAGE(B11:M11)</f>
        <v>346496.59166666667</v>
      </c>
    </row>
    <row r="22" spans="1:14">
      <c r="A22" s="53" t="s">
        <v>146</v>
      </c>
      <c r="B22" s="58">
        <f t="shared" ref="B22:B23" ca="1" si="5">AVERAGE(B12:M12)</f>
        <v>340205.78333333327</v>
      </c>
    </row>
    <row r="23" spans="1:14">
      <c r="A23" s="53" t="s">
        <v>147</v>
      </c>
      <c r="B23" s="58">
        <f t="shared" ca="1" si="5"/>
        <v>344550.34333333332</v>
      </c>
    </row>
    <row r="24" spans="1:14">
      <c r="A24" s="55" t="s">
        <v>152</v>
      </c>
      <c r="B24" s="60">
        <f ca="1">AVERAGE(B21:B23)</f>
        <v>343750.90611111111</v>
      </c>
    </row>
    <row r="27" spans="1:14" ht="26.4">
      <c r="A27" s="51" t="s">
        <v>153</v>
      </c>
      <c r="B27" s="52" t="s">
        <v>106</v>
      </c>
      <c r="C27" s="52" t="s">
        <v>107</v>
      </c>
      <c r="D27" s="52" t="s">
        <v>108</v>
      </c>
      <c r="E27" s="52" t="s">
        <v>109</v>
      </c>
      <c r="F27" s="52" t="s">
        <v>110</v>
      </c>
      <c r="G27" s="52" t="s">
        <v>111</v>
      </c>
      <c r="H27" s="52" t="s">
        <v>112</v>
      </c>
      <c r="I27" s="52" t="s">
        <v>113</v>
      </c>
      <c r="J27" s="52" t="s">
        <v>114</v>
      </c>
      <c r="K27" s="52" t="s">
        <v>115</v>
      </c>
      <c r="L27" s="52" t="s">
        <v>116</v>
      </c>
      <c r="M27" s="52" t="s">
        <v>117</v>
      </c>
    </row>
    <row r="28" spans="1:14">
      <c r="A28" s="53" t="s">
        <v>145</v>
      </c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</row>
    <row r="29" spans="1:14">
      <c r="A29" s="53" t="s">
        <v>146</v>
      </c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</row>
    <row r="30" spans="1:14">
      <c r="A30" s="53" t="s">
        <v>147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</row>
    <row r="31" spans="1:14">
      <c r="A31" s="55" t="s">
        <v>144</v>
      </c>
      <c r="B31" s="62"/>
      <c r="C31" s="62"/>
      <c r="D31" s="62"/>
      <c r="E31" s="62"/>
      <c r="F31" s="62"/>
      <c r="G31" s="62"/>
      <c r="H31" s="62"/>
      <c r="I31" s="62"/>
      <c r="J31" s="62"/>
      <c r="K31" s="62"/>
      <c r="L31" s="62"/>
      <c r="M31" s="62"/>
    </row>
    <row r="34" spans="1:13" ht="26.4">
      <c r="A34" s="51" t="s">
        <v>154</v>
      </c>
      <c r="B34" s="52" t="s">
        <v>106</v>
      </c>
      <c r="C34" s="52" t="s">
        <v>107</v>
      </c>
      <c r="D34" s="52" t="s">
        <v>108</v>
      </c>
      <c r="E34" s="52" t="s">
        <v>109</v>
      </c>
      <c r="F34" s="52" t="s">
        <v>110</v>
      </c>
      <c r="G34" s="52" t="s">
        <v>111</v>
      </c>
      <c r="H34" s="52" t="s">
        <v>112</v>
      </c>
      <c r="I34" s="52" t="s">
        <v>113</v>
      </c>
      <c r="J34" s="52" t="s">
        <v>114</v>
      </c>
      <c r="K34" s="52" t="s">
        <v>115</v>
      </c>
      <c r="L34" s="52" t="s">
        <v>116</v>
      </c>
      <c r="M34" s="52" t="s">
        <v>117</v>
      </c>
    </row>
    <row r="35" spans="1:13">
      <c r="A35" s="53" t="s">
        <v>145</v>
      </c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</row>
    <row r="36" spans="1:13">
      <c r="A36" s="53" t="s">
        <v>146</v>
      </c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</row>
    <row r="37" spans="1:13">
      <c r="A37" s="53" t="s">
        <v>147</v>
      </c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</row>
    <row r="40" spans="1:13" ht="26.4">
      <c r="A40" s="51" t="s">
        <v>155</v>
      </c>
      <c r="B40" s="63" t="s">
        <v>106</v>
      </c>
      <c r="C40" s="63" t="s">
        <v>107</v>
      </c>
      <c r="D40" s="63" t="s">
        <v>108</v>
      </c>
      <c r="E40" s="63" t="s">
        <v>109</v>
      </c>
      <c r="F40" s="63" t="s">
        <v>110</v>
      </c>
      <c r="G40" s="63" t="s">
        <v>111</v>
      </c>
      <c r="H40" s="63" t="s">
        <v>112</v>
      </c>
      <c r="I40" s="63" t="s">
        <v>113</v>
      </c>
      <c r="J40" s="63" t="s">
        <v>114</v>
      </c>
      <c r="K40" s="63" t="s">
        <v>115</v>
      </c>
      <c r="L40" s="63" t="s">
        <v>116</v>
      </c>
      <c r="M40" s="63" t="s">
        <v>117</v>
      </c>
    </row>
    <row r="41" spans="1:13">
      <c r="A41" s="53" t="s">
        <v>145</v>
      </c>
      <c r="B41" s="64"/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</row>
    <row r="42" spans="1:13">
      <c r="A42" s="53" t="s">
        <v>146</v>
      </c>
      <c r="B42" s="64"/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</row>
    <row r="43" spans="1:13">
      <c r="A43" s="53" t="s">
        <v>147</v>
      </c>
      <c r="B43" s="64"/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</row>
    <row r="46" spans="1:13" ht="26.4">
      <c r="A46" s="51" t="s">
        <v>156</v>
      </c>
      <c r="B46" s="63" t="s">
        <v>106</v>
      </c>
      <c r="C46" s="63" t="s">
        <v>107</v>
      </c>
      <c r="D46" s="63" t="s">
        <v>108</v>
      </c>
      <c r="E46" s="63" t="s">
        <v>109</v>
      </c>
      <c r="F46" s="63" t="s">
        <v>110</v>
      </c>
      <c r="G46" s="63" t="s">
        <v>111</v>
      </c>
      <c r="H46" s="63" t="s">
        <v>112</v>
      </c>
      <c r="I46" s="63" t="s">
        <v>113</v>
      </c>
      <c r="J46" s="63" t="s">
        <v>114</v>
      </c>
      <c r="K46" s="63" t="s">
        <v>115</v>
      </c>
      <c r="L46" s="63" t="s">
        <v>116</v>
      </c>
      <c r="M46" s="63" t="s">
        <v>117</v>
      </c>
    </row>
    <row r="47" spans="1:13">
      <c r="A47" s="53" t="s">
        <v>145</v>
      </c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</row>
    <row r="48" spans="1:13">
      <c r="A48" s="53" t="s">
        <v>146</v>
      </c>
      <c r="B48" s="65"/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</row>
    <row r="49" spans="1:13">
      <c r="A49" s="53" t="s">
        <v>147</v>
      </c>
      <c r="B49" s="65"/>
      <c r="C49" s="65"/>
      <c r="D49" s="65"/>
      <c r="E49" s="65"/>
      <c r="F49" s="65"/>
      <c r="G49" s="65"/>
      <c r="H49" s="65"/>
      <c r="I49" s="65"/>
      <c r="J49" s="65"/>
      <c r="K49" s="65"/>
      <c r="L49" s="65"/>
      <c r="M49" s="65"/>
    </row>
  </sheetData>
  <conditionalFormatting sqref="B4:M6">
    <cfRule type="colorScale" priority="5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B11:M13">
    <cfRule type="colorScale" priority="4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B28:M30">
    <cfRule type="iconSet" priority="2">
      <iconSet iconSet="4Rating">
        <cfvo type="percent" val="0"/>
        <cfvo type="percent" val="25"/>
        <cfvo type="percent" val="50"/>
        <cfvo type="percent" val="75"/>
      </iconSe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55A64CE4-CF4E-4E8C-A7C5-E2D8E735893A}">
            <x14:iconSet iconSet="5Arrows" custom="1">
              <x14:cfvo type="percent">
                <xm:f>0</xm:f>
              </x14:cfvo>
              <x14:cfvo type="num">
                <xm:f>0.7</xm:f>
              </x14:cfvo>
              <x14:cfvo type="num">
                <xm:f>0.9</xm:f>
              </x14:cfvo>
              <x14:cfvo type="num">
                <xm:f>1.1000000000000001</xm:f>
              </x14:cfvo>
              <x14:cfvo type="num">
                <xm:f>1.5</xm:f>
              </x14:cfvo>
              <x14:cfIcon iconSet="3Arrows" iconId="0"/>
              <x14:cfIcon iconSet="4Arrows" iconId="1"/>
              <x14:cfIcon iconSet="3Triangles" iconId="1"/>
              <x14:cfIcon iconSet="4Arrows" iconId="2"/>
              <x14:cfIcon iconSet="3Arrows" iconId="2"/>
            </x14:iconSet>
          </x14:cfRule>
          <xm:sqref>B35:M37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DD397-0972-47AE-A63C-E76C099111E2}">
  <sheetPr>
    <tabColor theme="9" tint="0.79998168889431442"/>
  </sheetPr>
  <dimension ref="A1"/>
  <sheetViews>
    <sheetView workbookViewId="0">
      <selection activeCell="B14" sqref="B14"/>
    </sheetView>
  </sheetViews>
  <sheetFormatPr baseColWidth="10" defaultRowHeight="14.4"/>
  <cols>
    <col min="1" max="1" width="21.33203125" bestFit="1" customWidth="1"/>
    <col min="2" max="2" width="25.332031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Gamme </vt:lpstr>
      <vt:lpstr>Martinez</vt:lpstr>
      <vt:lpstr>Sutter</vt:lpstr>
      <vt:lpstr>Muller</vt:lpstr>
      <vt:lpstr>Consolidation</vt:lpstr>
      <vt:lpstr>Données sociales</vt:lpstr>
      <vt:lpstr>Paie</vt:lpstr>
      <vt:lpstr>Analyse CA</vt:lpstr>
      <vt:lpstr>TDC</vt:lpstr>
      <vt:lpstr>Categ</vt:lpstr>
      <vt:lpstr>Données_sociales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Juliette Montero Alvarez</dc:creator>
  <cp:lastModifiedBy>Juliette Montero Alvarez</cp:lastModifiedBy>
  <dcterms:created xsi:type="dcterms:W3CDTF">2020-12-27T15:11:34Z</dcterms:created>
  <dcterms:modified xsi:type="dcterms:W3CDTF">2020-12-31T00:34:15Z</dcterms:modified>
</cp:coreProperties>
</file>