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C01846F3-C953-42A1-8850-60D36868013D}" xr6:coauthVersionLast="45" xr6:coauthVersionMax="46" xr10:uidLastSave="{00000000-0000-0000-0000-000000000000}"/>
  <bookViews>
    <workbookView xWindow="28680" yWindow="-120" windowWidth="29040" windowHeight="15840" activeTab="1" xr2:uid="{CDECA499-603A-4B8D-AEA2-3DAEEF631EA4}"/>
  </bookViews>
  <sheets>
    <sheet name="ENTREPRISE" sheetId="2" r:id="rId1"/>
    <sheet name="TRIENTREPRISE" sheetId="1" r:id="rId2"/>
  </sheets>
  <definedNames>
    <definedName name="_0">_xlfn.ANCHORARRAY(TRIENTREPRISE!$O$9)</definedName>
    <definedName name="X_1">_xlfn.ANCHORARRAY(TRIENTREPRISE!$M$9)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" l="1" a="1"/>
  <c r="I9" i="1" s="1"/>
  <c r="K9" i="1" s="1" a="1"/>
  <c r="K9" i="1" s="1"/>
  <c r="G9" i="1" a="1"/>
  <c r="G9" i="1" s="1"/>
  <c r="B30" i="1"/>
  <c r="B31" i="1"/>
  <c r="B32" i="1"/>
  <c r="B33" i="1"/>
  <c r="Q12" i="1"/>
  <c r="Q11" i="1"/>
  <c r="Q10" i="1"/>
  <c r="Q9" i="1"/>
  <c r="Q16" i="1"/>
  <c r="Q17" i="1"/>
  <c r="Q13" i="1"/>
  <c r="M9" i="1" l="1" a="1"/>
  <c r="M9" i="1" s="1"/>
  <c r="P21" i="1" s="1" a="1"/>
  <c r="P21" i="1" s="1"/>
  <c r="O9" i="1" a="1"/>
  <c r="O9" i="1" s="1"/>
  <c r="Q21" i="1" s="1" a="1"/>
  <c r="Q21" i="1" s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7" i="2" l="1"/>
  <c r="A17" i="2" s="1"/>
  <c r="B29" i="2"/>
  <c r="A29" i="2" s="1"/>
  <c r="B12" i="2"/>
  <c r="A12" i="2" s="1"/>
  <c r="B20" i="2"/>
  <c r="A20" i="2" s="1"/>
  <c r="B30" i="2"/>
  <c r="A30" i="2" s="1"/>
  <c r="B24" i="2"/>
  <c r="A24" i="2" s="1"/>
  <c r="B23" i="2"/>
  <c r="A23" i="2" s="1"/>
  <c r="B16" i="2"/>
  <c r="A16" i="2" s="1"/>
  <c r="B9" i="2"/>
  <c r="B10" i="2"/>
  <c r="A10" i="2" s="1"/>
  <c r="B27" i="2"/>
  <c r="A27" i="2" s="1"/>
  <c r="B18" i="2"/>
  <c r="B11" i="2"/>
  <c r="A11" i="2" s="1"/>
  <c r="B13" i="2"/>
  <c r="A13" i="2" s="1"/>
  <c r="B14" i="2"/>
  <c r="A14" i="2" s="1"/>
  <c r="B28" i="2"/>
  <c r="A28" i="2" s="1"/>
  <c r="B25" i="2"/>
  <c r="A25" i="2" s="1"/>
  <c r="B21" i="2"/>
  <c r="A21" i="2" s="1"/>
  <c r="B15" i="2"/>
  <c r="A15" i="2" s="1"/>
  <c r="B19" i="2"/>
  <c r="A19" i="2" s="1"/>
  <c r="B22" i="2"/>
  <c r="A22" i="2" s="1"/>
  <c r="B26" i="2"/>
  <c r="A26" i="2" s="1"/>
  <c r="A23" i="1" l="1"/>
  <c r="A24" i="1"/>
  <c r="A15" i="1"/>
  <c r="A28" i="1"/>
  <c r="A14" i="1"/>
  <c r="A20" i="1"/>
  <c r="A17" i="1"/>
  <c r="A21" i="1"/>
  <c r="A18" i="2"/>
  <c r="A10" i="1"/>
  <c r="A9" i="1"/>
  <c r="A26" i="1"/>
  <c r="A27" i="1"/>
  <c r="A13" i="1"/>
  <c r="A30" i="1"/>
  <c r="A31" i="1"/>
  <c r="A16" i="1"/>
  <c r="A32" i="1"/>
  <c r="A25" i="1"/>
  <c r="A33" i="1"/>
  <c r="A18" i="1"/>
  <c r="A11" i="1"/>
  <c r="A12" i="1"/>
  <c r="A29" i="1"/>
  <c r="A22" i="1"/>
  <c r="A19" i="1"/>
  <c r="A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<sst xmlns="http://schemas.openxmlformats.org/spreadsheetml/2006/main" count="201" uniqueCount="37">
  <si>
    <t>BONNIE</t>
  </si>
  <si>
    <t>CLYDE</t>
  </si>
  <si>
    <t>ROSIE</t>
  </si>
  <si>
    <t>BLEU</t>
  </si>
  <si>
    <t>VERT</t>
  </si>
  <si>
    <t>JAUNE</t>
  </si>
  <si>
    <t>ROUGE</t>
  </si>
  <si>
    <t>ORANGE</t>
  </si>
  <si>
    <t>CREME</t>
  </si>
  <si>
    <t>MARRON</t>
  </si>
  <si>
    <t>BLANC</t>
  </si>
  <si>
    <t>TOI</t>
  </si>
  <si>
    <t>MOI</t>
  </si>
  <si>
    <t>LUI</t>
  </si>
  <si>
    <t>VIOLET</t>
  </si>
  <si>
    <t>PIERRE</t>
  </si>
  <si>
    <t>PAUL</t>
  </si>
  <si>
    <t>JACQUES</t>
  </si>
  <si>
    <t>ALBERT</t>
  </si>
  <si>
    <t>AMEDEE</t>
  </si>
  <si>
    <t>SIMON</t>
  </si>
  <si>
    <t>JEAN</t>
  </si>
  <si>
    <t>Uniques triés</t>
  </si>
  <si>
    <t>1 = X</t>
  </si>
  <si>
    <t>Recherche</t>
  </si>
  <si>
    <t>TriEntreprise D</t>
  </si>
  <si>
    <t>Entreprise B</t>
  </si>
  <si>
    <t xml:space="preserve">G9 : </t>
  </si>
  <si>
    <t xml:space="preserve">I9 : </t>
  </si>
  <si>
    <t xml:space="preserve">K9 : </t>
  </si>
  <si>
    <t xml:space="preserve">M9 : </t>
  </si>
  <si>
    <t xml:space="preserve">O9 : </t>
  </si>
  <si>
    <t>Non présents</t>
  </si>
  <si>
    <t>Filtres</t>
  </si>
  <si>
    <t xml:space="preserve">P21 : </t>
  </si>
  <si>
    <t xml:space="preserve">Q21 :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</si>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</sst>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theme="1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sz val="8"/>
      <color rgb="FF0070C0"/>
      <name val="Arial"/>
      <family val="2"/>
    </font>
    <font>
      <b/>
      <sz val="8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right"/>
    </xf>
    <xf numFmtId="0" fontId="7" fillId="0" borderId="2" xfId="0" applyFont="1" applyBorder="1" applyAlignment="1">
      <alignment horizontal="centerContinuous"/>
    </xf>
    <xf numFmtId="0" fontId="4" fillId="0" borderId="2" xfId="0" applyFont="1" applyBorder="1"/>
    <xf numFmtId="0" fontId="4" fillId="0" borderId="2" xfId="0" applyFont="1" applyBorder="1" applyAlignment="1">
      <alignment horizontal="centerContinuous"/>
    </xf>
    <xf numFmtId="0" fontId="7" fillId="0" borderId="4" xfId="0" applyFont="1" applyBorder="1" applyAlignment="1">
      <alignment horizontal="left"/>
    </xf>
    <xf numFmtId="0" fontId="4" fillId="0" borderId="3" xfId="0" applyFont="1" applyBorder="1"/>
    <xf numFmtId="0" fontId="8" fillId="0" borderId="3" xfId="0" applyFont="1" applyBorder="1" applyAlignment="1">
      <alignment horizontal="left"/>
    </xf>
    <xf numFmtId="0" fontId="7" fillId="0" borderId="4" xfId="0" applyFont="1" applyBorder="1" applyAlignment="1">
      <alignment horizontal="centerContinuous"/>
    </xf>
    <xf numFmtId="0" fontId="4" fillId="3" borderId="1" xfId="0" applyFont="1" applyFill="1" applyBorder="1"/>
    <xf numFmtId="0" fontId="1" fillId="3" borderId="1" xfId="0" applyFont="1" applyFill="1" applyBorder="1"/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/>
        <color rgb="FFFF0000"/>
      </font>
      <fill>
        <patternFill>
          <bgColor theme="5" tint="0.79998168889431442"/>
        </patternFill>
      </fill>
    </dxf>
    <dxf>
      <font>
        <color rgb="FFFF0000"/>
      </font>
    </dxf>
    <dxf>
      <font>
        <color rgb="FFFF0000"/>
      </font>
    </dxf>
    <dxf>
      <font>
        <b/>
        <i/>
        <color rgb="FFFF000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28575</xdr:rowOff>
    </xdr:from>
    <xdr:to>
      <xdr:col>2</xdr:col>
      <xdr:colOff>638175</xdr:colOff>
      <xdr:row>7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75C806A-2A2A-4D94-AB7A-25329C9689A6}"/>
            </a:ext>
          </a:extLst>
        </xdr:cNvPr>
        <xdr:cNvCxnSpPr/>
      </xdr:nvCxnSpPr>
      <xdr:spPr>
        <a:xfrm flipH="1">
          <a:off x="190500" y="981075"/>
          <a:ext cx="942975" cy="533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609600</xdr:colOff>
      <xdr:row>4</xdr:row>
      <xdr:rowOff>38100</xdr:rowOff>
    </xdr:from>
    <xdr:ext cx="383887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49BE282-F958-43E5-B614-A1E513E20913}"/>
            </a:ext>
          </a:extLst>
        </xdr:cNvPr>
        <xdr:cNvSpPr txBox="1"/>
      </xdr:nvSpPr>
      <xdr:spPr>
        <a:xfrm>
          <a:off x="1104900" y="800100"/>
          <a:ext cx="38388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CES ENTREPRISES N'ETANT</a:t>
          </a:r>
          <a:r>
            <a:rPr lang="fr-FR" sz="1100" baseline="0"/>
            <a:t> PAS PRESENTES RESTENT AVEC UN 0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</xdr:row>
      <xdr:rowOff>28575</xdr:rowOff>
    </xdr:from>
    <xdr:to>
      <xdr:col>2</xdr:col>
      <xdr:colOff>1647825</xdr:colOff>
      <xdr:row>4</xdr:row>
      <xdr:rowOff>142875</xdr:rowOff>
    </xdr:to>
    <xdr:sp macro="[0]!Feuil1.SansDoublonsTrié1" textlink="">
      <xdr:nvSpPr>
        <xdr:cNvPr id="2" name="Rectangle 1">
          <a:extLst>
            <a:ext uri="{FF2B5EF4-FFF2-40B4-BE49-F238E27FC236}">
              <a16:creationId xmlns:a16="http://schemas.microsoft.com/office/drawing/2014/main" id="{1CF2B241-4EC0-44FE-B0A5-6E005ED1EFB1}"/>
            </a:ext>
          </a:extLst>
        </xdr:cNvPr>
        <xdr:cNvSpPr/>
      </xdr:nvSpPr>
      <xdr:spPr>
        <a:xfrm>
          <a:off x="590550" y="180975"/>
          <a:ext cx="1552575" cy="57150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Arial" panose="020B0604020202020204" pitchFamily="34" charset="0"/>
              <a:cs typeface="Arial" panose="020B0604020202020204" pitchFamily="34" charset="0"/>
            </a:rPr>
            <a:t>TRIER LES DOUBLONS</a:t>
          </a:r>
          <a:endParaRPr lang="fr-FR" sz="1000" b="1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76200</xdr:colOff>
      <xdr:row>1</xdr:row>
      <xdr:rowOff>28576</xdr:rowOff>
    </xdr:from>
    <xdr:to>
      <xdr:col>3</xdr:col>
      <xdr:colOff>1638300</xdr:colOff>
      <xdr:row>4</xdr:row>
      <xdr:rowOff>142876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A2EAD57-84C2-48F0-BF6D-63A7DC41CDBA}"/>
            </a:ext>
          </a:extLst>
        </xdr:cNvPr>
        <xdr:cNvSpPr/>
      </xdr:nvSpPr>
      <xdr:spPr>
        <a:xfrm>
          <a:off x="2286000" y="180976"/>
          <a:ext cx="1562100" cy="571500"/>
        </a:xfrm>
        <a:prstGeom prst="roundRect">
          <a:avLst/>
        </a:prstGeom>
        <a:gradFill flip="none" rotWithShape="1">
          <a:gsLst>
            <a:gs pos="0">
              <a:schemeClr val="accent6">
                <a:shade val="30000"/>
                <a:satMod val="115000"/>
              </a:schemeClr>
            </a:gs>
            <a:gs pos="50000">
              <a:schemeClr val="accent6">
                <a:shade val="67500"/>
                <a:satMod val="115000"/>
              </a:schemeClr>
            </a:gs>
            <a:gs pos="100000">
              <a:schemeClr val="accent6">
                <a:shade val="100000"/>
                <a:satMod val="115000"/>
              </a:schemeClr>
            </a:gs>
          </a:gsLst>
          <a:path path="circle">
            <a:fillToRect l="100000" b="100000"/>
          </a:path>
          <a:tileRect t="-100000" r="-100000"/>
        </a:gradFill>
        <a:ln>
          <a:solidFill>
            <a:schemeClr val="accent6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TRANSFERT</a:t>
          </a:r>
        </a:p>
      </xdr:txBody>
    </xdr:sp>
    <xdr:clientData/>
  </xdr:twoCellAnchor>
  <xdr:twoCellAnchor editAs="oneCell">
    <xdr:from>
      <xdr:col>19</xdr:col>
      <xdr:colOff>561975</xdr:colOff>
      <xdr:row>6</xdr:row>
      <xdr:rowOff>133350</xdr:rowOff>
    </xdr:from>
    <xdr:to>
      <xdr:col>24</xdr:col>
      <xdr:colOff>94832</xdr:colOff>
      <xdr:row>23</xdr:row>
      <xdr:rowOff>180564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CA9F3B8-ABA6-4A99-BC99-48386488FC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20725" y="1047750"/>
          <a:ext cx="3342857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B91F-8F33-411D-A43C-AE8E6170DD59}">
  <sheetPr codeName="Feuil2"/>
  <dimension ref="A1:C30"/>
  <sheetViews>
    <sheetView showGridLines="0" workbookViewId="0">
      <selection activeCell="F20" sqref="F20"/>
    </sheetView>
  </sheetViews>
  <sheetFormatPr baseColWidth="10" defaultRowHeight="15" x14ac:dyDescent="0.25"/>
  <cols>
    <col min="1" max="2" width="3.7109375" customWidth="1"/>
    <col min="3" max="3" width="22.140625" customWidth="1"/>
  </cols>
  <sheetData>
    <row r="1" spans="1:3" x14ac:dyDescent="0.25">
      <c r="A1" s="6"/>
      <c r="B1" s="1"/>
    </row>
    <row r="2" spans="1:3" x14ac:dyDescent="0.25">
      <c r="A2" s="6"/>
      <c r="B2" s="1"/>
    </row>
    <row r="3" spans="1:3" x14ac:dyDescent="0.25">
      <c r="A3" s="6"/>
      <c r="B3" s="1"/>
    </row>
    <row r="4" spans="1:3" x14ac:dyDescent="0.25">
      <c r="A4" s="6"/>
      <c r="B4" s="1"/>
    </row>
    <row r="5" spans="1:3" x14ac:dyDescent="0.25">
      <c r="A5" s="6"/>
      <c r="B5" s="1"/>
    </row>
    <row r="6" spans="1:3" x14ac:dyDescent="0.25">
      <c r="A6" s="6"/>
      <c r="B6" s="1"/>
    </row>
    <row r="7" spans="1:3" x14ac:dyDescent="0.25">
      <c r="A7" s="6"/>
      <c r="B7" s="1"/>
    </row>
    <row r="8" spans="1:3" x14ac:dyDescent="0.25">
      <c r="A8" s="6"/>
      <c r="B8" s="1"/>
    </row>
    <row r="9" spans="1:3" x14ac:dyDescent="0.25">
      <c r="A9" s="7" t="str">
        <f>IF(ISNA(VLOOKUP(B9,TRIENTREPRISE!B:B,1,0)),"0","X")</f>
        <v>0</v>
      </c>
      <c r="B9" s="8" t="str">
        <f t="shared" ref="B9:B30" si="0">C9</f>
        <v>ALBERT</v>
      </c>
      <c r="C9" s="10" t="s">
        <v>18</v>
      </c>
    </row>
    <row r="10" spans="1:3" x14ac:dyDescent="0.25">
      <c r="A10" s="7" t="str">
        <f>IF(ISNA(VLOOKUP(B10,TRIENTREPRISE!B:B,1,0)),"0","X")</f>
        <v>0</v>
      </c>
      <c r="B10" s="8" t="str">
        <f t="shared" si="0"/>
        <v>AMEDEE</v>
      </c>
      <c r="C10" s="10" t="s">
        <v>19</v>
      </c>
    </row>
    <row r="11" spans="1:3" x14ac:dyDescent="0.25">
      <c r="A11" s="7" t="str">
        <f>IF(ISNA(VLOOKUP(B11,TRIENTREPRISE!B:B,1,0)),"0","X")</f>
        <v>X</v>
      </c>
      <c r="B11" s="8" t="str">
        <f t="shared" si="0"/>
        <v>BLANC</v>
      </c>
      <c r="C11" s="10" t="s">
        <v>10</v>
      </c>
    </row>
    <row r="12" spans="1:3" x14ac:dyDescent="0.25">
      <c r="A12" s="7" t="str">
        <f>IF(ISNA(VLOOKUP(B12,TRIENTREPRISE!B:B,1,0)),"0","X")</f>
        <v>X</v>
      </c>
      <c r="B12" s="8" t="str">
        <f t="shared" si="0"/>
        <v>BLEU</v>
      </c>
      <c r="C12" s="10" t="s">
        <v>3</v>
      </c>
    </row>
    <row r="13" spans="1:3" x14ac:dyDescent="0.25">
      <c r="A13" s="7" t="str">
        <f>IF(ISNA(VLOOKUP(B13,TRIENTREPRISE!B:B,1,0)),"0","X")</f>
        <v>0</v>
      </c>
      <c r="B13" s="8" t="str">
        <f t="shared" si="0"/>
        <v>BONNIE</v>
      </c>
      <c r="C13" s="9" t="s">
        <v>0</v>
      </c>
    </row>
    <row r="14" spans="1:3" x14ac:dyDescent="0.25">
      <c r="A14" s="7" t="str">
        <f>IF(ISNA(VLOOKUP(B14,TRIENTREPRISE!B:B,1,0)),"0","X")</f>
        <v>X</v>
      </c>
      <c r="B14" s="8" t="str">
        <f t="shared" si="0"/>
        <v>CLYDE</v>
      </c>
      <c r="C14" s="9" t="s">
        <v>1</v>
      </c>
    </row>
    <row r="15" spans="1:3" x14ac:dyDescent="0.25">
      <c r="A15" s="7" t="str">
        <f>IF(ISNA(VLOOKUP(B15,TRIENTREPRISE!B:B,1,0)),"0","X")</f>
        <v>X</v>
      </c>
      <c r="B15" s="8" t="str">
        <f t="shared" si="0"/>
        <v>CREME</v>
      </c>
      <c r="C15" s="9" t="s">
        <v>8</v>
      </c>
    </row>
    <row r="16" spans="1:3" x14ac:dyDescent="0.25">
      <c r="A16" s="7" t="str">
        <f>IF(ISNA(VLOOKUP(B16,TRIENTREPRISE!B:B,1,0)),"0","X")</f>
        <v>X</v>
      </c>
      <c r="B16" s="8" t="str">
        <f t="shared" si="0"/>
        <v>JACQUES</v>
      </c>
      <c r="C16" s="10" t="s">
        <v>17</v>
      </c>
    </row>
    <row r="17" spans="1:3" x14ac:dyDescent="0.25">
      <c r="A17" s="7" t="str">
        <f>IF(ISNA(VLOOKUP(B17,TRIENTREPRISE!B:B,1,0)),"0","X")</f>
        <v>X</v>
      </c>
      <c r="B17" s="8" t="str">
        <f t="shared" si="0"/>
        <v>JAUNE</v>
      </c>
      <c r="C17" s="10" t="s">
        <v>5</v>
      </c>
    </row>
    <row r="18" spans="1:3" x14ac:dyDescent="0.25">
      <c r="A18" s="7" t="str">
        <f>IF(ISNA(VLOOKUP(B18,TRIENTREPRISE!B:B,1,0)),"0","X")</f>
        <v>0</v>
      </c>
      <c r="B18" s="8" t="str">
        <f t="shared" si="0"/>
        <v>JEAN</v>
      </c>
      <c r="C18" s="10" t="s">
        <v>21</v>
      </c>
    </row>
    <row r="19" spans="1:3" x14ac:dyDescent="0.25">
      <c r="A19" s="7" t="str">
        <f>IF(ISNA(VLOOKUP(B19,TRIENTREPRISE!B:B,1,0)),"0","X")</f>
        <v>X</v>
      </c>
      <c r="B19" s="8" t="str">
        <f t="shared" si="0"/>
        <v>LUI</v>
      </c>
      <c r="C19" s="9" t="s">
        <v>13</v>
      </c>
    </row>
    <row r="20" spans="1:3" x14ac:dyDescent="0.25">
      <c r="A20" s="7" t="str">
        <f>IF(ISNA(VLOOKUP(B20,TRIENTREPRISE!B:B,1,0)),"0","X")</f>
        <v>0</v>
      </c>
      <c r="B20" s="24" t="str">
        <f t="shared" si="0"/>
        <v xml:space="preserve"> </v>
      </c>
      <c r="C20" s="25" t="s">
        <v>36</v>
      </c>
    </row>
    <row r="21" spans="1:3" x14ac:dyDescent="0.25">
      <c r="A21" s="7" t="str">
        <f>IF(ISNA(VLOOKUP(B21,TRIENTREPRISE!B:B,1,0)),"0","X")</f>
        <v>X</v>
      </c>
      <c r="B21" s="8" t="str">
        <f t="shared" si="0"/>
        <v>MOI</v>
      </c>
      <c r="C21" s="9" t="s">
        <v>12</v>
      </c>
    </row>
    <row r="22" spans="1:3" x14ac:dyDescent="0.25">
      <c r="A22" s="7" t="str">
        <f>IF(ISNA(VLOOKUP(B22,TRIENTREPRISE!B:B,1,0)),"0","X")</f>
        <v>X</v>
      </c>
      <c r="B22" s="8" t="str">
        <f t="shared" si="0"/>
        <v>ORANGE</v>
      </c>
      <c r="C22" s="9" t="s">
        <v>7</v>
      </c>
    </row>
    <row r="23" spans="1:3" x14ac:dyDescent="0.25">
      <c r="A23" s="7" t="str">
        <f>IF(ISNA(VLOOKUP(B23,TRIENTREPRISE!B:B,1,0)),"0","X")</f>
        <v>X</v>
      </c>
      <c r="B23" s="8" t="str">
        <f t="shared" si="0"/>
        <v>PAUL</v>
      </c>
      <c r="C23" s="10" t="s">
        <v>16</v>
      </c>
    </row>
    <row r="24" spans="1:3" x14ac:dyDescent="0.25">
      <c r="A24" s="7" t="str">
        <f>IF(ISNA(VLOOKUP(B24,TRIENTREPRISE!B:B,1,0)),"0","X")</f>
        <v>X</v>
      </c>
      <c r="B24" s="8" t="str">
        <f t="shared" si="0"/>
        <v>PIERRE</v>
      </c>
      <c r="C24" s="10" t="s">
        <v>15</v>
      </c>
    </row>
    <row r="25" spans="1:3" x14ac:dyDescent="0.25">
      <c r="A25" s="7" t="str">
        <f>IF(ISNA(VLOOKUP(B25,TRIENTREPRISE!B:B,1,0)),"0","X")</f>
        <v>X</v>
      </c>
      <c r="B25" s="8" t="str">
        <f t="shared" si="0"/>
        <v>ROSIE</v>
      </c>
      <c r="C25" s="9" t="s">
        <v>2</v>
      </c>
    </row>
    <row r="26" spans="1:3" x14ac:dyDescent="0.25">
      <c r="A26" s="7" t="str">
        <f>IF(ISNA(VLOOKUP(B26,TRIENTREPRISE!B:B,1,0)),"0","X")</f>
        <v>X</v>
      </c>
      <c r="B26" s="8" t="str">
        <f t="shared" si="0"/>
        <v>ROUGE</v>
      </c>
      <c r="C26" s="10" t="s">
        <v>6</v>
      </c>
    </row>
    <row r="27" spans="1:3" x14ac:dyDescent="0.25">
      <c r="A27" s="7" t="str">
        <f>IF(ISNA(VLOOKUP(B27,TRIENTREPRISE!B:B,1,0)),"0","X")</f>
        <v>X</v>
      </c>
      <c r="B27" s="8" t="str">
        <f t="shared" si="0"/>
        <v>SIMON</v>
      </c>
      <c r="C27" s="10" t="s">
        <v>20</v>
      </c>
    </row>
    <row r="28" spans="1:3" x14ac:dyDescent="0.25">
      <c r="A28" s="7" t="str">
        <f>IF(ISNA(VLOOKUP(B28,TRIENTREPRISE!B:B,1,0)),"0","X")</f>
        <v>X</v>
      </c>
      <c r="B28" s="8" t="str">
        <f t="shared" si="0"/>
        <v>TOI</v>
      </c>
      <c r="C28" s="9" t="s">
        <v>11</v>
      </c>
    </row>
    <row r="29" spans="1:3" x14ac:dyDescent="0.25">
      <c r="A29" s="7" t="str">
        <f>IF(ISNA(VLOOKUP(B29,TRIENTREPRISE!B:B,1,0)),"0","X")</f>
        <v>X</v>
      </c>
      <c r="B29" s="8" t="str">
        <f t="shared" si="0"/>
        <v>VERT</v>
      </c>
      <c r="C29" s="10" t="s">
        <v>4</v>
      </c>
    </row>
    <row r="30" spans="1:3" x14ac:dyDescent="0.25">
      <c r="A30" s="7" t="str">
        <f>IF(ISNA(VLOOKUP(B30,TRIENTREPRISE!B:B,1,0)),"0","X")</f>
        <v>X</v>
      </c>
      <c r="B30" s="8" t="str">
        <f t="shared" si="0"/>
        <v>VIOLET</v>
      </c>
      <c r="C30" s="10" t="s">
        <v>14</v>
      </c>
    </row>
  </sheetData>
  <sortState xmlns:xlrd2="http://schemas.microsoft.com/office/spreadsheetml/2017/richdata2" ref="A9:C30">
    <sortCondition ref="B9:B30"/>
    <sortCondition ref="A9:A30"/>
  </sortState>
  <conditionalFormatting sqref="A9:A30">
    <cfRule type="cellIs" dxfId="5" priority="3" operator="equal">
      <formula>0</formula>
    </cfRule>
  </conditionalFormatting>
  <conditionalFormatting sqref="A9:A30">
    <cfRule type="containsText" dxfId="4" priority="2" operator="containsText" text="0">
      <formula>NOT(ISERROR(SEARCH("0",A9)))</formula>
    </cfRule>
  </conditionalFormatting>
  <conditionalFormatting sqref="A9:A30">
    <cfRule type="containsText" dxfId="3" priority="1" operator="containsText" text="0">
      <formula>NOT(ISERROR(SEARCH("0",A9)))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9BB4-C6E1-43C4-A29A-A618E8E61D0E}">
  <sheetPr codeName="Feuil1"/>
  <dimension ref="A1:R133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2" width="3.7109375" customWidth="1"/>
    <col min="3" max="4" width="25.7109375" customWidth="1"/>
    <col min="7" max="7" width="12.85546875" bestFit="1" customWidth="1"/>
    <col min="8" max="8" width="1.7109375" customWidth="1"/>
    <col min="10" max="10" width="1.7109375" customWidth="1"/>
    <col min="12" max="12" width="1.7109375" customWidth="1"/>
    <col min="14" max="14" width="1.7109375" customWidth="1"/>
  </cols>
  <sheetData>
    <row r="1" spans="1:18" x14ac:dyDescent="0.25">
      <c r="A1" s="5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5">
      <c r="A2" s="5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25">
      <c r="A3" s="5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25">
      <c r="A4" s="5"/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25">
      <c r="A5" s="5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x14ac:dyDescent="0.25">
      <c r="A6" s="5"/>
      <c r="B6" s="2"/>
      <c r="C6" s="3"/>
      <c r="D6" s="3"/>
      <c r="E6" s="3"/>
      <c r="F6" s="3"/>
      <c r="G6" s="16" t="s">
        <v>22</v>
      </c>
      <c r="H6" s="16"/>
      <c r="I6" s="16"/>
      <c r="J6" s="17"/>
      <c r="K6" s="19" t="s">
        <v>32</v>
      </c>
      <c r="L6" s="17"/>
      <c r="M6" s="22" t="s">
        <v>33</v>
      </c>
      <c r="N6" s="18"/>
      <c r="O6" s="18"/>
      <c r="P6" s="3"/>
      <c r="Q6" s="3"/>
      <c r="R6" s="3"/>
    </row>
    <row r="7" spans="1:18" x14ac:dyDescent="0.25">
      <c r="A7" s="5"/>
      <c r="B7" s="2"/>
      <c r="C7" s="3"/>
      <c r="D7" s="3"/>
      <c r="E7" s="3"/>
      <c r="F7" s="3"/>
      <c r="G7" s="3"/>
      <c r="H7" s="3"/>
      <c r="I7" s="3"/>
      <c r="J7" s="3"/>
      <c r="K7" s="20"/>
      <c r="L7" s="3"/>
      <c r="M7" s="20"/>
      <c r="N7" s="3"/>
      <c r="O7" s="3"/>
      <c r="P7" s="3"/>
      <c r="Q7" s="3"/>
      <c r="R7" s="3"/>
    </row>
    <row r="8" spans="1:18" x14ac:dyDescent="0.25">
      <c r="A8" s="5"/>
      <c r="B8" s="2"/>
      <c r="C8" s="3"/>
      <c r="D8" s="3"/>
      <c r="E8" s="3"/>
      <c r="F8" s="3"/>
      <c r="G8" s="12" t="s">
        <v>25</v>
      </c>
      <c r="H8" s="12"/>
      <c r="I8" s="12" t="s">
        <v>26</v>
      </c>
      <c r="J8" s="13"/>
      <c r="K8" s="21" t="s">
        <v>24</v>
      </c>
      <c r="L8" s="13"/>
      <c r="M8" s="21" t="s">
        <v>23</v>
      </c>
      <c r="N8" s="13"/>
      <c r="O8" s="12">
        <v>0</v>
      </c>
      <c r="P8" s="3"/>
      <c r="Q8" s="3"/>
      <c r="R8" s="3"/>
    </row>
    <row r="9" spans="1:18" x14ac:dyDescent="0.25">
      <c r="A9" s="11" t="str">
        <f>IF(ISNA(VLOOKUP(B9,ENTREPRISE!B:B,1,0)),"X","0")</f>
        <v>0</v>
      </c>
      <c r="B9" s="2" t="str">
        <f>C9</f>
        <v>BLANC</v>
      </c>
      <c r="C9" s="4" t="s">
        <v>10</v>
      </c>
      <c r="D9" s="4" t="s">
        <v>1</v>
      </c>
      <c r="E9" s="3"/>
      <c r="F9" s="3"/>
      <c r="G9" s="3" t="str" cm="1">
        <f t="array" ref="G9:G26">_xlfn._xlws.SORT(_xlfn.UNIQUE(D9:D133))</f>
        <v>BLANC</v>
      </c>
      <c r="H9" s="3"/>
      <c r="I9" s="3" t="str" cm="1">
        <f t="array" ref="I9:I30">_xlfn._xlws.SORT(_xlfn.UNIQUE(ENTREPRISE!C9:C30))</f>
        <v xml:space="preserve"> </v>
      </c>
      <c r="J9" s="3"/>
      <c r="K9" s="20" cm="1">
        <f t="array" ref="K9:K30">COUNTIF(_xlfn.ANCHORARRAY(G9),_xlfn.ANCHORARRAY(I9))</f>
        <v>0</v>
      </c>
      <c r="L9" s="3"/>
      <c r="M9" s="20" t="str" cm="1">
        <f t="array" ref="M9:M25">_xlfn._xlws.FILTER(_xlfn.ANCHORARRAY(I9),_xlfn.ANCHORARRAY(K9)=1,"pas de données")</f>
        <v>BLANC</v>
      </c>
      <c r="N9" s="3"/>
      <c r="O9" s="3" t="str" cm="1">
        <f t="array" ref="O9:O13">_xlfn._xlws.FILTER(_xlfn.ANCHORARRAY(I9),_xlfn.ANCHORARRAY(K9)=0,"pas de données")</f>
        <v xml:space="preserve"> </v>
      </c>
      <c r="P9" s="15" t="s">
        <v>27</v>
      </c>
      <c r="Q9" s="14" t="str">
        <f ca="1">_xlfn.FORMULATEXT(G9)</f>
        <v>=TRIER(UNIQUE(D9:D133))</v>
      </c>
      <c r="R9" s="3"/>
    </row>
    <row r="10" spans="1:18" x14ac:dyDescent="0.25">
      <c r="A10" s="11" t="str">
        <f>IF(ISNA(VLOOKUP(B10,ENTREPRISE!B:B,1,0)),"X","0")</f>
        <v>0</v>
      </c>
      <c r="B10" s="2" t="str">
        <f t="shared" ref="B10:B29" si="0">C10</f>
        <v>BLEU</v>
      </c>
      <c r="C10" s="4" t="s">
        <v>3</v>
      </c>
      <c r="D10" s="4" t="s">
        <v>1</v>
      </c>
      <c r="E10" s="3"/>
      <c r="F10" s="3"/>
      <c r="G10" s="3" t="str">
        <v>BLEU</v>
      </c>
      <c r="H10" s="3"/>
      <c r="I10" s="3" t="str">
        <v>ALBERT</v>
      </c>
      <c r="J10" s="3"/>
      <c r="K10" s="20">
        <v>0</v>
      </c>
      <c r="L10" s="3"/>
      <c r="M10" s="20" t="str">
        <v>BLEU</v>
      </c>
      <c r="N10" s="3"/>
      <c r="O10" s="3" t="str">
        <v>ALBERT</v>
      </c>
      <c r="P10" s="15" t="s">
        <v>28</v>
      </c>
      <c r="Q10" s="14" t="str">
        <f ca="1">_xlfn.FORMULATEXT(I9)</f>
        <v>=TRIER(UNIQUE(ENTREPRISE!C9:C30))</v>
      </c>
      <c r="R10" s="3"/>
    </row>
    <row r="11" spans="1:18" x14ac:dyDescent="0.25">
      <c r="A11" s="11" t="str">
        <f>IF(ISNA(VLOOKUP(B11,ENTREPRISE!B:B,1,0)),"X","0")</f>
        <v>0</v>
      </c>
      <c r="B11" s="2" t="str">
        <f t="shared" si="0"/>
        <v>CLYDE</v>
      </c>
      <c r="C11" s="4" t="s">
        <v>1</v>
      </c>
      <c r="D11" s="4" t="s">
        <v>1</v>
      </c>
      <c r="E11" s="3"/>
      <c r="F11" s="3"/>
      <c r="G11" s="3" t="str">
        <v>CLYDE</v>
      </c>
      <c r="H11" s="3"/>
      <c r="I11" s="3" t="str">
        <v>AMEDEE</v>
      </c>
      <c r="J11" s="3"/>
      <c r="K11" s="20">
        <v>0</v>
      </c>
      <c r="L11" s="3"/>
      <c r="M11" s="20" t="str">
        <v>CLYDE</v>
      </c>
      <c r="N11" s="3"/>
      <c r="O11" s="3" t="str">
        <v>AMEDEE</v>
      </c>
      <c r="P11" s="15" t="s">
        <v>29</v>
      </c>
      <c r="Q11" s="14" t="str">
        <f ca="1">_xlfn.FORMULATEXT(K9)</f>
        <v>=NB.SI(G9#;I9#)</v>
      </c>
      <c r="R11" s="3"/>
    </row>
    <row r="12" spans="1:18" x14ac:dyDescent="0.25">
      <c r="A12" s="11" t="str">
        <f>IF(ISNA(VLOOKUP(B12,ENTREPRISE!B:B,1,0)),"X","0")</f>
        <v>0</v>
      </c>
      <c r="B12" s="2" t="str">
        <f t="shared" si="0"/>
        <v>CREME</v>
      </c>
      <c r="C12" s="4" t="s">
        <v>8</v>
      </c>
      <c r="D12" s="4" t="s">
        <v>1</v>
      </c>
      <c r="E12" s="3"/>
      <c r="F12" s="3"/>
      <c r="G12" s="3" t="str">
        <v>CREME</v>
      </c>
      <c r="H12" s="3"/>
      <c r="I12" s="3" t="str">
        <v>BLANC</v>
      </c>
      <c r="J12" s="3"/>
      <c r="K12" s="20">
        <v>1</v>
      </c>
      <c r="L12" s="3"/>
      <c r="M12" s="20" t="str">
        <v>CREME</v>
      </c>
      <c r="N12" s="3"/>
      <c r="O12" s="3" t="str">
        <v>BONNIE</v>
      </c>
      <c r="P12" s="15" t="s">
        <v>30</v>
      </c>
      <c r="Q12" s="14" t="str">
        <f ca="1">_xlfn.FORMULATEXT(M9)</f>
        <v>=FILTRE(I9#;K9#=1;"pas de données")</v>
      </c>
      <c r="R12" s="3"/>
    </row>
    <row r="13" spans="1:18" x14ac:dyDescent="0.25">
      <c r="A13" s="11" t="str">
        <f>IF(ISNA(VLOOKUP(B13,ENTREPRISE!B:B,1,0)),"X","0")</f>
        <v>0</v>
      </c>
      <c r="B13" s="2" t="str">
        <f t="shared" si="0"/>
        <v>JACQUES</v>
      </c>
      <c r="C13" s="4" t="s">
        <v>17</v>
      </c>
      <c r="D13" s="4" t="s">
        <v>1</v>
      </c>
      <c r="E13" s="3"/>
      <c r="F13" s="3"/>
      <c r="G13" s="3" t="str">
        <v>JACQUES</v>
      </c>
      <c r="H13" s="3"/>
      <c r="I13" s="3" t="str">
        <v>BLEU</v>
      </c>
      <c r="J13" s="3"/>
      <c r="K13" s="20">
        <v>1</v>
      </c>
      <c r="L13" s="3"/>
      <c r="M13" s="20" t="str">
        <v>JACQUES</v>
      </c>
      <c r="N13" s="3"/>
      <c r="O13" s="3" t="str">
        <v>JEAN</v>
      </c>
      <c r="P13" s="15" t="s">
        <v>31</v>
      </c>
      <c r="Q13" s="14" t="str">
        <f ca="1">_xlfn.FORMULATEXT(O9)</f>
        <v>=FILTRE(I9#;K9#=0;"pas de données")</v>
      </c>
      <c r="R13" s="3"/>
    </row>
    <row r="14" spans="1:18" x14ac:dyDescent="0.25">
      <c r="A14" s="11" t="str">
        <f>IF(ISNA(VLOOKUP(B14,ENTREPRISE!B:B,1,0)),"X","0")</f>
        <v>0</v>
      </c>
      <c r="B14" s="2" t="str">
        <f t="shared" si="0"/>
        <v>JAUNE</v>
      </c>
      <c r="C14" s="4" t="s">
        <v>5</v>
      </c>
      <c r="D14" s="4" t="s">
        <v>1</v>
      </c>
      <c r="E14" s="3"/>
      <c r="F14" s="3"/>
      <c r="G14" s="3" t="str">
        <v>JAUNE</v>
      </c>
      <c r="H14" s="3"/>
      <c r="I14" s="3" t="str">
        <v>BONNIE</v>
      </c>
      <c r="J14" s="3"/>
      <c r="K14" s="20">
        <v>0</v>
      </c>
      <c r="L14" s="3"/>
      <c r="M14" s="20" t="str">
        <v>JAUNE</v>
      </c>
      <c r="N14" s="3"/>
      <c r="O14" s="3"/>
      <c r="P14" s="3"/>
      <c r="Q14" s="3"/>
      <c r="R14" s="3"/>
    </row>
    <row r="15" spans="1:18" x14ac:dyDescent="0.25">
      <c r="A15" s="11" t="str">
        <f>IF(ISNA(VLOOKUP(B15,ENTREPRISE!B:B,1,0)),"X","0")</f>
        <v>0</v>
      </c>
      <c r="B15" s="2" t="str">
        <f t="shared" si="0"/>
        <v>LUI</v>
      </c>
      <c r="C15" s="4" t="s">
        <v>13</v>
      </c>
      <c r="D15" s="4" t="s">
        <v>1</v>
      </c>
      <c r="E15" s="3"/>
      <c r="F15" s="3"/>
      <c r="G15" s="3" t="str">
        <v>LUI</v>
      </c>
      <c r="H15" s="3"/>
      <c r="I15" s="3" t="str">
        <v>CLYDE</v>
      </c>
      <c r="J15" s="3"/>
      <c r="K15" s="20">
        <v>1</v>
      </c>
      <c r="L15" s="3"/>
      <c r="M15" s="20" t="str">
        <v>LUI</v>
      </c>
      <c r="N15" s="3"/>
      <c r="O15" s="3"/>
      <c r="P15" s="3"/>
      <c r="Q15" s="3"/>
      <c r="R15" s="3"/>
    </row>
    <row r="16" spans="1:18" x14ac:dyDescent="0.25">
      <c r="A16" s="11" t="str">
        <f>IF(ISNA(VLOOKUP(B16,ENTREPRISE!B:B,1,0)),"X","0")</f>
        <v>X</v>
      </c>
      <c r="B16" s="2" t="str">
        <f t="shared" si="0"/>
        <v>MARRON</v>
      </c>
      <c r="C16" s="23" t="s">
        <v>9</v>
      </c>
      <c r="D16" s="4" t="s">
        <v>1</v>
      </c>
      <c r="E16" s="3"/>
      <c r="F16" s="3"/>
      <c r="G16" s="3" t="str">
        <v>MARRON</v>
      </c>
      <c r="H16" s="3"/>
      <c r="I16" s="3" t="str">
        <v>CREME</v>
      </c>
      <c r="J16" s="3"/>
      <c r="K16" s="20">
        <v>1</v>
      </c>
      <c r="L16" s="3"/>
      <c r="M16" s="20" t="str">
        <v>MOI</v>
      </c>
      <c r="N16" s="3"/>
      <c r="O16" s="3"/>
      <c r="P16" s="15" t="s">
        <v>34</v>
      </c>
      <c r="Q16" s="14" t="str">
        <f ca="1">_xlfn.FORMULATEXT(P21)</f>
        <v>=X_1</v>
      </c>
      <c r="R16" s="3"/>
    </row>
    <row r="17" spans="1:18" x14ac:dyDescent="0.25">
      <c r="A17" s="11" t="str">
        <f>IF(ISNA(VLOOKUP(B17,ENTREPRISE!B:B,1,0)),"X","0")</f>
        <v>0</v>
      </c>
      <c r="B17" s="2" t="str">
        <f t="shared" si="0"/>
        <v>MOI</v>
      </c>
      <c r="C17" s="4" t="s">
        <v>12</v>
      </c>
      <c r="D17" s="4" t="s">
        <v>1</v>
      </c>
      <c r="E17" s="3"/>
      <c r="F17" s="3"/>
      <c r="G17" s="3" t="str">
        <v>MOI</v>
      </c>
      <c r="H17" s="3"/>
      <c r="I17" s="3" t="str">
        <v>JACQUES</v>
      </c>
      <c r="J17" s="3"/>
      <c r="K17" s="20">
        <v>1</v>
      </c>
      <c r="L17" s="3"/>
      <c r="M17" s="20" t="str">
        <v>ORANGE</v>
      </c>
      <c r="N17" s="3"/>
      <c r="O17" s="3"/>
      <c r="P17" s="15" t="s">
        <v>35</v>
      </c>
      <c r="Q17" s="14" t="str">
        <f ca="1">_xlfn.FORMULATEXT(Q21)</f>
        <v>=_0</v>
      </c>
      <c r="R17" s="3"/>
    </row>
    <row r="18" spans="1:18" x14ac:dyDescent="0.25">
      <c r="A18" s="11" t="str">
        <f>IF(ISNA(VLOOKUP(B18,ENTREPRISE!B:B,1,0)),"X","0")</f>
        <v>0</v>
      </c>
      <c r="B18" s="2" t="str">
        <f t="shared" si="0"/>
        <v>ORANGE</v>
      </c>
      <c r="C18" s="4" t="s">
        <v>7</v>
      </c>
      <c r="D18" s="4" t="s">
        <v>2</v>
      </c>
      <c r="E18" s="3"/>
      <c r="F18" s="3"/>
      <c r="G18" s="3" t="str">
        <v>ORANGE</v>
      </c>
      <c r="H18" s="3"/>
      <c r="I18" s="3" t="str">
        <v>JAUNE</v>
      </c>
      <c r="J18" s="3"/>
      <c r="K18" s="20">
        <v>1</v>
      </c>
      <c r="L18" s="3"/>
      <c r="M18" s="20" t="str">
        <v>PAUL</v>
      </c>
      <c r="N18" s="3"/>
      <c r="O18" s="3"/>
      <c r="P18" s="3"/>
      <c r="Q18" s="3"/>
      <c r="R18" s="3"/>
    </row>
    <row r="19" spans="1:18" x14ac:dyDescent="0.25">
      <c r="A19" s="11" t="str">
        <f>IF(ISNA(VLOOKUP(B19,ENTREPRISE!B:B,1,0)),"X","0")</f>
        <v>0</v>
      </c>
      <c r="B19" s="2" t="str">
        <f t="shared" si="0"/>
        <v>PAUL</v>
      </c>
      <c r="C19" s="4" t="s">
        <v>16</v>
      </c>
      <c r="D19" s="4" t="s">
        <v>2</v>
      </c>
      <c r="E19" s="3"/>
      <c r="F19" s="3"/>
      <c r="G19" s="3" t="str">
        <v>PAUL</v>
      </c>
      <c r="H19" s="3"/>
      <c r="I19" s="3" t="str">
        <v>JEAN</v>
      </c>
      <c r="J19" s="3"/>
      <c r="K19" s="20">
        <v>0</v>
      </c>
      <c r="L19" s="3"/>
      <c r="M19" s="20" t="str">
        <v>PIERRE</v>
      </c>
      <c r="N19" s="3"/>
      <c r="O19" s="3"/>
      <c r="P19" s="3"/>
      <c r="Q19" s="3"/>
      <c r="R19" s="3"/>
    </row>
    <row r="20" spans="1:18" x14ac:dyDescent="0.25">
      <c r="A20" s="11" t="str">
        <f>IF(ISNA(VLOOKUP(B20,ENTREPRISE!B:B,1,0)),"X","0")</f>
        <v>0</v>
      </c>
      <c r="B20" s="2" t="str">
        <f t="shared" si="0"/>
        <v>PIERRE</v>
      </c>
      <c r="C20" s="4" t="s">
        <v>15</v>
      </c>
      <c r="D20" s="4" t="s">
        <v>2</v>
      </c>
      <c r="E20" s="3"/>
      <c r="F20" s="3"/>
      <c r="G20" s="3" t="str">
        <v>PIERRE</v>
      </c>
      <c r="H20" s="3"/>
      <c r="I20" s="3" t="str">
        <v>LUI</v>
      </c>
      <c r="J20" s="3"/>
      <c r="K20" s="20">
        <v>1</v>
      </c>
      <c r="L20" s="3"/>
      <c r="M20" s="20" t="str">
        <v>ROSIE</v>
      </c>
      <c r="N20" s="3"/>
      <c r="O20" s="3"/>
      <c r="P20" s="3"/>
      <c r="Q20" s="3"/>
      <c r="R20" s="3"/>
    </row>
    <row r="21" spans="1:18" x14ac:dyDescent="0.25">
      <c r="A21" s="11" t="str">
        <f>IF(ISNA(VLOOKUP(B21,ENTREPRISE!B:B,1,0)),"X","0")</f>
        <v>0</v>
      </c>
      <c r="B21" s="2" t="str">
        <f t="shared" si="0"/>
        <v>ROSIE</v>
      </c>
      <c r="C21" s="4" t="s">
        <v>2</v>
      </c>
      <c r="D21" s="4" t="s">
        <v>2</v>
      </c>
      <c r="E21" s="3"/>
      <c r="F21" s="3"/>
      <c r="G21" s="3" t="str">
        <v>ROSIE</v>
      </c>
      <c r="H21" s="3"/>
      <c r="I21" s="3" t="str">
        <v>MOI</v>
      </c>
      <c r="J21" s="3"/>
      <c r="K21" s="20">
        <v>1</v>
      </c>
      <c r="L21" s="3"/>
      <c r="M21" s="20" t="str">
        <v>ROUGE</v>
      </c>
      <c r="N21" s="3"/>
      <c r="O21" s="3"/>
      <c r="P21" s="2" t="str" cm="1">
        <f t="array" ref="P21:P37">X_1</f>
        <v>BLANC</v>
      </c>
      <c r="Q21" s="2" t="str" cm="1">
        <f t="array" ref="Q21:Q25">_0</f>
        <v xml:space="preserve"> </v>
      </c>
      <c r="R21" s="10" t="s">
        <v>18</v>
      </c>
    </row>
    <row r="22" spans="1:18" x14ac:dyDescent="0.25">
      <c r="A22" s="11" t="str">
        <f>IF(ISNA(VLOOKUP(B22,ENTREPRISE!B:B,1,0)),"X","0")</f>
        <v>0</v>
      </c>
      <c r="B22" s="2" t="str">
        <f t="shared" si="0"/>
        <v>ROUGE</v>
      </c>
      <c r="C22" s="4" t="s">
        <v>6</v>
      </c>
      <c r="D22" s="4" t="s">
        <v>2</v>
      </c>
      <c r="E22" s="3"/>
      <c r="F22" s="3"/>
      <c r="G22" s="3" t="str">
        <v>ROUGE</v>
      </c>
      <c r="H22" s="3"/>
      <c r="I22" s="3" t="str">
        <v>ORANGE</v>
      </c>
      <c r="J22" s="3"/>
      <c r="K22" s="20">
        <v>1</v>
      </c>
      <c r="L22" s="3"/>
      <c r="M22" s="20" t="str">
        <v>SIMON</v>
      </c>
      <c r="N22" s="3"/>
      <c r="O22" s="3"/>
      <c r="P22" s="2" t="str">
        <v>BLEU</v>
      </c>
      <c r="Q22" s="2" t="str">
        <v>ALBERT</v>
      </c>
      <c r="R22" s="10" t="s">
        <v>19</v>
      </c>
    </row>
    <row r="23" spans="1:18" x14ac:dyDescent="0.25">
      <c r="A23" s="11" t="str">
        <f>IF(ISNA(VLOOKUP(B23,ENTREPRISE!B:B,1,0)),"X","0")</f>
        <v>0</v>
      </c>
      <c r="B23" s="2" t="str">
        <f t="shared" si="0"/>
        <v>SIMON</v>
      </c>
      <c r="C23" s="4" t="s">
        <v>20</v>
      </c>
      <c r="D23" s="4" t="s">
        <v>2</v>
      </c>
      <c r="E23" s="3"/>
      <c r="F23" s="3"/>
      <c r="G23" s="3" t="str">
        <v>SIMON</v>
      </c>
      <c r="H23" s="3"/>
      <c r="I23" s="3" t="str">
        <v>PAUL</v>
      </c>
      <c r="J23" s="3"/>
      <c r="K23" s="20">
        <v>1</v>
      </c>
      <c r="L23" s="3"/>
      <c r="M23" s="20" t="str">
        <v>TOI</v>
      </c>
      <c r="N23" s="3"/>
      <c r="O23" s="3"/>
      <c r="P23" s="2" t="str">
        <v>CLYDE</v>
      </c>
      <c r="Q23" s="2" t="str">
        <v>AMEDEE</v>
      </c>
      <c r="R23" s="10" t="s">
        <v>10</v>
      </c>
    </row>
    <row r="24" spans="1:18" x14ac:dyDescent="0.25">
      <c r="A24" s="11" t="str">
        <f>IF(ISNA(VLOOKUP(B24,ENTREPRISE!B:B,1,0)),"X","0")</f>
        <v>0</v>
      </c>
      <c r="B24" s="2" t="str">
        <f t="shared" si="0"/>
        <v>TOI</v>
      </c>
      <c r="C24" s="4" t="s">
        <v>11</v>
      </c>
      <c r="D24" s="4" t="s">
        <v>3</v>
      </c>
      <c r="E24" s="3"/>
      <c r="F24" s="3"/>
      <c r="G24" s="3" t="str">
        <v>TOI</v>
      </c>
      <c r="H24" s="3"/>
      <c r="I24" s="3" t="str">
        <v>PIERRE</v>
      </c>
      <c r="J24" s="3"/>
      <c r="K24" s="20">
        <v>1</v>
      </c>
      <c r="L24" s="3"/>
      <c r="M24" s="20" t="str">
        <v>VERT</v>
      </c>
      <c r="N24" s="3"/>
      <c r="O24" s="3"/>
      <c r="P24" s="2" t="str">
        <v>CREME</v>
      </c>
      <c r="Q24" s="2" t="str">
        <v>BONNIE</v>
      </c>
      <c r="R24" s="10" t="s">
        <v>3</v>
      </c>
    </row>
    <row r="25" spans="1:18" x14ac:dyDescent="0.25">
      <c r="A25" s="11" t="str">
        <f>IF(ISNA(VLOOKUP(B25,ENTREPRISE!B:B,1,0)),"X","0")</f>
        <v>0</v>
      </c>
      <c r="B25" s="2" t="str">
        <f t="shared" si="0"/>
        <v>VERT</v>
      </c>
      <c r="C25" s="4" t="s">
        <v>4</v>
      </c>
      <c r="D25" s="4" t="s">
        <v>3</v>
      </c>
      <c r="E25" s="3"/>
      <c r="F25" s="3"/>
      <c r="G25" s="3" t="str">
        <v>VERT</v>
      </c>
      <c r="H25" s="3"/>
      <c r="I25" s="3" t="str">
        <v>ROSIE</v>
      </c>
      <c r="J25" s="3"/>
      <c r="K25" s="20">
        <v>1</v>
      </c>
      <c r="L25" s="3"/>
      <c r="M25" s="20" t="str">
        <v>VIOLET</v>
      </c>
      <c r="N25" s="3"/>
      <c r="O25" s="3"/>
      <c r="P25" s="2" t="str">
        <v>JACQUES</v>
      </c>
      <c r="Q25" s="2" t="str">
        <v>JEAN</v>
      </c>
      <c r="R25" s="9" t="s">
        <v>0</v>
      </c>
    </row>
    <row r="26" spans="1:18" x14ac:dyDescent="0.25">
      <c r="A26" s="11" t="str">
        <f>IF(ISNA(VLOOKUP(B26,ENTREPRISE!B:B,1,0)),"X","0")</f>
        <v>0</v>
      </c>
      <c r="B26" s="2" t="str">
        <f t="shared" si="0"/>
        <v>VIOLET</v>
      </c>
      <c r="C26" s="4" t="s">
        <v>14</v>
      </c>
      <c r="D26" s="4" t="s">
        <v>3</v>
      </c>
      <c r="E26" s="3"/>
      <c r="F26" s="3"/>
      <c r="G26" s="3" t="str">
        <v>VIOLET</v>
      </c>
      <c r="H26" s="3"/>
      <c r="I26" s="3" t="str">
        <v>ROUGE</v>
      </c>
      <c r="J26" s="3"/>
      <c r="K26" s="20">
        <v>1</v>
      </c>
      <c r="L26" s="3"/>
      <c r="M26" s="20"/>
      <c r="N26" s="3"/>
      <c r="O26" s="3"/>
      <c r="P26" s="2" t="str">
        <v>JAUNE</v>
      </c>
      <c r="Q26" s="2"/>
      <c r="R26" s="9" t="s">
        <v>1</v>
      </c>
    </row>
    <row r="27" spans="1:18" x14ac:dyDescent="0.25">
      <c r="A27" s="11" t="str">
        <f>IF(ISNA(VLOOKUP(B27,ENTREPRISE!B:B,1,0)),"X","0")</f>
        <v>X</v>
      </c>
      <c r="B27" s="2">
        <f t="shared" si="0"/>
        <v>0</v>
      </c>
      <c r="C27" s="4"/>
      <c r="D27" s="4" t="s">
        <v>3</v>
      </c>
      <c r="E27" s="3"/>
      <c r="F27" s="3"/>
      <c r="G27" s="3"/>
      <c r="H27" s="3"/>
      <c r="I27" s="3" t="str">
        <v>SIMON</v>
      </c>
      <c r="J27" s="3"/>
      <c r="K27" s="20">
        <v>1</v>
      </c>
      <c r="L27" s="3"/>
      <c r="M27" s="20"/>
      <c r="N27" s="3"/>
      <c r="O27" s="3"/>
      <c r="P27" s="2" t="str">
        <v>LUI</v>
      </c>
      <c r="Q27" s="2"/>
      <c r="R27" s="9" t="s">
        <v>8</v>
      </c>
    </row>
    <row r="28" spans="1:18" x14ac:dyDescent="0.25">
      <c r="A28" s="11" t="str">
        <f>IF(ISNA(VLOOKUP(B28,ENTREPRISE!B:B,1,0)),"X","0")</f>
        <v>X</v>
      </c>
      <c r="B28" s="2">
        <f t="shared" si="0"/>
        <v>0</v>
      </c>
      <c r="C28" s="4"/>
      <c r="D28" s="4" t="s">
        <v>3</v>
      </c>
      <c r="E28" s="3"/>
      <c r="F28" s="3"/>
      <c r="G28" s="3"/>
      <c r="H28" s="3"/>
      <c r="I28" s="3" t="str">
        <v>TOI</v>
      </c>
      <c r="J28" s="3"/>
      <c r="K28" s="20">
        <v>1</v>
      </c>
      <c r="L28" s="3"/>
      <c r="M28" s="20"/>
      <c r="N28" s="3"/>
      <c r="O28" s="3"/>
      <c r="P28" s="2" t="str">
        <v>MOI</v>
      </c>
      <c r="Q28" s="2"/>
      <c r="R28" s="10" t="s">
        <v>17</v>
      </c>
    </row>
    <row r="29" spans="1:18" x14ac:dyDescent="0.25">
      <c r="A29" s="11" t="str">
        <f>IF(ISNA(VLOOKUP(B29,ENTREPRISE!B:B,1,0)),"X","0")</f>
        <v>X</v>
      </c>
      <c r="B29" s="2">
        <f t="shared" si="0"/>
        <v>0</v>
      </c>
      <c r="C29" s="4"/>
      <c r="D29" s="4" t="s">
        <v>3</v>
      </c>
      <c r="E29" s="3"/>
      <c r="F29" s="3"/>
      <c r="G29" s="3"/>
      <c r="H29" s="3"/>
      <c r="I29" s="3" t="str">
        <v>VERT</v>
      </c>
      <c r="J29" s="3"/>
      <c r="K29" s="20">
        <v>1</v>
      </c>
      <c r="L29" s="3"/>
      <c r="M29" s="20"/>
      <c r="N29" s="3"/>
      <c r="O29" s="3"/>
      <c r="P29" s="2" t="str">
        <v>ORANGE</v>
      </c>
      <c r="Q29" s="2"/>
      <c r="R29" s="10" t="s">
        <v>5</v>
      </c>
    </row>
    <row r="30" spans="1:18" x14ac:dyDescent="0.25">
      <c r="A30" s="11" t="str">
        <f>IF(ISNA(VLOOKUP(B30,ENTREPRISE!B:B,1,0)),"X","0")</f>
        <v>X</v>
      </c>
      <c r="B30" s="2">
        <f t="shared" ref="B30:B33" si="1">C30</f>
        <v>0</v>
      </c>
      <c r="C30" s="4"/>
      <c r="D30" s="4" t="s">
        <v>4</v>
      </c>
      <c r="E30" s="3"/>
      <c r="F30" s="3"/>
      <c r="G30" s="3"/>
      <c r="H30" s="3"/>
      <c r="I30" s="3" t="str">
        <v>VIOLET</v>
      </c>
      <c r="J30" s="3"/>
      <c r="K30" s="20">
        <v>1</v>
      </c>
      <c r="L30" s="3"/>
      <c r="M30" s="20"/>
      <c r="N30" s="3"/>
      <c r="O30" s="3"/>
      <c r="P30" s="2" t="str">
        <v>PAUL</v>
      </c>
      <c r="Q30" s="2"/>
      <c r="R30" s="10" t="s">
        <v>21</v>
      </c>
    </row>
    <row r="31" spans="1:18" x14ac:dyDescent="0.25">
      <c r="A31" s="11" t="str">
        <f>IF(ISNA(VLOOKUP(B31,ENTREPRISE!B:B,1,0)),"X","0")</f>
        <v>X</v>
      </c>
      <c r="B31" s="2">
        <f t="shared" si="1"/>
        <v>0</v>
      </c>
      <c r="C31" s="4"/>
      <c r="D31" s="4" t="s">
        <v>5</v>
      </c>
      <c r="E31" s="3"/>
      <c r="F31" s="3"/>
      <c r="G31" s="3"/>
      <c r="H31" s="3"/>
      <c r="I31" s="3"/>
      <c r="J31" s="3"/>
      <c r="K31" s="20"/>
      <c r="L31" s="3"/>
      <c r="M31" s="20"/>
      <c r="N31" s="3"/>
      <c r="O31" s="3"/>
      <c r="P31" s="2" t="str">
        <v>PIERRE</v>
      </c>
      <c r="Q31" s="2"/>
      <c r="R31" s="9" t="s">
        <v>13</v>
      </c>
    </row>
    <row r="32" spans="1:18" x14ac:dyDescent="0.25">
      <c r="A32" s="11" t="str">
        <f>IF(ISNA(VLOOKUP(B32,ENTREPRISE!B:B,1,0)),"X","0")</f>
        <v>X</v>
      </c>
      <c r="B32" s="2">
        <f t="shared" si="1"/>
        <v>0</v>
      </c>
      <c r="C32" s="4"/>
      <c r="D32" s="4" t="s">
        <v>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2" t="str">
        <v>ROSIE</v>
      </c>
      <c r="Q32" s="2"/>
      <c r="R32" s="10" t="s">
        <v>9</v>
      </c>
    </row>
    <row r="33" spans="1:18" x14ac:dyDescent="0.25">
      <c r="A33" s="11" t="str">
        <f>IF(ISNA(VLOOKUP(B33,ENTREPRISE!B:B,1,0)),"X","0")</f>
        <v>X</v>
      </c>
      <c r="B33" s="2">
        <f t="shared" si="1"/>
        <v>0</v>
      </c>
      <c r="C33" s="4"/>
      <c r="D33" s="4" t="s">
        <v>5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2" t="str">
        <v>ROUGE</v>
      </c>
      <c r="Q33" s="2"/>
      <c r="R33" s="9" t="s">
        <v>12</v>
      </c>
    </row>
    <row r="34" spans="1:18" x14ac:dyDescent="0.25">
      <c r="A34" s="5"/>
      <c r="B34" s="2"/>
      <c r="C34" s="3"/>
      <c r="D34" s="4" t="s">
        <v>5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2" t="str">
        <v>SIMON</v>
      </c>
      <c r="Q34" s="2"/>
      <c r="R34" s="9" t="s">
        <v>7</v>
      </c>
    </row>
    <row r="35" spans="1:18" x14ac:dyDescent="0.25">
      <c r="A35" s="5"/>
      <c r="B35" s="2"/>
      <c r="C35" s="3"/>
      <c r="D35" s="4" t="s">
        <v>6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2" t="str">
        <v>TOI</v>
      </c>
      <c r="Q35" s="2"/>
      <c r="R35" s="10" t="s">
        <v>16</v>
      </c>
    </row>
    <row r="36" spans="1:18" x14ac:dyDescent="0.25">
      <c r="A36" s="5"/>
      <c r="B36" s="2"/>
      <c r="C36" s="3"/>
      <c r="D36" s="4" t="s">
        <v>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2" t="str">
        <v>VERT</v>
      </c>
      <c r="Q36" s="2"/>
      <c r="R36" s="10" t="s">
        <v>15</v>
      </c>
    </row>
    <row r="37" spans="1:18" x14ac:dyDescent="0.25">
      <c r="A37" s="5"/>
      <c r="B37" s="2"/>
      <c r="C37" s="3"/>
      <c r="D37" s="4" t="s">
        <v>6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2" t="str">
        <v>VIOLET</v>
      </c>
      <c r="Q37" s="2"/>
      <c r="R37" s="9" t="s">
        <v>2</v>
      </c>
    </row>
    <row r="38" spans="1:18" x14ac:dyDescent="0.25">
      <c r="A38" s="5"/>
      <c r="B38" s="2"/>
      <c r="C38" s="3"/>
      <c r="D38" s="4" t="s">
        <v>6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2"/>
      <c r="Q38" s="2"/>
      <c r="R38" s="10" t="s">
        <v>6</v>
      </c>
    </row>
    <row r="39" spans="1:18" x14ac:dyDescent="0.25">
      <c r="A39" s="5"/>
      <c r="B39" s="2"/>
      <c r="C39" s="3"/>
      <c r="D39" s="4" t="s">
        <v>7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R39" s="10" t="s">
        <v>20</v>
      </c>
    </row>
    <row r="40" spans="1:18" x14ac:dyDescent="0.25">
      <c r="A40" s="5"/>
      <c r="B40" s="2"/>
      <c r="C40" s="3"/>
      <c r="D40" s="4" t="s">
        <v>7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R40" s="9" t="s">
        <v>11</v>
      </c>
    </row>
    <row r="41" spans="1:18" x14ac:dyDescent="0.25">
      <c r="A41" s="5"/>
      <c r="B41" s="2"/>
      <c r="C41" s="3"/>
      <c r="D41" s="4" t="s">
        <v>7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R41" s="10" t="s">
        <v>4</v>
      </c>
    </row>
    <row r="42" spans="1:18" x14ac:dyDescent="0.25">
      <c r="A42" s="5"/>
      <c r="B42" s="2"/>
      <c r="C42" s="3"/>
      <c r="D42" s="4" t="s">
        <v>7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R42" s="10" t="s">
        <v>14</v>
      </c>
    </row>
    <row r="43" spans="1:18" x14ac:dyDescent="0.25">
      <c r="A43" s="5"/>
      <c r="B43" s="2"/>
      <c r="C43" s="3"/>
      <c r="D43" s="4" t="s">
        <v>7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8" x14ac:dyDescent="0.25">
      <c r="A44" s="5"/>
      <c r="B44" s="2"/>
      <c r="C44" s="3"/>
      <c r="D44" s="4" t="s">
        <v>7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8" x14ac:dyDescent="0.25">
      <c r="A45" s="5"/>
      <c r="B45" s="2"/>
      <c r="C45" s="3"/>
      <c r="D45" s="4" t="s">
        <v>7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8" x14ac:dyDescent="0.25">
      <c r="A46" s="5"/>
      <c r="B46" s="2"/>
      <c r="C46" s="3"/>
      <c r="D46" s="4" t="s">
        <v>7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8" x14ac:dyDescent="0.25">
      <c r="A47" s="5"/>
      <c r="B47" s="2"/>
      <c r="C47" s="3"/>
      <c r="D47" s="4" t="s">
        <v>7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8" x14ac:dyDescent="0.25">
      <c r="A48" s="5"/>
      <c r="B48" s="2"/>
      <c r="C48" s="3"/>
      <c r="D48" s="4" t="s">
        <v>7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8" x14ac:dyDescent="0.25">
      <c r="A49" s="5"/>
      <c r="B49" s="2"/>
      <c r="C49" s="3"/>
      <c r="D49" s="4" t="s">
        <v>7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8" x14ac:dyDescent="0.25">
      <c r="A50" s="5"/>
      <c r="B50" s="2"/>
      <c r="C50" s="3"/>
      <c r="D50" s="4" t="s">
        <v>7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8" x14ac:dyDescent="0.25">
      <c r="A51" s="5"/>
      <c r="B51" s="2"/>
      <c r="C51" s="3"/>
      <c r="D51" s="4" t="s">
        <v>7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25">
      <c r="A52" s="5"/>
      <c r="B52" s="2"/>
      <c r="C52" s="3"/>
      <c r="D52" s="4" t="s">
        <v>7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25">
      <c r="A53" s="5"/>
      <c r="B53" s="2"/>
      <c r="C53" s="3"/>
      <c r="D53" s="4" t="s">
        <v>7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25">
      <c r="A54" s="5"/>
      <c r="B54" s="2"/>
      <c r="C54" s="3"/>
      <c r="D54" s="4" t="s">
        <v>7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25">
      <c r="A55" s="5"/>
      <c r="B55" s="2"/>
      <c r="C55" s="3"/>
      <c r="D55" s="4" t="s">
        <v>7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25">
      <c r="A56" s="5"/>
      <c r="B56" s="2"/>
      <c r="C56" s="3"/>
      <c r="D56" s="4" t="s">
        <v>7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25">
      <c r="A57" s="5"/>
      <c r="B57" s="2"/>
      <c r="C57" s="3"/>
      <c r="D57" s="4" t="s">
        <v>7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25">
      <c r="A58" s="5"/>
      <c r="B58" s="2"/>
      <c r="C58" s="3"/>
      <c r="D58" s="4" t="s">
        <v>7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25">
      <c r="A59" s="5"/>
      <c r="B59" s="2"/>
      <c r="C59" s="3"/>
      <c r="D59" s="4" t="s">
        <v>7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25">
      <c r="A60" s="5"/>
      <c r="B60" s="2"/>
      <c r="C60" s="3"/>
      <c r="D60" s="4" t="s">
        <v>7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25">
      <c r="A61" s="5"/>
      <c r="B61" s="2"/>
      <c r="C61" s="3"/>
      <c r="D61" s="4" t="s">
        <v>7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25">
      <c r="A62" s="5"/>
      <c r="B62" s="2"/>
      <c r="C62" s="3"/>
      <c r="D62" s="4" t="s">
        <v>7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25">
      <c r="A63" s="5"/>
      <c r="B63" s="2"/>
      <c r="C63" s="3"/>
      <c r="D63" s="4" t="s">
        <v>7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25">
      <c r="A64" s="5"/>
      <c r="B64" s="2"/>
      <c r="C64" s="3"/>
      <c r="D64" s="4" t="s">
        <v>7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25">
      <c r="A65" s="5"/>
      <c r="B65" s="2"/>
      <c r="C65" s="3"/>
      <c r="D65" s="4" t="s">
        <v>7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25">
      <c r="A66" s="5"/>
      <c r="B66" s="2"/>
      <c r="C66" s="3"/>
      <c r="D66" s="4" t="s">
        <v>7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25">
      <c r="A67" s="5"/>
      <c r="B67" s="2"/>
      <c r="C67" s="3"/>
      <c r="D67" s="4" t="s">
        <v>7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25">
      <c r="A68" s="5"/>
      <c r="B68" s="2"/>
      <c r="C68" s="3"/>
      <c r="D68" s="4" t="s">
        <v>7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25">
      <c r="A69" s="5"/>
      <c r="B69" s="2"/>
      <c r="C69" s="3"/>
      <c r="D69" s="4" t="s">
        <v>8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25">
      <c r="A70" s="5"/>
      <c r="B70" s="2"/>
      <c r="C70" s="3"/>
      <c r="D70" s="4" t="s">
        <v>8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25">
      <c r="A71" s="5"/>
      <c r="B71" s="2"/>
      <c r="C71" s="3"/>
      <c r="D71" s="4" t="s">
        <v>8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25">
      <c r="A72" s="5"/>
      <c r="B72" s="2"/>
      <c r="C72" s="3"/>
      <c r="D72" s="4" t="s">
        <v>8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25">
      <c r="A73" s="5"/>
      <c r="B73" s="2"/>
      <c r="C73" s="3"/>
      <c r="D73" s="4" t="s">
        <v>8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25">
      <c r="A74" s="5"/>
      <c r="B74" s="2"/>
      <c r="C74" s="3"/>
      <c r="D74" s="4" t="s">
        <v>8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25">
      <c r="A75" s="5"/>
      <c r="B75" s="2"/>
      <c r="C75" s="3"/>
      <c r="D75" s="4" t="s">
        <v>8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25">
      <c r="A76" s="5"/>
      <c r="B76" s="2"/>
      <c r="C76" s="3"/>
      <c r="D76" s="4" t="s">
        <v>8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x14ac:dyDescent="0.25">
      <c r="A77" s="5"/>
      <c r="B77" s="2"/>
      <c r="C77" s="3"/>
      <c r="D77" s="4" t="s">
        <v>8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x14ac:dyDescent="0.25">
      <c r="A78" s="5"/>
      <c r="B78" s="2"/>
      <c r="C78" s="3"/>
      <c r="D78" s="4" t="s">
        <v>8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x14ac:dyDescent="0.25">
      <c r="A79" s="5"/>
      <c r="B79" s="2"/>
      <c r="C79" s="3"/>
      <c r="D79" s="4" t="s">
        <v>8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x14ac:dyDescent="0.25">
      <c r="A80" s="5"/>
      <c r="B80" s="2"/>
      <c r="C80" s="3"/>
      <c r="D80" s="4" t="s">
        <v>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x14ac:dyDescent="0.25">
      <c r="A81" s="5"/>
      <c r="B81" s="2"/>
      <c r="C81" s="3"/>
      <c r="D81" s="4" t="s">
        <v>8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x14ac:dyDescent="0.25">
      <c r="A82" s="5"/>
      <c r="B82" s="2"/>
      <c r="C82" s="3"/>
      <c r="D82" s="4" t="s">
        <v>8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x14ac:dyDescent="0.25">
      <c r="A83" s="5"/>
      <c r="B83" s="2"/>
      <c r="C83" s="3"/>
      <c r="D83" s="4" t="s">
        <v>8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x14ac:dyDescent="0.25">
      <c r="A84" s="5"/>
      <c r="B84" s="2"/>
      <c r="C84" s="3"/>
      <c r="D84" s="4" t="s">
        <v>8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x14ac:dyDescent="0.25">
      <c r="A85" s="5"/>
      <c r="B85" s="2"/>
      <c r="C85" s="3"/>
      <c r="D85" s="4" t="s">
        <v>8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x14ac:dyDescent="0.25">
      <c r="A86" s="5"/>
      <c r="B86" s="2"/>
      <c r="C86" s="3"/>
      <c r="D86" s="4" t="s">
        <v>8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x14ac:dyDescent="0.25">
      <c r="A87" s="5"/>
      <c r="B87" s="2"/>
      <c r="C87" s="3"/>
      <c r="D87" s="4" t="s">
        <v>8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x14ac:dyDescent="0.25">
      <c r="A88" s="5"/>
      <c r="B88" s="2"/>
      <c r="C88" s="3"/>
      <c r="D88" s="4" t="s">
        <v>8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x14ac:dyDescent="0.25">
      <c r="A89" s="5"/>
      <c r="B89" s="2"/>
      <c r="C89" s="3"/>
      <c r="D89" s="4" t="s">
        <v>8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x14ac:dyDescent="0.25">
      <c r="A90" s="5"/>
      <c r="B90" s="2"/>
      <c r="C90" s="3"/>
      <c r="D90" s="4" t="s">
        <v>8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x14ac:dyDescent="0.25">
      <c r="A91" s="5"/>
      <c r="B91" s="2"/>
      <c r="C91" s="3"/>
      <c r="D91" s="4" t="s">
        <v>8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x14ac:dyDescent="0.25">
      <c r="A92" s="5"/>
      <c r="B92" s="2"/>
      <c r="C92" s="3"/>
      <c r="D92" s="4" t="s">
        <v>8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x14ac:dyDescent="0.25">
      <c r="A93" s="5"/>
      <c r="B93" s="2"/>
      <c r="C93" s="3"/>
      <c r="D93" s="4" t="s">
        <v>8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x14ac:dyDescent="0.25">
      <c r="A94" s="5"/>
      <c r="B94" s="2"/>
      <c r="C94" s="3"/>
      <c r="D94" s="4" t="s">
        <v>8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x14ac:dyDescent="0.25">
      <c r="A95" s="5"/>
      <c r="B95" s="2"/>
      <c r="C95" s="3"/>
      <c r="D95" s="4" t="s">
        <v>8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x14ac:dyDescent="0.25">
      <c r="A96" s="5"/>
      <c r="B96" s="2"/>
      <c r="C96" s="3"/>
      <c r="D96" s="4" t="s">
        <v>8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x14ac:dyDescent="0.25">
      <c r="A97" s="5"/>
      <c r="B97" s="2"/>
      <c r="C97" s="3"/>
      <c r="D97" s="4" t="s">
        <v>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x14ac:dyDescent="0.25">
      <c r="A98" s="5"/>
      <c r="B98" s="2"/>
      <c r="C98" s="3"/>
      <c r="D98" s="4" t="s">
        <v>8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x14ac:dyDescent="0.25">
      <c r="A99" s="5"/>
      <c r="B99" s="2"/>
      <c r="C99" s="3"/>
      <c r="D99" s="4" t="s">
        <v>8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x14ac:dyDescent="0.25">
      <c r="A100" s="5"/>
      <c r="B100" s="2"/>
      <c r="C100" s="3"/>
      <c r="D100" s="4" t="s">
        <v>8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x14ac:dyDescent="0.25">
      <c r="A101" s="5"/>
      <c r="B101" s="2"/>
      <c r="C101" s="3"/>
      <c r="D101" s="4" t="s">
        <v>8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x14ac:dyDescent="0.25">
      <c r="A102" s="5"/>
      <c r="B102" s="2"/>
      <c r="C102" s="3"/>
      <c r="D102" s="4" t="s">
        <v>8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x14ac:dyDescent="0.25">
      <c r="A103" s="5"/>
      <c r="B103" s="2"/>
      <c r="C103" s="3"/>
      <c r="D103" s="4" t="s">
        <v>8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x14ac:dyDescent="0.25">
      <c r="A104" s="5"/>
      <c r="B104" s="2"/>
      <c r="C104" s="3"/>
      <c r="D104" s="4" t="s">
        <v>8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x14ac:dyDescent="0.25">
      <c r="A105" s="5"/>
      <c r="B105" s="2"/>
      <c r="C105" s="3"/>
      <c r="D105" s="4" t="s">
        <v>15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x14ac:dyDescent="0.25">
      <c r="A106" s="5"/>
      <c r="B106" s="2"/>
      <c r="C106" s="3"/>
      <c r="D106" s="4" t="s">
        <v>16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x14ac:dyDescent="0.25">
      <c r="A107" s="5"/>
      <c r="B107" s="2"/>
      <c r="C107" s="3"/>
      <c r="D107" s="4" t="s">
        <v>17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x14ac:dyDescent="0.25">
      <c r="A108" s="5"/>
      <c r="B108" s="2"/>
      <c r="C108" s="3"/>
      <c r="D108" s="4" t="s">
        <v>20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x14ac:dyDescent="0.25">
      <c r="A109" s="5"/>
      <c r="B109" s="2"/>
      <c r="C109" s="3"/>
      <c r="D109" s="4" t="s">
        <v>8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x14ac:dyDescent="0.25">
      <c r="A110" s="5"/>
      <c r="B110" s="2"/>
      <c r="C110" s="3"/>
      <c r="D110" s="4" t="s">
        <v>8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x14ac:dyDescent="0.25">
      <c r="A111" s="5"/>
      <c r="B111" s="2"/>
      <c r="C111" s="3"/>
      <c r="D111" s="4" t="s">
        <v>8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x14ac:dyDescent="0.25">
      <c r="A112" s="5"/>
      <c r="B112" s="2"/>
      <c r="C112" s="3"/>
      <c r="D112" s="4" t="s">
        <v>8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x14ac:dyDescent="0.25">
      <c r="A113" s="5"/>
      <c r="B113" s="2"/>
      <c r="C113" s="3"/>
      <c r="D113" s="4" t="s">
        <v>8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x14ac:dyDescent="0.25">
      <c r="A114" s="5"/>
      <c r="B114" s="2"/>
      <c r="C114" s="3"/>
      <c r="D114" s="4" t="s">
        <v>8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x14ac:dyDescent="0.25">
      <c r="A115" s="5"/>
      <c r="B115" s="2"/>
      <c r="C115" s="3"/>
      <c r="D115" s="4" t="s">
        <v>8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x14ac:dyDescent="0.25">
      <c r="A116" s="5"/>
      <c r="B116" s="2"/>
      <c r="C116" s="3"/>
      <c r="D116" s="4" t="s">
        <v>8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x14ac:dyDescent="0.25">
      <c r="A117" s="5"/>
      <c r="B117" s="2"/>
      <c r="C117" s="3"/>
      <c r="D117" s="4" t="s">
        <v>8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x14ac:dyDescent="0.25">
      <c r="A118" s="5"/>
      <c r="B118" s="2"/>
      <c r="C118" s="3"/>
      <c r="D118" s="4" t="s">
        <v>8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x14ac:dyDescent="0.25">
      <c r="A119" s="5"/>
      <c r="B119" s="2"/>
      <c r="C119" s="3"/>
      <c r="D119" s="4" t="s">
        <v>9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x14ac:dyDescent="0.25">
      <c r="A120" s="5"/>
      <c r="B120" s="2"/>
      <c r="C120" s="3"/>
      <c r="D120" s="4" t="s">
        <v>10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x14ac:dyDescent="0.25">
      <c r="A121" s="5"/>
      <c r="B121" s="2"/>
      <c r="C121" s="3"/>
      <c r="D121" s="4" t="s">
        <v>10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x14ac:dyDescent="0.25">
      <c r="A122" s="5"/>
      <c r="B122" s="2"/>
      <c r="C122" s="3"/>
      <c r="D122" s="4" t="s">
        <v>10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x14ac:dyDescent="0.25">
      <c r="A123" s="5"/>
      <c r="B123" s="2"/>
      <c r="C123" s="3"/>
      <c r="D123" s="4" t="s">
        <v>11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x14ac:dyDescent="0.25">
      <c r="A124" s="5"/>
      <c r="B124" s="2"/>
      <c r="C124" s="3"/>
      <c r="D124" s="4" t="s">
        <v>11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x14ac:dyDescent="0.25">
      <c r="A125" s="5"/>
      <c r="B125" s="2"/>
      <c r="C125" s="3"/>
      <c r="D125" s="4" t="s">
        <v>11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x14ac:dyDescent="0.25">
      <c r="A126" s="5"/>
      <c r="B126" s="2"/>
      <c r="C126" s="3"/>
      <c r="D126" s="4" t="s">
        <v>11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x14ac:dyDescent="0.25">
      <c r="A127" s="5"/>
      <c r="B127" s="2"/>
      <c r="C127" s="3"/>
      <c r="D127" s="4" t="s">
        <v>11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x14ac:dyDescent="0.25">
      <c r="A128" s="5"/>
      <c r="B128" s="2"/>
      <c r="C128" s="3"/>
      <c r="D128" s="4" t="s">
        <v>11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x14ac:dyDescent="0.25">
      <c r="A129" s="5"/>
      <c r="B129" s="2"/>
      <c r="C129" s="3"/>
      <c r="D129" s="4" t="s">
        <v>11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x14ac:dyDescent="0.25">
      <c r="A130" s="5"/>
      <c r="B130" s="2"/>
      <c r="C130" s="3"/>
      <c r="D130" s="4" t="s">
        <v>12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x14ac:dyDescent="0.25">
      <c r="A131" s="5"/>
      <c r="B131" s="2"/>
      <c r="C131" s="3"/>
      <c r="D131" s="4" t="s">
        <v>13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x14ac:dyDescent="0.25">
      <c r="A132" s="5"/>
      <c r="B132" s="2"/>
      <c r="C132" s="3"/>
      <c r="D132" s="4" t="s">
        <v>14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x14ac:dyDescent="0.25">
      <c r="A133" s="5"/>
      <c r="B133" s="2"/>
      <c r="C133" s="3"/>
      <c r="D133" s="4" t="s">
        <v>14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</sheetData>
  <sortState xmlns:xlrd2="http://schemas.microsoft.com/office/spreadsheetml/2017/richdata2" ref="C9:C26">
    <sortCondition ref="C9"/>
  </sortState>
  <conditionalFormatting sqref="C13">
    <cfRule type="expression" dxfId="2" priority="4">
      <formula>$A$12</formula>
    </cfRule>
  </conditionalFormatting>
  <conditionalFormatting sqref="C14:C28">
    <cfRule type="expression" dxfId="1" priority="3">
      <formula>$A$12</formula>
    </cfRule>
  </conditionalFormatting>
  <conditionalFormatting sqref="A9:A33">
    <cfRule type="containsText" dxfId="0" priority="1" operator="containsText" text="X">
      <formula>NOT(ISERROR(SEARCH("X",A9)))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ENTREPRISE</vt:lpstr>
      <vt:lpstr>TRIENTREPRISE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hbeduer</dc:creator>
  <cp:lastModifiedBy>hbeduer</cp:lastModifiedBy>
  <dcterms:created xsi:type="dcterms:W3CDTF">2021-01-26T18:51:18Z</dcterms:created>
  <dcterms:modified xsi:type="dcterms:W3CDTF">2021-02-01T22:12:48Z</dcterms:modified>
</cp:coreProperties>
</file>