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letravail 10-2020\_INGEROP A480\_Relevés\"/>
    </mc:Choice>
  </mc:AlternateContent>
  <bookViews>
    <workbookView xWindow="0" yWindow="0" windowWidth="28800" windowHeight="12432"/>
  </bookViews>
  <sheets>
    <sheet name="Données brutes" sheetId="24" r:id="rId1"/>
    <sheet name="rendu cible N7" sheetId="23" r:id="rId2"/>
    <sheet name="rendu cible A7" sheetId="30" r:id="rId3"/>
    <sheet name="rendu cible D1006" sheetId="32" r:id="rId4"/>
  </sheets>
  <definedNames>
    <definedName name="_20201221010627_53242_data" localSheetId="0">'Données brutes'!$A$1:$U$19</definedName>
    <definedName name="Loca" localSheetId="2">'Données brutes'!#REF!</definedName>
    <definedName name="Loca" localSheetId="3">'Données brutes'!#REF!</definedName>
    <definedName name="Loca">'Données brutes'!#REF!</definedName>
    <definedName name="Localisation">'Données brutes'!$V:$V</definedName>
    <definedName name="_xlnm.Print_Area" localSheetId="2">'rendu cible A7'!$A$1:$H$10</definedName>
    <definedName name="_xlnm.Print_Area" localSheetId="3">'rendu cible D1006'!$A$1:$H$10</definedName>
    <definedName name="_xlnm.Print_Area" localSheetId="1">'rendu cible N7'!$A$1:$H$10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" i="24" l="1"/>
  <c r="AE4" i="24"/>
  <c r="AE5" i="24"/>
  <c r="AE6" i="24"/>
  <c r="AE7" i="24"/>
  <c r="AE8" i="24"/>
  <c r="AE9" i="24"/>
  <c r="AE10" i="24"/>
  <c r="AE11" i="24"/>
  <c r="AE12" i="24"/>
  <c r="AE13" i="24"/>
  <c r="AE14" i="24"/>
  <c r="AE15" i="24"/>
  <c r="AE16" i="24"/>
  <c r="AE17" i="24"/>
  <c r="AE18" i="24"/>
  <c r="AE19" i="24"/>
  <c r="AE20" i="24"/>
  <c r="AE21" i="24"/>
  <c r="AE22" i="24"/>
  <c r="AE23" i="24"/>
  <c r="AE24" i="24"/>
  <c r="AE2" i="24"/>
  <c r="AB24" i="24" l="1"/>
  <c r="AA24" i="24"/>
  <c r="Y24" i="24"/>
  <c r="X24" i="24"/>
  <c r="AB23" i="24"/>
  <c r="AA23" i="24"/>
  <c r="Y23" i="24"/>
  <c r="X23" i="24"/>
  <c r="AB22" i="24"/>
  <c r="AA22" i="24"/>
  <c r="Y22" i="24"/>
  <c r="X22" i="24"/>
  <c r="AB21" i="24"/>
  <c r="AA21" i="24"/>
  <c r="Y21" i="24"/>
  <c r="X21" i="24"/>
  <c r="AB20" i="24"/>
  <c r="AA20" i="24"/>
  <c r="Y20" i="24"/>
  <c r="X20" i="24"/>
  <c r="AA2" i="24" l="1"/>
  <c r="AA3" i="24"/>
  <c r="AA4" i="24"/>
  <c r="AA5" i="24"/>
  <c r="AA6" i="24"/>
  <c r="AA7" i="24"/>
  <c r="AA8" i="24"/>
  <c r="AA9" i="24"/>
  <c r="AA10" i="24"/>
  <c r="AA11" i="24"/>
  <c r="AA12" i="24"/>
  <c r="AA13" i="24"/>
  <c r="AA14" i="24"/>
  <c r="AA15" i="24"/>
  <c r="AA16" i="24"/>
  <c r="AA17" i="24"/>
  <c r="AA18" i="24"/>
  <c r="AA19" i="24"/>
  <c r="AB2" i="24" l="1"/>
  <c r="AB3" i="24"/>
  <c r="AB4" i="24"/>
  <c r="AB5" i="24"/>
  <c r="AB6" i="24"/>
  <c r="AB7" i="24"/>
  <c r="AB8" i="24"/>
  <c r="AB10" i="24"/>
  <c r="AB12" i="24"/>
  <c r="AB13" i="24"/>
  <c r="AB14" i="24"/>
  <c r="AB16" i="24"/>
  <c r="AB17" i="24"/>
  <c r="AB18" i="24"/>
  <c r="AB19" i="24"/>
  <c r="AB15" i="24"/>
  <c r="AB11" i="24"/>
  <c r="AB9" i="24"/>
  <c r="X2" i="24"/>
  <c r="X3" i="24"/>
  <c r="X4" i="24"/>
  <c r="X5" i="24"/>
  <c r="X6" i="24"/>
  <c r="X7" i="24"/>
  <c r="X8" i="24"/>
  <c r="X10" i="24"/>
  <c r="X12" i="24"/>
  <c r="X13" i="24"/>
  <c r="X14" i="24"/>
  <c r="X16" i="24"/>
  <c r="X17" i="24"/>
  <c r="X18" i="24"/>
  <c r="X19" i="24"/>
  <c r="X15" i="24"/>
  <c r="X11" i="24"/>
  <c r="X9" i="24"/>
  <c r="Y2" i="24" l="1"/>
  <c r="Y3" i="24"/>
  <c r="Y4" i="24"/>
  <c r="Y5" i="24"/>
  <c r="Y6" i="24"/>
  <c r="Y7" i="24"/>
  <c r="Y8" i="24"/>
  <c r="Y10" i="24"/>
  <c r="Y12" i="24"/>
  <c r="Y13" i="24"/>
  <c r="Y14" i="24"/>
  <c r="Y16" i="24"/>
  <c r="Y17" i="24"/>
  <c r="Y18" i="24"/>
  <c r="Y19" i="24"/>
  <c r="Y15" i="24"/>
  <c r="Y11" i="24"/>
  <c r="Y9" i="24"/>
</calcChain>
</file>

<file path=xl/connections.xml><?xml version="1.0" encoding="utf-8"?>
<connections xmlns="http://schemas.openxmlformats.org/spreadsheetml/2006/main">
  <connection id="1" name="20201221010627-53242-data" type="6" refreshedVersion="6" background="1" saveData="1">
    <textPr codePage="65001" sourceFile="C:\Users\Maxime\Downloads\20201221010627-53242-data.txt" decimal="," thousands=" ">
      <textFields count="21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<sst xmlns="http://schemas.openxmlformats.org/spreadsheetml/2006/main" count="441" uniqueCount="220">
  <si>
    <t>type</t>
  </si>
  <si>
    <t>desc</t>
  </si>
  <si>
    <t>W</t>
  </si>
  <si>
    <t>Icon</t>
  </si>
  <si>
    <t>time</t>
  </si>
  <si>
    <t>latitude</t>
  </si>
  <si>
    <t>longitude</t>
  </si>
  <si>
    <t>color</t>
  </si>
  <si>
    <t>scale</t>
  </si>
  <si>
    <t>com_exlyo_mapmarker_customfields</t>
  </si>
  <si>
    <t>com_exlyo_mapmarker_images_with_ext</t>
  </si>
  <si>
    <t>com_exlyo_mapmarker_piniconcode</t>
  </si>
  <si>
    <t>[]</t>
  </si>
  <si>
    <t>[{"file_rel_path":"local_media\/img7430448606304708895","file_size":357747,"file_extension":".png"}]</t>
  </si>
  <si>
    <t>[{"file_rel_path":"local_media\/img6053727014947307520","file_size":320990,"file_extension":".png"}]</t>
  </si>
  <si>
    <t>[{"file_rel_path":"local_media\/img932694610255499866","file_size":197825,"file_extension":".png"}]</t>
  </si>
  <si>
    <t>[{"file_rel_path":"local_media\/img1068854352688996147","file_size":283345,"file_extension":".png"}]</t>
  </si>
  <si>
    <t>[{"file_rel_path":"local_media\/img6018552746248888352","file_size":212967,"file_extension":".png"}]</t>
  </si>
  <si>
    <t>[{"file_rel_path":"local_media\/img4873388522765833681","file_size":343315,"file_extension":".png"}]</t>
  </si>
  <si>
    <t>[{"file_rel_path":"local_media\/img7608831164458233977","file_size":192414,"file_extension":".png"}]</t>
  </si>
  <si>
    <t>[{"file_rel_path":"local_media\/img5229845235374374231","file_size":362695,"file_extension":".png"}]</t>
  </si>
  <si>
    <t>[{"file_rel_path":"local_media\/img8716512095015926982","file_size":331678,"file_extension":".png"}]</t>
  </si>
  <si>
    <t>[{"file_rel_path":"local_media\/img5871896078602077017","file_size":321854,"file_extension":".png"}]</t>
  </si>
  <si>
    <t>[{"file_rel_path":"local_media\/img8938385229122814513","file_size":271552,"file_extension":".png"}]</t>
  </si>
  <si>
    <t>[{"file_rel_path":"local_media\/img5424116394181378859","file_size":281313,"file_extension":".png"}]</t>
  </si>
  <si>
    <t>Plot</t>
  </si>
  <si>
    <t>Lien</t>
  </si>
  <si>
    <t>Conf.</t>
  </si>
  <si>
    <t>altitude (m)</t>
  </si>
  <si>
    <t>width</t>
  </si>
  <si>
    <t>opacity</t>
  </si>
  <si>
    <t>sym</t>
  </si>
  <si>
    <t>name</t>
  </si>
  <si>
    <t>entityhandle</t>
  </si>
  <si>
    <t>extendedentity</t>
  </si>
  <si>
    <t>ge_hotspot</t>
  </si>
  <si>
    <t>layer</t>
  </si>
  <si>
    <t>linetype</t>
  </si>
  <si>
    <t>text</t>
  </si>
  <si>
    <t>1.1</t>
  </si>
  <si>
    <t>http://maps.google.com/mapfiles/kml/paddle/purple-diamond.png</t>
  </si>
  <si>
    <t>http://maps.google.com/mapfiles/kml/paddle/grn-diamond.png</t>
  </si>
  <si>
    <t>http://maps.google.com/mapfiles/kml/paddle/red-diamond.png</t>
  </si>
  <si>
    <t>http://maps.google.com/mapfiles/kml/paddle/ylw-diamond.png</t>
  </si>
  <si>
    <t>[&lt;br&gt; {&lt;br&gt;  "base_params": {&lt;br&gt;   "id": "ad7b093e-207f-4f92-b47c-ac5a0af12389",&lt;br&gt;   "field_type": "Boolean",&lt;br&gt;   "is_enabled": true,&lt;br&gt;   "name": "Conforme "&lt;br&gt;  },&lt;br&gt;  "value": {&lt;br&gt;   "checked_value": true&lt;br&gt;  }&lt;br&gt; },&lt;br&gt; {&lt;br&gt;  "base_params": {&lt;br&gt;   "id": "c7ec679f-e8f1-4fae-9601-972db1b68129",&lt;br&gt;   "field_type": "Boolean",&lt;br&gt;   "is_enabled": true,&lt;br&gt;   "name": "A reprendre "&lt;br&gt;  },&lt;br&gt;  "value": {&lt;br&gt;   "checked_value": false&lt;br&gt;  }&lt;br&gt; }&lt;br&gt;]</t>
  </si>
  <si>
    <t>[&lt;br&gt; {&lt;br&gt;  "base_params": {&lt;br&gt;   "id": "ad7b093e-207f-4f92-b47c-ac5a0af12389",&lt;br&gt;   "field_type": "Boolean",&lt;br&gt;   "is_enabled": true,&lt;br&gt;   "name": "Conforme "&lt;br&gt;  },&lt;br&gt;  "value": {&lt;br&gt;   "checked_value": false&lt;br&gt;  }&lt;br&gt; },&lt;br&gt; {&lt;br&gt;  "base_params": {&lt;br&gt;   "id": "c7ec679f-e8f1-4fae-9601-972db1b68129",&lt;br&gt;   "field_type": "Boolean",&lt;br&gt;   "is_enabled": true,&lt;br&gt;   "name": "A reprendre "&lt;br&gt;  },&lt;br&gt;  "value": {&lt;br&gt;   "checked_value": true&lt;br&gt;  }&lt;br&gt; }&lt;br&gt;]</t>
  </si>
  <si>
    <t>[{"file_rel_path":"local_media\/img36353661045048854","file_size":215108,"file_extension":".png"}]</t>
  </si>
  <si>
    <t>[{"file_rel_path":"local_media\/img205453582215130498","file_size":231463,"file_extension":".png"}]</t>
  </si>
  <si>
    <t>[{"file_rel_path":"local_media\/img6217404359618703400","file_size":163426,"file_extension":".png"}]</t>
  </si>
  <si>
    <t>[{"file_rel_path":"local_media\/img175280915591405066","file_size":142096,"file_extension":".png"}]</t>
  </si>
  <si>
    <t>[{"file_rel_path":"local_media\/img5318586267226305757","file_size":200092,"file_extension":".png"}]</t>
  </si>
  <si>
    <t>[{"file_rel_path":"local_media\/img383394115036120784","file_size":211876,"file_extension":".png"}]</t>
  </si>
  <si>
    <t>[{"file_rel_path":"local_media\/img2170404954326075277","file_size":239313,"file_extension":".png"}]</t>
  </si>
  <si>
    <t>[{"file_rel_path":"local_media\/img6387119156450450346","file_size":277221,"file_extension":".png"}]</t>
  </si>
  <si>
    <t>[{"file_rel_path":"local_media\/img8853483576078578499","file_size":252498,"file_extension":".png"}]</t>
  </si>
  <si>
    <t>[{"file_rel_path":"local_media\/img4239953790682469143","file_size":226702,"file_extension":".png"}]</t>
  </si>
  <si>
    <t>[{"file_rel_path":"local_media\/img4414779805169031986","file_size":347790,"file_extension":".png"}]</t>
  </si>
  <si>
    <t>DIAG (ISOLER LE TEXTE DIAG DES PHOTOS)</t>
  </si>
  <si>
    <t>LIEN DRIVE</t>
  </si>
  <si>
    <t>img7430448606304708895.jpg</t>
  </si>
  <si>
    <t>img5871896078602077017.jpg</t>
  </si>
  <si>
    <t>img8938385229122814513.jpg</t>
  </si>
  <si>
    <t>ID IMG DRIVE</t>
  </si>
  <si>
    <t>Img1-old</t>
  </si>
  <si>
    <t>img6053727014947307520.jpg</t>
  </si>
  <si>
    <t>img932694610255499866.jpg</t>
  </si>
  <si>
    <t>img1068854352688996147.jpg</t>
  </si>
  <si>
    <t>img6018552746248888352.jpg</t>
  </si>
  <si>
    <t>img4873388522765833681.jpg</t>
  </si>
  <si>
    <t>img7608831164458233977.jpg</t>
  </si>
  <si>
    <t>img5424116394181378859.jpg</t>
  </si>
  <si>
    <t>img5229845235374374231.jpg</t>
  </si>
  <si>
    <t>img8716512095015926982.jpg</t>
  </si>
  <si>
    <t>img4414779805169031986.jpg</t>
  </si>
  <si>
    <t>img36353661045048854.jpg</t>
  </si>
  <si>
    <t>img4239953790682469143.jpg</t>
  </si>
  <si>
    <t>img205453582215130498.jpg</t>
  </si>
  <si>
    <t>img6217404359618703400.jpg</t>
  </si>
  <si>
    <t>img175280915591405066.jpg</t>
  </si>
  <si>
    <t>img8853483576078578499.jpg</t>
  </si>
  <si>
    <t>img5318586267226305757.jpg</t>
  </si>
  <si>
    <t>img383394115036120784.jpg</t>
  </si>
  <si>
    <t>img2170404954326075277.jpg</t>
  </si>
  <si>
    <t>img6387119156450450346.jpg</t>
  </si>
  <si>
    <t>Localisation :</t>
  </si>
  <si>
    <t>cf. NAME 1(données brutes)</t>
  </si>
  <si>
    <t>cf. conformité 1 (données brutes)</t>
  </si>
  <si>
    <t>cf.diag 1(données brutes)</t>
  </si>
  <si>
    <t>Macro AfficheImage(lien 1)</t>
  </si>
  <si>
    <t>cf. NAME 2(données brutes)</t>
  </si>
  <si>
    <t>cf. conformité 2 (données brutes)</t>
  </si>
  <si>
    <t>cf.diag 2(données brutes)</t>
  </si>
  <si>
    <t>Macro AfficheImage(lien 2)</t>
  </si>
  <si>
    <t>LIEN_HYPERTEXTE ouverture image 1</t>
  </si>
  <si>
    <t>LIEN_HYPERTEXTE ouverture image 2</t>
  </si>
  <si>
    <t>cf. NAME 3(données brutes)</t>
  </si>
  <si>
    <t>Macro AfficheImage(lien 3)</t>
  </si>
  <si>
    <t>LIEN_HYPERTEXTE ouverture image 3</t>
  </si>
  <si>
    <t>cf. conformité 3 (données brutes)</t>
  </si>
  <si>
    <t>cf.diag 3(données brutes)</t>
  </si>
  <si>
    <t>cf. NAME 4(données brutes)</t>
  </si>
  <si>
    <t>cf. conformité 4 (données brutes)</t>
  </si>
  <si>
    <t>cf.diag 4(données brutes)</t>
  </si>
  <si>
    <t>LIEN_HYPERTEXTE ouverture image 4</t>
  </si>
  <si>
    <t>Macro AfficheImage(lien 4)</t>
  </si>
  <si>
    <t>cf. NAME 5(données brutes)</t>
  </si>
  <si>
    <t>cf. conformité 5 (données brutes)</t>
  </si>
  <si>
    <t>cf.diag 5(données brutes)</t>
  </si>
  <si>
    <t>Macro AfficheImage(lien 5)</t>
  </si>
  <si>
    <t>LIEN_HYPERTEXTE ouverture image 6</t>
  </si>
  <si>
    <t>LIEN_HYPERTEXTE ouverture image 5</t>
  </si>
  <si>
    <t>cf. NAME 6(données brutes)</t>
  </si>
  <si>
    <t>cf. conformité 6 (données brutes)</t>
  </si>
  <si>
    <t>cf.diag 6(données brutes)</t>
  </si>
  <si>
    <t>Macro AfficheImage(lien 6)</t>
  </si>
  <si>
    <t>cf. NAME 7(données brutes)</t>
  </si>
  <si>
    <t>Macro AfficheImage(lien 7)</t>
  </si>
  <si>
    <t>LIEN_HYPERTEXTE ouverture image 7</t>
  </si>
  <si>
    <t>cf. conformité 7 (données brutes)</t>
  </si>
  <si>
    <t>cf.diag 7(données brutes)</t>
  </si>
  <si>
    <t>TPC</t>
  </si>
  <si>
    <t>45.12</t>
  </si>
  <si>
    <t>5.75</t>
  </si>
  <si>
    <t>5.76</t>
  </si>
  <si>
    <t>5.77</t>
  </si>
  <si>
    <t>5.78</t>
  </si>
  <si>
    <t>5.79</t>
  </si>
  <si>
    <t>5.80</t>
  </si>
  <si>
    <t>5.81</t>
  </si>
  <si>
    <t>5.82</t>
  </si>
  <si>
    <t>5.83</t>
  </si>
  <si>
    <t>5.84</t>
  </si>
  <si>
    <t>5.85</t>
  </si>
  <si>
    <t>5.86</t>
  </si>
  <si>
    <t>5.87</t>
  </si>
  <si>
    <t>5.88</t>
  </si>
  <si>
    <t>5.89</t>
  </si>
  <si>
    <t>5.90</t>
  </si>
  <si>
    <t>5.91</t>
  </si>
  <si>
    <t>5.92</t>
  </si>
  <si>
    <t>5.93</t>
  </si>
  <si>
    <t>5.94</t>
  </si>
  <si>
    <t>5.95</t>
  </si>
  <si>
    <t>5.96</t>
  </si>
  <si>
    <t>5.97</t>
  </si>
  <si>
    <t>45.13</t>
  </si>
  <si>
    <t>45.14</t>
  </si>
  <si>
    <t>45.15</t>
  </si>
  <si>
    <t>45.16</t>
  </si>
  <si>
    <t>45.17</t>
  </si>
  <si>
    <t>45.18</t>
  </si>
  <si>
    <t>45.19</t>
  </si>
  <si>
    <t>45.20</t>
  </si>
  <si>
    <t>45.21</t>
  </si>
  <si>
    <t>45.22</t>
  </si>
  <si>
    <t>45.23</t>
  </si>
  <si>
    <t>45.24</t>
  </si>
  <si>
    <t>45.25</t>
  </si>
  <si>
    <t>45.26</t>
  </si>
  <si>
    <t>45.27</t>
  </si>
  <si>
    <t>45.28</t>
  </si>
  <si>
    <t>45.29</t>
  </si>
  <si>
    <t>45.30</t>
  </si>
  <si>
    <t>45.31</t>
  </si>
  <si>
    <t>45.32</t>
  </si>
  <si>
    <t>45.33</t>
  </si>
  <si>
    <t>45.34</t>
  </si>
  <si>
    <t>IMG</t>
  </si>
  <si>
    <t>J</t>
  </si>
  <si>
    <t>Diagnostic 1</t>
  </si>
  <si>
    <t>Diagnostic 2</t>
  </si>
  <si>
    <t>Diagnostic 3</t>
  </si>
  <si>
    <t>Diagnostic 4</t>
  </si>
  <si>
    <t>Diagnostic 5</t>
  </si>
  <si>
    <t>Diagnostic 6</t>
  </si>
  <si>
    <t>Diagnostic 7</t>
  </si>
  <si>
    <t>Diagnostic 8</t>
  </si>
  <si>
    <t>Diagnostic 9</t>
  </si>
  <si>
    <t>Diagnostic 10</t>
  </si>
  <si>
    <t>Diagnostic 11</t>
  </si>
  <si>
    <t>Diagnostic 12</t>
  </si>
  <si>
    <t>Diagnostic 13</t>
  </si>
  <si>
    <t>Diagnostic 14</t>
  </si>
  <si>
    <t>Diagnostic 15</t>
  </si>
  <si>
    <t>Diagnostic 16</t>
  </si>
  <si>
    <t>Diagnostic 17</t>
  </si>
  <si>
    <t>Diagnostic 18</t>
  </si>
  <si>
    <t>Diagnostic 19</t>
  </si>
  <si>
    <t>Diagnostic 20</t>
  </si>
  <si>
    <t>Diagnostic 21</t>
  </si>
  <si>
    <t>Diagnostic 22</t>
  </si>
  <si>
    <t>Diagnostic 23</t>
  </si>
  <si>
    <t>fake</t>
  </si>
  <si>
    <t>N7-PR00+002</t>
  </si>
  <si>
    <t>N7-PR00+003</t>
  </si>
  <si>
    <t>N7-PR00+004</t>
  </si>
  <si>
    <t>N7-PR00+005</t>
  </si>
  <si>
    <t>N7-PR00+006</t>
  </si>
  <si>
    <t>N7-PR00+007</t>
  </si>
  <si>
    <t>N7-PR00+008</t>
  </si>
  <si>
    <t>N7-PR00+009</t>
  </si>
  <si>
    <t>N7-PR00+010</t>
  </si>
  <si>
    <t>N7-PR00+012</t>
  </si>
  <si>
    <t>N7-PR00+013</t>
  </si>
  <si>
    <t>N7-PR00+014</t>
  </si>
  <si>
    <t>N7-PR00+015</t>
  </si>
  <si>
    <t>N7-PR00+016</t>
  </si>
  <si>
    <t>N7-PR00+021</t>
  </si>
  <si>
    <t>N7-PR00+022</t>
  </si>
  <si>
    <t>N7-PR00+023</t>
  </si>
  <si>
    <t>N7</t>
  </si>
  <si>
    <t>A7-PR00+001</t>
  </si>
  <si>
    <t>A7-PR00+011</t>
  </si>
  <si>
    <t>D1006-PR00+017</t>
  </si>
  <si>
    <t>D1006--PR00+018</t>
  </si>
  <si>
    <t>D1006--PR00+019</t>
  </si>
  <si>
    <t>D1006--PR00+020</t>
  </si>
  <si>
    <t>D1006</t>
  </si>
  <si>
    <t>A7</t>
  </si>
  <si>
    <t>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</si>
</sst>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entury Gothic"/>
      <family val="2"/>
    </font>
    <font>
      <sz val="18"/>
      <color theme="1"/>
      <name val="Century Gothic"/>
      <family val="2"/>
    </font>
    <font>
      <b/>
      <sz val="18"/>
      <color theme="1"/>
      <name val="Century Gothic"/>
      <family val="2"/>
    </font>
    <font>
      <b/>
      <sz val="18"/>
      <name val="Century Gothic"/>
      <family val="2"/>
    </font>
    <font>
      <sz val="6"/>
      <color theme="4"/>
      <name val="Century Gothic"/>
      <family val="2"/>
    </font>
    <font>
      <b/>
      <sz val="12"/>
      <color theme="1"/>
      <name val="Century Gothic"/>
      <family val="2"/>
    </font>
    <font>
      <sz val="6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20"/>
      <color rgb="FFFF0000"/>
      <name val="Century Gothic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9" fillId="3" borderId="0" applyNumberFormat="0" applyBorder="0" applyAlignment="0" applyProtection="0"/>
  </cellStyleXfs>
  <cellXfs count="25">
    <xf numFmtId="0" fontId="0" fillId="0" borderId="0" xfId="0"/>
    <xf numFmtId="0" fontId="3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top" wrapText="1"/>
    </xf>
    <xf numFmtId="0" fontId="5" fillId="0" borderId="1" xfId="1" applyFont="1" applyBorder="1" applyAlignment="1">
      <alignment horizontal="right" vertical="center" wrapText="1"/>
    </xf>
    <xf numFmtId="0" fontId="7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top" wrapText="1"/>
    </xf>
    <xf numFmtId="0" fontId="2" fillId="0" borderId="0" xfId="0" applyFont="1" applyAlignment="1">
      <alignment vertical="center" wrapText="1"/>
    </xf>
    <xf numFmtId="0" fontId="1" fillId="0" borderId="0" xfId="1" applyBorder="1" applyAlignment="1">
      <alignment horizontal="center" vertical="top" wrapText="1"/>
    </xf>
    <xf numFmtId="0" fontId="8" fillId="0" borderId="0" xfId="0" applyFont="1" applyAlignment="1">
      <alignment vertical="top"/>
    </xf>
    <xf numFmtId="22" fontId="0" fillId="0" borderId="0" xfId="0" applyNumberFormat="1"/>
    <xf numFmtId="0" fontId="9" fillId="3" borderId="0" xfId="2"/>
    <xf numFmtId="0" fontId="9" fillId="3" borderId="0" xfId="2" applyAlignment="1">
      <alignment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6" xfId="0" applyBorder="1" applyAlignment="1">
      <alignment wrapText="1"/>
    </xf>
    <xf numFmtId="0" fontId="1" fillId="0" borderId="0" xfId="1" applyAlignment="1">
      <alignment wrapText="1"/>
    </xf>
    <xf numFmtId="0" fontId="0" fillId="2" borderId="0" xfId="0" applyFill="1" applyAlignment="1"/>
    <xf numFmtId="0" fontId="0" fillId="0" borderId="0" xfId="0" applyAlignment="1"/>
    <xf numFmtId="0" fontId="2" fillId="0" borderId="3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1" fillId="2" borderId="0" xfId="0" applyFont="1" applyFill="1" applyAlignment="1">
      <alignment wrapText="1"/>
    </xf>
    <xf numFmtId="0" fontId="11" fillId="2" borderId="0" xfId="0" applyFont="1" applyFill="1"/>
    <xf numFmtId="0" fontId="11" fillId="3" borderId="6" xfId="2" applyFont="1" applyBorder="1" applyAlignment="1">
      <alignment wrapText="1"/>
    </xf>
    <xf numFmtId="0" fontId="2" fillId="0" borderId="5" xfId="0" applyFont="1" applyBorder="1" applyAlignment="1">
      <alignment horizontal="right" vertical="center" wrapText="1"/>
    </xf>
  </cellXfs>
  <cellStyles count="3">
    <cellStyle name="Lien hypertexte" xfId="1" builtinId="8"/>
    <cellStyle name="Normal" xfId="0" builtinId="0"/>
    <cellStyle name="Satisfaisant" xfId="2" builtinId="26"/>
  </cellStyles>
  <dxfs count="21"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D8BEEC"/>
        </patternFill>
      </fill>
    </dxf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D8BEEC"/>
        </patternFill>
      </fill>
    </dxf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95E3A0"/>
        </patternFill>
      </fill>
    </dxf>
    <dxf>
      <fill>
        <patternFill>
          <bgColor rgb="FFE9FF67"/>
        </patternFill>
      </fill>
    </dxf>
    <dxf>
      <fill>
        <patternFill>
          <bgColor rgb="FFFF7C80"/>
        </patternFill>
      </fill>
    </dxf>
    <dxf>
      <fill>
        <patternFill>
          <bgColor rgb="FFD8BEEC"/>
        </patternFill>
      </fill>
    </dxf>
  </dxfs>
  <tableStyles count="0" defaultTableStyle="TableStyleMedium2" defaultPivotStyle="PivotStyleLight16"/>
  <colors>
    <mruColors>
      <color rgb="FFD8BEEC"/>
      <color rgb="FFFF7C80"/>
      <color rgb="FFE9FF67"/>
      <color rgb="FF95E3A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863788" y="7360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863788" y="14721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3863788" y="22082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3863788" y="257632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3863788" y="257632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3863788" y="36853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35" name="ZoneTexte 34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42" name="ZoneTexte 41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46" name="ZoneTexte 45"/>
        <xdr:cNvSpPr txBox="1"/>
      </xdr:nvSpPr>
      <xdr:spPr>
        <a:xfrm>
          <a:off x="3863788" y="368530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53" name="ZoneTexte 52"/>
        <xdr:cNvSpPr txBox="1"/>
      </xdr:nvSpPr>
      <xdr:spPr>
        <a:xfrm>
          <a:off x="3863788" y="737061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63" name="ZoneTexte 62"/>
        <xdr:cNvSpPr txBox="1"/>
      </xdr:nvSpPr>
      <xdr:spPr>
        <a:xfrm>
          <a:off x="3863788" y="11055927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104" name="ZoneTexte 103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109" name="ZoneTexte 108"/>
        <xdr:cNvSpPr txBox="1"/>
      </xdr:nvSpPr>
      <xdr:spPr>
        <a:xfrm>
          <a:off x="3863788" y="286422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28" name="ZoneTexte 127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33" name="ZoneTexte 132"/>
        <xdr:cNvSpPr txBox="1"/>
      </xdr:nvSpPr>
      <xdr:spPr>
        <a:xfrm>
          <a:off x="3863788" y="2871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46" name="ZoneTexte 145"/>
        <xdr:cNvSpPr txBox="1"/>
      </xdr:nvSpPr>
      <xdr:spPr>
        <a:xfrm>
          <a:off x="3863788" y="1600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51" name="ZoneTexte 150"/>
        <xdr:cNvSpPr txBox="1"/>
      </xdr:nvSpPr>
      <xdr:spPr>
        <a:xfrm>
          <a:off x="3863788" y="1887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77" name="ZoneTexte 76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78" name="ZoneTexte 77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79" name="ZoneTexte 78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1</xdr:row>
      <xdr:rowOff>0</xdr:rowOff>
    </xdr:from>
    <xdr:ext cx="184731" cy="264560"/>
    <xdr:sp macro="" textlink="">
      <xdr:nvSpPr>
        <xdr:cNvPr id="80" name="ZoneTexte 79"/>
        <xdr:cNvSpPr txBox="1"/>
      </xdr:nvSpPr>
      <xdr:spPr>
        <a:xfrm>
          <a:off x="3863788" y="8632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1</xdr:row>
      <xdr:rowOff>0</xdr:rowOff>
    </xdr:from>
    <xdr:ext cx="184731" cy="264560"/>
    <xdr:sp macro="" textlink="">
      <xdr:nvSpPr>
        <xdr:cNvPr id="81" name="ZoneTexte 80"/>
        <xdr:cNvSpPr txBox="1"/>
      </xdr:nvSpPr>
      <xdr:spPr>
        <a:xfrm>
          <a:off x="115599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83" name="ZoneTexte 82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85" name="ZoneTexte 84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4</xdr:row>
      <xdr:rowOff>0</xdr:rowOff>
    </xdr:from>
    <xdr:ext cx="184731" cy="264560"/>
    <xdr:sp macro="" textlink="">
      <xdr:nvSpPr>
        <xdr:cNvPr id="86" name="ZoneTexte 85"/>
        <xdr:cNvSpPr txBox="1"/>
      </xdr:nvSpPr>
      <xdr:spPr>
        <a:xfrm>
          <a:off x="115599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4</xdr:row>
      <xdr:rowOff>0</xdr:rowOff>
    </xdr:from>
    <xdr:ext cx="184731" cy="264560"/>
    <xdr:sp macro="" textlink="">
      <xdr:nvSpPr>
        <xdr:cNvPr id="88" name="ZoneTexte 87"/>
        <xdr:cNvSpPr txBox="1"/>
      </xdr:nvSpPr>
      <xdr:spPr>
        <a:xfrm>
          <a:off x="192561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90" name="ZoneTexte 89"/>
        <xdr:cNvSpPr txBox="1"/>
      </xdr:nvSpPr>
      <xdr:spPr>
        <a:xfrm>
          <a:off x="3863788" y="4060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91" name="ZoneTexte 90"/>
        <xdr:cNvSpPr txBox="1"/>
      </xdr:nvSpPr>
      <xdr:spPr>
        <a:xfrm>
          <a:off x="3863788" y="4060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93" name="ZoneTexte 92"/>
        <xdr:cNvSpPr txBox="1"/>
      </xdr:nvSpPr>
      <xdr:spPr>
        <a:xfrm>
          <a:off x="3863788" y="4060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7</xdr:row>
      <xdr:rowOff>0</xdr:rowOff>
    </xdr:from>
    <xdr:ext cx="184731" cy="264560"/>
    <xdr:sp macro="" textlink="">
      <xdr:nvSpPr>
        <xdr:cNvPr id="103" name="ZoneTexte 102"/>
        <xdr:cNvSpPr txBox="1"/>
      </xdr:nvSpPr>
      <xdr:spPr>
        <a:xfrm>
          <a:off x="11559988" y="4060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7</xdr:row>
      <xdr:rowOff>0</xdr:rowOff>
    </xdr:from>
    <xdr:ext cx="184731" cy="264560"/>
    <xdr:sp macro="" textlink="">
      <xdr:nvSpPr>
        <xdr:cNvPr id="112" name="ZoneTexte 111"/>
        <xdr:cNvSpPr txBox="1"/>
      </xdr:nvSpPr>
      <xdr:spPr>
        <a:xfrm>
          <a:off x="19256188" y="406037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76356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76356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1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115599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1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192561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4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115599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4</xdr:row>
      <xdr:rowOff>0</xdr:rowOff>
    </xdr:from>
    <xdr:ext cx="184731" cy="264560"/>
    <xdr:sp macro="" textlink="">
      <xdr:nvSpPr>
        <xdr:cNvPr id="29" name="ZoneTexte 28"/>
        <xdr:cNvSpPr txBox="1"/>
      </xdr:nvSpPr>
      <xdr:spPr>
        <a:xfrm>
          <a:off x="192561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1" name="ZoneTexte 30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7</xdr:row>
      <xdr:rowOff>0</xdr:rowOff>
    </xdr:from>
    <xdr:ext cx="184731" cy="264560"/>
    <xdr:sp macro="" textlink="">
      <xdr:nvSpPr>
        <xdr:cNvPr id="33" name="ZoneTexte 32"/>
        <xdr:cNvSpPr txBox="1"/>
      </xdr:nvSpPr>
      <xdr:spPr>
        <a:xfrm>
          <a:off x="115599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7</xdr:row>
      <xdr:rowOff>0</xdr:rowOff>
    </xdr:from>
    <xdr:ext cx="184731" cy="264560"/>
    <xdr:sp macro="" textlink="">
      <xdr:nvSpPr>
        <xdr:cNvPr id="34" name="ZoneTexte 33"/>
        <xdr:cNvSpPr txBox="1"/>
      </xdr:nvSpPr>
      <xdr:spPr>
        <a:xfrm>
          <a:off x="192561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38637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10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3863788" y="114223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0</xdr:row>
      <xdr:rowOff>0</xdr:rowOff>
    </xdr:from>
    <xdr:ext cx="184731" cy="264560"/>
    <xdr:sp macro="" textlink="">
      <xdr:nvSpPr>
        <xdr:cNvPr id="21" name="ZoneTexte 20"/>
        <xdr:cNvSpPr txBox="1"/>
      </xdr:nvSpPr>
      <xdr:spPr>
        <a:xfrm>
          <a:off x="38637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22" name="ZoneTexte 21"/>
        <xdr:cNvSpPr txBox="1"/>
      </xdr:nvSpPr>
      <xdr:spPr>
        <a:xfrm>
          <a:off x="76356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3863788</xdr:colOff>
      <xdr:row>0</xdr:row>
      <xdr:rowOff>0</xdr:rowOff>
    </xdr:from>
    <xdr:ext cx="184731" cy="264560"/>
    <xdr:sp macro="" textlink="">
      <xdr:nvSpPr>
        <xdr:cNvPr id="23" name="ZoneTexte 22"/>
        <xdr:cNvSpPr txBox="1"/>
      </xdr:nvSpPr>
      <xdr:spPr>
        <a:xfrm>
          <a:off x="7635688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1</xdr:row>
      <xdr:rowOff>0</xdr:rowOff>
    </xdr:from>
    <xdr:ext cx="184731" cy="264560"/>
    <xdr:sp macro="" textlink="">
      <xdr:nvSpPr>
        <xdr:cNvPr id="24" name="ZoneTexte 23"/>
        <xdr:cNvSpPr txBox="1"/>
      </xdr:nvSpPr>
      <xdr:spPr>
        <a:xfrm>
          <a:off x="115599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1</xdr:row>
      <xdr:rowOff>0</xdr:rowOff>
    </xdr:from>
    <xdr:ext cx="184731" cy="264560"/>
    <xdr:sp macro="" textlink="">
      <xdr:nvSpPr>
        <xdr:cNvPr id="25" name="ZoneTexte 24"/>
        <xdr:cNvSpPr txBox="1"/>
      </xdr:nvSpPr>
      <xdr:spPr>
        <a:xfrm>
          <a:off x="19256188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26" name="ZoneTexte 25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4</xdr:row>
      <xdr:rowOff>0</xdr:rowOff>
    </xdr:from>
    <xdr:ext cx="184731" cy="264560"/>
    <xdr:sp macro="" textlink="">
      <xdr:nvSpPr>
        <xdr:cNvPr id="27" name="ZoneTexte 26"/>
        <xdr:cNvSpPr txBox="1"/>
      </xdr:nvSpPr>
      <xdr:spPr>
        <a:xfrm>
          <a:off x="38637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4</xdr:row>
      <xdr:rowOff>0</xdr:rowOff>
    </xdr:from>
    <xdr:ext cx="184731" cy="264560"/>
    <xdr:sp macro="" textlink="">
      <xdr:nvSpPr>
        <xdr:cNvPr id="28" name="ZoneTexte 27"/>
        <xdr:cNvSpPr txBox="1"/>
      </xdr:nvSpPr>
      <xdr:spPr>
        <a:xfrm>
          <a:off x="115599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4</xdr:row>
      <xdr:rowOff>0</xdr:rowOff>
    </xdr:from>
    <xdr:ext cx="184731" cy="264560"/>
    <xdr:sp macro="" textlink="">
      <xdr:nvSpPr>
        <xdr:cNvPr id="29" name="ZoneTexte 28"/>
        <xdr:cNvSpPr txBox="1"/>
      </xdr:nvSpPr>
      <xdr:spPr>
        <a:xfrm>
          <a:off x="19256188" y="4061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0" name="ZoneTexte 29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1" name="ZoneTexte 30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3863788</xdr:colOff>
      <xdr:row>7</xdr:row>
      <xdr:rowOff>0</xdr:rowOff>
    </xdr:from>
    <xdr:ext cx="184731" cy="264560"/>
    <xdr:sp macro="" textlink="">
      <xdr:nvSpPr>
        <xdr:cNvPr id="32" name="ZoneTexte 31"/>
        <xdr:cNvSpPr txBox="1"/>
      </xdr:nvSpPr>
      <xdr:spPr>
        <a:xfrm>
          <a:off x="38637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3863788</xdr:colOff>
      <xdr:row>7</xdr:row>
      <xdr:rowOff>0</xdr:rowOff>
    </xdr:from>
    <xdr:ext cx="184731" cy="264560"/>
    <xdr:sp macro="" textlink="">
      <xdr:nvSpPr>
        <xdr:cNvPr id="33" name="ZoneTexte 32"/>
        <xdr:cNvSpPr txBox="1"/>
      </xdr:nvSpPr>
      <xdr:spPr>
        <a:xfrm>
          <a:off x="115599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6</xdr:col>
      <xdr:colOff>3863788</xdr:colOff>
      <xdr:row>7</xdr:row>
      <xdr:rowOff>0</xdr:rowOff>
    </xdr:from>
    <xdr:ext cx="184731" cy="264560"/>
    <xdr:sp macro="" textlink="">
      <xdr:nvSpPr>
        <xdr:cNvPr id="34" name="ZoneTexte 33"/>
        <xdr:cNvSpPr txBox="1"/>
      </xdr:nvSpPr>
      <xdr:spPr>
        <a:xfrm>
          <a:off x="19256188" y="7741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queryTables/queryTable1.xml><?xml version="1.0" encoding="utf-8"?>
<queryTable xmlns="http://schemas.openxmlformats.org/spreadsheetml/2006/main" name="20201221010627-53242-data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4"/>
  <sheetViews>
    <sheetView tabSelected="1" topLeftCell="J1" zoomScale="70" zoomScaleNormal="70" workbookViewId="0">
      <selection activeCell="V2" sqref="V2"/>
    </sheetView>
  </sheetViews>
  <sheetFormatPr baseColWidth="10" defaultRowHeight="14.4" x14ac:dyDescent="0.3"/>
  <cols>
    <col min="1" max="1" width="4.5546875" bestFit="1" customWidth="1"/>
    <col min="2" max="2" width="19.5546875" customWidth="1"/>
    <col min="3" max="3" width="12.5546875" bestFit="1" customWidth="1"/>
    <col min="5" max="5" width="10.33203125" bestFit="1" customWidth="1"/>
    <col min="6" max="6" width="8" bestFit="1" customWidth="1"/>
    <col min="7" max="7" width="5.109375" bestFit="1" customWidth="1"/>
    <col min="8" max="8" width="5.5546875" bestFit="1" customWidth="1"/>
    <col min="9" max="9" width="7" bestFit="1" customWidth="1"/>
    <col min="10" max="10" width="58.6640625" bestFit="1" customWidth="1"/>
    <col min="11" max="11" width="18" customWidth="1"/>
    <col min="12" max="12" width="47.44140625" customWidth="1"/>
    <col min="13" max="13" width="5.77734375" customWidth="1"/>
    <col min="14" max="14" width="99.21875" customWidth="1"/>
    <col min="15" max="21" width="5.77734375" customWidth="1"/>
    <col min="22" max="22" width="20" style="15" customWidth="1"/>
    <col min="23" max="23" width="5.33203125" style="14" customWidth="1"/>
    <col min="24" max="24" width="20" style="18" customWidth="1"/>
    <col min="25" max="25" width="9.6640625" style="14" customWidth="1"/>
    <col min="26" max="26" width="34.77734375" bestFit="1" customWidth="1"/>
    <col min="27" max="28" width="20" style="14" customWidth="1"/>
    <col min="29" max="29" width="70.77734375" style="14" customWidth="1"/>
  </cols>
  <sheetData>
    <row r="1" spans="1:31" ht="28.8" x14ac:dyDescent="0.3">
      <c r="A1" t="s">
        <v>0</v>
      </c>
      <c r="B1" t="s">
        <v>4</v>
      </c>
      <c r="C1" s="11" t="s">
        <v>5</v>
      </c>
      <c r="D1" s="11" t="s">
        <v>6</v>
      </c>
      <c r="E1" t="s">
        <v>28</v>
      </c>
      <c r="F1" t="s">
        <v>7</v>
      </c>
      <c r="G1" t="s">
        <v>8</v>
      </c>
      <c r="H1" t="s">
        <v>29</v>
      </c>
      <c r="I1" t="s">
        <v>30</v>
      </c>
      <c r="J1" t="s">
        <v>31</v>
      </c>
      <c r="K1" s="11" t="s">
        <v>32</v>
      </c>
      <c r="L1" t="s">
        <v>1</v>
      </c>
      <c r="M1" t="s">
        <v>9</v>
      </c>
      <c r="N1" t="s">
        <v>10</v>
      </c>
      <c r="O1" t="s">
        <v>11</v>
      </c>
      <c r="P1" t="s">
        <v>33</v>
      </c>
      <c r="Q1" t="s">
        <v>34</v>
      </c>
      <c r="R1" t="s">
        <v>35</v>
      </c>
      <c r="S1" t="s">
        <v>36</v>
      </c>
      <c r="T1" t="s">
        <v>37</v>
      </c>
      <c r="U1" t="s">
        <v>38</v>
      </c>
      <c r="V1" s="23" t="s">
        <v>219</v>
      </c>
      <c r="W1" s="12" t="s">
        <v>25</v>
      </c>
      <c r="X1" s="17" t="s">
        <v>3</v>
      </c>
      <c r="Y1" s="13" t="s">
        <v>63</v>
      </c>
      <c r="Z1" s="22" t="s">
        <v>167</v>
      </c>
      <c r="AA1" s="13" t="s">
        <v>26</v>
      </c>
      <c r="AB1" s="21" t="s">
        <v>27</v>
      </c>
      <c r="AC1" s="22" t="s">
        <v>57</v>
      </c>
      <c r="AD1" s="13" t="s">
        <v>62</v>
      </c>
      <c r="AE1" s="21" t="s">
        <v>58</v>
      </c>
    </row>
    <row r="2" spans="1:31" ht="30" customHeight="1" x14ac:dyDescent="0.3">
      <c r="A2" t="s">
        <v>2</v>
      </c>
      <c r="B2" s="10">
        <v>44180.996828703705</v>
      </c>
      <c r="C2" t="s">
        <v>121</v>
      </c>
      <c r="D2" t="s">
        <v>122</v>
      </c>
      <c r="G2" t="s">
        <v>39</v>
      </c>
      <c r="J2" t="s">
        <v>40</v>
      </c>
      <c r="K2" t="s">
        <v>211</v>
      </c>
      <c r="L2" t="s">
        <v>192</v>
      </c>
      <c r="M2" t="s">
        <v>12</v>
      </c>
      <c r="N2" t="s">
        <v>14</v>
      </c>
      <c r="O2">
        <v>-1</v>
      </c>
      <c r="R2">
        <v>32.1</v>
      </c>
      <c r="V2" s="15" t="s">
        <v>218</v>
      </c>
      <c r="W2" s="14" t="s">
        <v>168</v>
      </c>
      <c r="X2" s="18" t="str">
        <f t="shared" ref="X2:X8" si="0">IF(ISNUMBER(SEARCH("ylw-diamond",J2)),"176",IF(ISNUMBER(SEARCH("grn-diamond",J2)),"161",IF(ISNUMBER(SEARCH("red-diamond",J2)),"186",IF(ISNUMBER(SEARCH("purple-diamond",J2)),"191","43"))))</f>
        <v>191</v>
      </c>
      <c r="Y2" s="14" t="str">
        <f t="shared" ref="Y2:Y8" si="1">RIGHT(N2,LEN(N2)-32)</f>
        <v>img6053727014947307520","file_size":320990,"file_extension":".png"}]</v>
      </c>
      <c r="Z2" t="s">
        <v>64</v>
      </c>
      <c r="AA2" s="16" t="str">
        <f t="shared" ref="AA2:AA8" si="2">HYPERLINK(Z2,Z2)</f>
        <v>img6053727014947307520.jpg</v>
      </c>
      <c r="AB2" s="14" t="str">
        <f t="shared" ref="AB2:AB8" si="3">IF(ISNUMBER(SEARCH("ylw-diamond",J2)),"NON-CONFORMITÉ MINEURE",IF(ISNUMBER(SEARCH("grn-diamond",J2)),"CONFORME",IF(ISNUMBER(SEARCH("red-diamond",J2)),"NON-CONFORMITÉ IMPORTANTE",IF(ISNUMBER(SEARCH("purple-diamond",J2)),"EN ATTENTE","HORS PROJET"))))</f>
        <v>EN ATTENTE</v>
      </c>
      <c r="AC2" t="s">
        <v>169</v>
      </c>
      <c r="AE2" t="str">
        <f>AA2</f>
        <v>img6053727014947307520.jpg</v>
      </c>
    </row>
    <row r="3" spans="1:31" ht="30" customHeight="1" x14ac:dyDescent="0.3">
      <c r="A3" t="s">
        <v>2</v>
      </c>
      <c r="B3" s="10">
        <v>44180.998159722221</v>
      </c>
      <c r="C3" t="s">
        <v>145</v>
      </c>
      <c r="D3" t="s">
        <v>123</v>
      </c>
      <c r="G3" t="s">
        <v>39</v>
      </c>
      <c r="J3" t="s">
        <v>41</v>
      </c>
      <c r="K3" t="s">
        <v>193</v>
      </c>
      <c r="L3" t="s">
        <v>192</v>
      </c>
      <c r="M3" t="s">
        <v>12</v>
      </c>
      <c r="N3" t="s">
        <v>15</v>
      </c>
      <c r="O3">
        <v>-1</v>
      </c>
      <c r="R3">
        <v>32.1</v>
      </c>
      <c r="V3" s="15" t="s">
        <v>210</v>
      </c>
      <c r="W3" s="14" t="s">
        <v>168</v>
      </c>
      <c r="X3" s="18" t="str">
        <f t="shared" si="0"/>
        <v>161</v>
      </c>
      <c r="Y3" s="14" t="str">
        <f t="shared" si="1"/>
        <v>img932694610255499866","file_size":197825,"file_extension":".png"}]</v>
      </c>
      <c r="Z3" t="s">
        <v>65</v>
      </c>
      <c r="AA3" s="16" t="str">
        <f t="shared" si="2"/>
        <v>img932694610255499866.jpg</v>
      </c>
      <c r="AB3" s="14" t="str">
        <f t="shared" si="3"/>
        <v>CONFORME</v>
      </c>
      <c r="AC3" t="s">
        <v>170</v>
      </c>
      <c r="AE3" t="str">
        <f t="shared" ref="AE3:AE24" si="4">AA3</f>
        <v>img932694610255499866.jpg</v>
      </c>
    </row>
    <row r="4" spans="1:31" ht="30" customHeight="1" x14ac:dyDescent="0.3">
      <c r="A4" t="s">
        <v>2</v>
      </c>
      <c r="B4" s="10">
        <v>44180.999560185184</v>
      </c>
      <c r="C4" t="s">
        <v>146</v>
      </c>
      <c r="D4" t="s">
        <v>124</v>
      </c>
      <c r="G4" t="s">
        <v>39</v>
      </c>
      <c r="J4" t="s">
        <v>41</v>
      </c>
      <c r="K4" t="s">
        <v>194</v>
      </c>
      <c r="L4" t="s">
        <v>192</v>
      </c>
      <c r="M4" t="s">
        <v>12</v>
      </c>
      <c r="N4" t="s">
        <v>16</v>
      </c>
      <c r="O4">
        <v>-1</v>
      </c>
      <c r="R4">
        <v>32.1</v>
      </c>
      <c r="V4" s="15" t="s">
        <v>210</v>
      </c>
      <c r="W4" s="14" t="s">
        <v>168</v>
      </c>
      <c r="X4" s="18" t="str">
        <f t="shared" si="0"/>
        <v>161</v>
      </c>
      <c r="Y4" s="14" t="str">
        <f t="shared" si="1"/>
        <v>img1068854352688996147","file_size":283345,"file_extension":".png"}]</v>
      </c>
      <c r="Z4" t="s">
        <v>66</v>
      </c>
      <c r="AA4" s="16" t="str">
        <f t="shared" si="2"/>
        <v>img1068854352688996147.jpg</v>
      </c>
      <c r="AB4" s="14" t="str">
        <f t="shared" si="3"/>
        <v>CONFORME</v>
      </c>
      <c r="AC4" t="s">
        <v>171</v>
      </c>
      <c r="AE4" t="str">
        <f t="shared" si="4"/>
        <v>img1068854352688996147.jpg</v>
      </c>
    </row>
    <row r="5" spans="1:31" ht="30" customHeight="1" x14ac:dyDescent="0.3">
      <c r="A5" t="s">
        <v>2</v>
      </c>
      <c r="B5" s="10">
        <v>44181.000428240739</v>
      </c>
      <c r="C5" t="s">
        <v>147</v>
      </c>
      <c r="D5" t="s">
        <v>125</v>
      </c>
      <c r="G5" t="s">
        <v>39</v>
      </c>
      <c r="J5" t="s">
        <v>41</v>
      </c>
      <c r="K5" t="s">
        <v>195</v>
      </c>
      <c r="L5" t="s">
        <v>192</v>
      </c>
      <c r="M5" t="s">
        <v>12</v>
      </c>
      <c r="N5" t="s">
        <v>17</v>
      </c>
      <c r="O5">
        <v>-1</v>
      </c>
      <c r="R5">
        <v>32.1</v>
      </c>
      <c r="V5" s="15" t="s">
        <v>210</v>
      </c>
      <c r="W5" s="14" t="s">
        <v>168</v>
      </c>
      <c r="X5" s="18" t="str">
        <f t="shared" si="0"/>
        <v>161</v>
      </c>
      <c r="Y5" s="14" t="str">
        <f t="shared" si="1"/>
        <v>img6018552746248888352","file_size":212967,"file_extension":".png"}]</v>
      </c>
      <c r="Z5" t="s">
        <v>67</v>
      </c>
      <c r="AA5" s="16" t="str">
        <f t="shared" si="2"/>
        <v>img6018552746248888352.jpg</v>
      </c>
      <c r="AB5" s="14" t="str">
        <f t="shared" si="3"/>
        <v>CONFORME</v>
      </c>
      <c r="AC5" t="s">
        <v>172</v>
      </c>
      <c r="AE5" t="str">
        <f t="shared" si="4"/>
        <v>img6018552746248888352.jpg</v>
      </c>
    </row>
    <row r="6" spans="1:31" ht="30" customHeight="1" x14ac:dyDescent="0.3">
      <c r="A6" t="s">
        <v>2</v>
      </c>
      <c r="B6" s="10">
        <v>44181.005115740743</v>
      </c>
      <c r="C6" t="s">
        <v>148</v>
      </c>
      <c r="D6" t="s">
        <v>126</v>
      </c>
      <c r="G6" t="s">
        <v>39</v>
      </c>
      <c r="J6" t="s">
        <v>40</v>
      </c>
      <c r="K6" t="s">
        <v>196</v>
      </c>
      <c r="L6" t="s">
        <v>192</v>
      </c>
      <c r="M6" t="s">
        <v>12</v>
      </c>
      <c r="N6" t="s">
        <v>18</v>
      </c>
      <c r="O6">
        <v>-1</v>
      </c>
      <c r="R6">
        <v>32.1</v>
      </c>
      <c r="V6" s="15" t="s">
        <v>210</v>
      </c>
      <c r="W6" s="14" t="s">
        <v>168</v>
      </c>
      <c r="X6" s="18" t="str">
        <f t="shared" si="0"/>
        <v>191</v>
      </c>
      <c r="Y6" s="14" t="str">
        <f t="shared" si="1"/>
        <v>img4873388522765833681","file_size":343315,"file_extension":".png"}]</v>
      </c>
      <c r="Z6" t="s">
        <v>68</v>
      </c>
      <c r="AA6" s="16" t="str">
        <f t="shared" si="2"/>
        <v>img4873388522765833681.jpg</v>
      </c>
      <c r="AB6" s="14" t="str">
        <f t="shared" si="3"/>
        <v>EN ATTENTE</v>
      </c>
      <c r="AC6" t="s">
        <v>173</v>
      </c>
      <c r="AE6" t="str">
        <f t="shared" si="4"/>
        <v>img4873388522765833681.jpg</v>
      </c>
    </row>
    <row r="7" spans="1:31" ht="30" customHeight="1" x14ac:dyDescent="0.3">
      <c r="A7" t="s">
        <v>2</v>
      </c>
      <c r="B7" s="10">
        <v>44181.005891203706</v>
      </c>
      <c r="C7" t="s">
        <v>149</v>
      </c>
      <c r="D7" t="s">
        <v>127</v>
      </c>
      <c r="G7" t="s">
        <v>39</v>
      </c>
      <c r="J7" t="s">
        <v>41</v>
      </c>
      <c r="K7" t="s">
        <v>197</v>
      </c>
      <c r="L7" t="s">
        <v>192</v>
      </c>
      <c r="M7" t="s">
        <v>12</v>
      </c>
      <c r="N7" t="s">
        <v>19</v>
      </c>
      <c r="O7">
        <v>-1</v>
      </c>
      <c r="R7">
        <v>32.1</v>
      </c>
      <c r="V7" s="15" t="s">
        <v>210</v>
      </c>
      <c r="W7" s="14" t="s">
        <v>168</v>
      </c>
      <c r="X7" s="18" t="str">
        <f t="shared" si="0"/>
        <v>161</v>
      </c>
      <c r="Y7" s="14" t="str">
        <f t="shared" si="1"/>
        <v>img7608831164458233977","file_size":192414,"file_extension":".png"}]</v>
      </c>
      <c r="Z7" t="s">
        <v>69</v>
      </c>
      <c r="AA7" s="16" t="str">
        <f t="shared" si="2"/>
        <v>img7608831164458233977.jpg</v>
      </c>
      <c r="AB7" s="14" t="str">
        <f t="shared" si="3"/>
        <v>CONFORME</v>
      </c>
      <c r="AC7" t="s">
        <v>174</v>
      </c>
      <c r="AE7" t="str">
        <f t="shared" si="4"/>
        <v>img7608831164458233977.jpg</v>
      </c>
    </row>
    <row r="8" spans="1:31" ht="30" customHeight="1" x14ac:dyDescent="0.3">
      <c r="A8" t="s">
        <v>2</v>
      </c>
      <c r="B8" s="10">
        <v>44181.003078703703</v>
      </c>
      <c r="C8" t="s">
        <v>150</v>
      </c>
      <c r="D8" t="s">
        <v>128</v>
      </c>
      <c r="G8" t="s">
        <v>39</v>
      </c>
      <c r="J8" t="s">
        <v>42</v>
      </c>
      <c r="K8" t="s">
        <v>198</v>
      </c>
      <c r="L8" t="s">
        <v>192</v>
      </c>
      <c r="M8" t="s">
        <v>12</v>
      </c>
      <c r="N8" t="s">
        <v>24</v>
      </c>
      <c r="O8">
        <v>-1</v>
      </c>
      <c r="R8">
        <v>32.1</v>
      </c>
      <c r="V8" s="15" t="s">
        <v>210</v>
      </c>
      <c r="W8" s="14" t="s">
        <v>168</v>
      </c>
      <c r="X8" s="18" t="str">
        <f t="shared" si="0"/>
        <v>186</v>
      </c>
      <c r="Y8" s="14" t="str">
        <f t="shared" si="1"/>
        <v>img5424116394181378859","file_size":281313,"file_extension":".png"}]</v>
      </c>
      <c r="Z8" t="s">
        <v>70</v>
      </c>
      <c r="AA8" s="16" t="str">
        <f t="shared" si="2"/>
        <v>img5424116394181378859.jpg</v>
      </c>
      <c r="AB8" s="14" t="str">
        <f t="shared" si="3"/>
        <v>NON-CONFORMITÉ IMPORTANTE</v>
      </c>
      <c r="AC8" t="s">
        <v>175</v>
      </c>
      <c r="AE8" t="str">
        <f t="shared" si="4"/>
        <v>img5424116394181378859.jpg</v>
      </c>
    </row>
    <row r="9" spans="1:31" ht="30" customHeight="1" x14ac:dyDescent="0.3">
      <c r="A9" t="s">
        <v>2</v>
      </c>
      <c r="B9" s="10">
        <v>44181.97210648148</v>
      </c>
      <c r="C9" t="s">
        <v>151</v>
      </c>
      <c r="D9" t="s">
        <v>129</v>
      </c>
      <c r="G9" t="s">
        <v>39</v>
      </c>
      <c r="J9" t="s">
        <v>40</v>
      </c>
      <c r="K9" t="s">
        <v>199</v>
      </c>
      <c r="L9" t="s">
        <v>192</v>
      </c>
      <c r="M9" t="s">
        <v>44</v>
      </c>
      <c r="N9" t="s">
        <v>56</v>
      </c>
      <c r="O9">
        <v>-1</v>
      </c>
      <c r="R9">
        <v>32.1</v>
      </c>
      <c r="V9" s="15" t="s">
        <v>210</v>
      </c>
      <c r="W9" s="14" t="s">
        <v>168</v>
      </c>
      <c r="X9" s="18" t="str">
        <f t="shared" ref="X9:X24" si="5">IF(ISNUMBER(SEARCH("ylw-diamond",J9)),"176",IF(ISNUMBER(SEARCH("grn-diamond",J9)),"161",IF(ISNUMBER(SEARCH("red-diamond",J9)),"186",IF(ISNUMBER(SEARCH("purple-diamond",J9)),"191","43"))))</f>
        <v>191</v>
      </c>
      <c r="Y9" s="14" t="str">
        <f t="shared" ref="Y9:Y24" si="6">RIGHT(N9,LEN(N9)-32)</f>
        <v>img4414779805169031986","file_size":347790,"file_extension":".png"}]</v>
      </c>
      <c r="Z9" t="s">
        <v>73</v>
      </c>
      <c r="AA9" s="16" t="str">
        <f t="shared" ref="AA9:AA24" si="7">HYPERLINK(Z9,Z9)</f>
        <v>img4414779805169031986.jpg</v>
      </c>
      <c r="AB9" s="14" t="str">
        <f t="shared" ref="AB9:AB24" si="8">IF(ISNUMBER(SEARCH("ylw-diamond",J9)),"NON-CONFORMITÉ MINEURE",IF(ISNUMBER(SEARCH("grn-diamond",J9)),"CONFORME",IF(ISNUMBER(SEARCH("red-diamond",J9)),"NON-CONFORMITÉ IMPORTANTE",IF(ISNUMBER(SEARCH("purple-diamond",J9)),"EN ATTENTE","HORS PROJET"))))</f>
        <v>EN ATTENTE</v>
      </c>
      <c r="AC9" t="s">
        <v>176</v>
      </c>
      <c r="AE9" t="str">
        <f t="shared" si="4"/>
        <v>img4414779805169031986.jpg</v>
      </c>
    </row>
    <row r="10" spans="1:31" ht="30" customHeight="1" x14ac:dyDescent="0.3">
      <c r="A10" t="s">
        <v>2</v>
      </c>
      <c r="B10" s="10">
        <v>44181.887835648151</v>
      </c>
      <c r="C10" t="s">
        <v>152</v>
      </c>
      <c r="D10" t="s">
        <v>130</v>
      </c>
      <c r="G10" t="s">
        <v>39</v>
      </c>
      <c r="J10" t="s">
        <v>40</v>
      </c>
      <c r="K10" t="s">
        <v>200</v>
      </c>
      <c r="L10" t="s">
        <v>192</v>
      </c>
      <c r="M10" t="s">
        <v>44</v>
      </c>
      <c r="N10" t="s">
        <v>46</v>
      </c>
      <c r="O10">
        <v>-1</v>
      </c>
      <c r="R10">
        <v>32.1</v>
      </c>
      <c r="V10" s="15" t="s">
        <v>210</v>
      </c>
      <c r="W10" s="14" t="s">
        <v>168</v>
      </c>
      <c r="X10" s="18" t="str">
        <f t="shared" si="5"/>
        <v>191</v>
      </c>
      <c r="Y10" s="14" t="str">
        <f t="shared" si="6"/>
        <v>img36353661045048854","file_size":215108,"file_extension":".png"}]</v>
      </c>
      <c r="Z10" t="s">
        <v>74</v>
      </c>
      <c r="AA10" s="16" t="str">
        <f t="shared" si="7"/>
        <v>img36353661045048854.jpg</v>
      </c>
      <c r="AB10" s="14" t="str">
        <f t="shared" si="8"/>
        <v>EN ATTENTE</v>
      </c>
      <c r="AC10" t="s">
        <v>177</v>
      </c>
      <c r="AE10" t="str">
        <f t="shared" si="4"/>
        <v>img36353661045048854.jpg</v>
      </c>
    </row>
    <row r="11" spans="1:31" ht="30" customHeight="1" x14ac:dyDescent="0.3">
      <c r="A11" t="s">
        <v>2</v>
      </c>
      <c r="B11" s="10">
        <v>44181.893750000003</v>
      </c>
      <c r="C11" t="s">
        <v>153</v>
      </c>
      <c r="D11" t="s">
        <v>131</v>
      </c>
      <c r="G11" t="s">
        <v>39</v>
      </c>
      <c r="J11" t="s">
        <v>42</v>
      </c>
      <c r="K11" t="s">
        <v>201</v>
      </c>
      <c r="L11" t="s">
        <v>192</v>
      </c>
      <c r="M11" t="s">
        <v>45</v>
      </c>
      <c r="N11" t="s">
        <v>55</v>
      </c>
      <c r="O11">
        <v>-1</v>
      </c>
      <c r="R11">
        <v>32.1</v>
      </c>
      <c r="V11" s="15" t="s">
        <v>210</v>
      </c>
      <c r="W11" s="14" t="s">
        <v>168</v>
      </c>
      <c r="X11" s="18" t="str">
        <f t="shared" si="5"/>
        <v>186</v>
      </c>
      <c r="Y11" s="14" t="str">
        <f t="shared" si="6"/>
        <v>img4239953790682469143","file_size":226702,"file_extension":".png"}]</v>
      </c>
      <c r="Z11" t="s">
        <v>75</v>
      </c>
      <c r="AA11" s="16" t="str">
        <f t="shared" si="7"/>
        <v>img4239953790682469143.jpg</v>
      </c>
      <c r="AB11" s="14" t="str">
        <f t="shared" si="8"/>
        <v>NON-CONFORMITÉ IMPORTANTE</v>
      </c>
      <c r="AC11" t="s">
        <v>178</v>
      </c>
      <c r="AE11" t="str">
        <f t="shared" si="4"/>
        <v>img4239953790682469143.jpg</v>
      </c>
    </row>
    <row r="12" spans="1:31" ht="30" customHeight="1" x14ac:dyDescent="0.3">
      <c r="A12" t="s">
        <v>2</v>
      </c>
      <c r="B12" s="10">
        <v>44181.890868055554</v>
      </c>
      <c r="C12" t="s">
        <v>154</v>
      </c>
      <c r="D12" t="s">
        <v>132</v>
      </c>
      <c r="G12" t="s">
        <v>39</v>
      </c>
      <c r="J12" t="s">
        <v>41</v>
      </c>
      <c r="K12" t="s">
        <v>212</v>
      </c>
      <c r="L12" t="s">
        <v>192</v>
      </c>
      <c r="M12" t="s">
        <v>44</v>
      </c>
      <c r="N12" t="s">
        <v>47</v>
      </c>
      <c r="O12">
        <v>-1</v>
      </c>
      <c r="R12">
        <v>32.1</v>
      </c>
      <c r="V12" s="15" t="s">
        <v>218</v>
      </c>
      <c r="W12" s="14" t="s">
        <v>168</v>
      </c>
      <c r="X12" s="18" t="str">
        <f t="shared" si="5"/>
        <v>161</v>
      </c>
      <c r="Y12" s="14" t="str">
        <f t="shared" si="6"/>
        <v>img205453582215130498","file_size":231463,"file_extension":".png"}]</v>
      </c>
      <c r="Z12" t="s">
        <v>76</v>
      </c>
      <c r="AA12" s="16" t="str">
        <f t="shared" si="7"/>
        <v>img205453582215130498.jpg</v>
      </c>
      <c r="AB12" s="14" t="str">
        <f t="shared" si="8"/>
        <v>CONFORME</v>
      </c>
      <c r="AC12" t="s">
        <v>179</v>
      </c>
      <c r="AE12" t="str">
        <f t="shared" si="4"/>
        <v>img205453582215130498.jpg</v>
      </c>
    </row>
    <row r="13" spans="1:31" ht="30" customHeight="1" x14ac:dyDescent="0.3">
      <c r="A13" t="s">
        <v>2</v>
      </c>
      <c r="B13" s="10">
        <v>44181.89806712963</v>
      </c>
      <c r="C13" t="s">
        <v>155</v>
      </c>
      <c r="D13" t="s">
        <v>133</v>
      </c>
      <c r="G13" t="s">
        <v>39</v>
      </c>
      <c r="J13" t="s">
        <v>40</v>
      </c>
      <c r="K13" t="s">
        <v>202</v>
      </c>
      <c r="L13" t="s">
        <v>192</v>
      </c>
      <c r="M13" t="s">
        <v>44</v>
      </c>
      <c r="N13" t="s">
        <v>48</v>
      </c>
      <c r="O13">
        <v>-1</v>
      </c>
      <c r="R13">
        <v>32.1</v>
      </c>
      <c r="V13" s="15" t="s">
        <v>210</v>
      </c>
      <c r="W13" s="14" t="s">
        <v>168</v>
      </c>
      <c r="X13" s="18" t="str">
        <f t="shared" si="5"/>
        <v>191</v>
      </c>
      <c r="Y13" s="14" t="str">
        <f t="shared" si="6"/>
        <v>img6217404359618703400","file_size":163426,"file_extension":".png"}]</v>
      </c>
      <c r="Z13" t="s">
        <v>77</v>
      </c>
      <c r="AA13" s="16" t="str">
        <f t="shared" si="7"/>
        <v>img6217404359618703400.jpg</v>
      </c>
      <c r="AB13" s="14" t="str">
        <f t="shared" si="8"/>
        <v>EN ATTENTE</v>
      </c>
      <c r="AC13" t="s">
        <v>180</v>
      </c>
      <c r="AE13" t="str">
        <f t="shared" si="4"/>
        <v>img6217404359618703400.jpg</v>
      </c>
    </row>
    <row r="14" spans="1:31" ht="30" customHeight="1" x14ac:dyDescent="0.3">
      <c r="A14" t="s">
        <v>2</v>
      </c>
      <c r="B14" s="10">
        <v>44181.901087962964</v>
      </c>
      <c r="C14" t="s">
        <v>156</v>
      </c>
      <c r="D14" t="s">
        <v>134</v>
      </c>
      <c r="G14" t="s">
        <v>39</v>
      </c>
      <c r="J14" t="s">
        <v>43</v>
      </c>
      <c r="K14" t="s">
        <v>203</v>
      </c>
      <c r="L14" t="s">
        <v>192</v>
      </c>
      <c r="M14" t="s">
        <v>45</v>
      </c>
      <c r="N14" t="s">
        <v>49</v>
      </c>
      <c r="O14">
        <v>-1</v>
      </c>
      <c r="R14">
        <v>32.1</v>
      </c>
      <c r="V14" s="15" t="s">
        <v>210</v>
      </c>
      <c r="W14" s="14" t="s">
        <v>168</v>
      </c>
      <c r="X14" s="18" t="str">
        <f t="shared" si="5"/>
        <v>176</v>
      </c>
      <c r="Y14" s="14" t="str">
        <f t="shared" si="6"/>
        <v>img175280915591405066","file_size":142096,"file_extension":".png"}]</v>
      </c>
      <c r="Z14" t="s">
        <v>78</v>
      </c>
      <c r="AA14" s="16" t="str">
        <f t="shared" si="7"/>
        <v>img175280915591405066.jpg</v>
      </c>
      <c r="AB14" s="14" t="str">
        <f t="shared" si="8"/>
        <v>NON-CONFORMITÉ MINEURE</v>
      </c>
      <c r="AC14" t="s">
        <v>181</v>
      </c>
      <c r="AE14" t="str">
        <f t="shared" si="4"/>
        <v>img175280915591405066.jpg</v>
      </c>
    </row>
    <row r="15" spans="1:31" ht="30" customHeight="1" x14ac:dyDescent="0.3">
      <c r="A15" t="s">
        <v>2</v>
      </c>
      <c r="B15" s="10">
        <v>44181.965937499997</v>
      </c>
      <c r="C15" t="s">
        <v>157</v>
      </c>
      <c r="D15" t="s">
        <v>135</v>
      </c>
      <c r="G15" t="s">
        <v>39</v>
      </c>
      <c r="J15" t="s">
        <v>40</v>
      </c>
      <c r="K15" t="s">
        <v>204</v>
      </c>
      <c r="L15" t="s">
        <v>192</v>
      </c>
      <c r="M15" t="s">
        <v>44</v>
      </c>
      <c r="N15" t="s">
        <v>54</v>
      </c>
      <c r="O15">
        <v>-1</v>
      </c>
      <c r="R15">
        <v>32.1</v>
      </c>
      <c r="V15" s="15" t="s">
        <v>210</v>
      </c>
      <c r="W15" s="14" t="s">
        <v>168</v>
      </c>
      <c r="X15" s="18" t="str">
        <f t="shared" si="5"/>
        <v>191</v>
      </c>
      <c r="Y15" s="14" t="str">
        <f t="shared" si="6"/>
        <v>img8853483576078578499","file_size":252498,"file_extension":".png"}]</v>
      </c>
      <c r="Z15" t="s">
        <v>79</v>
      </c>
      <c r="AA15" s="16" t="str">
        <f t="shared" si="7"/>
        <v>img8853483576078578499.jpg</v>
      </c>
      <c r="AB15" s="14" t="str">
        <f t="shared" si="8"/>
        <v>EN ATTENTE</v>
      </c>
      <c r="AC15" t="s">
        <v>182</v>
      </c>
      <c r="AE15" t="str">
        <f t="shared" si="4"/>
        <v>img8853483576078578499.jpg</v>
      </c>
    </row>
    <row r="16" spans="1:31" ht="30" customHeight="1" x14ac:dyDescent="0.3">
      <c r="A16" t="s">
        <v>2</v>
      </c>
      <c r="B16" s="10">
        <v>44181.905046296299</v>
      </c>
      <c r="C16" t="s">
        <v>158</v>
      </c>
      <c r="D16" t="s">
        <v>136</v>
      </c>
      <c r="G16" t="s">
        <v>39</v>
      </c>
      <c r="J16" t="s">
        <v>40</v>
      </c>
      <c r="K16" t="s">
        <v>205</v>
      </c>
      <c r="L16" t="s">
        <v>192</v>
      </c>
      <c r="M16" t="s">
        <v>44</v>
      </c>
      <c r="N16" t="s">
        <v>50</v>
      </c>
      <c r="O16">
        <v>-1</v>
      </c>
      <c r="R16">
        <v>32.1</v>
      </c>
      <c r="V16" s="15" t="s">
        <v>210</v>
      </c>
      <c r="W16" s="14" t="s">
        <v>168</v>
      </c>
      <c r="X16" s="18" t="str">
        <f t="shared" si="5"/>
        <v>191</v>
      </c>
      <c r="Y16" s="14" t="str">
        <f t="shared" si="6"/>
        <v>img5318586267226305757","file_size":200092,"file_extension":".png"}]</v>
      </c>
      <c r="Z16" t="s">
        <v>80</v>
      </c>
      <c r="AA16" s="16" t="str">
        <f t="shared" si="7"/>
        <v>img5318586267226305757.jpg</v>
      </c>
      <c r="AB16" s="14" t="str">
        <f t="shared" si="8"/>
        <v>EN ATTENTE</v>
      </c>
      <c r="AC16" t="s">
        <v>183</v>
      </c>
      <c r="AE16" t="str">
        <f t="shared" si="4"/>
        <v>img5318586267226305757.jpg</v>
      </c>
    </row>
    <row r="17" spans="1:31" ht="30" customHeight="1" x14ac:dyDescent="0.3">
      <c r="A17" t="s">
        <v>2</v>
      </c>
      <c r="B17" s="10">
        <v>44181.911631944444</v>
      </c>
      <c r="C17" t="s">
        <v>159</v>
      </c>
      <c r="D17" t="s">
        <v>137</v>
      </c>
      <c r="G17" t="s">
        <v>39</v>
      </c>
      <c r="J17" t="s">
        <v>43</v>
      </c>
      <c r="K17" t="s">
        <v>206</v>
      </c>
      <c r="L17" t="s">
        <v>192</v>
      </c>
      <c r="M17" t="s">
        <v>45</v>
      </c>
      <c r="N17" t="s">
        <v>51</v>
      </c>
      <c r="O17">
        <v>-1</v>
      </c>
      <c r="R17">
        <v>32.1</v>
      </c>
      <c r="V17" s="15" t="s">
        <v>210</v>
      </c>
      <c r="W17" s="14" t="s">
        <v>168</v>
      </c>
      <c r="X17" s="18" t="str">
        <f t="shared" si="5"/>
        <v>176</v>
      </c>
      <c r="Y17" s="14" t="str">
        <f t="shared" si="6"/>
        <v>img383394115036120784","file_size":211876,"file_extension":".png"}]</v>
      </c>
      <c r="Z17" t="s">
        <v>81</v>
      </c>
      <c r="AA17" s="16" t="str">
        <f t="shared" si="7"/>
        <v>img383394115036120784.jpg</v>
      </c>
      <c r="AB17" s="14" t="str">
        <f t="shared" si="8"/>
        <v>NON-CONFORMITÉ MINEURE</v>
      </c>
      <c r="AC17" t="s">
        <v>184</v>
      </c>
      <c r="AE17" t="str">
        <f t="shared" si="4"/>
        <v>img383394115036120784.jpg</v>
      </c>
    </row>
    <row r="18" spans="1:31" ht="30" customHeight="1" x14ac:dyDescent="0.3">
      <c r="A18" t="s">
        <v>2</v>
      </c>
      <c r="B18" s="10">
        <v>44181.916145833333</v>
      </c>
      <c r="C18" t="s">
        <v>160</v>
      </c>
      <c r="D18" t="s">
        <v>138</v>
      </c>
      <c r="G18" t="s">
        <v>39</v>
      </c>
      <c r="J18" t="s">
        <v>41</v>
      </c>
      <c r="K18" t="s">
        <v>213</v>
      </c>
      <c r="L18" t="s">
        <v>192</v>
      </c>
      <c r="M18" t="s">
        <v>44</v>
      </c>
      <c r="N18" t="s">
        <v>52</v>
      </c>
      <c r="O18">
        <v>-1</v>
      </c>
      <c r="R18">
        <v>32.1</v>
      </c>
      <c r="V18" s="15" t="s">
        <v>217</v>
      </c>
      <c r="W18" s="14" t="s">
        <v>168</v>
      </c>
      <c r="X18" s="18" t="str">
        <f t="shared" si="5"/>
        <v>161</v>
      </c>
      <c r="Y18" s="14" t="str">
        <f t="shared" si="6"/>
        <v>img2170404954326075277","file_size":239313,"file_extension":".png"}]</v>
      </c>
      <c r="Z18" t="s">
        <v>82</v>
      </c>
      <c r="AA18" s="16" t="str">
        <f t="shared" si="7"/>
        <v>img2170404954326075277.jpg</v>
      </c>
      <c r="AB18" s="14" t="str">
        <f t="shared" si="8"/>
        <v>CONFORME</v>
      </c>
      <c r="AC18" t="s">
        <v>185</v>
      </c>
      <c r="AE18" t="str">
        <f t="shared" si="4"/>
        <v>img2170404954326075277.jpg</v>
      </c>
    </row>
    <row r="19" spans="1:31" ht="30" customHeight="1" x14ac:dyDescent="0.3">
      <c r="A19" t="s">
        <v>2</v>
      </c>
      <c r="B19" s="10">
        <v>44181.926469907405</v>
      </c>
      <c r="C19" t="s">
        <v>161</v>
      </c>
      <c r="D19" t="s">
        <v>139</v>
      </c>
      <c r="G19" t="s">
        <v>39</v>
      </c>
      <c r="J19" t="s">
        <v>41</v>
      </c>
      <c r="K19" t="s">
        <v>214</v>
      </c>
      <c r="L19" t="s">
        <v>192</v>
      </c>
      <c r="M19" t="s">
        <v>44</v>
      </c>
      <c r="N19" t="s">
        <v>53</v>
      </c>
      <c r="O19">
        <v>-1</v>
      </c>
      <c r="R19">
        <v>32.1</v>
      </c>
      <c r="V19" s="15" t="s">
        <v>217</v>
      </c>
      <c r="W19" s="14" t="s">
        <v>168</v>
      </c>
      <c r="X19" s="18" t="str">
        <f t="shared" si="5"/>
        <v>161</v>
      </c>
      <c r="Y19" s="14" t="str">
        <f t="shared" si="6"/>
        <v>img6387119156450450346","file_size":277221,"file_extension":".png"}]</v>
      </c>
      <c r="Z19" t="s">
        <v>83</v>
      </c>
      <c r="AA19" s="16" t="str">
        <f t="shared" si="7"/>
        <v>img6387119156450450346.jpg</v>
      </c>
      <c r="AB19" s="14" t="str">
        <f t="shared" si="8"/>
        <v>CONFORME</v>
      </c>
      <c r="AC19" t="s">
        <v>186</v>
      </c>
      <c r="AE19" t="str">
        <f t="shared" si="4"/>
        <v>img6387119156450450346.jpg</v>
      </c>
    </row>
    <row r="20" spans="1:31" ht="30" customHeight="1" x14ac:dyDescent="0.3">
      <c r="A20" t="s">
        <v>2</v>
      </c>
      <c r="B20" s="10">
        <v>44181.034722222219</v>
      </c>
      <c r="C20" t="s">
        <v>162</v>
      </c>
      <c r="D20" t="s">
        <v>140</v>
      </c>
      <c r="G20" t="s">
        <v>39</v>
      </c>
      <c r="J20" t="s">
        <v>43</v>
      </c>
      <c r="K20" t="s">
        <v>215</v>
      </c>
      <c r="L20" t="s">
        <v>192</v>
      </c>
      <c r="M20" t="s">
        <v>12</v>
      </c>
      <c r="N20" t="s">
        <v>20</v>
      </c>
      <c r="O20">
        <v>-1</v>
      </c>
      <c r="R20">
        <v>32.1</v>
      </c>
      <c r="V20" s="15" t="s">
        <v>217</v>
      </c>
      <c r="W20" s="14" t="s">
        <v>168</v>
      </c>
      <c r="X20" s="18" t="str">
        <f t="shared" si="5"/>
        <v>176</v>
      </c>
      <c r="Y20" s="14" t="str">
        <f t="shared" si="6"/>
        <v>img5229845235374374231","file_size":362695,"file_extension":".png"}]</v>
      </c>
      <c r="Z20" t="s">
        <v>71</v>
      </c>
      <c r="AA20" s="16" t="str">
        <f t="shared" si="7"/>
        <v>img5229845235374374231.jpg</v>
      </c>
      <c r="AB20" s="14" t="str">
        <f t="shared" si="8"/>
        <v>NON-CONFORMITÉ MINEURE</v>
      </c>
      <c r="AC20" t="s">
        <v>187</v>
      </c>
      <c r="AE20" t="str">
        <f t="shared" si="4"/>
        <v>img5229845235374374231.jpg</v>
      </c>
    </row>
    <row r="21" spans="1:31" ht="30" customHeight="1" x14ac:dyDescent="0.3">
      <c r="A21" t="s">
        <v>2</v>
      </c>
      <c r="B21" s="10">
        <v>44181.036435185182</v>
      </c>
      <c r="C21" t="s">
        <v>163</v>
      </c>
      <c r="D21" t="s">
        <v>141</v>
      </c>
      <c r="G21" t="s">
        <v>39</v>
      </c>
      <c r="J21" t="s">
        <v>41</v>
      </c>
      <c r="K21" t="s">
        <v>216</v>
      </c>
      <c r="L21" t="s">
        <v>192</v>
      </c>
      <c r="M21" t="s">
        <v>12</v>
      </c>
      <c r="N21" t="s">
        <v>21</v>
      </c>
      <c r="O21">
        <v>-1</v>
      </c>
      <c r="R21">
        <v>32.1</v>
      </c>
      <c r="V21" s="15" t="s">
        <v>217</v>
      </c>
      <c r="W21" s="14" t="s">
        <v>168</v>
      </c>
      <c r="X21" s="18" t="str">
        <f t="shared" si="5"/>
        <v>161</v>
      </c>
      <c r="Y21" s="14" t="str">
        <f t="shared" si="6"/>
        <v>img8716512095015926982","file_size":331678,"file_extension":".png"}]</v>
      </c>
      <c r="Z21" t="s">
        <v>72</v>
      </c>
      <c r="AA21" s="16" t="str">
        <f t="shared" si="7"/>
        <v>img8716512095015926982.jpg</v>
      </c>
      <c r="AB21" s="14" t="str">
        <f t="shared" si="8"/>
        <v>CONFORME</v>
      </c>
      <c r="AC21" t="s">
        <v>188</v>
      </c>
      <c r="AE21" t="str">
        <f t="shared" si="4"/>
        <v>img8716512095015926982.jpg</v>
      </c>
    </row>
    <row r="22" spans="1:31" ht="30" customHeight="1" x14ac:dyDescent="0.3">
      <c r="A22" t="s">
        <v>2</v>
      </c>
      <c r="B22" s="10">
        <v>44180.874641203707</v>
      </c>
      <c r="C22" t="s">
        <v>164</v>
      </c>
      <c r="D22" t="s">
        <v>142</v>
      </c>
      <c r="G22" t="s">
        <v>39</v>
      </c>
      <c r="J22" t="s">
        <v>40</v>
      </c>
      <c r="K22" t="s">
        <v>207</v>
      </c>
      <c r="L22" t="s">
        <v>192</v>
      </c>
      <c r="M22" t="s">
        <v>12</v>
      </c>
      <c r="N22" t="s">
        <v>13</v>
      </c>
      <c r="O22">
        <v>-1</v>
      </c>
      <c r="R22">
        <v>32.1</v>
      </c>
      <c r="V22" s="15" t="s">
        <v>210</v>
      </c>
      <c r="W22" s="14" t="s">
        <v>168</v>
      </c>
      <c r="X22" s="18" t="str">
        <f t="shared" si="5"/>
        <v>191</v>
      </c>
      <c r="Y22" s="14" t="str">
        <f t="shared" si="6"/>
        <v>img7430448606304708895","file_size":357747,"file_extension":".png"}]</v>
      </c>
      <c r="Z22" t="s">
        <v>59</v>
      </c>
      <c r="AA22" s="16" t="str">
        <f t="shared" si="7"/>
        <v>img7430448606304708895.jpg</v>
      </c>
      <c r="AB22" s="14" t="str">
        <f t="shared" si="8"/>
        <v>EN ATTENTE</v>
      </c>
      <c r="AC22" t="s">
        <v>189</v>
      </c>
      <c r="AE22" t="str">
        <f t="shared" si="4"/>
        <v>img7430448606304708895.jpg</v>
      </c>
    </row>
    <row r="23" spans="1:31" ht="30" customHeight="1" x14ac:dyDescent="0.3">
      <c r="A23" t="s">
        <v>2</v>
      </c>
      <c r="B23" s="10">
        <v>44180.877650462964</v>
      </c>
      <c r="C23" t="s">
        <v>165</v>
      </c>
      <c r="D23" t="s">
        <v>143</v>
      </c>
      <c r="G23" t="s">
        <v>39</v>
      </c>
      <c r="J23" t="s">
        <v>40</v>
      </c>
      <c r="K23" t="s">
        <v>208</v>
      </c>
      <c r="L23" t="s">
        <v>192</v>
      </c>
      <c r="M23" t="s">
        <v>12</v>
      </c>
      <c r="N23" t="s">
        <v>22</v>
      </c>
      <c r="O23">
        <v>-1</v>
      </c>
      <c r="R23">
        <v>32.1</v>
      </c>
      <c r="V23" s="15" t="s">
        <v>210</v>
      </c>
      <c r="W23" s="14" t="s">
        <v>168</v>
      </c>
      <c r="X23" s="18" t="str">
        <f t="shared" si="5"/>
        <v>191</v>
      </c>
      <c r="Y23" s="14" t="str">
        <f t="shared" si="6"/>
        <v>img5871896078602077017","file_size":321854,"file_extension":".png"}]</v>
      </c>
      <c r="Z23" t="s">
        <v>60</v>
      </c>
      <c r="AA23" s="16" t="str">
        <f t="shared" si="7"/>
        <v>img5871896078602077017.jpg</v>
      </c>
      <c r="AB23" s="14" t="str">
        <f t="shared" si="8"/>
        <v>EN ATTENTE</v>
      </c>
      <c r="AC23" t="s">
        <v>190</v>
      </c>
      <c r="AE23" t="str">
        <f t="shared" si="4"/>
        <v>img5871896078602077017.jpg</v>
      </c>
    </row>
    <row r="24" spans="1:31" ht="30" customHeight="1" x14ac:dyDescent="0.3">
      <c r="A24" t="s">
        <v>2</v>
      </c>
      <c r="B24" s="10">
        <v>44180.880057870374</v>
      </c>
      <c r="C24" t="s">
        <v>166</v>
      </c>
      <c r="D24" t="s">
        <v>144</v>
      </c>
      <c r="G24" t="s">
        <v>39</v>
      </c>
      <c r="J24" t="s">
        <v>43</v>
      </c>
      <c r="K24" t="s">
        <v>209</v>
      </c>
      <c r="L24" t="s">
        <v>192</v>
      </c>
      <c r="M24" t="s">
        <v>12</v>
      </c>
      <c r="N24" t="s">
        <v>23</v>
      </c>
      <c r="O24">
        <v>-1</v>
      </c>
      <c r="R24">
        <v>32.1</v>
      </c>
      <c r="V24" s="15" t="s">
        <v>210</v>
      </c>
      <c r="W24" s="14" t="s">
        <v>168</v>
      </c>
      <c r="X24" s="18" t="str">
        <f t="shared" si="5"/>
        <v>176</v>
      </c>
      <c r="Y24" s="14" t="str">
        <f t="shared" si="6"/>
        <v>img8938385229122814513","file_size":271552,"file_extension":".png"}]</v>
      </c>
      <c r="Z24" t="s">
        <v>61</v>
      </c>
      <c r="AA24" s="16" t="str">
        <f t="shared" si="7"/>
        <v>img8938385229122814513.jpg</v>
      </c>
      <c r="AB24" s="14" t="str">
        <f t="shared" si="8"/>
        <v>NON-CONFORMITÉ MINEURE</v>
      </c>
      <c r="AC24" t="s">
        <v>191</v>
      </c>
      <c r="AE24" t="str">
        <f t="shared" si="4"/>
        <v>img8938385229122814513.jpg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H10"/>
  <sheetViews>
    <sheetView showWhiteSpace="0" view="pageBreakPreview" zoomScale="70" zoomScaleNormal="55" zoomScaleSheetLayoutView="70" zoomScalePageLayoutView="40" workbookViewId="0">
      <selection activeCell="B2" sqref="B2"/>
    </sheetView>
  </sheetViews>
  <sheetFormatPr baseColWidth="10" defaultRowHeight="14.4" x14ac:dyDescent="0.3"/>
  <cols>
    <col min="1" max="1" width="60.6640625" customWidth="1"/>
    <col min="2" max="2" width="50.6640625" customWidth="1"/>
    <col min="3" max="3" width="0.88671875" customWidth="1"/>
    <col min="4" max="4" width="60.6640625" customWidth="1"/>
    <col min="5" max="5" width="50.6640625" customWidth="1"/>
    <col min="6" max="6" width="0.88671875" customWidth="1"/>
    <col min="7" max="7" width="60.6640625" customWidth="1"/>
    <col min="8" max="8" width="50.6640625" customWidth="1"/>
    <col min="9" max="18" width="60.6640625" customWidth="1"/>
  </cols>
  <sheetData>
    <row r="1" spans="1:8" ht="30" customHeight="1" thickBot="1" x14ac:dyDescent="0.35">
      <c r="A1" s="20" t="s">
        <v>84</v>
      </c>
      <c r="B1" s="20" t="s">
        <v>210</v>
      </c>
      <c r="C1" s="7"/>
      <c r="D1" s="24"/>
      <c r="E1" s="24"/>
      <c r="F1" s="24"/>
      <c r="G1" s="24"/>
      <c r="H1" s="24"/>
    </row>
    <row r="2" spans="1:8" ht="30" customHeight="1" x14ac:dyDescent="0.3">
      <c r="A2" s="4" t="s">
        <v>85</v>
      </c>
      <c r="B2" s="5" t="s">
        <v>86</v>
      </c>
      <c r="C2" s="2"/>
      <c r="D2" s="4" t="s">
        <v>89</v>
      </c>
      <c r="E2" s="5" t="s">
        <v>90</v>
      </c>
      <c r="F2" s="2"/>
      <c r="G2" s="4" t="s">
        <v>95</v>
      </c>
      <c r="H2" s="5" t="s">
        <v>98</v>
      </c>
    </row>
    <row r="3" spans="1:8" ht="240" customHeight="1" thickBot="1" x14ac:dyDescent="0.35">
      <c r="A3" s="19" t="s">
        <v>88</v>
      </c>
      <c r="B3" s="6" t="s">
        <v>87</v>
      </c>
      <c r="C3" s="1"/>
      <c r="D3" s="19" t="s">
        <v>92</v>
      </c>
      <c r="E3" s="6" t="s">
        <v>91</v>
      </c>
      <c r="F3" s="1"/>
      <c r="G3" s="19" t="s">
        <v>96</v>
      </c>
      <c r="H3" s="6" t="s">
        <v>99</v>
      </c>
    </row>
    <row r="4" spans="1:8" s="9" customFormat="1" ht="19.95" customHeight="1" thickBot="1" x14ac:dyDescent="0.35">
      <c r="A4" s="8" t="s">
        <v>93</v>
      </c>
      <c r="B4" s="3"/>
      <c r="C4" s="3"/>
      <c r="D4" s="8" t="s">
        <v>94</v>
      </c>
      <c r="E4" s="3"/>
      <c r="F4" s="3"/>
      <c r="G4" s="8" t="s">
        <v>97</v>
      </c>
      <c r="H4" s="3"/>
    </row>
    <row r="5" spans="1:8" ht="30" customHeight="1" x14ac:dyDescent="0.3">
      <c r="A5" s="4" t="s">
        <v>100</v>
      </c>
      <c r="B5" s="5" t="s">
        <v>101</v>
      </c>
      <c r="C5" s="2"/>
      <c r="D5" s="4" t="s">
        <v>105</v>
      </c>
      <c r="E5" s="5" t="s">
        <v>106</v>
      </c>
      <c r="F5" s="2"/>
      <c r="G5" s="4" t="s">
        <v>111</v>
      </c>
      <c r="H5" s="5" t="s">
        <v>112</v>
      </c>
    </row>
    <row r="6" spans="1:8" ht="240" customHeight="1" thickBot="1" x14ac:dyDescent="0.35">
      <c r="A6" s="19" t="s">
        <v>104</v>
      </c>
      <c r="B6" s="6" t="s">
        <v>102</v>
      </c>
      <c r="C6" s="1"/>
      <c r="D6" s="19" t="s">
        <v>108</v>
      </c>
      <c r="E6" s="6" t="s">
        <v>107</v>
      </c>
      <c r="F6" s="1"/>
      <c r="G6" s="19" t="s">
        <v>114</v>
      </c>
      <c r="H6" s="6" t="s">
        <v>113</v>
      </c>
    </row>
    <row r="7" spans="1:8" s="9" customFormat="1" ht="19.95" customHeight="1" thickBot="1" x14ac:dyDescent="0.35">
      <c r="A7" s="8" t="s">
        <v>103</v>
      </c>
      <c r="B7" s="3"/>
      <c r="C7" s="3"/>
      <c r="D7" s="8" t="s">
        <v>110</v>
      </c>
      <c r="E7" s="3"/>
      <c r="F7" s="3"/>
      <c r="G7" s="8" t="s">
        <v>109</v>
      </c>
      <c r="H7" s="3"/>
    </row>
    <row r="8" spans="1:8" ht="30" customHeight="1" x14ac:dyDescent="0.3">
      <c r="A8" s="4" t="s">
        <v>115</v>
      </c>
      <c r="B8" s="5" t="s">
        <v>118</v>
      </c>
      <c r="C8" s="2"/>
      <c r="D8" s="4"/>
      <c r="E8" s="5"/>
      <c r="F8" s="2"/>
      <c r="G8" s="4"/>
      <c r="H8" s="5"/>
    </row>
    <row r="9" spans="1:8" ht="240" customHeight="1" thickBot="1" x14ac:dyDescent="0.35">
      <c r="A9" s="19" t="s">
        <v>116</v>
      </c>
      <c r="B9" s="6" t="s">
        <v>119</v>
      </c>
      <c r="C9" s="1"/>
      <c r="D9" s="19"/>
      <c r="E9" s="6"/>
      <c r="F9" s="1"/>
      <c r="G9" s="19"/>
      <c r="H9" s="6"/>
    </row>
    <row r="10" spans="1:8" s="9" customFormat="1" ht="19.95" customHeight="1" x14ac:dyDescent="0.3">
      <c r="A10" s="8" t="s">
        <v>117</v>
      </c>
      <c r="B10" s="3"/>
      <c r="C10" s="3"/>
      <c r="D10" s="8"/>
      <c r="E10" s="3"/>
      <c r="F10" s="3"/>
      <c r="G10" s="8"/>
      <c r="H10" s="3"/>
    </row>
  </sheetData>
  <mergeCells count="1">
    <mergeCell ref="D1:H1"/>
  </mergeCells>
  <conditionalFormatting sqref="A2:XFD1048576">
    <cfRule type="beginsWith" dxfId="20" priority="22" operator="beginsWith" text="EN ATTENTE">
      <formula>LEFT(A2,LEN("EN ATTENTE"))="EN ATTENTE"</formula>
    </cfRule>
    <cfRule type="beginsWith" dxfId="19" priority="23" operator="beginsWith" text="NON-CONFORMITÉ IMPORTANTE">
      <formula>LEFT(A2,LEN("NON-CONFORMITÉ IMPORTANTE"))="NON-CONFORMITÉ IMPORTANTE"</formula>
    </cfRule>
    <cfRule type="beginsWith" dxfId="18" priority="24" operator="beginsWith" text="NON-CONFORMITÉ">
      <formula>LEFT(A2,LEN("NON-CONFORMITÉ"))="NON-CONFORMITÉ"</formula>
    </cfRule>
    <cfRule type="beginsWith" dxfId="17" priority="25" operator="beginsWith" text="CONFORME">
      <formula>LEFT(A2,LEN("CONFORME"))="CONFORME"</formula>
    </cfRule>
  </conditionalFormatting>
  <conditionalFormatting sqref="I1:XFD1 C1:D1">
    <cfRule type="beginsWith" dxfId="16" priority="19" operator="beginsWith" text="NON-CONFORMITÉ IMPORTANTE">
      <formula>LEFT(#REF!,LEN("NON-CONFORMITÉ IMPORTANTE"))="NON-CONFORMITÉ IMPORTANTE"</formula>
    </cfRule>
    <cfRule type="beginsWith" dxfId="15" priority="20" operator="beginsWith" text="NON-CONFORMITÉ">
      <formula>LEFT(#REF!,LEN("NON-CONFORMITÉ"))="NON-CONFORMITÉ"</formula>
    </cfRule>
    <cfRule type="beginsWith" dxfId="14" priority="21" operator="beginsWith" text="CONFORME">
      <formula>LEFT(#REF!,LEN("CONFORME"))="CONFORME"</formula>
    </cfRule>
  </conditionalFormatting>
  <printOptions horizontalCentered="1"/>
  <pageMargins left="0.51181102362204722" right="0.51181102362204722" top="0.55118110236220474" bottom="0.55118110236220474" header="0.11811023622047245" footer="0.11811023622047245"/>
  <pageSetup paperSize="9" scale="40" fitToHeight="0" orientation="landscape" horizontalDpi="1200" verticalDpi="1200" r:id="rId1"/>
  <headerFooter>
    <oddHeader xml:space="preserve">&amp;R&amp;"-,Gras"&amp;20Contrôle DR  </oddHeader>
    <oddFooter>&amp;L&amp;20&amp;D&amp;K000000 - &amp;P/&amp;N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H10"/>
  <sheetViews>
    <sheetView showWhiteSpace="0" view="pageBreakPreview" topLeftCell="A4" zoomScale="70" zoomScaleNormal="55" zoomScaleSheetLayoutView="70" zoomScalePageLayoutView="40" workbookViewId="0">
      <selection activeCell="B9" sqref="B9"/>
    </sheetView>
  </sheetViews>
  <sheetFormatPr baseColWidth="10" defaultRowHeight="14.4" x14ac:dyDescent="0.3"/>
  <cols>
    <col min="1" max="1" width="60.6640625" customWidth="1"/>
    <col min="2" max="2" width="50.6640625" customWidth="1"/>
    <col min="3" max="3" width="0.88671875" customWidth="1"/>
    <col min="4" max="4" width="60.6640625" customWidth="1"/>
    <col min="5" max="5" width="50.6640625" customWidth="1"/>
    <col min="6" max="6" width="0.88671875" customWidth="1"/>
    <col min="7" max="7" width="60.6640625" customWidth="1"/>
    <col min="8" max="8" width="50.6640625" customWidth="1"/>
    <col min="9" max="18" width="60.6640625" customWidth="1"/>
  </cols>
  <sheetData>
    <row r="1" spans="1:8" ht="30" customHeight="1" thickBot="1" x14ac:dyDescent="0.35">
      <c r="A1" s="20" t="s">
        <v>84</v>
      </c>
      <c r="B1" s="20" t="s">
        <v>120</v>
      </c>
      <c r="C1" s="7"/>
      <c r="D1" s="24"/>
      <c r="E1" s="24"/>
      <c r="F1" s="24"/>
      <c r="G1" s="24"/>
      <c r="H1" s="24"/>
    </row>
    <row r="2" spans="1:8" ht="30" customHeight="1" x14ac:dyDescent="0.3">
      <c r="A2" s="4" t="s">
        <v>85</v>
      </c>
      <c r="B2" s="5" t="s">
        <v>86</v>
      </c>
      <c r="C2" s="2"/>
      <c r="D2" s="4" t="s">
        <v>89</v>
      </c>
      <c r="E2" s="5" t="s">
        <v>90</v>
      </c>
      <c r="F2" s="2"/>
      <c r="G2" s="4" t="s">
        <v>95</v>
      </c>
      <c r="H2" s="5" t="s">
        <v>98</v>
      </c>
    </row>
    <row r="3" spans="1:8" ht="240" customHeight="1" thickBot="1" x14ac:dyDescent="0.35">
      <c r="A3" s="19" t="s">
        <v>88</v>
      </c>
      <c r="B3" s="6" t="s">
        <v>87</v>
      </c>
      <c r="C3" s="1"/>
      <c r="D3" s="19" t="s">
        <v>92</v>
      </c>
      <c r="E3" s="6" t="s">
        <v>91</v>
      </c>
      <c r="F3" s="1"/>
      <c r="G3" s="19" t="s">
        <v>96</v>
      </c>
      <c r="H3" s="6" t="s">
        <v>99</v>
      </c>
    </row>
    <row r="4" spans="1:8" s="9" customFormat="1" ht="19.95" customHeight="1" thickBot="1" x14ac:dyDescent="0.35">
      <c r="A4" s="8" t="s">
        <v>93</v>
      </c>
      <c r="B4" s="3"/>
      <c r="C4" s="3"/>
      <c r="D4" s="8" t="s">
        <v>94</v>
      </c>
      <c r="E4" s="3"/>
      <c r="F4" s="3"/>
      <c r="G4" s="8" t="s">
        <v>97</v>
      </c>
      <c r="H4" s="3"/>
    </row>
    <row r="5" spans="1:8" ht="30" customHeight="1" x14ac:dyDescent="0.3">
      <c r="A5" s="4" t="s">
        <v>100</v>
      </c>
      <c r="B5" s="5" t="s">
        <v>101</v>
      </c>
      <c r="C5" s="2"/>
      <c r="D5" s="4" t="s">
        <v>105</v>
      </c>
      <c r="E5" s="5" t="s">
        <v>106</v>
      </c>
      <c r="F5" s="2"/>
      <c r="G5" s="4" t="s">
        <v>111</v>
      </c>
      <c r="H5" s="5" t="s">
        <v>112</v>
      </c>
    </row>
    <row r="6" spans="1:8" ht="240" customHeight="1" thickBot="1" x14ac:dyDescent="0.35">
      <c r="A6" s="19" t="s">
        <v>104</v>
      </c>
      <c r="B6" s="6" t="s">
        <v>102</v>
      </c>
      <c r="C6" s="1"/>
      <c r="D6" s="19" t="s">
        <v>108</v>
      </c>
      <c r="E6" s="6" t="s">
        <v>107</v>
      </c>
      <c r="F6" s="1"/>
      <c r="G6" s="19" t="s">
        <v>114</v>
      </c>
      <c r="H6" s="6" t="s">
        <v>113</v>
      </c>
    </row>
    <row r="7" spans="1:8" s="9" customFormat="1" ht="19.95" customHeight="1" thickBot="1" x14ac:dyDescent="0.35">
      <c r="A7" s="8" t="s">
        <v>103</v>
      </c>
      <c r="B7" s="3"/>
      <c r="C7" s="3"/>
      <c r="D7" s="8" t="s">
        <v>110</v>
      </c>
      <c r="E7" s="3"/>
      <c r="F7" s="3"/>
      <c r="G7" s="8" t="s">
        <v>109</v>
      </c>
      <c r="H7" s="3"/>
    </row>
    <row r="8" spans="1:8" ht="30" customHeight="1" x14ac:dyDescent="0.3">
      <c r="A8" s="4" t="s">
        <v>115</v>
      </c>
      <c r="B8" s="5" t="s">
        <v>118</v>
      </c>
      <c r="C8" s="2"/>
      <c r="D8" s="4"/>
      <c r="E8" s="5"/>
      <c r="F8" s="2"/>
      <c r="G8" s="4"/>
      <c r="H8" s="5"/>
    </row>
    <row r="9" spans="1:8" ht="240" customHeight="1" thickBot="1" x14ac:dyDescent="0.35">
      <c r="A9" s="19" t="s">
        <v>116</v>
      </c>
      <c r="B9" s="6" t="s">
        <v>119</v>
      </c>
      <c r="C9" s="1"/>
      <c r="D9" s="19"/>
      <c r="E9" s="6"/>
      <c r="F9" s="1"/>
      <c r="G9" s="19"/>
      <c r="H9" s="6"/>
    </row>
    <row r="10" spans="1:8" s="9" customFormat="1" ht="19.95" customHeight="1" x14ac:dyDescent="0.3">
      <c r="A10" s="8" t="s">
        <v>117</v>
      </c>
      <c r="B10" s="3"/>
      <c r="C10" s="3"/>
      <c r="D10" s="8"/>
      <c r="E10" s="3"/>
      <c r="F10" s="3"/>
      <c r="G10" s="8"/>
      <c r="H10" s="3"/>
    </row>
  </sheetData>
  <mergeCells count="1">
    <mergeCell ref="D1:H1"/>
  </mergeCells>
  <conditionalFormatting sqref="A2:XFD1048576">
    <cfRule type="beginsWith" dxfId="13" priority="4" operator="beginsWith" text="EN ATTENTE">
      <formula>LEFT(A2,LEN("EN ATTENTE"))="EN ATTENTE"</formula>
    </cfRule>
    <cfRule type="beginsWith" dxfId="12" priority="5" operator="beginsWith" text="NON-CONFORMITÉ IMPORTANTE">
      <formula>LEFT(A2,LEN("NON-CONFORMITÉ IMPORTANTE"))="NON-CONFORMITÉ IMPORTANTE"</formula>
    </cfRule>
    <cfRule type="beginsWith" dxfId="11" priority="6" operator="beginsWith" text="NON-CONFORMITÉ">
      <formula>LEFT(A2,LEN("NON-CONFORMITÉ"))="NON-CONFORMITÉ"</formula>
    </cfRule>
    <cfRule type="beginsWith" dxfId="10" priority="7" operator="beginsWith" text="CONFORME">
      <formula>LEFT(A2,LEN("CONFORME"))="CONFORME"</formula>
    </cfRule>
  </conditionalFormatting>
  <conditionalFormatting sqref="I1:XFD1 C1:D1">
    <cfRule type="beginsWith" dxfId="9" priority="1" operator="beginsWith" text="NON-CONFORMITÉ IMPORTANTE">
      <formula>LEFT(#REF!,LEN("NON-CONFORMITÉ IMPORTANTE"))="NON-CONFORMITÉ IMPORTANTE"</formula>
    </cfRule>
    <cfRule type="beginsWith" dxfId="8" priority="2" operator="beginsWith" text="NON-CONFORMITÉ">
      <formula>LEFT(#REF!,LEN("NON-CONFORMITÉ"))="NON-CONFORMITÉ"</formula>
    </cfRule>
    <cfRule type="beginsWith" dxfId="7" priority="3" operator="beginsWith" text="CONFORME">
      <formula>LEFT(#REF!,LEN("CONFORME"))="CONFORME"</formula>
    </cfRule>
  </conditionalFormatting>
  <printOptions horizontalCentered="1"/>
  <pageMargins left="0.51181102362204722" right="0.51181102362204722" top="0.55118110236220474" bottom="0.55118110236220474" header="0.11811023622047245" footer="0.11811023622047245"/>
  <pageSetup paperSize="9" scale="40" fitToHeight="0" orientation="landscape" horizontalDpi="1200" verticalDpi="1200" r:id="rId1"/>
  <headerFooter>
    <oddHeader xml:space="preserve">&amp;R&amp;"-,Gras"&amp;20Contrôle DR  </oddHeader>
    <oddFooter>&amp;L&amp;20&amp;D&amp;K000000 - &amp;P/&amp;N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H10"/>
  <sheetViews>
    <sheetView showWhiteSpace="0" view="pageBreakPreview" zoomScale="70" zoomScaleNormal="55" zoomScaleSheetLayoutView="70" zoomScalePageLayoutView="40" workbookViewId="0">
      <selection activeCell="B9" sqref="B9"/>
    </sheetView>
  </sheetViews>
  <sheetFormatPr baseColWidth="10" defaultRowHeight="14.4" x14ac:dyDescent="0.3"/>
  <cols>
    <col min="1" max="1" width="60.6640625" customWidth="1"/>
    <col min="2" max="2" width="50.6640625" customWidth="1"/>
    <col min="3" max="3" width="0.88671875" customWidth="1"/>
    <col min="4" max="4" width="60.6640625" customWidth="1"/>
    <col min="5" max="5" width="50.6640625" customWidth="1"/>
    <col min="6" max="6" width="0.88671875" customWidth="1"/>
    <col min="7" max="7" width="60.6640625" customWidth="1"/>
    <col min="8" max="8" width="50.6640625" customWidth="1"/>
    <col min="9" max="18" width="60.6640625" customWidth="1"/>
  </cols>
  <sheetData>
    <row r="1" spans="1:8" ht="30" customHeight="1" thickBot="1" x14ac:dyDescent="0.35">
      <c r="A1" s="20" t="s">
        <v>84</v>
      </c>
      <c r="B1" s="20" t="s">
        <v>120</v>
      </c>
      <c r="C1" s="7"/>
      <c r="D1" s="24"/>
      <c r="E1" s="24"/>
      <c r="F1" s="24"/>
      <c r="G1" s="24"/>
      <c r="H1" s="24"/>
    </row>
    <row r="2" spans="1:8" ht="30" customHeight="1" x14ac:dyDescent="0.3">
      <c r="A2" s="4" t="s">
        <v>85</v>
      </c>
      <c r="B2" s="5" t="s">
        <v>86</v>
      </c>
      <c r="C2" s="2"/>
      <c r="D2" s="4" t="s">
        <v>89</v>
      </c>
      <c r="E2" s="5" t="s">
        <v>90</v>
      </c>
      <c r="F2" s="2"/>
      <c r="G2" s="4" t="s">
        <v>95</v>
      </c>
      <c r="H2" s="5" t="s">
        <v>98</v>
      </c>
    </row>
    <row r="3" spans="1:8" ht="240" customHeight="1" thickBot="1" x14ac:dyDescent="0.35">
      <c r="A3" s="19" t="s">
        <v>88</v>
      </c>
      <c r="B3" s="6" t="s">
        <v>87</v>
      </c>
      <c r="C3" s="1"/>
      <c r="D3" s="19" t="s">
        <v>92</v>
      </c>
      <c r="E3" s="6" t="s">
        <v>91</v>
      </c>
      <c r="F3" s="1"/>
      <c r="G3" s="19" t="s">
        <v>96</v>
      </c>
      <c r="H3" s="6" t="s">
        <v>99</v>
      </c>
    </row>
    <row r="4" spans="1:8" s="9" customFormat="1" ht="19.95" customHeight="1" thickBot="1" x14ac:dyDescent="0.35">
      <c r="A4" s="8" t="s">
        <v>93</v>
      </c>
      <c r="B4" s="3"/>
      <c r="C4" s="3"/>
      <c r="D4" s="8" t="s">
        <v>94</v>
      </c>
      <c r="E4" s="3"/>
      <c r="F4" s="3"/>
      <c r="G4" s="8" t="s">
        <v>97</v>
      </c>
      <c r="H4" s="3"/>
    </row>
    <row r="5" spans="1:8" ht="30" customHeight="1" x14ac:dyDescent="0.3">
      <c r="A5" s="4" t="s">
        <v>100</v>
      </c>
      <c r="B5" s="5" t="s">
        <v>101</v>
      </c>
      <c r="C5" s="2"/>
      <c r="D5" s="4" t="s">
        <v>105</v>
      </c>
      <c r="E5" s="5" t="s">
        <v>106</v>
      </c>
      <c r="F5" s="2"/>
      <c r="G5" s="4" t="s">
        <v>111</v>
      </c>
      <c r="H5" s="5" t="s">
        <v>112</v>
      </c>
    </row>
    <row r="6" spans="1:8" ht="240" customHeight="1" thickBot="1" x14ac:dyDescent="0.35">
      <c r="A6" s="19" t="s">
        <v>104</v>
      </c>
      <c r="B6" s="6" t="s">
        <v>102</v>
      </c>
      <c r="C6" s="1"/>
      <c r="D6" s="19" t="s">
        <v>108</v>
      </c>
      <c r="E6" s="6" t="s">
        <v>107</v>
      </c>
      <c r="F6" s="1"/>
      <c r="G6" s="19" t="s">
        <v>114</v>
      </c>
      <c r="H6" s="6" t="s">
        <v>113</v>
      </c>
    </row>
    <row r="7" spans="1:8" s="9" customFormat="1" ht="19.95" customHeight="1" thickBot="1" x14ac:dyDescent="0.35">
      <c r="A7" s="8" t="s">
        <v>103</v>
      </c>
      <c r="B7" s="3"/>
      <c r="C7" s="3"/>
      <c r="D7" s="8" t="s">
        <v>110</v>
      </c>
      <c r="E7" s="3"/>
      <c r="F7" s="3"/>
      <c r="G7" s="8" t="s">
        <v>109</v>
      </c>
      <c r="H7" s="3"/>
    </row>
    <row r="8" spans="1:8" ht="30" customHeight="1" x14ac:dyDescent="0.3">
      <c r="A8" s="4" t="s">
        <v>115</v>
      </c>
      <c r="B8" s="5" t="s">
        <v>118</v>
      </c>
      <c r="C8" s="2"/>
      <c r="D8" s="4"/>
      <c r="E8" s="5"/>
      <c r="F8" s="2"/>
      <c r="G8" s="4"/>
      <c r="H8" s="5"/>
    </row>
    <row r="9" spans="1:8" ht="240" customHeight="1" thickBot="1" x14ac:dyDescent="0.35">
      <c r="A9" s="19" t="s">
        <v>116</v>
      </c>
      <c r="B9" s="6" t="s">
        <v>119</v>
      </c>
      <c r="C9" s="1"/>
      <c r="D9" s="19"/>
      <c r="E9" s="6"/>
      <c r="F9" s="1"/>
      <c r="G9" s="19"/>
      <c r="H9" s="6"/>
    </row>
    <row r="10" spans="1:8" s="9" customFormat="1" ht="19.95" customHeight="1" x14ac:dyDescent="0.3">
      <c r="A10" s="8" t="s">
        <v>117</v>
      </c>
      <c r="B10" s="3"/>
      <c r="C10" s="3"/>
      <c r="D10" s="8"/>
      <c r="E10" s="3"/>
      <c r="F10" s="3"/>
      <c r="G10" s="8"/>
      <c r="H10" s="3"/>
    </row>
  </sheetData>
  <mergeCells count="1">
    <mergeCell ref="D1:H1"/>
  </mergeCells>
  <conditionalFormatting sqref="A2:XFD1048576">
    <cfRule type="beginsWith" dxfId="6" priority="4" operator="beginsWith" text="EN ATTENTE">
      <formula>LEFT(A2,LEN("EN ATTENTE"))="EN ATTENTE"</formula>
    </cfRule>
    <cfRule type="beginsWith" dxfId="5" priority="5" operator="beginsWith" text="NON-CONFORMITÉ IMPORTANTE">
      <formula>LEFT(A2,LEN("NON-CONFORMITÉ IMPORTANTE"))="NON-CONFORMITÉ IMPORTANTE"</formula>
    </cfRule>
    <cfRule type="beginsWith" dxfId="4" priority="6" operator="beginsWith" text="NON-CONFORMITÉ">
      <formula>LEFT(A2,LEN("NON-CONFORMITÉ"))="NON-CONFORMITÉ"</formula>
    </cfRule>
    <cfRule type="beginsWith" dxfId="3" priority="7" operator="beginsWith" text="CONFORME">
      <formula>LEFT(A2,LEN("CONFORME"))="CONFORME"</formula>
    </cfRule>
  </conditionalFormatting>
  <conditionalFormatting sqref="I1:XFD1 C1:D1">
    <cfRule type="beginsWith" dxfId="2" priority="1" operator="beginsWith" text="NON-CONFORMITÉ IMPORTANTE">
      <formula>LEFT(#REF!,LEN("NON-CONFORMITÉ IMPORTANTE"))="NON-CONFORMITÉ IMPORTANTE"</formula>
    </cfRule>
    <cfRule type="beginsWith" dxfId="1" priority="2" operator="beginsWith" text="NON-CONFORMITÉ">
      <formula>LEFT(#REF!,LEN("NON-CONFORMITÉ"))="NON-CONFORMITÉ"</formula>
    </cfRule>
    <cfRule type="beginsWith" dxfId="0" priority="3" operator="beginsWith" text="CONFORME">
      <formula>LEFT(#REF!,LEN("CONFORME"))="CONFORME"</formula>
    </cfRule>
  </conditionalFormatting>
  <printOptions horizontalCentered="1"/>
  <pageMargins left="0.51181102362204722" right="0.51181102362204722" top="0.55118110236220474" bottom="0.55118110236220474" header="0.11811023622047245" footer="0.11811023622047245"/>
  <pageSetup paperSize="9" scale="40" fitToHeight="0" orientation="landscape" horizontalDpi="1200" verticalDpi="1200" r:id="rId1"/>
  <headerFooter>
    <oddHeader xml:space="preserve">&amp;R&amp;"-,Gras"&amp;20Contrôle DR  </oddHeader>
    <oddFooter>&amp;L&amp;20&amp;D&amp;K000000 -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Données brutes</vt:lpstr>
      <vt:lpstr>rendu cible N7</vt:lpstr>
      <vt:lpstr>rendu cible A7</vt:lpstr>
      <vt:lpstr>rendu cible D1006</vt:lpstr>
      <vt:lpstr>'Données brutes'!_20201221010627_53242_data</vt:lpstr>
      <vt:lpstr>Localisation</vt:lpstr>
      <vt:lpstr>'rendu cible A7'!Zone_d_impression</vt:lpstr>
      <vt:lpstr>'rendu cible D1006'!Zone_d_impression</vt:lpstr>
      <vt:lpstr>'rendu cible N7'!Zone_d_impression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MPN</dc:creator>
  <cp:lastModifiedBy>Maxime PONCIN</cp:lastModifiedBy>
  <cp:lastPrinted>2020-12-21T07:44:36Z</cp:lastPrinted>
  <dcterms:created xsi:type="dcterms:W3CDTF">2020-11-26T19:49:00Z</dcterms:created>
  <dcterms:modified xsi:type="dcterms:W3CDTF">2020-12-21T22:01:17Z</dcterms:modified>
</cp:coreProperties>
</file>