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60" yWindow="-195" windowWidth="15600" windowHeight="8460"/>
  </bookViews>
  <sheets>
    <sheet name="J1" sheetId="1" r:id="rId1"/>
    <sheet name="J2" sheetId="11" r:id="rId2"/>
    <sheet name="J3" sheetId="12" r:id="rId3"/>
    <sheet name="grille SEPT" sheetId="7" r:id="rId4"/>
  </sheets>
  <definedNames>
    <definedName name="PRONO">'grille SEPT'!#REF!</definedName>
  </definedNames>
  <calcPr calcId="125725" iterate="1" iterateCount="1"/>
</workbook>
</file>

<file path=xl/calcChain.xml><?xml version="1.0" encoding="utf-8"?>
<calcChain xmlns="http://schemas.openxmlformats.org/spreadsheetml/2006/main">
  <c r="CS33" i="12"/>
  <c r="CN33"/>
  <c r="CI33"/>
  <c r="CD33"/>
  <c r="BY33"/>
  <c r="BT33"/>
  <c r="BO33"/>
  <c r="BJ33"/>
  <c r="BE33"/>
  <c r="AZ33"/>
  <c r="AU33"/>
  <c r="AP33"/>
  <c r="CS32"/>
  <c r="CN32"/>
  <c r="CI32"/>
  <c r="CD32"/>
  <c r="BY32"/>
  <c r="BT32"/>
  <c r="BO32"/>
  <c r="BJ32"/>
  <c r="BE32"/>
  <c r="AZ32"/>
  <c r="AU32"/>
  <c r="AP32"/>
  <c r="CS31"/>
  <c r="CN31"/>
  <c r="CI31"/>
  <c r="CD31"/>
  <c r="BY31"/>
  <c r="BT31"/>
  <c r="BO31"/>
  <c r="BJ31"/>
  <c r="BE31"/>
  <c r="AZ31"/>
  <c r="AU31"/>
  <c r="AP31"/>
  <c r="CS30"/>
  <c r="CN30"/>
  <c r="CI30"/>
  <c r="CD30"/>
  <c r="BY30"/>
  <c r="BT30"/>
  <c r="BO30"/>
  <c r="BJ30"/>
  <c r="BE30"/>
  <c r="AZ30"/>
  <c r="AU30"/>
  <c r="AP30"/>
  <c r="CS29"/>
  <c r="CN29"/>
  <c r="CI29"/>
  <c r="CD29"/>
  <c r="BY29"/>
  <c r="BT29"/>
  <c r="BO29"/>
  <c r="BJ29"/>
  <c r="BE29"/>
  <c r="AZ29"/>
  <c r="AU29"/>
  <c r="AP29"/>
  <c r="CS28"/>
  <c r="CN28"/>
  <c r="CI28"/>
  <c r="CD28"/>
  <c r="BY28"/>
  <c r="BT28"/>
  <c r="BO28"/>
  <c r="BJ28"/>
  <c r="BE28"/>
  <c r="AZ28"/>
  <c r="AU28"/>
  <c r="AP28"/>
  <c r="CS27"/>
  <c r="CN27"/>
  <c r="CI27"/>
  <c r="CD27"/>
  <c r="BY27"/>
  <c r="BT27"/>
  <c r="BO27"/>
  <c r="BJ27"/>
  <c r="BE27"/>
  <c r="AZ27"/>
  <c r="AU27"/>
  <c r="AP27"/>
  <c r="CS26"/>
  <c r="CN26"/>
  <c r="CI26"/>
  <c r="CD26"/>
  <c r="BY26"/>
  <c r="BT26"/>
  <c r="BO26"/>
  <c r="BJ26"/>
  <c r="BE26"/>
  <c r="AZ26"/>
  <c r="AU26"/>
  <c r="AP26"/>
  <c r="CS25"/>
  <c r="CN25"/>
  <c r="CI25"/>
  <c r="CD25"/>
  <c r="BY25"/>
  <c r="BT25"/>
  <c r="BO25"/>
  <c r="BJ25"/>
  <c r="BE25"/>
  <c r="AZ25"/>
  <c r="AU25"/>
  <c r="AP25"/>
  <c r="CS24"/>
  <c r="CN24"/>
  <c r="CI24"/>
  <c r="CD24"/>
  <c r="BY24"/>
  <c r="BT24"/>
  <c r="BO24"/>
  <c r="BJ24"/>
  <c r="BE24"/>
  <c r="AZ24"/>
  <c r="AU24"/>
  <c r="AP24"/>
  <c r="X22"/>
  <c r="AG22" s="1"/>
  <c r="AG21"/>
  <c r="AE21"/>
  <c r="X21"/>
  <c r="AH21" s="1"/>
  <c r="J21"/>
  <c r="AG20"/>
  <c r="AE20"/>
  <c r="X20"/>
  <c r="AH20" s="1"/>
  <c r="J20"/>
  <c r="AG19"/>
  <c r="AE19"/>
  <c r="X19"/>
  <c r="AH19" s="1"/>
  <c r="J19"/>
  <c r="AG18"/>
  <c r="AE18"/>
  <c r="X18"/>
  <c r="AH18" s="1"/>
  <c r="J18"/>
  <c r="AG17"/>
  <c r="AE17"/>
  <c r="X17"/>
  <c r="AH17" s="1"/>
  <c r="J17"/>
  <c r="AG16"/>
  <c r="AE16"/>
  <c r="X16"/>
  <c r="AH16" s="1"/>
  <c r="J16"/>
  <c r="AG15"/>
  <c r="AE15"/>
  <c r="X15"/>
  <c r="AH15" s="1"/>
  <c r="J15"/>
  <c r="CV14"/>
  <c r="CQ14"/>
  <c r="CL14"/>
  <c r="CG14"/>
  <c r="CB14"/>
  <c r="BW14"/>
  <c r="BR14"/>
  <c r="BM14"/>
  <c r="BH14"/>
  <c r="BC14"/>
  <c r="AX14"/>
  <c r="AS14"/>
  <c r="X14"/>
  <c r="J14"/>
  <c r="CW14" s="1"/>
  <c r="X13"/>
  <c r="J13"/>
  <c r="CV12"/>
  <c r="CQ12"/>
  <c r="CL12"/>
  <c r="CG12"/>
  <c r="CB12"/>
  <c r="BW12"/>
  <c r="BR12"/>
  <c r="BM12"/>
  <c r="BH12"/>
  <c r="BC12"/>
  <c r="AX12"/>
  <c r="AS12"/>
  <c r="X12"/>
  <c r="J12"/>
  <c r="CS11"/>
  <c r="CN11"/>
  <c r="CI11"/>
  <c r="CD11"/>
  <c r="BY11"/>
  <c r="BT11"/>
  <c r="BO11"/>
  <c r="BJ11"/>
  <c r="BE11"/>
  <c r="AZ11"/>
  <c r="AU11"/>
  <c r="AP11"/>
  <c r="X11"/>
  <c r="J11"/>
  <c r="X10"/>
  <c r="J10"/>
  <c r="X9"/>
  <c r="J9"/>
  <c r="X8"/>
  <c r="X7"/>
  <c r="X6"/>
  <c r="X5"/>
  <c r="X4"/>
  <c r="X3"/>
  <c r="CS33" i="11"/>
  <c r="CN33"/>
  <c r="CI33"/>
  <c r="CD33"/>
  <c r="BY33"/>
  <c r="BT33"/>
  <c r="BO33"/>
  <c r="BJ33"/>
  <c r="BE33"/>
  <c r="AZ33"/>
  <c r="AU33"/>
  <c r="AP33"/>
  <c r="CS32"/>
  <c r="CN32"/>
  <c r="CI32"/>
  <c r="CD32"/>
  <c r="BY32"/>
  <c r="BT32"/>
  <c r="BO32"/>
  <c r="BJ32"/>
  <c r="BE32"/>
  <c r="AZ32"/>
  <c r="AU32"/>
  <c r="AP32"/>
  <c r="CS31"/>
  <c r="CN31"/>
  <c r="CI31"/>
  <c r="CD31"/>
  <c r="BY31"/>
  <c r="BT31"/>
  <c r="BO31"/>
  <c r="BJ31"/>
  <c r="BE31"/>
  <c r="AZ31"/>
  <c r="AU31"/>
  <c r="AP31"/>
  <c r="CS30"/>
  <c r="CN30"/>
  <c r="CI30"/>
  <c r="CD30"/>
  <c r="BY30"/>
  <c r="BT30"/>
  <c r="BO30"/>
  <c r="BJ30"/>
  <c r="BE30"/>
  <c r="AZ30"/>
  <c r="AU30"/>
  <c r="AP30"/>
  <c r="CS29"/>
  <c r="CN29"/>
  <c r="CI29"/>
  <c r="CD29"/>
  <c r="BY29"/>
  <c r="BT29"/>
  <c r="BO29"/>
  <c r="BJ29"/>
  <c r="BE29"/>
  <c r="AZ29"/>
  <c r="AU29"/>
  <c r="AP29"/>
  <c r="CS28"/>
  <c r="CN28"/>
  <c r="CI28"/>
  <c r="CD28"/>
  <c r="BY28"/>
  <c r="BT28"/>
  <c r="BO28"/>
  <c r="BJ28"/>
  <c r="BE28"/>
  <c r="AZ28"/>
  <c r="AU28"/>
  <c r="AP28"/>
  <c r="CS27"/>
  <c r="CN27"/>
  <c r="CI27"/>
  <c r="CD27"/>
  <c r="BY27"/>
  <c r="BT27"/>
  <c r="BO27"/>
  <c r="BJ27"/>
  <c r="BE27"/>
  <c r="AZ27"/>
  <c r="AU27"/>
  <c r="AP27"/>
  <c r="CS26"/>
  <c r="CN26"/>
  <c r="CI26"/>
  <c r="CD26"/>
  <c r="BY26"/>
  <c r="BT26"/>
  <c r="BO26"/>
  <c r="BJ26"/>
  <c r="BE26"/>
  <c r="AZ26"/>
  <c r="AU26"/>
  <c r="AP26"/>
  <c r="CS25"/>
  <c r="CN25"/>
  <c r="CI25"/>
  <c r="CD25"/>
  <c r="BY25"/>
  <c r="BT25"/>
  <c r="BO25"/>
  <c r="BJ25"/>
  <c r="BE25"/>
  <c r="AZ25"/>
  <c r="AU25"/>
  <c r="AP25"/>
  <c r="CS24"/>
  <c r="CN24"/>
  <c r="CI24"/>
  <c r="CD24"/>
  <c r="BY24"/>
  <c r="BT24"/>
  <c r="BO24"/>
  <c r="BJ24"/>
  <c r="BE24"/>
  <c r="AZ24"/>
  <c r="AU24"/>
  <c r="AP24"/>
  <c r="X22"/>
  <c r="AG22" s="1"/>
  <c r="AG21"/>
  <c r="AE21"/>
  <c r="X21"/>
  <c r="AH21" s="1"/>
  <c r="J21"/>
  <c r="AG20"/>
  <c r="AE20"/>
  <c r="X20"/>
  <c r="AH20" s="1"/>
  <c r="J20"/>
  <c r="AG19"/>
  <c r="AE19"/>
  <c r="X19"/>
  <c r="AH19" s="1"/>
  <c r="J19"/>
  <c r="AG18"/>
  <c r="AE18"/>
  <c r="X18"/>
  <c r="AH18" s="1"/>
  <c r="J18"/>
  <c r="AG17"/>
  <c r="AE17"/>
  <c r="X17"/>
  <c r="AH17" s="1"/>
  <c r="J17"/>
  <c r="AG16"/>
  <c r="AE16"/>
  <c r="X16"/>
  <c r="AH16" s="1"/>
  <c r="J16"/>
  <c r="AG15"/>
  <c r="AE15"/>
  <c r="X15"/>
  <c r="AH15" s="1"/>
  <c r="J15"/>
  <c r="CV14"/>
  <c r="CQ14"/>
  <c r="CL14"/>
  <c r="CG14"/>
  <c r="CB14"/>
  <c r="BW14"/>
  <c r="BR14"/>
  <c r="BM14"/>
  <c r="BH14"/>
  <c r="BC14"/>
  <c r="AX14"/>
  <c r="AS14"/>
  <c r="X14"/>
  <c r="J14"/>
  <c r="CW14" s="1"/>
  <c r="X13"/>
  <c r="J13"/>
  <c r="CV12"/>
  <c r="CQ12"/>
  <c r="CL12"/>
  <c r="CG12"/>
  <c r="CB12"/>
  <c r="BW12"/>
  <c r="BR12"/>
  <c r="BM12"/>
  <c r="BH12"/>
  <c r="BC12"/>
  <c r="AX12"/>
  <c r="AS12"/>
  <c r="X12"/>
  <c r="J12"/>
  <c r="CS11"/>
  <c r="CN11"/>
  <c r="CI11"/>
  <c r="CD11"/>
  <c r="BY11"/>
  <c r="BT11"/>
  <c r="BO11"/>
  <c r="BJ11"/>
  <c r="BE11"/>
  <c r="AZ11"/>
  <c r="AU11"/>
  <c r="AP11"/>
  <c r="X11"/>
  <c r="J11"/>
  <c r="X10"/>
  <c r="J10"/>
  <c r="X9"/>
  <c r="J9"/>
  <c r="X8"/>
  <c r="X7"/>
  <c r="X6"/>
  <c r="X5"/>
  <c r="X4"/>
  <c r="X3"/>
  <c r="CS33" i="1"/>
  <c r="CS32"/>
  <c r="CS31"/>
  <c r="CS30"/>
  <c r="CS29"/>
  <c r="CS28"/>
  <c r="CS27"/>
  <c r="CS26"/>
  <c r="CS25"/>
  <c r="CS24"/>
  <c r="CN33"/>
  <c r="CN32"/>
  <c r="CN31"/>
  <c r="CN30"/>
  <c r="CN29"/>
  <c r="CN28"/>
  <c r="CN27"/>
  <c r="CN26"/>
  <c r="CN25"/>
  <c r="CN24"/>
  <c r="CI33"/>
  <c r="CI32"/>
  <c r="CI31"/>
  <c r="CI30"/>
  <c r="CI29"/>
  <c r="CI28"/>
  <c r="CI27"/>
  <c r="CI26"/>
  <c r="CI25"/>
  <c r="CI24"/>
  <c r="CD33"/>
  <c r="CD32"/>
  <c r="CD31"/>
  <c r="CD30"/>
  <c r="CD29"/>
  <c r="CD28"/>
  <c r="CD27"/>
  <c r="CD26"/>
  <c r="CD25"/>
  <c r="CD24"/>
  <c r="BY33"/>
  <c r="BY32"/>
  <c r="BY31"/>
  <c r="BY30"/>
  <c r="BY29"/>
  <c r="BY28"/>
  <c r="BY27"/>
  <c r="BY26"/>
  <c r="BY25"/>
  <c r="BY24"/>
  <c r="BT33"/>
  <c r="BT32"/>
  <c r="BT31"/>
  <c r="BT30"/>
  <c r="BT29"/>
  <c r="BT28"/>
  <c r="BT27"/>
  <c r="BT26"/>
  <c r="BT25"/>
  <c r="BT24"/>
  <c r="BO33"/>
  <c r="BO32"/>
  <c r="BO31"/>
  <c r="BO30"/>
  <c r="BO29"/>
  <c r="BO28"/>
  <c r="BO27"/>
  <c r="BO26"/>
  <c r="BO25"/>
  <c r="BO24"/>
  <c r="BJ33"/>
  <c r="BJ32"/>
  <c r="BJ31"/>
  <c r="BJ30"/>
  <c r="BJ29"/>
  <c r="BJ28"/>
  <c r="BJ27"/>
  <c r="BJ26"/>
  <c r="BJ25"/>
  <c r="BJ24"/>
  <c r="BE33"/>
  <c r="BE32"/>
  <c r="BE31"/>
  <c r="BE30"/>
  <c r="BE29"/>
  <c r="BE28"/>
  <c r="BE27"/>
  <c r="BE26"/>
  <c r="BE25"/>
  <c r="BE24"/>
  <c r="AZ33"/>
  <c r="AZ32"/>
  <c r="AZ31"/>
  <c r="AZ30"/>
  <c r="AZ29"/>
  <c r="AZ28"/>
  <c r="AZ27"/>
  <c r="AZ26"/>
  <c r="AZ25"/>
  <c r="AZ24"/>
  <c r="AU33"/>
  <c r="AU32"/>
  <c r="AU31"/>
  <c r="AU30"/>
  <c r="AU29"/>
  <c r="AU28"/>
  <c r="AU27"/>
  <c r="AU26"/>
  <c r="AU25"/>
  <c r="AU24"/>
  <c r="AP25"/>
  <c r="AP26"/>
  <c r="AP27"/>
  <c r="AP28"/>
  <c r="AP29"/>
  <c r="AP30"/>
  <c r="AP31"/>
  <c r="AP32"/>
  <c r="AP33"/>
  <c r="AP24"/>
  <c r="CS11"/>
  <c r="CN11"/>
  <c r="CI11"/>
  <c r="CD11"/>
  <c r="BY11"/>
  <c r="BT11"/>
  <c r="BO11"/>
  <c r="BJ11"/>
  <c r="BE11"/>
  <c r="AZ11"/>
  <c r="AU11"/>
  <c r="AP11"/>
  <c r="CV13" i="12" l="1"/>
  <c r="CQ13"/>
  <c r="CR13" s="1"/>
  <c r="CL13"/>
  <c r="CG13"/>
  <c r="CH13" s="1"/>
  <c r="CB13"/>
  <c r="BW13"/>
  <c r="BX13" s="1"/>
  <c r="BR13"/>
  <c r="BM13"/>
  <c r="BN13" s="1"/>
  <c r="BH13"/>
  <c r="BI13" s="1"/>
  <c r="BC13"/>
  <c r="BD13" s="1"/>
  <c r="AX13"/>
  <c r="AS13"/>
  <c r="AT13" s="1"/>
  <c r="CW15"/>
  <c r="CW21"/>
  <c r="CW12"/>
  <c r="AY13"/>
  <c r="BS13"/>
  <c r="CC13"/>
  <c r="CM13"/>
  <c r="CW13"/>
  <c r="AS15"/>
  <c r="AX15"/>
  <c r="BC15"/>
  <c r="BH15"/>
  <c r="BM15"/>
  <c r="BR15"/>
  <c r="BW15"/>
  <c r="CB15"/>
  <c r="CG15"/>
  <c r="CL15"/>
  <c r="CQ15"/>
  <c r="CV15"/>
  <c r="AS16"/>
  <c r="AX16"/>
  <c r="BC16"/>
  <c r="BH16"/>
  <c r="BM16"/>
  <c r="BR16"/>
  <c r="BW16"/>
  <c r="CB16"/>
  <c r="CG16"/>
  <c r="CL16"/>
  <c r="CQ16"/>
  <c r="CV16"/>
  <c r="CW16" s="1"/>
  <c r="AS17"/>
  <c r="AX17"/>
  <c r="BC17"/>
  <c r="BH17"/>
  <c r="BM17"/>
  <c r="BR17"/>
  <c r="BW17"/>
  <c r="CB17"/>
  <c r="CG17"/>
  <c r="CL17"/>
  <c r="CQ17"/>
  <c r="CW17" s="1"/>
  <c r="CV17"/>
  <c r="AS18"/>
  <c r="AX18"/>
  <c r="BC18"/>
  <c r="BH18"/>
  <c r="BM18"/>
  <c r="BR18"/>
  <c r="BW18"/>
  <c r="CB18"/>
  <c r="CG18"/>
  <c r="CL18"/>
  <c r="CQ18"/>
  <c r="CR18" s="1"/>
  <c r="CV18"/>
  <c r="CW18" s="1"/>
  <c r="AS19"/>
  <c r="AT19" s="1"/>
  <c r="AX19"/>
  <c r="BC19"/>
  <c r="BD19" s="1"/>
  <c r="BH19"/>
  <c r="BM19"/>
  <c r="BN19" s="1"/>
  <c r="BR19"/>
  <c r="BW19"/>
  <c r="BX19" s="1"/>
  <c r="CB19"/>
  <c r="CG19"/>
  <c r="CH19" s="1"/>
  <c r="CL19"/>
  <c r="CQ19"/>
  <c r="CW19" s="1"/>
  <c r="CV19"/>
  <c r="AS20"/>
  <c r="AX20"/>
  <c r="BC20"/>
  <c r="BH20"/>
  <c r="BM20"/>
  <c r="BS20" s="1"/>
  <c r="BR20"/>
  <c r="BW20"/>
  <c r="CB20"/>
  <c r="CG20"/>
  <c r="CM20" s="1"/>
  <c r="CL20"/>
  <c r="CQ20"/>
  <c r="CV20"/>
  <c r="CW20" s="1"/>
  <c r="AS21"/>
  <c r="AT21" s="1"/>
  <c r="AX21"/>
  <c r="BC21"/>
  <c r="BD21" s="1"/>
  <c r="BH21"/>
  <c r="BM21"/>
  <c r="BN21" s="1"/>
  <c r="BR21"/>
  <c r="BW21"/>
  <c r="BX21" s="1"/>
  <c r="CB21"/>
  <c r="CG21"/>
  <c r="CH21" s="1"/>
  <c r="CL21"/>
  <c r="CQ21"/>
  <c r="CR21" s="1"/>
  <c r="CV21"/>
  <c r="Z22"/>
  <c r="AD22"/>
  <c r="AH22"/>
  <c r="AT12"/>
  <c r="AY12"/>
  <c r="BD12"/>
  <c r="BI12"/>
  <c r="BN12"/>
  <c r="BS12"/>
  <c r="BX12"/>
  <c r="CC12"/>
  <c r="CH12"/>
  <c r="CM12"/>
  <c r="CR12"/>
  <c r="AT14"/>
  <c r="AY14"/>
  <c r="BD14"/>
  <c r="BI14"/>
  <c r="BN14"/>
  <c r="BS14"/>
  <c r="BX14"/>
  <c r="CC14"/>
  <c r="CH14"/>
  <c r="CM14"/>
  <c r="CR14"/>
  <c r="Z15"/>
  <c r="AD15"/>
  <c r="AF15" s="1"/>
  <c r="AT15"/>
  <c r="AY15"/>
  <c r="BD15"/>
  <c r="BI15"/>
  <c r="BN15"/>
  <c r="BS15"/>
  <c r="BX15"/>
  <c r="CC15"/>
  <c r="CH15"/>
  <c r="CM15"/>
  <c r="CR15"/>
  <c r="Z16"/>
  <c r="AD16"/>
  <c r="AF16" s="1"/>
  <c r="AT16"/>
  <c r="AY16"/>
  <c r="BD16"/>
  <c r="BI16"/>
  <c r="BN16"/>
  <c r="BS16"/>
  <c r="BX16"/>
  <c r="CC16"/>
  <c r="CH16"/>
  <c r="CM16"/>
  <c r="CR16"/>
  <c r="Z17"/>
  <c r="AD17"/>
  <c r="AF17" s="1"/>
  <c r="AT17"/>
  <c r="AY17"/>
  <c r="BD17"/>
  <c r="BI17"/>
  <c r="BN17"/>
  <c r="BS17"/>
  <c r="BX17"/>
  <c r="CC17"/>
  <c r="CH17"/>
  <c r="CM17"/>
  <c r="CR17"/>
  <c r="Z18"/>
  <c r="AD18"/>
  <c r="AF18" s="1"/>
  <c r="AT18"/>
  <c r="AY18"/>
  <c r="BD18"/>
  <c r="BI18"/>
  <c r="BN18"/>
  <c r="BS18"/>
  <c r="BX18"/>
  <c r="CC18"/>
  <c r="CH18"/>
  <c r="CM18"/>
  <c r="Z19"/>
  <c r="AD19"/>
  <c r="AF19" s="1"/>
  <c r="AY19"/>
  <c r="BI19"/>
  <c r="BS19"/>
  <c r="CC19"/>
  <c r="CM19"/>
  <c r="Z20"/>
  <c r="AD20"/>
  <c r="AF20" s="1"/>
  <c r="AT20"/>
  <c r="AY20"/>
  <c r="BD20"/>
  <c r="BI20"/>
  <c r="BN20"/>
  <c r="BX20"/>
  <c r="CC20"/>
  <c r="CH20"/>
  <c r="CR20"/>
  <c r="Z21"/>
  <c r="AD21"/>
  <c r="AF21" s="1"/>
  <c r="AY21"/>
  <c r="BI21"/>
  <c r="BS21"/>
  <c r="CC21"/>
  <c r="CM21"/>
  <c r="AE22"/>
  <c r="CV13" i="11"/>
  <c r="CQ13"/>
  <c r="CL13"/>
  <c r="CG13"/>
  <c r="CH13" s="1"/>
  <c r="CB13"/>
  <c r="BW13"/>
  <c r="BX13" s="1"/>
  <c r="BR13"/>
  <c r="BM13"/>
  <c r="BN13" s="1"/>
  <c r="BH13"/>
  <c r="BC13"/>
  <c r="BD13" s="1"/>
  <c r="AX13"/>
  <c r="AS13"/>
  <c r="AT13" s="1"/>
  <c r="CW12"/>
  <c r="AY13"/>
  <c r="BI13"/>
  <c r="BS13"/>
  <c r="CC13"/>
  <c r="CM13"/>
  <c r="CW13"/>
  <c r="AS15"/>
  <c r="AX15"/>
  <c r="BC15"/>
  <c r="BH15"/>
  <c r="BM15"/>
  <c r="BR15"/>
  <c r="BW15"/>
  <c r="CB15"/>
  <c r="CG15"/>
  <c r="CL15"/>
  <c r="CQ15"/>
  <c r="CV15"/>
  <c r="CW15" s="1"/>
  <c r="AS16"/>
  <c r="AX16"/>
  <c r="BC16"/>
  <c r="BH16"/>
  <c r="BM16"/>
  <c r="BR16"/>
  <c r="BW16"/>
  <c r="CB16"/>
  <c r="CG16"/>
  <c r="CL16"/>
  <c r="CQ16"/>
  <c r="CV16"/>
  <c r="CW16" s="1"/>
  <c r="AS17"/>
  <c r="AX17"/>
  <c r="BC17"/>
  <c r="BH17"/>
  <c r="BM17"/>
  <c r="BR17"/>
  <c r="BW17"/>
  <c r="CB17"/>
  <c r="CG17"/>
  <c r="CL17"/>
  <c r="CQ17"/>
  <c r="CV17"/>
  <c r="CW17" s="1"/>
  <c r="AS18"/>
  <c r="AX18"/>
  <c r="BC18"/>
  <c r="BH18"/>
  <c r="BM18"/>
  <c r="BR18"/>
  <c r="BW18"/>
  <c r="CB18"/>
  <c r="CG18"/>
  <c r="CL18"/>
  <c r="CQ18"/>
  <c r="CV18"/>
  <c r="CW18" s="1"/>
  <c r="AS19"/>
  <c r="AX19"/>
  <c r="BC19"/>
  <c r="BH19"/>
  <c r="BM19"/>
  <c r="BR19"/>
  <c r="BW19"/>
  <c r="CB19"/>
  <c r="CG19"/>
  <c r="CL19"/>
  <c r="CQ19"/>
  <c r="CV19"/>
  <c r="CW19" s="1"/>
  <c r="AS20"/>
  <c r="AX20"/>
  <c r="BC20"/>
  <c r="BH20"/>
  <c r="BM20"/>
  <c r="BR20"/>
  <c r="BW20"/>
  <c r="CB20"/>
  <c r="CG20"/>
  <c r="CL20"/>
  <c r="CQ20"/>
  <c r="CV20"/>
  <c r="CW20" s="1"/>
  <c r="AS21"/>
  <c r="AX21"/>
  <c r="BC21"/>
  <c r="BH21"/>
  <c r="BM21"/>
  <c r="BR21"/>
  <c r="BW21"/>
  <c r="CB21"/>
  <c r="CG21"/>
  <c r="CL21"/>
  <c r="CQ21"/>
  <c r="CV21"/>
  <c r="CW21" s="1"/>
  <c r="Z22"/>
  <c r="AD22"/>
  <c r="AH22"/>
  <c r="AT12"/>
  <c r="AY12"/>
  <c r="BD12"/>
  <c r="BI12"/>
  <c r="BN12"/>
  <c r="BS12"/>
  <c r="BX12"/>
  <c r="CC12"/>
  <c r="CH12"/>
  <c r="CM12"/>
  <c r="CR12"/>
  <c r="AT14"/>
  <c r="AY14"/>
  <c r="BD14"/>
  <c r="BI14"/>
  <c r="BN14"/>
  <c r="BS14"/>
  <c r="BX14"/>
  <c r="CC14"/>
  <c r="CH14"/>
  <c r="CM14"/>
  <c r="CR14"/>
  <c r="Z15"/>
  <c r="AD15"/>
  <c r="AF15" s="1"/>
  <c r="AT15"/>
  <c r="AY15"/>
  <c r="BD15"/>
  <c r="BI15"/>
  <c r="BN15"/>
  <c r="BS15"/>
  <c r="BX15"/>
  <c r="CC15"/>
  <c r="CH15"/>
  <c r="CM15"/>
  <c r="CR15"/>
  <c r="Z16"/>
  <c r="AD16"/>
  <c r="AF16" s="1"/>
  <c r="AT16"/>
  <c r="AY16"/>
  <c r="BD16"/>
  <c r="BI16"/>
  <c r="BN16"/>
  <c r="BS16"/>
  <c r="BX16"/>
  <c r="CC16"/>
  <c r="CH16"/>
  <c r="CM16"/>
  <c r="CR16"/>
  <c r="Z17"/>
  <c r="AD17"/>
  <c r="AF17" s="1"/>
  <c r="AT17"/>
  <c r="AY17"/>
  <c r="BD17"/>
  <c r="BI17"/>
  <c r="BN17"/>
  <c r="BS17"/>
  <c r="BX17"/>
  <c r="CC17"/>
  <c r="CH17"/>
  <c r="CM17"/>
  <c r="CR17"/>
  <c r="Z18"/>
  <c r="AD18"/>
  <c r="AF18" s="1"/>
  <c r="AT18"/>
  <c r="AY18"/>
  <c r="BD18"/>
  <c r="BI18"/>
  <c r="BN18"/>
  <c r="BS18"/>
  <c r="BX18"/>
  <c r="CC18"/>
  <c r="CH18"/>
  <c r="CM18"/>
  <c r="CR18"/>
  <c r="Z19"/>
  <c r="AD19"/>
  <c r="AF19" s="1"/>
  <c r="AT19"/>
  <c r="AY19"/>
  <c r="BD19"/>
  <c r="BI19"/>
  <c r="BN19"/>
  <c r="BS19"/>
  <c r="BX19"/>
  <c r="CC19"/>
  <c r="CH19"/>
  <c r="CM19"/>
  <c r="CR19"/>
  <c r="Z20"/>
  <c r="AD20"/>
  <c r="AF20" s="1"/>
  <c r="AT20"/>
  <c r="AY20"/>
  <c r="BD20"/>
  <c r="BI20"/>
  <c r="BN20"/>
  <c r="BS20"/>
  <c r="BX20"/>
  <c r="CC20"/>
  <c r="CH20"/>
  <c r="CM20"/>
  <c r="CR20"/>
  <c r="Z21"/>
  <c r="AD21"/>
  <c r="AF21" s="1"/>
  <c r="AT21"/>
  <c r="AY21"/>
  <c r="BD21"/>
  <c r="BI21"/>
  <c r="BN21"/>
  <c r="BS21"/>
  <c r="BX21"/>
  <c r="CC21"/>
  <c r="CH21"/>
  <c r="CM21"/>
  <c r="CR21"/>
  <c r="AE22"/>
  <c r="G3" i="7"/>
  <c r="G4"/>
  <c r="G5"/>
  <c r="G6"/>
  <c r="G7"/>
  <c r="G8"/>
  <c r="G9"/>
  <c r="G10"/>
  <c r="G11"/>
  <c r="G2"/>
  <c r="CR19" i="12" l="1"/>
  <c r="CR22" s="1"/>
  <c r="E8" s="1"/>
  <c r="CH22"/>
  <c r="E7" s="1"/>
  <c r="BX22"/>
  <c r="E6" s="1"/>
  <c r="BN22"/>
  <c r="E5" s="1"/>
  <c r="BD22"/>
  <c r="E4" s="1"/>
  <c r="AT22"/>
  <c r="E3" s="1"/>
  <c r="AF22"/>
  <c r="CW22"/>
  <c r="F8" s="1"/>
  <c r="CM22"/>
  <c r="F7" s="1"/>
  <c r="CC22"/>
  <c r="F6" s="1"/>
  <c r="BS22"/>
  <c r="F5" s="1"/>
  <c r="BI22"/>
  <c r="F4" s="1"/>
  <c r="AY22"/>
  <c r="F3" s="1"/>
  <c r="CH22" i="11"/>
  <c r="E7" s="1"/>
  <c r="BX22"/>
  <c r="E6" s="1"/>
  <c r="BN22"/>
  <c r="E5" s="1"/>
  <c r="BD22"/>
  <c r="E4" s="1"/>
  <c r="AT22"/>
  <c r="E3" s="1"/>
  <c r="AF22"/>
  <c r="CW22"/>
  <c r="F8" s="1"/>
  <c r="CM22"/>
  <c r="F7" s="1"/>
  <c r="CC22"/>
  <c r="F6" s="1"/>
  <c r="BS22"/>
  <c r="F5" s="1"/>
  <c r="BI22"/>
  <c r="F4" s="1"/>
  <c r="AY22"/>
  <c r="F3" s="1"/>
  <c r="CR13"/>
  <c r="CR22" s="1"/>
  <c r="E8" s="1"/>
  <c r="X4" i="1"/>
  <c r="X5"/>
  <c r="X6"/>
  <c r="X7"/>
  <c r="X8"/>
  <c r="X9"/>
  <c r="X10"/>
  <c r="X11"/>
  <c r="X12"/>
  <c r="X13"/>
  <c r="X14"/>
  <c r="X15"/>
  <c r="X16"/>
  <c r="X17"/>
  <c r="X18"/>
  <c r="X19"/>
  <c r="X20"/>
  <c r="X21"/>
  <c r="X22"/>
  <c r="X3"/>
  <c r="H8" i="12" l="1"/>
  <c r="D8"/>
  <c r="G8"/>
  <c r="Z3" s="1"/>
  <c r="C8"/>
  <c r="Z14" s="1"/>
  <c r="AE3"/>
  <c r="AD14"/>
  <c r="AF14" s="1"/>
  <c r="AD7"/>
  <c r="AE11"/>
  <c r="AE5"/>
  <c r="AD4"/>
  <c r="AE14"/>
  <c r="AD3"/>
  <c r="AF3" s="1"/>
  <c r="AE8"/>
  <c r="H3"/>
  <c r="D3"/>
  <c r="G3"/>
  <c r="Z8" s="1"/>
  <c r="C3"/>
  <c r="Z12" s="1"/>
  <c r="AD12"/>
  <c r="AF12" s="1"/>
  <c r="H5"/>
  <c r="D5"/>
  <c r="G5"/>
  <c r="Z13" s="1"/>
  <c r="C5"/>
  <c r="Z9" s="1"/>
  <c r="AE13"/>
  <c r="AD9"/>
  <c r="H7"/>
  <c r="D7"/>
  <c r="G7"/>
  <c r="Z6" s="1"/>
  <c r="C7"/>
  <c r="Z10" s="1"/>
  <c r="AG10" s="1"/>
  <c r="AE6"/>
  <c r="AD10"/>
  <c r="AF10" s="1"/>
  <c r="AE12"/>
  <c r="AD8"/>
  <c r="AF8" s="1"/>
  <c r="AD13"/>
  <c r="AF13" s="1"/>
  <c r="AE9"/>
  <c r="AE10"/>
  <c r="AD6"/>
  <c r="AF6" s="1"/>
  <c r="AE7"/>
  <c r="H4"/>
  <c r="D4"/>
  <c r="AD11"/>
  <c r="AF11" s="1"/>
  <c r="G4"/>
  <c r="C4"/>
  <c r="Z11" s="1"/>
  <c r="AG11" s="1"/>
  <c r="H6"/>
  <c r="D6"/>
  <c r="G6"/>
  <c r="Z4" s="1"/>
  <c r="C6"/>
  <c r="Z5" s="1"/>
  <c r="AE4"/>
  <c r="AD5"/>
  <c r="AF5" s="1"/>
  <c r="H8" i="11"/>
  <c r="D8"/>
  <c r="G8"/>
  <c r="Z3" s="1"/>
  <c r="C8"/>
  <c r="Z14" s="1"/>
  <c r="AE3"/>
  <c r="AD14"/>
  <c r="AE12"/>
  <c r="AD8"/>
  <c r="AD13"/>
  <c r="AE9"/>
  <c r="AE10"/>
  <c r="AD6"/>
  <c r="AE7"/>
  <c r="H4"/>
  <c r="D4"/>
  <c r="G4"/>
  <c r="Z7" s="1"/>
  <c r="C4"/>
  <c r="Z11" s="1"/>
  <c r="AD11"/>
  <c r="H6"/>
  <c r="D6"/>
  <c r="G6"/>
  <c r="Z4" s="1"/>
  <c r="C6"/>
  <c r="Z5" s="1"/>
  <c r="AE4"/>
  <c r="AD5"/>
  <c r="AE11"/>
  <c r="AD7"/>
  <c r="AF7" s="1"/>
  <c r="AE5"/>
  <c r="AD4"/>
  <c r="AF4" s="1"/>
  <c r="AE14"/>
  <c r="AD3"/>
  <c r="AF3" s="1"/>
  <c r="AA22"/>
  <c r="AE8"/>
  <c r="H3"/>
  <c r="D3"/>
  <c r="C3"/>
  <c r="Z12" s="1"/>
  <c r="G3"/>
  <c r="AD12"/>
  <c r="AF12" s="1"/>
  <c r="H5"/>
  <c r="D5"/>
  <c r="G5"/>
  <c r="Z13" s="1"/>
  <c r="C5"/>
  <c r="Z9" s="1"/>
  <c r="AE13"/>
  <c r="AD9"/>
  <c r="AF9" s="1"/>
  <c r="H7"/>
  <c r="D7"/>
  <c r="G7"/>
  <c r="Z6" s="1"/>
  <c r="C7"/>
  <c r="Z10" s="1"/>
  <c r="AE6"/>
  <c r="AD10"/>
  <c r="AF10" s="1"/>
  <c r="AH22" i="1"/>
  <c r="AG22"/>
  <c r="Z22"/>
  <c r="AE22"/>
  <c r="AD22"/>
  <c r="AH20"/>
  <c r="AG20"/>
  <c r="Z20"/>
  <c r="AE20"/>
  <c r="AD20"/>
  <c r="AH18"/>
  <c r="AG18"/>
  <c r="Z18"/>
  <c r="AE18"/>
  <c r="AD18"/>
  <c r="AH16"/>
  <c r="AG16"/>
  <c r="Z16"/>
  <c r="AE16"/>
  <c r="AD16"/>
  <c r="AH21"/>
  <c r="AG21"/>
  <c r="Z21"/>
  <c r="AE21"/>
  <c r="AD21"/>
  <c r="AH19"/>
  <c r="AG19"/>
  <c r="Z19"/>
  <c r="AE19"/>
  <c r="AD19"/>
  <c r="AH17"/>
  <c r="AG17"/>
  <c r="Z17"/>
  <c r="AE17"/>
  <c r="AD17"/>
  <c r="AG15"/>
  <c r="Z15"/>
  <c r="AE15"/>
  <c r="AD15"/>
  <c r="AH15"/>
  <c r="AG5" i="12" l="1"/>
  <c r="Z7"/>
  <c r="AG6"/>
  <c r="AG13"/>
  <c r="AG12"/>
  <c r="AA3"/>
  <c r="AA4"/>
  <c r="AA5"/>
  <c r="AC6"/>
  <c r="AC8"/>
  <c r="AA10"/>
  <c r="AB13"/>
  <c r="AB3"/>
  <c r="AB5"/>
  <c r="AA7"/>
  <c r="AB11"/>
  <c r="AC14"/>
  <c r="AC15"/>
  <c r="AC16"/>
  <c r="AC17"/>
  <c r="AC18"/>
  <c r="AC19"/>
  <c r="AC20"/>
  <c r="AC21"/>
  <c r="AB6"/>
  <c r="AB8"/>
  <c r="AC9"/>
  <c r="AA11"/>
  <c r="AB12"/>
  <c r="AC13"/>
  <c r="AB15"/>
  <c r="AB17"/>
  <c r="AB19"/>
  <c r="AB21"/>
  <c r="AC22"/>
  <c r="AF7"/>
  <c r="AG3"/>
  <c r="AF9"/>
  <c r="AG9" s="1"/>
  <c r="AG8"/>
  <c r="AC3"/>
  <c r="AC4"/>
  <c r="AC5"/>
  <c r="AC7"/>
  <c r="AB9"/>
  <c r="AC12"/>
  <c r="AA14"/>
  <c r="AB4"/>
  <c r="AA6"/>
  <c r="Y6" s="1"/>
  <c r="AA8"/>
  <c r="Y8" s="1"/>
  <c r="AC10"/>
  <c r="AA12"/>
  <c r="Y12" s="1"/>
  <c r="AA15"/>
  <c r="Y15" s="1"/>
  <c r="AA16"/>
  <c r="AA17"/>
  <c r="Y17" s="1"/>
  <c r="AA18"/>
  <c r="AA19"/>
  <c r="Y19" s="1"/>
  <c r="AA20"/>
  <c r="AA21"/>
  <c r="Y21" s="1"/>
  <c r="AB22"/>
  <c r="AB7"/>
  <c r="AA9"/>
  <c r="Y9" s="1"/>
  <c r="AB10"/>
  <c r="AC11"/>
  <c r="AA13"/>
  <c r="Y13" s="1"/>
  <c r="AB14"/>
  <c r="AB16"/>
  <c r="AB18"/>
  <c r="AB20"/>
  <c r="AA22"/>
  <c r="Y22" s="1"/>
  <c r="AF4"/>
  <c r="AG4" s="1"/>
  <c r="AG14"/>
  <c r="AG10" i="11"/>
  <c r="AG9"/>
  <c r="AA3"/>
  <c r="AA4"/>
  <c r="AA5"/>
  <c r="AC6"/>
  <c r="AC8"/>
  <c r="AA10"/>
  <c r="AB13"/>
  <c r="AG12"/>
  <c r="AB4"/>
  <c r="AA6"/>
  <c r="AA8"/>
  <c r="AC10"/>
  <c r="AA12"/>
  <c r="AA15"/>
  <c r="AA16"/>
  <c r="AA17"/>
  <c r="AA18"/>
  <c r="AA19"/>
  <c r="AA20"/>
  <c r="AA21"/>
  <c r="AB22"/>
  <c r="AB7"/>
  <c r="AA9"/>
  <c r="AB10"/>
  <c r="AC11"/>
  <c r="AA13"/>
  <c r="AB14"/>
  <c r="AB16"/>
  <c r="AB18"/>
  <c r="AB20"/>
  <c r="Z8"/>
  <c r="AC3"/>
  <c r="AC4"/>
  <c r="AC5"/>
  <c r="AC7"/>
  <c r="AB9"/>
  <c r="AC12"/>
  <c r="AA14"/>
  <c r="AB3"/>
  <c r="AB5"/>
  <c r="AA7"/>
  <c r="Y7" s="1"/>
  <c r="AB11"/>
  <c r="AC14"/>
  <c r="AC15"/>
  <c r="AC16"/>
  <c r="AC17"/>
  <c r="AC18"/>
  <c r="AC19"/>
  <c r="AC20"/>
  <c r="AC21"/>
  <c r="AB6"/>
  <c r="AB8"/>
  <c r="AC9"/>
  <c r="AA11"/>
  <c r="Y11" s="1"/>
  <c r="AB12"/>
  <c r="AC13"/>
  <c r="AB15"/>
  <c r="AB17"/>
  <c r="AB19"/>
  <c r="AB21"/>
  <c r="AC22"/>
  <c r="Y22" s="1"/>
  <c r="AG4"/>
  <c r="AF13"/>
  <c r="AG13" s="1"/>
  <c r="AG3"/>
  <c r="AF5"/>
  <c r="AG5" s="1"/>
  <c r="AF11"/>
  <c r="AG11" s="1"/>
  <c r="AG7"/>
  <c r="AF6"/>
  <c r="AG6" s="1"/>
  <c r="AF8"/>
  <c r="AF14"/>
  <c r="AG14" s="1"/>
  <c r="J13" i="1"/>
  <c r="J14"/>
  <c r="J15"/>
  <c r="J16"/>
  <c r="J17"/>
  <c r="J18"/>
  <c r="J19"/>
  <c r="J20"/>
  <c r="J21"/>
  <c r="AH14" i="12" l="1"/>
  <c r="Y20"/>
  <c r="Y18"/>
  <c r="Y16"/>
  <c r="AH8"/>
  <c r="Y7"/>
  <c r="Y10"/>
  <c r="Y4"/>
  <c r="AH6"/>
  <c r="Y14"/>
  <c r="Y11"/>
  <c r="Y5"/>
  <c r="Y3"/>
  <c r="AH13"/>
  <c r="AG7"/>
  <c r="AH7" s="1"/>
  <c r="AG8" i="11"/>
  <c r="AH8" s="1"/>
  <c r="Y9"/>
  <c r="Y20"/>
  <c r="Y18"/>
  <c r="Y16"/>
  <c r="Y12"/>
  <c r="Y8"/>
  <c r="Y5"/>
  <c r="Y3"/>
  <c r="AH7"/>
  <c r="Y14"/>
  <c r="Y13"/>
  <c r="Y21"/>
  <c r="Y19"/>
  <c r="Y17"/>
  <c r="Y15"/>
  <c r="Y6"/>
  <c r="Y10"/>
  <c r="Y4"/>
  <c r="AH9"/>
  <c r="CG20" i="1"/>
  <c r="CH20" s="1"/>
  <c r="CV20"/>
  <c r="CW20" s="1"/>
  <c r="CB20"/>
  <c r="CC20" s="1"/>
  <c r="BR20"/>
  <c r="BH20"/>
  <c r="BI20" s="1"/>
  <c r="CQ20"/>
  <c r="CR20" s="1"/>
  <c r="CL20"/>
  <c r="CM20" s="1"/>
  <c r="BW20"/>
  <c r="BM20"/>
  <c r="BN20" s="1"/>
  <c r="BC20"/>
  <c r="BD20"/>
  <c r="AX20"/>
  <c r="AY20" s="1"/>
  <c r="AS20"/>
  <c r="AT20"/>
  <c r="CG18"/>
  <c r="CV18"/>
  <c r="CW18" s="1"/>
  <c r="CH18"/>
  <c r="CB18"/>
  <c r="CC18" s="1"/>
  <c r="BR18"/>
  <c r="BS18" s="1"/>
  <c r="BH18"/>
  <c r="BI18" s="1"/>
  <c r="CQ18"/>
  <c r="CR18" s="1"/>
  <c r="CL18"/>
  <c r="CM18" s="1"/>
  <c r="BW18"/>
  <c r="BX18" s="1"/>
  <c r="BM18"/>
  <c r="BN18" s="1"/>
  <c r="BC18"/>
  <c r="BD18" s="1"/>
  <c r="AX18"/>
  <c r="AS18"/>
  <c r="AY18"/>
  <c r="AT18"/>
  <c r="CV14"/>
  <c r="CW14" s="1"/>
  <c r="CL14"/>
  <c r="CH14" s="1"/>
  <c r="CG14"/>
  <c r="CB14"/>
  <c r="CC14" s="1"/>
  <c r="BR14"/>
  <c r="BS14" s="1"/>
  <c r="BH14"/>
  <c r="BI14" s="1"/>
  <c r="CQ14"/>
  <c r="CR14" s="1"/>
  <c r="CM14"/>
  <c r="BW14"/>
  <c r="BX14" s="1"/>
  <c r="BM14"/>
  <c r="BN14" s="1"/>
  <c r="BC14"/>
  <c r="BD14" s="1"/>
  <c r="AX14"/>
  <c r="AS14"/>
  <c r="AY14"/>
  <c r="AT14"/>
  <c r="CQ21"/>
  <c r="CG21"/>
  <c r="CH21" s="1"/>
  <c r="BW21"/>
  <c r="BC21"/>
  <c r="CV21"/>
  <c r="CW21" s="1"/>
  <c r="CM21"/>
  <c r="CB21"/>
  <c r="CC21" s="1"/>
  <c r="BR21"/>
  <c r="BH21"/>
  <c r="BI21" s="1"/>
  <c r="CL21"/>
  <c r="BM21"/>
  <c r="BN21" s="1"/>
  <c r="AY21"/>
  <c r="AX21"/>
  <c r="AS21"/>
  <c r="AT21" s="1"/>
  <c r="CG19"/>
  <c r="BW19"/>
  <c r="BM19"/>
  <c r="BC19"/>
  <c r="CV19"/>
  <c r="CH19"/>
  <c r="CB19"/>
  <c r="CC19" s="1"/>
  <c r="BR19"/>
  <c r="BS19" s="1"/>
  <c r="BH19"/>
  <c r="BI19" s="1"/>
  <c r="CQ19"/>
  <c r="CR19" s="1"/>
  <c r="CL19"/>
  <c r="CM19" s="1"/>
  <c r="AX19"/>
  <c r="AS19"/>
  <c r="AT19" s="1"/>
  <c r="CQ17"/>
  <c r="BW17"/>
  <c r="BM17"/>
  <c r="BN17" s="1"/>
  <c r="BC17"/>
  <c r="CV17"/>
  <c r="CW17" s="1"/>
  <c r="CL17"/>
  <c r="CG17"/>
  <c r="CB17"/>
  <c r="BR17"/>
  <c r="BS17" s="1"/>
  <c r="BH17"/>
  <c r="CH17"/>
  <c r="BI17"/>
  <c r="BD17"/>
  <c r="CC17"/>
  <c r="AX17"/>
  <c r="AY17" s="1"/>
  <c r="AS17"/>
  <c r="AT17"/>
  <c r="CQ13"/>
  <c r="CG13"/>
  <c r="CH13" s="1"/>
  <c r="BW13"/>
  <c r="BX13" s="1"/>
  <c r="BM13"/>
  <c r="BN13" s="1"/>
  <c r="BC13"/>
  <c r="BD13" s="1"/>
  <c r="CV13"/>
  <c r="CB13"/>
  <c r="CC13" s="1"/>
  <c r="BR13"/>
  <c r="BS13" s="1"/>
  <c r="BH13"/>
  <c r="BI13" s="1"/>
  <c r="CL13"/>
  <c r="CM13" s="1"/>
  <c r="CW13"/>
  <c r="AX13"/>
  <c r="AY13" s="1"/>
  <c r="AS13"/>
  <c r="AT13" s="1"/>
  <c r="CQ15"/>
  <c r="CR15" s="1"/>
  <c r="CL15"/>
  <c r="CG15"/>
  <c r="CB15"/>
  <c r="CC15" s="1"/>
  <c r="BR15"/>
  <c r="BS15" s="1"/>
  <c r="BH15"/>
  <c r="BI15" s="1"/>
  <c r="CV15"/>
  <c r="CW15" s="1"/>
  <c r="CM15"/>
  <c r="CH15"/>
  <c r="BW15"/>
  <c r="BM15"/>
  <c r="BN15" s="1"/>
  <c r="BC15"/>
  <c r="BD15" s="1"/>
  <c r="BX15"/>
  <c r="AX15"/>
  <c r="AY15" s="1"/>
  <c r="AS15"/>
  <c r="AT15" s="1"/>
  <c r="CV16"/>
  <c r="CL16"/>
  <c r="BW16"/>
  <c r="BX16" s="1"/>
  <c r="BM16"/>
  <c r="BN16" s="1"/>
  <c r="BC16"/>
  <c r="BD16" s="1"/>
  <c r="CQ16"/>
  <c r="CG16"/>
  <c r="CM16" s="1"/>
  <c r="CB16"/>
  <c r="CC16" s="1"/>
  <c r="BR16"/>
  <c r="BS16" s="1"/>
  <c r="BH16"/>
  <c r="BI16" s="1"/>
  <c r="CH16"/>
  <c r="CR16"/>
  <c r="AX16"/>
  <c r="AY16" s="1"/>
  <c r="AS16"/>
  <c r="AT16"/>
  <c r="AH12" i="11" l="1"/>
  <c r="AH4"/>
  <c r="AH10"/>
  <c r="AH10" i="12"/>
  <c r="AH4"/>
  <c r="AH5"/>
  <c r="AH12"/>
  <c r="AH3"/>
  <c r="AH9"/>
  <c r="AH11"/>
  <c r="AH11" i="11"/>
  <c r="AH14"/>
  <c r="AH5"/>
  <c r="AH3"/>
  <c r="AH6"/>
  <c r="AH13"/>
  <c r="CR17" i="1"/>
  <c r="AY19"/>
  <c r="CW19"/>
  <c r="BN19"/>
  <c r="BD21"/>
  <c r="CR13"/>
  <c r="CM17"/>
  <c r="BX17"/>
  <c r="BD19"/>
  <c r="BX19"/>
  <c r="BS21"/>
  <c r="BX21"/>
  <c r="CR21"/>
  <c r="BX20"/>
  <c r="BS20"/>
  <c r="CW16"/>
  <c r="M13" i="12" l="1"/>
  <c r="M11"/>
  <c r="M9"/>
  <c r="M14"/>
  <c r="M10"/>
  <c r="M12"/>
  <c r="M8"/>
  <c r="M7"/>
  <c r="M6"/>
  <c r="M5"/>
  <c r="M4"/>
  <c r="M3"/>
  <c r="M13" i="11"/>
  <c r="M11"/>
  <c r="M9"/>
  <c r="M14"/>
  <c r="M10"/>
  <c r="M12"/>
  <c r="M8"/>
  <c r="M7"/>
  <c r="M6"/>
  <c r="M5"/>
  <c r="M4"/>
  <c r="M3"/>
  <c r="T4" i="12" l="1"/>
  <c r="R4"/>
  <c r="P4"/>
  <c r="N4"/>
  <c r="U4"/>
  <c r="S4"/>
  <c r="Q4"/>
  <c r="O4"/>
  <c r="T6"/>
  <c r="R6"/>
  <c r="P6"/>
  <c r="N6"/>
  <c r="S6"/>
  <c r="O6"/>
  <c r="U6"/>
  <c r="Q6"/>
  <c r="T8"/>
  <c r="R8"/>
  <c r="P8"/>
  <c r="N8"/>
  <c r="S8"/>
  <c r="O8"/>
  <c r="U8"/>
  <c r="Q8"/>
  <c r="T10"/>
  <c r="R10"/>
  <c r="P10"/>
  <c r="N10"/>
  <c r="U10"/>
  <c r="Q10"/>
  <c r="S10"/>
  <c r="O10"/>
  <c r="U9"/>
  <c r="S9"/>
  <c r="Q9"/>
  <c r="O9"/>
  <c r="T9"/>
  <c r="P9"/>
  <c r="R9"/>
  <c r="N9"/>
  <c r="U13"/>
  <c r="S13"/>
  <c r="Q13"/>
  <c r="O13"/>
  <c r="T13"/>
  <c r="P13"/>
  <c r="R13"/>
  <c r="N13"/>
  <c r="T3"/>
  <c r="R3"/>
  <c r="P3"/>
  <c r="N3"/>
  <c r="U3"/>
  <c r="S3"/>
  <c r="Q3"/>
  <c r="O3"/>
  <c r="T5"/>
  <c r="R5"/>
  <c r="P5"/>
  <c r="N5"/>
  <c r="U5"/>
  <c r="S5"/>
  <c r="Q5"/>
  <c r="O5"/>
  <c r="T7"/>
  <c r="R7"/>
  <c r="P7"/>
  <c r="N7"/>
  <c r="S7"/>
  <c r="O7"/>
  <c r="U7"/>
  <c r="Q7"/>
  <c r="T12"/>
  <c r="R12"/>
  <c r="P12"/>
  <c r="N12"/>
  <c r="S12"/>
  <c r="O12"/>
  <c r="U12"/>
  <c r="Q12"/>
  <c r="T14"/>
  <c r="R14"/>
  <c r="P14"/>
  <c r="N14"/>
  <c r="U14"/>
  <c r="Q14"/>
  <c r="S14"/>
  <c r="O14"/>
  <c r="U11"/>
  <c r="S11"/>
  <c r="Q11"/>
  <c r="O11"/>
  <c r="R11"/>
  <c r="N11"/>
  <c r="T11"/>
  <c r="P11"/>
  <c r="T4" i="11"/>
  <c r="R4"/>
  <c r="P4"/>
  <c r="N4"/>
  <c r="S4"/>
  <c r="U4"/>
  <c r="Q4"/>
  <c r="O4"/>
  <c r="T6"/>
  <c r="R6"/>
  <c r="P6"/>
  <c r="N6"/>
  <c r="S6"/>
  <c r="O6"/>
  <c r="U6"/>
  <c r="Q6"/>
  <c r="T8"/>
  <c r="R8"/>
  <c r="P8"/>
  <c r="N8"/>
  <c r="S8"/>
  <c r="O8"/>
  <c r="U8"/>
  <c r="Q8"/>
  <c r="T10"/>
  <c r="R10"/>
  <c r="P10"/>
  <c r="N10"/>
  <c r="U10"/>
  <c r="Q10"/>
  <c r="S10"/>
  <c r="O10"/>
  <c r="U9"/>
  <c r="S9"/>
  <c r="Q9"/>
  <c r="O9"/>
  <c r="T9"/>
  <c r="P9"/>
  <c r="R9"/>
  <c r="N9"/>
  <c r="U13"/>
  <c r="S13"/>
  <c r="Q13"/>
  <c r="O13"/>
  <c r="T13"/>
  <c r="P13"/>
  <c r="R13"/>
  <c r="N13"/>
  <c r="T3"/>
  <c r="R3"/>
  <c r="P3"/>
  <c r="N3"/>
  <c r="U3"/>
  <c r="S3"/>
  <c r="Q3"/>
  <c r="O3"/>
  <c r="T5"/>
  <c r="R5"/>
  <c r="P5"/>
  <c r="N5"/>
  <c r="U5"/>
  <c r="S5"/>
  <c r="Q5"/>
  <c r="O5"/>
  <c r="T7"/>
  <c r="R7"/>
  <c r="P7"/>
  <c r="N7"/>
  <c r="S7"/>
  <c r="O7"/>
  <c r="U7"/>
  <c r="Q7"/>
  <c r="T12"/>
  <c r="R12"/>
  <c r="P12"/>
  <c r="N12"/>
  <c r="S12"/>
  <c r="O12"/>
  <c r="U12"/>
  <c r="Q12"/>
  <c r="T14"/>
  <c r="R14"/>
  <c r="P14"/>
  <c r="N14"/>
  <c r="U14"/>
  <c r="Q14"/>
  <c r="S14"/>
  <c r="O14"/>
  <c r="U11"/>
  <c r="S11"/>
  <c r="Q11"/>
  <c r="O11"/>
  <c r="R11"/>
  <c r="N11"/>
  <c r="T11"/>
  <c r="P11"/>
  <c r="J9" i="1"/>
  <c r="J10"/>
  <c r="J11"/>
  <c r="J12"/>
  <c r="BW12" l="1"/>
  <c r="BX12" s="1"/>
  <c r="BX22" s="1"/>
  <c r="E6" s="1"/>
  <c r="CV12"/>
  <c r="CW12" s="1"/>
  <c r="CW22" s="1"/>
  <c r="F8" s="1"/>
  <c r="AD3" s="1"/>
  <c r="CL12"/>
  <c r="CB12"/>
  <c r="CC12" s="1"/>
  <c r="CC22" s="1"/>
  <c r="F6" s="1"/>
  <c r="BR12"/>
  <c r="BS12" s="1"/>
  <c r="BS22" s="1"/>
  <c r="F5" s="1"/>
  <c r="BH12"/>
  <c r="BI12" s="1"/>
  <c r="BI22" s="1"/>
  <c r="F4" s="1"/>
  <c r="AD7" s="1"/>
  <c r="CQ12"/>
  <c r="CR12" s="1"/>
  <c r="CR22" s="1"/>
  <c r="E8" s="1"/>
  <c r="CG12"/>
  <c r="CH12" s="1"/>
  <c r="CH22" s="1"/>
  <c r="E7" s="1"/>
  <c r="BM12"/>
  <c r="BN12" s="1"/>
  <c r="BN22" s="1"/>
  <c r="E5" s="1"/>
  <c r="BC12"/>
  <c r="BD12" s="1"/>
  <c r="BD22" s="1"/>
  <c r="E4" s="1"/>
  <c r="AY12"/>
  <c r="AY22" s="1"/>
  <c r="F3" s="1"/>
  <c r="AX12"/>
  <c r="AS12"/>
  <c r="AT12" s="1"/>
  <c r="AT22" s="1"/>
  <c r="E3" s="1"/>
  <c r="AE8" l="1"/>
  <c r="D3"/>
  <c r="C3"/>
  <c r="AD12"/>
  <c r="H3"/>
  <c r="G3"/>
  <c r="H4"/>
  <c r="G4"/>
  <c r="AE7"/>
  <c r="D4"/>
  <c r="C4"/>
  <c r="AD11"/>
  <c r="AE6"/>
  <c r="AD10"/>
  <c r="AE13"/>
  <c r="G5"/>
  <c r="C5"/>
  <c r="AD9"/>
  <c r="H5"/>
  <c r="D5"/>
  <c r="AD14"/>
  <c r="H8"/>
  <c r="C8"/>
  <c r="AE3"/>
  <c r="AF3" s="1"/>
  <c r="G8"/>
  <c r="D8"/>
  <c r="AD13"/>
  <c r="AE9"/>
  <c r="AE14"/>
  <c r="AE4"/>
  <c r="D6"/>
  <c r="C6"/>
  <c r="AD5"/>
  <c r="H6"/>
  <c r="G6"/>
  <c r="Z14" s="1"/>
  <c r="CM12"/>
  <c r="CM22" s="1"/>
  <c r="F7" s="1"/>
  <c r="D7" s="1"/>
  <c r="AE11"/>
  <c r="AD8"/>
  <c r="AE12"/>
  <c r="AE5"/>
  <c r="AD4"/>
  <c r="AF4" s="1"/>
  <c r="AF21"/>
  <c r="AF19"/>
  <c r="AF17"/>
  <c r="AF15"/>
  <c r="AF13"/>
  <c r="AF11"/>
  <c r="AF9"/>
  <c r="AF7"/>
  <c r="AF8"/>
  <c r="AF12"/>
  <c r="AF14"/>
  <c r="AG14" s="1"/>
  <c r="AF18"/>
  <c r="AF16"/>
  <c r="AF20"/>
  <c r="AF22"/>
  <c r="Z3" l="1"/>
  <c r="AG3" s="1"/>
  <c r="Z8"/>
  <c r="Z9"/>
  <c r="Z11"/>
  <c r="Z12"/>
  <c r="AG11"/>
  <c r="AF5"/>
  <c r="G7"/>
  <c r="AD6"/>
  <c r="AF6" s="1"/>
  <c r="AE10"/>
  <c r="AF10" s="1"/>
  <c r="Z4"/>
  <c r="AG4" s="1"/>
  <c r="Z5"/>
  <c r="AG5" s="1"/>
  <c r="Z6"/>
  <c r="Z7"/>
  <c r="AG7" s="1"/>
  <c r="AG12"/>
  <c r="AG8"/>
  <c r="AG9"/>
  <c r="Z13"/>
  <c r="AG13" s="1"/>
  <c r="H7"/>
  <c r="C7"/>
  <c r="Z10" s="1"/>
  <c r="AA6"/>
  <c r="AB21"/>
  <c r="AA17"/>
  <c r="AB10"/>
  <c r="AB16"/>
  <c r="AA12"/>
  <c r="AC19"/>
  <c r="AA7"/>
  <c r="AB6"/>
  <c r="AB7"/>
  <c r="AA16"/>
  <c r="AA14"/>
  <c r="AC9"/>
  <c r="AB8"/>
  <c r="AB11"/>
  <c r="AC18"/>
  <c r="AB3"/>
  <c r="AC8"/>
  <c r="AA3"/>
  <c r="AA22"/>
  <c r="AB15"/>
  <c r="AA8"/>
  <c r="Y8" s="1"/>
  <c r="AC15"/>
  <c r="AB12"/>
  <c r="AB18"/>
  <c r="AC14"/>
  <c r="AG6" l="1"/>
  <c r="AH13" s="1"/>
  <c r="AA13"/>
  <c r="AA11"/>
  <c r="AC5"/>
  <c r="AC7"/>
  <c r="AB5"/>
  <c r="AA5"/>
  <c r="Y5" s="1"/>
  <c r="AA10"/>
  <c r="AC22"/>
  <c r="AA15"/>
  <c r="Y15" s="1"/>
  <c r="AB17"/>
  <c r="Y17" s="1"/>
  <c r="AC13"/>
  <c r="AC11"/>
  <c r="AB9"/>
  <c r="AA9"/>
  <c r="Y9" s="1"/>
  <c r="AB20"/>
  <c r="AA19"/>
  <c r="Y7"/>
  <c r="AC12"/>
  <c r="Y12" s="1"/>
  <c r="AC21"/>
  <c r="AB14"/>
  <c r="Y14" s="1"/>
  <c r="AG10"/>
  <c r="AH10" s="1"/>
  <c r="AA20"/>
  <c r="AC6"/>
  <c r="Y6" s="1"/>
  <c r="AC16"/>
  <c r="Y16" s="1"/>
  <c r="AB4"/>
  <c r="AA21"/>
  <c r="Y21" s="1"/>
  <c r="AB22"/>
  <c r="Y22" s="1"/>
  <c r="AC17"/>
  <c r="AB19"/>
  <c r="AB13"/>
  <c r="AC10"/>
  <c r="AC20"/>
  <c r="AA4"/>
  <c r="AA18"/>
  <c r="Y18" s="1"/>
  <c r="AC4"/>
  <c r="AC3"/>
  <c r="Y3"/>
  <c r="Y4" l="1"/>
  <c r="Y20"/>
  <c r="Y10"/>
  <c r="Y13"/>
  <c r="AH8"/>
  <c r="AH4"/>
  <c r="AH3"/>
  <c r="AH14"/>
  <c r="AH11"/>
  <c r="AH12"/>
  <c r="AH9"/>
  <c r="AH6"/>
  <c r="AH5"/>
  <c r="Y19"/>
  <c r="Y11"/>
  <c r="AH7"/>
  <c r="M14" l="1"/>
  <c r="M7"/>
  <c r="M11"/>
  <c r="M4"/>
  <c r="M8"/>
  <c r="M12"/>
  <c r="M13"/>
  <c r="M5"/>
  <c r="M9"/>
  <c r="M3"/>
  <c r="M6"/>
  <c r="M10"/>
  <c r="O6" l="1"/>
  <c r="Q6"/>
  <c r="R6"/>
  <c r="T6"/>
  <c r="N6"/>
  <c r="S6"/>
  <c r="U6"/>
  <c r="P6"/>
  <c r="Q9"/>
  <c r="U9"/>
  <c r="P9"/>
  <c r="T9"/>
  <c r="O9"/>
  <c r="S9"/>
  <c r="N9"/>
  <c r="R9"/>
  <c r="U13"/>
  <c r="N13"/>
  <c r="R13"/>
  <c r="O13"/>
  <c r="S13"/>
  <c r="T13"/>
  <c r="Q13"/>
  <c r="P13"/>
  <c r="O8"/>
  <c r="Q8"/>
  <c r="T8"/>
  <c r="R8"/>
  <c r="N8"/>
  <c r="S8"/>
  <c r="U8"/>
  <c r="P8"/>
  <c r="Q11"/>
  <c r="U11"/>
  <c r="P11"/>
  <c r="T11"/>
  <c r="O11"/>
  <c r="S11"/>
  <c r="N11"/>
  <c r="R11"/>
  <c r="U14"/>
  <c r="T14"/>
  <c r="S14"/>
  <c r="R14"/>
  <c r="Q14"/>
  <c r="P14"/>
  <c r="O14"/>
  <c r="N14"/>
  <c r="O10"/>
  <c r="Q10"/>
  <c r="R10"/>
  <c r="P10"/>
  <c r="N10"/>
  <c r="S10"/>
  <c r="U10"/>
  <c r="T10"/>
  <c r="R3"/>
  <c r="T3"/>
  <c r="Q3"/>
  <c r="O3"/>
  <c r="U3"/>
  <c r="N3"/>
  <c r="P3"/>
  <c r="S3"/>
  <c r="Q5"/>
  <c r="U5"/>
  <c r="P5"/>
  <c r="T5"/>
  <c r="O5"/>
  <c r="S5"/>
  <c r="N5"/>
  <c r="R5"/>
  <c r="U12"/>
  <c r="T12"/>
  <c r="S12"/>
  <c r="R12"/>
  <c r="N12"/>
  <c r="Q12"/>
  <c r="P12"/>
  <c r="O12"/>
  <c r="O4"/>
  <c r="Q4"/>
  <c r="T4"/>
  <c r="R4"/>
  <c r="N4"/>
  <c r="S4"/>
  <c r="U4"/>
  <c r="P4"/>
  <c r="Q7"/>
  <c r="U7"/>
  <c r="P7"/>
  <c r="T7"/>
  <c r="O7"/>
  <c r="S7"/>
  <c r="N7"/>
  <c r="R7"/>
</calcChain>
</file>

<file path=xl/sharedStrings.xml><?xml version="1.0" encoding="utf-8"?>
<sst xmlns="http://schemas.openxmlformats.org/spreadsheetml/2006/main" count="2622" uniqueCount="97">
  <si>
    <t>ajaccio</t>
  </si>
  <si>
    <t>bordeaux</t>
  </si>
  <si>
    <t>brest</t>
  </si>
  <si>
    <t>caen</t>
  </si>
  <si>
    <t>dijon</t>
  </si>
  <si>
    <t>marseille</t>
  </si>
  <si>
    <t>montpellier</t>
  </si>
  <si>
    <t>nancy</t>
  </si>
  <si>
    <t>nice</t>
  </si>
  <si>
    <t>psg</t>
  </si>
  <si>
    <t>toulouse</t>
  </si>
  <si>
    <t>st etienne</t>
  </si>
  <si>
    <t>evian TG</t>
  </si>
  <si>
    <t>valenciennes</t>
  </si>
  <si>
    <t>rennes</t>
  </si>
  <si>
    <t>sochaux</t>
  </si>
  <si>
    <t>auxerre</t>
  </si>
  <si>
    <t>lille</t>
  </si>
  <si>
    <t>lyon</t>
  </si>
  <si>
    <t>lorient</t>
  </si>
  <si>
    <t>Samedi   10   septembre</t>
  </si>
  <si>
    <t>Samedi   17   septembre</t>
  </si>
  <si>
    <t>Samedi   24   septembre</t>
  </si>
  <si>
    <t>Samedi   01   octobre</t>
  </si>
  <si>
    <t>Samedi   15   octobre</t>
  </si>
  <si>
    <t>Samedi   22   octobre</t>
  </si>
  <si>
    <t>Samedi   29   octobre</t>
  </si>
  <si>
    <t>Samedi   05   novembre</t>
  </si>
  <si>
    <t>Samedi   19   novembre</t>
  </si>
  <si>
    <t>Samedi   26   novembre</t>
  </si>
  <si>
    <t>Samedi   03   décembre</t>
  </si>
  <si>
    <t>Samedi   10   décembre</t>
  </si>
  <si>
    <t>Samedi   17   décembre</t>
  </si>
  <si>
    <t>Mercredi   21   décembre</t>
  </si>
  <si>
    <t>Samedi   14   janvier</t>
  </si>
  <si>
    <t>Samedi   28   janvier</t>
  </si>
  <si>
    <t>Samedi   04   février</t>
  </si>
  <si>
    <t>Samedi   11   février</t>
  </si>
  <si>
    <t>Samedi   18   février</t>
  </si>
  <si>
    <t>Samedi   25   février</t>
  </si>
  <si>
    <t>Samedi   03   mars</t>
  </si>
  <si>
    <t>Samedi   10   mars</t>
  </si>
  <si>
    <t xml:space="preserve">Samedi   17   mars </t>
  </si>
  <si>
    <t xml:space="preserve">Samedi   24   mars </t>
  </si>
  <si>
    <t>Samedi   31   mars</t>
  </si>
  <si>
    <t>Samedi   07   avril</t>
  </si>
  <si>
    <t>Dimanche   15   avril</t>
  </si>
  <si>
    <t>Samedi   21   avril</t>
  </si>
  <si>
    <t>Dimanche   29   avril</t>
  </si>
  <si>
    <t>Mercredi   02   mai</t>
  </si>
  <si>
    <t>Samedi   05   mai</t>
  </si>
  <si>
    <t>Samedi   12   mai</t>
  </si>
  <si>
    <t>Dimanche   20   mai</t>
  </si>
  <si>
    <t>X</t>
  </si>
  <si>
    <t>david</t>
  </si>
  <si>
    <t>mingos</t>
  </si>
  <si>
    <t>erwan</t>
  </si>
  <si>
    <t>moline</t>
  </si>
  <si>
    <t>tibo</t>
  </si>
  <si>
    <t>sylvain</t>
  </si>
  <si>
    <t>viore</t>
  </si>
  <si>
    <t>keulu</t>
  </si>
  <si>
    <t>maharajah</t>
  </si>
  <si>
    <t>gello</t>
  </si>
  <si>
    <t>Pts</t>
  </si>
  <si>
    <t>G</t>
  </si>
  <si>
    <t>N</t>
  </si>
  <si>
    <t>P</t>
  </si>
  <si>
    <t>Bp</t>
  </si>
  <si>
    <t>Bc</t>
  </si>
  <si>
    <t>Diff</t>
  </si>
  <si>
    <t>samedi   10 septembre</t>
  </si>
  <si>
    <t>buts</t>
  </si>
  <si>
    <t>Pl</t>
  </si>
  <si>
    <t>JOUEURS</t>
  </si>
  <si>
    <t>J</t>
  </si>
  <si>
    <t>BP</t>
  </si>
  <si>
    <t>BC</t>
  </si>
  <si>
    <t>Critère</t>
  </si>
  <si>
    <t>Rang</t>
  </si>
  <si>
    <t>ATTRIBUTIONS DES POINTS</t>
  </si>
  <si>
    <t xml:space="preserve">Victoire </t>
  </si>
  <si>
    <t>Nul</t>
  </si>
  <si>
    <t>Défaite</t>
  </si>
  <si>
    <t>Défaite par forfait</t>
  </si>
  <si>
    <t>Victoire par forfait</t>
  </si>
  <si>
    <t>C   L   A   S   S   E   M   E   N   T</t>
  </si>
  <si>
    <t>CLASSEMENT DE LA JOURNEE</t>
  </si>
  <si>
    <t>P   R   O   N   O   S</t>
  </si>
  <si>
    <t>samedi 10 septembre</t>
  </si>
  <si>
    <t>Mercredi   21   septembre</t>
  </si>
  <si>
    <t>B</t>
  </si>
  <si>
    <t>BONUS (3 buts d'écart)</t>
  </si>
  <si>
    <t>XXX</t>
  </si>
  <si>
    <t>AAA</t>
  </si>
  <si>
    <t>S</t>
  </si>
  <si>
    <t>D</t>
  </si>
</sst>
</file>

<file path=xl/styles.xml><?xml version="1.0" encoding="utf-8"?>
<styleSheet xmlns="http://schemas.openxmlformats.org/spreadsheetml/2006/main">
  <numFmts count="1">
    <numFmt numFmtId="166" formatCode="[&gt;0]\ \+0;\-0;0"/>
  </numFmts>
  <fonts count="24">
    <font>
      <sz val="11"/>
      <color theme="1"/>
      <name val="Franklin Gothic Demi Cond"/>
      <family val="2"/>
    </font>
    <font>
      <sz val="10"/>
      <color theme="1"/>
      <name val="Franklin Gothic Medium"/>
      <family val="2"/>
    </font>
    <font>
      <sz val="10"/>
      <color theme="1"/>
      <name val="Franklin Gothic Medium"/>
      <family val="2"/>
    </font>
    <font>
      <sz val="11"/>
      <color rgb="FFFF0000"/>
      <name val="Franklin Gothic Demi Cond"/>
      <family val="2"/>
    </font>
    <font>
      <sz val="8"/>
      <color theme="1"/>
      <name val="Franklin Gothic Demi Cond"/>
      <family val="2"/>
    </font>
    <font>
      <sz val="8"/>
      <color theme="1"/>
      <name val="Arial Narrow"/>
      <family val="2"/>
    </font>
    <font>
      <sz val="11"/>
      <color theme="1"/>
      <name val="Franklin Gothic Medium"/>
      <family val="2"/>
    </font>
    <font>
      <sz val="8"/>
      <color theme="1"/>
      <name val="Arial"/>
      <family val="2"/>
    </font>
    <font>
      <sz val="8"/>
      <color theme="1"/>
      <name val="Franklin Gothic Medium"/>
      <family val="2"/>
    </font>
    <font>
      <sz val="9"/>
      <color theme="1"/>
      <name val="Franklin Gothic Medium"/>
      <family val="2"/>
    </font>
    <font>
      <sz val="10"/>
      <name val="Franklin Gothic Medium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rgb="FF002060"/>
      <name val="Arial"/>
      <family val="2"/>
    </font>
    <font>
      <b/>
      <sz val="10"/>
      <color rgb="FF002060"/>
      <name val="Arial"/>
      <family val="2"/>
    </font>
    <font>
      <sz val="11"/>
      <color theme="0"/>
      <name val="Franklin Gothic Demi Cond"/>
      <family val="2"/>
    </font>
    <font>
      <sz val="11"/>
      <color rgb="FF000000"/>
      <name val="Franklin Gothic Demi Cond"/>
      <family val="2"/>
    </font>
    <font>
      <b/>
      <sz val="11"/>
      <color theme="1"/>
      <name val="Franklin Gothic Demi Cond"/>
      <family val="2"/>
    </font>
    <font>
      <sz val="9"/>
      <color rgb="FFFF0000"/>
      <name val="Franklin Gothic Demi Cond"/>
      <family val="2"/>
    </font>
    <font>
      <sz val="8"/>
      <color rgb="FFFF0000"/>
      <name val="Franklin Gothic Demi Cond"/>
      <family val="2"/>
    </font>
    <font>
      <sz val="8"/>
      <color theme="0"/>
      <name val="Franklin Gothic Demi Cond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AD4B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4" borderId="0" xfId="0" applyFill="1" applyAlignment="1" applyProtection="1">
      <alignment horizontal="center" vertical="center"/>
      <protection locked="0"/>
    </xf>
    <xf numFmtId="1" fontId="10" fillId="12" borderId="1" xfId="0" applyNumberFormat="1" applyFont="1" applyFill="1" applyBorder="1" applyAlignment="1" applyProtection="1">
      <alignment horizontal="center" vertical="center"/>
    </xf>
    <xf numFmtId="0" fontId="0" fillId="4" borderId="0" xfId="0" applyFill="1" applyProtection="1"/>
    <xf numFmtId="0" fontId="0" fillId="4" borderId="0" xfId="0" applyFill="1" applyAlignment="1" applyProtection="1">
      <alignment horizontal="center" vertical="center"/>
    </xf>
    <xf numFmtId="1" fontId="10" fillId="13" borderId="1" xfId="0" applyNumberFormat="1" applyFont="1" applyFill="1" applyBorder="1" applyAlignment="1" applyProtection="1">
      <alignment horizontal="center" vertical="center"/>
    </xf>
    <xf numFmtId="1" fontId="10" fillId="13" borderId="17" xfId="0" applyNumberFormat="1" applyFont="1" applyFill="1" applyBorder="1" applyAlignment="1" applyProtection="1">
      <alignment horizontal="center" vertical="center"/>
    </xf>
    <xf numFmtId="0" fontId="20" fillId="4" borderId="0" xfId="0" applyFont="1" applyFill="1" applyAlignment="1" applyProtection="1">
      <alignment horizontal="center" vertical="center"/>
    </xf>
    <xf numFmtId="0" fontId="4" fillId="14" borderId="0" xfId="0" applyFont="1" applyFill="1" applyAlignment="1" applyProtection="1">
      <alignment horizontal="center" vertical="center"/>
    </xf>
    <xf numFmtId="0" fontId="0" fillId="4" borderId="0" xfId="0" applyFont="1" applyFill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protection locked="0"/>
    </xf>
    <xf numFmtId="0" fontId="3" fillId="4" borderId="0" xfId="0" applyFont="1" applyFill="1" applyAlignment="1" applyProtection="1"/>
    <xf numFmtId="0" fontId="21" fillId="4" borderId="0" xfId="0" applyFont="1" applyFill="1" applyAlignment="1" applyProtection="1"/>
    <xf numFmtId="1" fontId="0" fillId="4" borderId="0" xfId="0" applyNumberFormat="1" applyFill="1" applyAlignment="1" applyProtection="1">
      <alignment horizontal="center" vertical="center"/>
      <protection locked="0"/>
    </xf>
    <xf numFmtId="1" fontId="6" fillId="4" borderId="0" xfId="0" applyNumberFormat="1" applyFont="1" applyFill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Protection="1">
      <protection locked="0"/>
    </xf>
    <xf numFmtId="0" fontId="13" fillId="0" borderId="0" xfId="0" applyFont="1" applyFill="1" applyAlignment="1" applyProtection="1">
      <alignment horizontal="center"/>
      <protection locked="0"/>
    </xf>
    <xf numFmtId="0" fontId="15" fillId="8" borderId="7" xfId="0" applyFont="1" applyFill="1" applyBorder="1" applyAlignment="1" applyProtection="1">
      <alignment horizontal="center" vertical="center"/>
      <protection locked="0"/>
    </xf>
    <xf numFmtId="1" fontId="5" fillId="4" borderId="0" xfId="0" applyNumberFormat="1" applyFont="1" applyFill="1" applyAlignment="1" applyProtection="1">
      <alignment horizontal="center" vertical="center"/>
      <protection locked="0"/>
    </xf>
    <xf numFmtId="1" fontId="1" fillId="7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1" fontId="2" fillId="6" borderId="1" xfId="0" applyNumberFormat="1" applyFont="1" applyFill="1" applyBorder="1" applyAlignment="1" applyProtection="1">
      <alignment horizontal="center" vertical="center"/>
      <protection locked="0"/>
    </xf>
    <xf numFmtId="1" fontId="2" fillId="7" borderId="1" xfId="0" applyNumberFormat="1" applyFont="1" applyFill="1" applyBorder="1" applyAlignment="1" applyProtection="1">
      <alignment horizontal="center" vertical="center"/>
      <protection locked="0"/>
    </xf>
    <xf numFmtId="1" fontId="5" fillId="4" borderId="0" xfId="0" applyNumberFormat="1" applyFont="1" applyFill="1" applyAlignment="1" applyProtection="1">
      <alignment horizontal="left" vertical="center"/>
      <protection locked="0"/>
    </xf>
    <xf numFmtId="0" fontId="16" fillId="3" borderId="1" xfId="0" applyFont="1" applyFill="1" applyBorder="1" applyAlignment="1" applyProtection="1">
      <alignment horizontal="center" vertical="center"/>
      <protection locked="0"/>
    </xf>
    <xf numFmtId="0" fontId="16" fillId="11" borderId="1" xfId="0" applyFont="1" applyFill="1" applyBorder="1" applyAlignment="1" applyProtection="1">
      <alignment horizontal="center" vertical="center"/>
      <protection locked="0"/>
    </xf>
    <xf numFmtId="0" fontId="16" fillId="6" borderId="1" xfId="0" applyFont="1" applyFill="1" applyBorder="1" applyAlignment="1" applyProtection="1">
      <alignment horizontal="center" vertical="center"/>
      <protection locked="0"/>
    </xf>
    <xf numFmtId="0" fontId="17" fillId="11" borderId="1" xfId="0" applyFont="1" applyFill="1" applyBorder="1" applyAlignment="1" applyProtection="1">
      <alignment horizontal="center" vertical="center"/>
      <protection locked="0"/>
    </xf>
    <xf numFmtId="166" fontId="17" fillId="11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1" fontId="13" fillId="0" borderId="0" xfId="0" applyNumberFormat="1" applyFont="1" applyFill="1" applyAlignment="1" applyProtection="1">
      <alignment horizontal="center"/>
      <protection locked="0"/>
    </xf>
    <xf numFmtId="0" fontId="15" fillId="10" borderId="7" xfId="0" applyFont="1" applyFill="1" applyBorder="1" applyAlignment="1" applyProtection="1">
      <alignment horizontal="center" vertical="center"/>
      <protection locked="0"/>
    </xf>
    <xf numFmtId="0" fontId="15" fillId="8" borderId="10" xfId="0" applyFont="1" applyFill="1" applyBorder="1" applyAlignment="1" applyProtection="1">
      <alignment horizontal="center" vertical="center"/>
      <protection locked="0"/>
    </xf>
    <xf numFmtId="0" fontId="15" fillId="10" borderId="12" xfId="0" applyFont="1" applyFill="1" applyBorder="1" applyAlignment="1" applyProtection="1">
      <alignment horizontal="center" vertical="center"/>
      <protection locked="0"/>
    </xf>
    <xf numFmtId="1" fontId="9" fillId="4" borderId="0" xfId="0" applyNumberFormat="1" applyFont="1" applyFill="1" applyAlignment="1" applyProtection="1">
      <alignment horizontal="center" vertical="center"/>
      <protection locked="0"/>
    </xf>
    <xf numFmtId="1" fontId="7" fillId="4" borderId="0" xfId="0" applyNumberFormat="1" applyFont="1" applyFill="1" applyAlignment="1" applyProtection="1">
      <alignment horizontal="left" vertical="center"/>
      <protection locked="0"/>
    </xf>
    <xf numFmtId="1" fontId="7" fillId="4" borderId="0" xfId="0" applyNumberFormat="1" applyFont="1" applyFill="1" applyAlignment="1" applyProtection="1">
      <alignment horizontal="center" vertical="center"/>
      <protection locked="0"/>
    </xf>
    <xf numFmtId="1" fontId="4" fillId="4" borderId="0" xfId="0" applyNumberFormat="1" applyFont="1" applyFill="1" applyAlignment="1" applyProtection="1">
      <alignment horizontal="center" vertical="center"/>
      <protection locked="0"/>
    </xf>
    <xf numFmtId="1" fontId="2" fillId="5" borderId="1" xfId="0" applyNumberFormat="1" applyFont="1" applyFill="1" applyBorder="1" applyAlignment="1" applyProtection="1">
      <alignment horizontal="center" vertical="center"/>
      <protection locked="0"/>
    </xf>
    <xf numFmtId="1" fontId="22" fillId="4" borderId="0" xfId="0" applyNumberFormat="1" applyFont="1" applyFill="1" applyAlignment="1" applyProtection="1">
      <alignment horizontal="center" vertical="center"/>
      <protection locked="0"/>
    </xf>
    <xf numFmtId="1" fontId="23" fillId="14" borderId="0" xfId="0" applyNumberFormat="1" applyFont="1" applyFill="1" applyAlignment="1" applyProtection="1">
      <alignment horizontal="center" vertical="center"/>
      <protection locked="0"/>
    </xf>
    <xf numFmtId="1" fontId="18" fillId="14" borderId="0" xfId="0" applyNumberFormat="1" applyFont="1" applyFill="1" applyAlignment="1" applyProtection="1">
      <alignment horizontal="center" vertical="center"/>
      <protection locked="0"/>
    </xf>
    <xf numFmtId="1" fontId="8" fillId="4" borderId="0" xfId="0" applyNumberFormat="1" applyFont="1" applyFill="1" applyAlignment="1" applyProtection="1">
      <alignment horizontal="center" vertical="center"/>
      <protection locked="0"/>
    </xf>
    <xf numFmtId="1" fontId="6" fillId="5" borderId="0" xfId="0" applyNumberFormat="1" applyFont="1" applyFill="1" applyAlignment="1" applyProtection="1">
      <alignment horizontal="center" vertical="center"/>
      <protection locked="0"/>
    </xf>
    <xf numFmtId="1" fontId="0" fillId="4" borderId="19" xfId="0" applyNumberFormat="1" applyFill="1" applyBorder="1" applyAlignment="1" applyProtection="1">
      <alignment vertical="center" textRotation="90"/>
      <protection locked="0"/>
    </xf>
    <xf numFmtId="1" fontId="0" fillId="4" borderId="0" xfId="0" applyNumberFormat="1" applyFill="1" applyAlignment="1" applyProtection="1">
      <alignment vertical="center" textRotation="90"/>
      <protection locked="0"/>
    </xf>
    <xf numFmtId="1" fontId="0" fillId="4" borderId="0" xfId="0" applyNumberFormat="1" applyFill="1" applyAlignment="1" applyProtection="1">
      <alignment horizontal="center" vertical="center"/>
      <protection locked="0"/>
    </xf>
    <xf numFmtId="1" fontId="0" fillId="4" borderId="0" xfId="0" applyNumberFormat="1" applyFill="1" applyAlignment="1" applyProtection="1">
      <alignment horizontal="center" vertical="center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" fontId="0" fillId="2" borderId="2" xfId="0" applyNumberFormat="1" applyFill="1" applyBorder="1" applyAlignment="1" applyProtection="1">
      <alignment horizontal="center" vertical="center"/>
      <protection locked="0"/>
    </xf>
    <xf numFmtId="1" fontId="0" fillId="2" borderId="0" xfId="0" applyNumberFormat="1" applyFill="1" applyAlignment="1" applyProtection="1">
      <alignment horizontal="center" vertical="center"/>
      <protection locked="0"/>
    </xf>
    <xf numFmtId="0" fontId="15" fillId="9" borderId="3" xfId="0" applyFont="1" applyFill="1" applyBorder="1" applyAlignment="1" applyProtection="1">
      <alignment horizontal="center" vertical="center"/>
      <protection locked="0"/>
    </xf>
    <xf numFmtId="0" fontId="15" fillId="9" borderId="4" xfId="0" applyFont="1" applyFill="1" applyBorder="1" applyAlignment="1" applyProtection="1">
      <alignment horizontal="center" vertical="center"/>
      <protection locked="0"/>
    </xf>
    <xf numFmtId="0" fontId="15" fillId="9" borderId="5" xfId="0" applyFont="1" applyFill="1" applyBorder="1" applyAlignment="1" applyProtection="1">
      <alignment horizontal="center" vertical="center"/>
      <protection locked="0"/>
    </xf>
    <xf numFmtId="0" fontId="15" fillId="8" borderId="6" xfId="0" applyFont="1" applyFill="1" applyBorder="1" applyAlignment="1" applyProtection="1">
      <alignment horizontal="center" vertical="center"/>
      <protection locked="0"/>
    </xf>
    <xf numFmtId="0" fontId="15" fillId="8" borderId="13" xfId="0" applyFont="1" applyFill="1" applyBorder="1" applyAlignment="1" applyProtection="1">
      <alignment horizontal="center" vertical="center"/>
      <protection locked="0"/>
    </xf>
    <xf numFmtId="0" fontId="15" fillId="10" borderId="6" xfId="0" applyFont="1" applyFill="1" applyBorder="1" applyAlignment="1" applyProtection="1">
      <alignment horizontal="center" vertical="center"/>
      <protection locked="0"/>
    </xf>
    <xf numFmtId="0" fontId="15" fillId="10" borderId="13" xfId="0" applyFont="1" applyFill="1" applyBorder="1" applyAlignment="1" applyProtection="1">
      <alignment horizontal="center" vertical="center"/>
      <protection locked="0"/>
    </xf>
    <xf numFmtId="0" fontId="15" fillId="10" borderId="8" xfId="0" applyFont="1" applyFill="1" applyBorder="1" applyAlignment="1" applyProtection="1">
      <alignment horizontal="right" vertical="center"/>
      <protection locked="0"/>
    </xf>
    <xf numFmtId="0" fontId="15" fillId="10" borderId="9" xfId="0" applyFont="1" applyFill="1" applyBorder="1" applyAlignment="1" applyProtection="1">
      <alignment horizontal="right" vertical="center"/>
      <protection locked="0"/>
    </xf>
    <xf numFmtId="0" fontId="15" fillId="10" borderId="11" xfId="0" applyFont="1" applyFill="1" applyBorder="1" applyAlignment="1" applyProtection="1">
      <alignment horizontal="center" vertical="center"/>
      <protection locked="0"/>
    </xf>
    <xf numFmtId="0" fontId="15" fillId="10" borderId="14" xfId="0" applyFont="1" applyFill="1" applyBorder="1" applyAlignment="1" applyProtection="1">
      <alignment horizontal="center" vertical="center"/>
      <protection locked="0"/>
    </xf>
    <xf numFmtId="1" fontId="9" fillId="2" borderId="1" xfId="0" applyNumberFormat="1" applyFont="1" applyFill="1" applyBorder="1" applyAlignment="1" applyProtection="1">
      <alignment horizontal="center" vertical="center"/>
      <protection locked="0"/>
    </xf>
    <xf numFmtId="1" fontId="4" fillId="4" borderId="0" xfId="0" applyNumberFormat="1" applyFont="1" applyFill="1" applyAlignment="1" applyProtection="1">
      <alignment horizontal="center" vertical="center" textRotation="90"/>
      <protection locked="0"/>
    </xf>
    <xf numFmtId="1" fontId="0" fillId="3" borderId="0" xfId="0" applyNumberFormat="1" applyFill="1" applyAlignment="1" applyProtection="1">
      <alignment horizontal="center" vertical="center" textRotation="90"/>
      <protection locked="0"/>
    </xf>
    <xf numFmtId="1" fontId="0" fillId="4" borderId="0" xfId="0" applyNumberFormat="1" applyFill="1" applyAlignment="1" applyProtection="1">
      <alignment horizontal="center" vertical="center" textRotation="90"/>
      <protection locked="0"/>
    </xf>
    <xf numFmtId="1" fontId="0" fillId="2" borderId="0" xfId="0" applyNumberFormat="1" applyFill="1" applyAlignment="1" applyProtection="1">
      <alignment horizontal="center" vertical="center" textRotation="90"/>
      <protection locked="0"/>
    </xf>
    <xf numFmtId="0" fontId="0" fillId="2" borderId="15" xfId="0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</xf>
    <xf numFmtId="1" fontId="6" fillId="2" borderId="16" xfId="0" applyNumberFormat="1" applyFont="1" applyFill="1" applyBorder="1" applyAlignment="1" applyProtection="1">
      <alignment horizontal="center" vertical="center"/>
      <protection locked="0"/>
    </xf>
    <xf numFmtId="1" fontId="6" fillId="2" borderId="15" xfId="0" applyNumberFormat="1" applyFont="1" applyFill="1" applyBorder="1" applyAlignment="1" applyProtection="1">
      <alignment vertical="center"/>
      <protection locked="0"/>
    </xf>
    <xf numFmtId="1" fontId="6" fillId="2" borderId="16" xfId="0" applyNumberFormat="1" applyFont="1" applyFill="1" applyBorder="1" applyAlignment="1" applyProtection="1">
      <alignment vertical="center"/>
      <protection locked="0"/>
    </xf>
    <xf numFmtId="1" fontId="6" fillId="2" borderId="2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111"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lor rgb="FFFF0000"/>
      </font>
    </dxf>
    <dxf>
      <font>
        <color rgb="FFFF0000"/>
      </font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lor rgb="FFFF0000"/>
      </font>
    </dxf>
    <dxf>
      <font>
        <color rgb="FFFF0000"/>
      </font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/>
        <bottom/>
      </border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CC66"/>
      <color rgb="FFFFFF99"/>
      <color rgb="FFFFFFCC"/>
      <color rgb="FFFF9999"/>
      <color rgb="FFFF7C80"/>
      <color rgb="FFDAD4BC"/>
      <color rgb="FFEDA48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CW419"/>
  <sheetViews>
    <sheetView tabSelected="1" zoomScale="89" zoomScaleNormal="89" workbookViewId="0">
      <pane xSplit="10" topLeftCell="K1" activePane="topRight" state="frozen"/>
      <selection pane="topRight" activeCell="A3" sqref="A3"/>
    </sheetView>
  </sheetViews>
  <sheetFormatPr baseColWidth="10" defaultRowHeight="16.5" customHeight="1"/>
  <cols>
    <col min="1" max="1" width="17.5" style="13" customWidth="1"/>
    <col min="2" max="2" width="10" style="14" customWidth="1"/>
    <col min="3" max="4" width="3.75" style="14" customWidth="1"/>
    <col min="5" max="6" width="2.5" style="14" customWidth="1"/>
    <col min="7" max="8" width="3.75" style="14" customWidth="1"/>
    <col min="9" max="9" width="10" style="14" customWidth="1"/>
    <col min="10" max="10" width="17.5" style="13" customWidth="1"/>
    <col min="11" max="11" width="2.5" style="13" customWidth="1"/>
    <col min="12" max="12" width="3.75" style="13" customWidth="1"/>
    <col min="13" max="13" width="12.5" style="13" customWidth="1"/>
    <col min="14" max="14" width="5" style="13" customWidth="1"/>
    <col min="15" max="20" width="3.75" style="13" customWidth="1"/>
    <col min="21" max="21" width="5" style="13" customWidth="1"/>
    <col min="22" max="22" width="11" style="13"/>
    <col min="23" max="23" width="3.75" style="13" customWidth="1"/>
    <col min="24" max="24" width="8.75" style="13" customWidth="1"/>
    <col min="25" max="32" width="3.75" style="13" customWidth="1"/>
    <col min="33" max="33" width="11" style="13"/>
    <col min="34" max="34" width="3.75" style="13" customWidth="1"/>
    <col min="35" max="41" width="11" style="13"/>
    <col min="42" max="101" width="2.5" style="13" customWidth="1"/>
    <col min="102" max="16384" width="11" style="13"/>
  </cols>
  <sheetData>
    <row r="1" spans="1:101" ht="16.5" customHeight="1">
      <c r="L1" s="50" t="s">
        <v>86</v>
      </c>
      <c r="M1" s="51"/>
      <c r="N1" s="51"/>
      <c r="O1" s="51"/>
      <c r="P1" s="51"/>
      <c r="Q1" s="51"/>
      <c r="R1" s="51"/>
      <c r="S1" s="51"/>
      <c r="T1" s="51"/>
      <c r="U1" s="52"/>
      <c r="W1" s="49" t="s">
        <v>87</v>
      </c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K1" s="54" t="s">
        <v>80</v>
      </c>
      <c r="AL1" s="55"/>
      <c r="AM1" s="56"/>
      <c r="AO1" s="13" t="s">
        <v>74</v>
      </c>
    </row>
    <row r="2" spans="1:101" ht="16.5" customHeight="1">
      <c r="B2" s="73"/>
      <c r="C2" s="74"/>
      <c r="D2" s="74"/>
      <c r="E2" s="72">
        <v>1</v>
      </c>
      <c r="F2" s="72"/>
      <c r="G2" s="74"/>
      <c r="H2" s="74"/>
      <c r="I2" s="75"/>
      <c r="L2" s="15" t="s">
        <v>73</v>
      </c>
      <c r="M2" s="16" t="s">
        <v>74</v>
      </c>
      <c r="N2" s="16" t="s">
        <v>64</v>
      </c>
      <c r="O2" s="16" t="s">
        <v>75</v>
      </c>
      <c r="P2" s="16" t="s">
        <v>65</v>
      </c>
      <c r="Q2" s="16" t="s">
        <v>66</v>
      </c>
      <c r="R2" s="16" t="s">
        <v>67</v>
      </c>
      <c r="S2" s="16" t="s">
        <v>68</v>
      </c>
      <c r="T2" s="16" t="s">
        <v>69</v>
      </c>
      <c r="U2" s="16" t="s">
        <v>70</v>
      </c>
      <c r="W2" s="17"/>
      <c r="X2" s="18" t="s">
        <v>74</v>
      </c>
      <c r="Y2" s="18" t="s">
        <v>75</v>
      </c>
      <c r="Z2" s="18" t="s">
        <v>64</v>
      </c>
      <c r="AA2" s="18" t="s">
        <v>65</v>
      </c>
      <c r="AB2" s="18" t="s">
        <v>66</v>
      </c>
      <c r="AC2" s="18" t="s">
        <v>67</v>
      </c>
      <c r="AD2" s="18" t="s">
        <v>76</v>
      </c>
      <c r="AE2" s="18" t="s">
        <v>77</v>
      </c>
      <c r="AF2" s="18" t="s">
        <v>70</v>
      </c>
      <c r="AG2" s="18" t="s">
        <v>78</v>
      </c>
      <c r="AH2" s="18" t="s">
        <v>79</v>
      </c>
      <c r="AK2" s="57" t="s">
        <v>81</v>
      </c>
      <c r="AL2" s="58"/>
      <c r="AM2" s="19">
        <v>4</v>
      </c>
      <c r="AO2" s="13" t="s">
        <v>94</v>
      </c>
    </row>
    <row r="3" spans="1:101" ht="16.5" customHeight="1">
      <c r="A3" s="20"/>
      <c r="B3" s="21" t="s">
        <v>58</v>
      </c>
      <c r="C3" s="22">
        <f>IF($E3="","",IF($A3="forfait",0,IF($J3="forfait",4,IF($E3&gt;$F3,$AM$2,IF($E3&lt;$F3,$AM$4,$AM$3)))))</f>
        <v>4</v>
      </c>
      <c r="D3" s="22">
        <f>IF($E3="","",IF(AND($E3&gt;F3+2,$J3=""),1,0))</f>
        <v>0</v>
      </c>
      <c r="E3" s="23">
        <f>IF(COUNTA(AP$12:AQ$21)=0,"",IF(COUNTA($E$12:$F$21)=0,"",IF(J3="forfait",3,IF(A3="forfait",0,AT$22))))</f>
        <v>4</v>
      </c>
      <c r="F3" s="23">
        <f>IF(COUNTA(AU$12:AV$21)=0,"",IF(COUNTA($E$12:$F$21)=0,"",IF(J3="forfait",0,IF(A3="forfait",3,AY$22))))</f>
        <v>2</v>
      </c>
      <c r="G3" s="22">
        <f>IF($E3="","",IF($A3="forfait",4,IF($J3="forfait",0,IF($E3&gt;$F3,$AM$4,IF($E3&lt;$F3,$AM$2,$AM$3)))))</f>
        <v>1</v>
      </c>
      <c r="H3" s="22">
        <f>IF($E3="","",IF(AND($F3&gt;E3+2,$A3=""),1,0))</f>
        <v>0</v>
      </c>
      <c r="I3" s="24" t="s">
        <v>62</v>
      </c>
      <c r="J3" s="25"/>
      <c r="K3" s="25"/>
      <c r="L3" s="26">
        <v>1</v>
      </c>
      <c r="M3" s="27" t="str">
        <f>IF(ISNA(MATCH(W3,$AH$3:$AH$14,0)),"",INDEX($X$3:$X$14,MATCH(W3,$AH$3:$AH$14,0)))</f>
        <v>sylvain</v>
      </c>
      <c r="N3" s="28">
        <f>IF($M3&lt;&gt;"",VLOOKUP($M3,$X$3:$AF$22,3,0),"")</f>
        <v>5</v>
      </c>
      <c r="O3" s="29">
        <f>IF($M3&lt;&gt;"",VLOOKUP($M3,$X$3:$AF$22,2,0),"")</f>
        <v>1</v>
      </c>
      <c r="P3" s="29">
        <f>IF($M3&lt;&gt;"",VLOOKUP($M3,$X$3:$AF$22,4,0),"")</f>
        <v>1</v>
      </c>
      <c r="Q3" s="29">
        <f>IF($M3&lt;&gt;"",VLOOKUP($M3,$X$3:$AF$22,5,0),"")</f>
        <v>0</v>
      </c>
      <c r="R3" s="29">
        <f>IF($M3&lt;&gt;"",VLOOKUP($M3,$X$3:$AF$22,6,0),"")</f>
        <v>0</v>
      </c>
      <c r="S3" s="29">
        <f>IF($M3&lt;&gt;"",VLOOKUP($M3,$X$3:$AF$22,7,0),"")</f>
        <v>3</v>
      </c>
      <c r="T3" s="29">
        <f>IF($M3&lt;&gt;"",VLOOKUP($M3,$X$3:$AF$22,8,0),"")</f>
        <v>0</v>
      </c>
      <c r="U3" s="30">
        <f>IF($M3&lt;&gt;"",VLOOKUP($M3,$X$3:$AF$22,9,0),"")</f>
        <v>3</v>
      </c>
      <c r="W3" s="31">
        <v>1</v>
      </c>
      <c r="X3" s="18" t="str">
        <f>IF(ISBLANK(AO2),"",AO2)</f>
        <v>AAA</v>
      </c>
      <c r="Y3" s="18">
        <f>SUM(AA3:AC3)</f>
        <v>1</v>
      </c>
      <c r="Z3" s="32">
        <f>IF(X3&lt;&gt;"",SUMIF($B$3:$B$8,X3,$C$3:$C$8))+SUMIF($I$3:$I$8,X3,$G$3:$G$8)+SUMIF($B$3:$B$8,X3,$D$3:$D$8)+SUMIF($I$3:$I$8,X3,$H$3:$H$8)</f>
        <v>1</v>
      </c>
      <c r="AA3" s="18">
        <f>IF($E$3&lt;&gt;"",SUMPRODUCT(($B$3:$B$8=$X3)*($C$3:$C$8&gt;2)+($I$3:$I$8=$X3)*($G$3:$G$8&gt;2)),"")</f>
        <v>0</v>
      </c>
      <c r="AB3" s="18">
        <f>IF($E$3&lt;&gt;"",SUMPRODUCT(($B$3:$B$8=$X3)*($C$3:$C$8=2)+($I$3:$I$8=$X3)*($G$3:$G$8=2)),"")</f>
        <v>0</v>
      </c>
      <c r="AC3" s="18">
        <f>IF($E$3&lt;&gt;"",SUMPRODUCT(($B$3:$B$8=$X3)*($C$3:$C$8&lt;2)+($I$3:$I$8=$X3)*($G$3:$G$8&lt;2)),"")</f>
        <v>1</v>
      </c>
      <c r="AD3" s="32">
        <f>IF(X3&lt;&gt;"",SUMIF($B$3:$B$8,X3,$E$3:$E$8))+SUMIF($I$3:$I$8,X3,$F$3:$F$8)</f>
        <v>1</v>
      </c>
      <c r="AE3" s="32">
        <f>IF(X3&lt;&gt;"",SUMIF($B$3:$B$8,X3,$F$3:$F$8))+SUMIF($I$3:$I$8,X3,$E$3:$E$8)</f>
        <v>3</v>
      </c>
      <c r="AF3" s="18">
        <f>AD3-AE3</f>
        <v>-2</v>
      </c>
      <c r="AG3" s="18">
        <f>IF(X3&lt;&gt;"",Z3*1000000000+AF3*1000+AD3*10,"")</f>
        <v>999998010</v>
      </c>
      <c r="AH3" s="18">
        <f>IF(X3&lt;&gt;"",COUNTIF($AG$3:$AG$22,"&gt;"&amp;AG3)+COUNTIF($AG3:AG$22,AG3),"")</f>
        <v>11</v>
      </c>
      <c r="AK3" s="59" t="s">
        <v>82</v>
      </c>
      <c r="AL3" s="60"/>
      <c r="AM3" s="33">
        <v>2</v>
      </c>
      <c r="AO3" s="13" t="s">
        <v>54</v>
      </c>
    </row>
    <row r="4" spans="1:101" ht="16.5" customHeight="1">
      <c r="A4" s="20"/>
      <c r="B4" s="21" t="s">
        <v>59</v>
      </c>
      <c r="C4" s="22">
        <f t="shared" ref="C4:C8" si="0">IF($E4="","",IF($A4="forfait",0,IF($J4="forfait",4,IF($E4&gt;$F4,$AM$2,IF($E4&lt;$F4,$AM$4,$AM$3)))))</f>
        <v>4</v>
      </c>
      <c r="D4" s="22">
        <f t="shared" ref="D4:D8" si="1">IF($E4="","",IF(AND($E4&gt;F4+2,$J4=""),1,0))</f>
        <v>1</v>
      </c>
      <c r="E4" s="23">
        <f>IF(COUNTA(AZ$12:BA$21)=0,"",IF(COUNTA($E$12:$F$21)=0,"",IF(J4="forfait",3,IF(A4="forfait",0,BD$22))))</f>
        <v>3</v>
      </c>
      <c r="F4" s="23">
        <f>IF(COUNTA(BE$12:BF$21)=0,"",IF(COUNTA($E$12:$F$21)=0,"",IF(J4="forfait",0,IF(A4="forfait",3,BI$22))))</f>
        <v>0</v>
      </c>
      <c r="G4" s="22">
        <f t="shared" ref="G4:G8" si="2">IF($E4="","",IF($A4="forfait",4,IF($J4="forfait",0,IF($E4&gt;$F4,$AM$4,IF($E4&lt;$F4,$AM$2,$AM$3)))))</f>
        <v>1</v>
      </c>
      <c r="H4" s="22">
        <f t="shared" ref="H4:H8" si="3">IF($E4="","",IF(AND($F4&gt;E4+2,$A4=""),1,0))</f>
        <v>0</v>
      </c>
      <c r="I4" s="24" t="s">
        <v>61</v>
      </c>
      <c r="J4" s="25"/>
      <c r="K4" s="25"/>
      <c r="L4" s="26">
        <v>2</v>
      </c>
      <c r="M4" s="27" t="str">
        <f t="shared" ref="M4:M12" si="4">IF(ISNA(MATCH(W4,$AH$3:$AH$14,0)),"",INDEX($X$3:$X$14,MATCH(W4,$AH$3:$AH$14,0)))</f>
        <v>tibo</v>
      </c>
      <c r="N4" s="28">
        <f t="shared" ref="N4:N14" si="5">IF($M4&lt;&gt;"",VLOOKUP($M4,$X$3:$AF$22,3,0),"")</f>
        <v>4</v>
      </c>
      <c r="O4" s="29">
        <f t="shared" ref="O4:O14" si="6">IF($M4&lt;&gt;"",VLOOKUP($M4,$X$3:$AF$22,2,0),"")</f>
        <v>1</v>
      </c>
      <c r="P4" s="29">
        <f t="shared" ref="P4:P14" si="7">IF($M4&lt;&gt;"",VLOOKUP($M4,$X$3:$AF$22,4,0),"")</f>
        <v>1</v>
      </c>
      <c r="Q4" s="29">
        <f t="shared" ref="Q4:Q14" si="8">IF($M4&lt;&gt;"",VLOOKUP($M4,$X$3:$AF$22,5,0),"")</f>
        <v>0</v>
      </c>
      <c r="R4" s="29">
        <f t="shared" ref="R4:R14" si="9">IF($M4&lt;&gt;"",VLOOKUP($M4,$X$3:$AF$22,6,0),"")</f>
        <v>0</v>
      </c>
      <c r="S4" s="29">
        <f t="shared" ref="S4:S14" si="10">IF($M4&lt;&gt;"",VLOOKUP($M4,$X$3:$AF$22,7,0),"")</f>
        <v>4</v>
      </c>
      <c r="T4" s="29">
        <f t="shared" ref="T4:T14" si="11">IF($M4&lt;&gt;"",VLOOKUP($M4,$X$3:$AF$22,8,0),"")</f>
        <v>2</v>
      </c>
      <c r="U4" s="30">
        <f t="shared" ref="U4:U14" si="12">IF($M4&lt;&gt;"",VLOOKUP($M4,$X$3:$AF$22,9,0),"")</f>
        <v>2</v>
      </c>
      <c r="W4" s="31">
        <v>2</v>
      </c>
      <c r="X4" s="18" t="str">
        <f t="shared" ref="X4:X22" si="13">IF(ISBLANK(AO3),"",AO3)</f>
        <v>david</v>
      </c>
      <c r="Y4" s="18">
        <f t="shared" ref="Y4:Y22" si="14">SUM(AA4:AC4)</f>
        <v>1</v>
      </c>
      <c r="Z4" s="32">
        <f t="shared" ref="Z4:Z22" si="15">IF(X4&lt;&gt;"",SUMIF($B$3:$B$8,X4,$C$3:$C$8))+SUMIF($I$3:$I$8,X4,$G$3:$G$8)+SUMIF($B$3:$B$8,X4,$D$3:$D$8)+SUMIF($I$3:$I$8,X4,$H$3:$H$8)</f>
        <v>1</v>
      </c>
      <c r="AA4" s="18">
        <f t="shared" ref="AA4:AA22" si="16">IF($E$3&lt;&gt;"",SUMPRODUCT(($B$3:$B$8=$X4)*($C$3:$C$8&gt;2)+($I$3:$I$8=$X4)*($G$3:$G$8&gt;2)),"")</f>
        <v>0</v>
      </c>
      <c r="AB4" s="18">
        <f t="shared" ref="AB4:AB22" si="17">IF($E$3&lt;&gt;"",SUMPRODUCT(($B$3:$B$8=$X4)*($C$3:$C$8=2)+($I$3:$I$8=$X4)*($G$3:$G$8=2)),"")</f>
        <v>0</v>
      </c>
      <c r="AC4" s="18">
        <f t="shared" ref="AC4:AC22" si="18">IF($E$3&lt;&gt;"",SUMPRODUCT(($B$3:$B$8=$X4)*($C$3:$C$8&lt;2)+($I$3:$I$8=$X4)*($G$3:$G$8&lt;2)),"")</f>
        <v>1</v>
      </c>
      <c r="AD4" s="32">
        <f t="shared" ref="AD4:AD22" si="19">IF(X4&lt;&gt;"",SUMIF($B$3:$B$8,X4,$E$3:$E$8))+SUMIF($I$3:$I$8,X4,$F$3:$F$8)</f>
        <v>2</v>
      </c>
      <c r="AE4" s="32">
        <f t="shared" ref="AE4:AE22" si="20">IF(X4&lt;&gt;"",SUMIF($B$3:$B$8,X4,$F$3:$F$8))+SUMIF($I$3:$I$8,X4,$E$3:$E$8)</f>
        <v>4</v>
      </c>
      <c r="AF4" s="18">
        <f t="shared" ref="AF4:AF22" si="21">AD4-AE4</f>
        <v>-2</v>
      </c>
      <c r="AG4" s="18">
        <f t="shared" ref="AG4:AG22" si="22">IF(X4&lt;&gt;"",Z4*1000000000+AF4*1000+AD4*10,"")</f>
        <v>999998020</v>
      </c>
      <c r="AH4" s="18">
        <f>IF(X4&lt;&gt;"",COUNTIF($AG$3:$AG$22,"&gt;"&amp;AG4)+COUNTIF($AG4:AG$22,AG4),"")</f>
        <v>10</v>
      </c>
      <c r="AK4" s="57" t="s">
        <v>83</v>
      </c>
      <c r="AL4" s="58"/>
      <c r="AM4" s="19">
        <v>1</v>
      </c>
      <c r="AO4" s="13" t="s">
        <v>56</v>
      </c>
    </row>
    <row r="5" spans="1:101" ht="16.5" customHeight="1">
      <c r="A5" s="20"/>
      <c r="B5" s="24" t="s">
        <v>55</v>
      </c>
      <c r="C5" s="22">
        <f t="shared" si="0"/>
        <v>1</v>
      </c>
      <c r="D5" s="22">
        <f t="shared" si="1"/>
        <v>0</v>
      </c>
      <c r="E5" s="23">
        <f>IF(COUNTA(BJ$12:BK$21)=0,"",IF(COUNTA($E$12:$F$21)=0,"",IF(J5="forfait",3,IF(A5="forfait",0,BN$22))))</f>
        <v>1</v>
      </c>
      <c r="F5" s="23">
        <f>IF(COUNTA(BO$12:BP$21)=0,"",IF(COUNTA($E$12:$F$21)=0,"",IF(J5="forfait",0,IF(A5="forfait",3,BS$22))))</f>
        <v>2</v>
      </c>
      <c r="G5" s="22">
        <f t="shared" si="2"/>
        <v>4</v>
      </c>
      <c r="H5" s="22">
        <f t="shared" si="3"/>
        <v>0</v>
      </c>
      <c r="I5" s="24" t="s">
        <v>60</v>
      </c>
      <c r="J5" s="25"/>
      <c r="K5" s="25"/>
      <c r="L5" s="26">
        <v>3</v>
      </c>
      <c r="M5" s="27" t="str">
        <f t="shared" si="4"/>
        <v>erwan</v>
      </c>
      <c r="N5" s="28">
        <f t="shared" si="5"/>
        <v>4</v>
      </c>
      <c r="O5" s="29">
        <f t="shared" si="6"/>
        <v>1</v>
      </c>
      <c r="P5" s="29">
        <f t="shared" si="7"/>
        <v>1</v>
      </c>
      <c r="Q5" s="29">
        <f t="shared" si="8"/>
        <v>0</v>
      </c>
      <c r="R5" s="29">
        <f t="shared" si="9"/>
        <v>0</v>
      </c>
      <c r="S5" s="29">
        <f t="shared" si="10"/>
        <v>4</v>
      </c>
      <c r="T5" s="29">
        <f t="shared" si="11"/>
        <v>2</v>
      </c>
      <c r="U5" s="30">
        <f t="shared" si="12"/>
        <v>2</v>
      </c>
      <c r="W5" s="31">
        <v>3</v>
      </c>
      <c r="X5" s="18" t="str">
        <f t="shared" si="13"/>
        <v>erwan</v>
      </c>
      <c r="Y5" s="18">
        <f t="shared" si="14"/>
        <v>1</v>
      </c>
      <c r="Z5" s="32">
        <f t="shared" si="15"/>
        <v>4</v>
      </c>
      <c r="AA5" s="18">
        <f t="shared" si="16"/>
        <v>1</v>
      </c>
      <c r="AB5" s="18">
        <f t="shared" si="17"/>
        <v>0</v>
      </c>
      <c r="AC5" s="18">
        <f t="shared" si="18"/>
        <v>0</v>
      </c>
      <c r="AD5" s="32">
        <f t="shared" si="19"/>
        <v>4</v>
      </c>
      <c r="AE5" s="32">
        <f t="shared" si="20"/>
        <v>2</v>
      </c>
      <c r="AF5" s="18">
        <f t="shared" si="21"/>
        <v>2</v>
      </c>
      <c r="AG5" s="18">
        <f t="shared" si="22"/>
        <v>4000002040</v>
      </c>
      <c r="AH5" s="18">
        <f>IF(X5&lt;&gt;"",COUNTIF($AG$3:$AG$22,"&gt;"&amp;AG5)+COUNTIF($AG5:AG$22,AG5),"")</f>
        <v>3</v>
      </c>
      <c r="AK5" s="61" t="s">
        <v>92</v>
      </c>
      <c r="AL5" s="62"/>
      <c r="AM5" s="33">
        <v>1</v>
      </c>
      <c r="AO5" s="13" t="s">
        <v>63</v>
      </c>
    </row>
    <row r="6" spans="1:101" ht="16.5" customHeight="1">
      <c r="A6" s="20"/>
      <c r="B6" s="24" t="s">
        <v>56</v>
      </c>
      <c r="C6" s="22">
        <f t="shared" si="0"/>
        <v>4</v>
      </c>
      <c r="D6" s="22">
        <f t="shared" si="1"/>
        <v>0</v>
      </c>
      <c r="E6" s="23">
        <f>IF(COUNTA(BT$12:BU$21)=0,"",IF(COUNTA($E$12:$F$21)=0,"",IF(J6="forfait",3,IF(A6="forfait",0,BX$22))))</f>
        <v>4</v>
      </c>
      <c r="F6" s="23">
        <f>IF(COUNTA(BY$12:BZ$21)=0,"",IF(COUNTA($E$12:$F$21)=0,"",IF(J6="forfait",0,IF(A6="forfait",3,CC$22))))</f>
        <v>2</v>
      </c>
      <c r="G6" s="22">
        <f t="shared" si="2"/>
        <v>1</v>
      </c>
      <c r="H6" s="22">
        <f t="shared" si="3"/>
        <v>0</v>
      </c>
      <c r="I6" s="21" t="s">
        <v>54</v>
      </c>
      <c r="J6" s="25"/>
      <c r="K6" s="25"/>
      <c r="L6" s="26">
        <v>4</v>
      </c>
      <c r="M6" s="27" t="str">
        <f t="shared" si="4"/>
        <v>XXX</v>
      </c>
      <c r="N6" s="28">
        <f t="shared" si="5"/>
        <v>4</v>
      </c>
      <c r="O6" s="29">
        <f t="shared" si="6"/>
        <v>1</v>
      </c>
      <c r="P6" s="29">
        <f t="shared" si="7"/>
        <v>1</v>
      </c>
      <c r="Q6" s="29">
        <f t="shared" si="8"/>
        <v>0</v>
      </c>
      <c r="R6" s="29">
        <f t="shared" si="9"/>
        <v>0</v>
      </c>
      <c r="S6" s="29">
        <f t="shared" si="10"/>
        <v>3</v>
      </c>
      <c r="T6" s="29">
        <f t="shared" si="11"/>
        <v>1</v>
      </c>
      <c r="U6" s="30">
        <f t="shared" si="12"/>
        <v>2</v>
      </c>
      <c r="W6" s="31">
        <v>4</v>
      </c>
      <c r="X6" s="18" t="str">
        <f t="shared" si="13"/>
        <v>gello</v>
      </c>
      <c r="Y6" s="18">
        <f t="shared" si="14"/>
        <v>1</v>
      </c>
      <c r="Z6" s="32">
        <f t="shared" si="15"/>
        <v>1</v>
      </c>
      <c r="AA6" s="18">
        <f t="shared" si="16"/>
        <v>0</v>
      </c>
      <c r="AB6" s="18">
        <f t="shared" si="17"/>
        <v>0</v>
      </c>
      <c r="AC6" s="18">
        <f t="shared" si="18"/>
        <v>1</v>
      </c>
      <c r="AD6" s="32">
        <f t="shared" si="19"/>
        <v>2</v>
      </c>
      <c r="AE6" s="32">
        <f t="shared" si="20"/>
        <v>3</v>
      </c>
      <c r="AF6" s="18">
        <f t="shared" si="21"/>
        <v>-1</v>
      </c>
      <c r="AG6" s="18">
        <f t="shared" si="22"/>
        <v>999999020</v>
      </c>
      <c r="AH6" s="18">
        <f>IF(X6&lt;&gt;"",COUNTIF($AG$3:$AG$22,"&gt;"&amp;AG6)+COUNTIF($AG6:AG$22,AG6),"")</f>
        <v>7</v>
      </c>
      <c r="AK6" s="57" t="s">
        <v>85</v>
      </c>
      <c r="AL6" s="58"/>
      <c r="AM6" s="34">
        <v>4</v>
      </c>
      <c r="AO6" s="13" t="s">
        <v>61</v>
      </c>
    </row>
    <row r="7" spans="1:101" ht="16.5" customHeight="1">
      <c r="A7" s="20"/>
      <c r="B7" s="24" t="s">
        <v>57</v>
      </c>
      <c r="C7" s="22">
        <f t="shared" si="0"/>
        <v>4</v>
      </c>
      <c r="D7" s="22">
        <f t="shared" si="1"/>
        <v>0</v>
      </c>
      <c r="E7" s="23">
        <f>IF(COUNTA(CD$12:CE$21)=0,"",IF(COUNTA($E$12:$F$21)=0,"",IF(J7="forfait",3,IF(A7="forfait",0,CH$22))))</f>
        <v>3</v>
      </c>
      <c r="F7" s="23">
        <f>IF(COUNTA(CI$12:CJ$21)=0,"",IF(COUNTA($E$12:$F$21)=0,"",IF(J7="forfait",0,IF(A7="forfait",3,CM$22))))</f>
        <v>2</v>
      </c>
      <c r="G7" s="22">
        <f t="shared" si="2"/>
        <v>1</v>
      </c>
      <c r="H7" s="22">
        <f t="shared" si="3"/>
        <v>0</v>
      </c>
      <c r="I7" s="24" t="s">
        <v>63</v>
      </c>
      <c r="J7" s="25"/>
      <c r="K7" s="25"/>
      <c r="L7" s="26">
        <v>5</v>
      </c>
      <c r="M7" s="27" t="str">
        <f t="shared" si="4"/>
        <v>moline</v>
      </c>
      <c r="N7" s="28">
        <f t="shared" si="5"/>
        <v>4</v>
      </c>
      <c r="O7" s="29">
        <f t="shared" si="6"/>
        <v>1</v>
      </c>
      <c r="P7" s="29">
        <f t="shared" si="7"/>
        <v>1</v>
      </c>
      <c r="Q7" s="29">
        <f t="shared" si="8"/>
        <v>0</v>
      </c>
      <c r="R7" s="29">
        <f t="shared" si="9"/>
        <v>0</v>
      </c>
      <c r="S7" s="29">
        <f t="shared" si="10"/>
        <v>3</v>
      </c>
      <c r="T7" s="29">
        <f t="shared" si="11"/>
        <v>2</v>
      </c>
      <c r="U7" s="30">
        <f t="shared" si="12"/>
        <v>1</v>
      </c>
      <c r="W7" s="31">
        <v>5</v>
      </c>
      <c r="X7" s="18" t="str">
        <f t="shared" si="13"/>
        <v>keulu</v>
      </c>
      <c r="Y7" s="18">
        <f t="shared" si="14"/>
        <v>1</v>
      </c>
      <c r="Z7" s="32">
        <f t="shared" si="15"/>
        <v>1</v>
      </c>
      <c r="AA7" s="18">
        <f t="shared" si="16"/>
        <v>0</v>
      </c>
      <c r="AB7" s="18">
        <f t="shared" si="17"/>
        <v>0</v>
      </c>
      <c r="AC7" s="18">
        <f t="shared" si="18"/>
        <v>1</v>
      </c>
      <c r="AD7" s="32">
        <f t="shared" si="19"/>
        <v>0</v>
      </c>
      <c r="AE7" s="32">
        <f t="shared" si="20"/>
        <v>3</v>
      </c>
      <c r="AF7" s="18">
        <f t="shared" si="21"/>
        <v>-3</v>
      </c>
      <c r="AG7" s="18">
        <f t="shared" si="22"/>
        <v>999997000</v>
      </c>
      <c r="AH7" s="18">
        <f>IF(X7&lt;&gt;"",COUNTIF($AG$3:$AG$22,"&gt;"&amp;AG7)+COUNTIF($AG7:AG$22,AG7),"")</f>
        <v>12</v>
      </c>
      <c r="AK7" s="63" t="s">
        <v>84</v>
      </c>
      <c r="AL7" s="64"/>
      <c r="AM7" s="35">
        <v>0</v>
      </c>
      <c r="AO7" s="13" t="s">
        <v>62</v>
      </c>
    </row>
    <row r="8" spans="1:101" ht="16.5" customHeight="1">
      <c r="A8" s="20"/>
      <c r="B8" s="21" t="s">
        <v>93</v>
      </c>
      <c r="C8" s="22">
        <f t="shared" si="0"/>
        <v>4</v>
      </c>
      <c r="D8" s="22">
        <f t="shared" si="1"/>
        <v>0</v>
      </c>
      <c r="E8" s="23">
        <f>IF(COUNTA(CN$12:CO$21)=0,"",IF(COUNTA($E$12:$F$21)=0,"",IF(J8="forfait",3,IF(A8="forfait",0,CR$22))))</f>
        <v>3</v>
      </c>
      <c r="F8" s="23">
        <f>IF(COUNTA(CS$12:CT$21)=0,"",IF(COUNTA($E$12:$F$21)=0,"",IF(J8="forfait",0,IF(A8="forfait",3,CW$22))))</f>
        <v>1</v>
      </c>
      <c r="G8" s="22">
        <f t="shared" si="2"/>
        <v>1</v>
      </c>
      <c r="H8" s="22">
        <f t="shared" si="3"/>
        <v>0</v>
      </c>
      <c r="I8" s="21" t="s">
        <v>94</v>
      </c>
      <c r="J8" s="25"/>
      <c r="K8" s="25"/>
      <c r="L8" s="26">
        <v>6</v>
      </c>
      <c r="M8" s="27" t="str">
        <f t="shared" si="4"/>
        <v>viore</v>
      </c>
      <c r="N8" s="28">
        <f t="shared" si="5"/>
        <v>4</v>
      </c>
      <c r="O8" s="29">
        <f t="shared" si="6"/>
        <v>1</v>
      </c>
      <c r="P8" s="29">
        <f t="shared" si="7"/>
        <v>1</v>
      </c>
      <c r="Q8" s="29">
        <f t="shared" si="8"/>
        <v>0</v>
      </c>
      <c r="R8" s="29">
        <f t="shared" si="9"/>
        <v>0</v>
      </c>
      <c r="S8" s="29">
        <f t="shared" si="10"/>
        <v>2</v>
      </c>
      <c r="T8" s="29">
        <f t="shared" si="11"/>
        <v>1</v>
      </c>
      <c r="U8" s="30">
        <f t="shared" si="12"/>
        <v>1</v>
      </c>
      <c r="W8" s="31">
        <v>6</v>
      </c>
      <c r="X8" s="18" t="str">
        <f t="shared" si="13"/>
        <v>maharajah</v>
      </c>
      <c r="Y8" s="18">
        <f t="shared" si="14"/>
        <v>1</v>
      </c>
      <c r="Z8" s="32">
        <f t="shared" si="15"/>
        <v>1</v>
      </c>
      <c r="AA8" s="18">
        <f t="shared" si="16"/>
        <v>0</v>
      </c>
      <c r="AB8" s="18">
        <f t="shared" si="17"/>
        <v>0</v>
      </c>
      <c r="AC8" s="18">
        <f t="shared" si="18"/>
        <v>1</v>
      </c>
      <c r="AD8" s="32">
        <f t="shared" si="19"/>
        <v>2</v>
      </c>
      <c r="AE8" s="32">
        <f t="shared" si="20"/>
        <v>4</v>
      </c>
      <c r="AF8" s="18">
        <f t="shared" si="21"/>
        <v>-2</v>
      </c>
      <c r="AG8" s="18">
        <f t="shared" si="22"/>
        <v>999998020</v>
      </c>
      <c r="AH8" s="18">
        <f>IF(X8&lt;&gt;"",COUNTIF($AG$3:$AG$22,"&gt;"&amp;AG8)+COUNTIF($AG8:AG$22,AG8),"")</f>
        <v>9</v>
      </c>
      <c r="AO8" s="13" t="s">
        <v>55</v>
      </c>
    </row>
    <row r="9" spans="1:101" ht="16.5" customHeight="1">
      <c r="B9" s="36"/>
      <c r="C9" s="36"/>
      <c r="D9" s="36"/>
      <c r="E9" s="36"/>
      <c r="F9" s="36"/>
      <c r="G9" s="36"/>
      <c r="H9" s="36"/>
      <c r="I9" s="36"/>
      <c r="J9" s="37" t="str">
        <f t="shared" ref="J9:J21" si="23">IF(E9="","",IF(E9&gt;F9,1,IF(E9=F9,"X",IF(E9&lt;F9,2,""))))</f>
        <v/>
      </c>
      <c r="K9" s="37"/>
      <c r="L9" s="26">
        <v>7</v>
      </c>
      <c r="M9" s="27" t="str">
        <f t="shared" si="4"/>
        <v>gello</v>
      </c>
      <c r="N9" s="28">
        <f t="shared" si="5"/>
        <v>1</v>
      </c>
      <c r="O9" s="29">
        <f t="shared" si="6"/>
        <v>1</v>
      </c>
      <c r="P9" s="29">
        <f t="shared" si="7"/>
        <v>0</v>
      </c>
      <c r="Q9" s="29">
        <f t="shared" si="8"/>
        <v>0</v>
      </c>
      <c r="R9" s="29">
        <f t="shared" si="9"/>
        <v>1</v>
      </c>
      <c r="S9" s="29">
        <f t="shared" si="10"/>
        <v>2</v>
      </c>
      <c r="T9" s="29">
        <f t="shared" si="11"/>
        <v>3</v>
      </c>
      <c r="U9" s="30">
        <f t="shared" si="12"/>
        <v>-1</v>
      </c>
      <c r="W9" s="31">
        <v>7</v>
      </c>
      <c r="X9" s="18" t="str">
        <f t="shared" si="13"/>
        <v>mingos</v>
      </c>
      <c r="Y9" s="18">
        <f t="shared" si="14"/>
        <v>1</v>
      </c>
      <c r="Z9" s="32">
        <f t="shared" si="15"/>
        <v>1</v>
      </c>
      <c r="AA9" s="18">
        <f t="shared" si="16"/>
        <v>0</v>
      </c>
      <c r="AB9" s="18">
        <f t="shared" si="17"/>
        <v>0</v>
      </c>
      <c r="AC9" s="18">
        <f t="shared" si="18"/>
        <v>1</v>
      </c>
      <c r="AD9" s="32">
        <f t="shared" si="19"/>
        <v>1</v>
      </c>
      <c r="AE9" s="32">
        <f t="shared" si="20"/>
        <v>2</v>
      </c>
      <c r="AF9" s="18">
        <f t="shared" si="21"/>
        <v>-1</v>
      </c>
      <c r="AG9" s="18">
        <f t="shared" si="22"/>
        <v>999999010</v>
      </c>
      <c r="AH9" s="18">
        <f>IF(X9&lt;&gt;"",COUNTIF($AG$3:$AG$22,"&gt;"&amp;AG9)+COUNTIF($AG9:AG$22,AG9),"")</f>
        <v>8</v>
      </c>
      <c r="AO9" s="13" t="s">
        <v>57</v>
      </c>
    </row>
    <row r="10" spans="1:101" ht="16.5" customHeight="1">
      <c r="B10" s="36"/>
      <c r="C10" s="36"/>
      <c r="D10" s="36"/>
      <c r="E10" s="36"/>
      <c r="F10" s="36"/>
      <c r="G10" s="36"/>
      <c r="H10" s="36"/>
      <c r="I10" s="36"/>
      <c r="J10" s="37" t="str">
        <f t="shared" si="23"/>
        <v/>
      </c>
      <c r="K10" s="37"/>
      <c r="L10" s="26">
        <v>8</v>
      </c>
      <c r="M10" s="27" t="str">
        <f t="shared" si="4"/>
        <v>mingos</v>
      </c>
      <c r="N10" s="28">
        <f t="shared" si="5"/>
        <v>1</v>
      </c>
      <c r="O10" s="29">
        <f t="shared" si="6"/>
        <v>1</v>
      </c>
      <c r="P10" s="29">
        <f t="shared" si="7"/>
        <v>0</v>
      </c>
      <c r="Q10" s="29">
        <f t="shared" si="8"/>
        <v>0</v>
      </c>
      <c r="R10" s="29">
        <f t="shared" si="9"/>
        <v>1</v>
      </c>
      <c r="S10" s="29">
        <f t="shared" si="10"/>
        <v>1</v>
      </c>
      <c r="T10" s="29">
        <f t="shared" si="11"/>
        <v>2</v>
      </c>
      <c r="U10" s="30">
        <f t="shared" si="12"/>
        <v>-1</v>
      </c>
      <c r="W10" s="31">
        <v>8</v>
      </c>
      <c r="X10" s="18" t="str">
        <f t="shared" si="13"/>
        <v>moline</v>
      </c>
      <c r="Y10" s="18">
        <f t="shared" si="14"/>
        <v>1</v>
      </c>
      <c r="Z10" s="32">
        <f t="shared" si="15"/>
        <v>4</v>
      </c>
      <c r="AA10" s="18">
        <f t="shared" si="16"/>
        <v>1</v>
      </c>
      <c r="AB10" s="18">
        <f t="shared" si="17"/>
        <v>0</v>
      </c>
      <c r="AC10" s="18">
        <f t="shared" si="18"/>
        <v>0</v>
      </c>
      <c r="AD10" s="32">
        <f t="shared" si="19"/>
        <v>3</v>
      </c>
      <c r="AE10" s="32">
        <f t="shared" si="20"/>
        <v>2</v>
      </c>
      <c r="AF10" s="18">
        <f t="shared" si="21"/>
        <v>1</v>
      </c>
      <c r="AG10" s="18">
        <f t="shared" si="22"/>
        <v>4000001030</v>
      </c>
      <c r="AH10" s="18">
        <f>IF(X10&lt;&gt;"",COUNTIF($AG$3:$AG$22,"&gt;"&amp;AG10)+COUNTIF($AG10:AG$22,AG10),"")</f>
        <v>5</v>
      </c>
      <c r="AO10" s="13" t="s">
        <v>59</v>
      </c>
      <c r="AP10" s="53" t="s">
        <v>88</v>
      </c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</row>
    <row r="11" spans="1:101" ht="16.5" customHeight="1">
      <c r="A11" s="46"/>
      <c r="B11" s="65" t="s">
        <v>71</v>
      </c>
      <c r="C11" s="65"/>
      <c r="D11" s="65"/>
      <c r="E11" s="65"/>
      <c r="F11" s="65"/>
      <c r="G11" s="65"/>
      <c r="H11" s="65"/>
      <c r="I11" s="65"/>
      <c r="J11" s="38" t="str">
        <f t="shared" si="23"/>
        <v/>
      </c>
      <c r="K11" s="38"/>
      <c r="L11" s="26">
        <v>9</v>
      </c>
      <c r="M11" s="27" t="str">
        <f t="shared" si="4"/>
        <v>maharajah</v>
      </c>
      <c r="N11" s="28">
        <f t="shared" si="5"/>
        <v>1</v>
      </c>
      <c r="O11" s="29">
        <f t="shared" si="6"/>
        <v>1</v>
      </c>
      <c r="P11" s="29">
        <f t="shared" si="7"/>
        <v>0</v>
      </c>
      <c r="Q11" s="29">
        <f t="shared" si="8"/>
        <v>0</v>
      </c>
      <c r="R11" s="29">
        <f t="shared" si="9"/>
        <v>1</v>
      </c>
      <c r="S11" s="29">
        <f t="shared" si="10"/>
        <v>2</v>
      </c>
      <c r="T11" s="29">
        <f t="shared" si="11"/>
        <v>4</v>
      </c>
      <c r="U11" s="30">
        <f t="shared" si="12"/>
        <v>-2</v>
      </c>
      <c r="W11" s="31">
        <v>9</v>
      </c>
      <c r="X11" s="18" t="str">
        <f t="shared" si="13"/>
        <v>sylvain</v>
      </c>
      <c r="Y11" s="18">
        <f t="shared" si="14"/>
        <v>1</v>
      </c>
      <c r="Z11" s="32">
        <f t="shared" si="15"/>
        <v>5</v>
      </c>
      <c r="AA11" s="18">
        <f t="shared" si="16"/>
        <v>1</v>
      </c>
      <c r="AB11" s="18">
        <f t="shared" si="17"/>
        <v>0</v>
      </c>
      <c r="AC11" s="18">
        <f t="shared" si="18"/>
        <v>0</v>
      </c>
      <c r="AD11" s="32">
        <f t="shared" si="19"/>
        <v>3</v>
      </c>
      <c r="AE11" s="32">
        <f t="shared" si="20"/>
        <v>0</v>
      </c>
      <c r="AF11" s="18">
        <f t="shared" si="21"/>
        <v>3</v>
      </c>
      <c r="AG11" s="18">
        <f t="shared" si="22"/>
        <v>5000003030</v>
      </c>
      <c r="AH11" s="18">
        <f>IF(X11&lt;&gt;"",COUNTIF($AG$3:$AG$22,"&gt;"&amp;AG11)+COUNTIF($AG11:AG$22,AG11),"")</f>
        <v>1</v>
      </c>
      <c r="AO11" s="13" t="s">
        <v>58</v>
      </c>
      <c r="AP11" s="49" t="str">
        <f>+B3</f>
        <v>tibo</v>
      </c>
      <c r="AQ11" s="49"/>
      <c r="AR11" s="49"/>
      <c r="AS11" s="49"/>
      <c r="AT11" s="39" t="s">
        <v>72</v>
      </c>
      <c r="AU11" s="49" t="str">
        <f>+I3</f>
        <v>maharajah</v>
      </c>
      <c r="AV11" s="49"/>
      <c r="AW11" s="49"/>
      <c r="AX11" s="49"/>
      <c r="AY11" s="39" t="s">
        <v>72</v>
      </c>
      <c r="AZ11" s="49" t="str">
        <f>+B4</f>
        <v>sylvain</v>
      </c>
      <c r="BA11" s="49"/>
      <c r="BB11" s="49"/>
      <c r="BC11" s="49"/>
      <c r="BD11" s="39" t="s">
        <v>72</v>
      </c>
      <c r="BE11" s="49" t="str">
        <f>+I4</f>
        <v>keulu</v>
      </c>
      <c r="BF11" s="49"/>
      <c r="BG11" s="49"/>
      <c r="BH11" s="49"/>
      <c r="BI11" s="39" t="s">
        <v>72</v>
      </c>
      <c r="BJ11" s="49" t="str">
        <f>+B5</f>
        <v>mingos</v>
      </c>
      <c r="BK11" s="49"/>
      <c r="BL11" s="49"/>
      <c r="BM11" s="49"/>
      <c r="BN11" s="39" t="s">
        <v>72</v>
      </c>
      <c r="BO11" s="49" t="str">
        <f>+I5</f>
        <v>viore</v>
      </c>
      <c r="BP11" s="49"/>
      <c r="BQ11" s="49"/>
      <c r="BR11" s="49"/>
      <c r="BS11" s="39" t="s">
        <v>72</v>
      </c>
      <c r="BT11" s="49" t="str">
        <f>+B6</f>
        <v>erwan</v>
      </c>
      <c r="BU11" s="49"/>
      <c r="BV11" s="49"/>
      <c r="BW11" s="49"/>
      <c r="BX11" s="39" t="s">
        <v>72</v>
      </c>
      <c r="BY11" s="49" t="str">
        <f>+I6</f>
        <v>david</v>
      </c>
      <c r="BZ11" s="49"/>
      <c r="CA11" s="49"/>
      <c r="CB11" s="49"/>
      <c r="CC11" s="39" t="s">
        <v>72</v>
      </c>
      <c r="CD11" s="49" t="str">
        <f>+B7</f>
        <v>moline</v>
      </c>
      <c r="CE11" s="49"/>
      <c r="CF11" s="49"/>
      <c r="CG11" s="49"/>
      <c r="CH11" s="39" t="s">
        <v>72</v>
      </c>
      <c r="CI11" s="49" t="str">
        <f>+I7</f>
        <v>gello</v>
      </c>
      <c r="CJ11" s="49"/>
      <c r="CK11" s="49"/>
      <c r="CL11" s="49"/>
      <c r="CM11" s="39" t="s">
        <v>72</v>
      </c>
      <c r="CN11" s="49" t="str">
        <f>+B8</f>
        <v>XXX</v>
      </c>
      <c r="CO11" s="49"/>
      <c r="CP11" s="49"/>
      <c r="CQ11" s="49"/>
      <c r="CR11" s="39" t="s">
        <v>72</v>
      </c>
      <c r="CS11" s="49" t="str">
        <f>+I8</f>
        <v>AAA</v>
      </c>
      <c r="CT11" s="49"/>
      <c r="CU11" s="49"/>
      <c r="CV11" s="49"/>
      <c r="CW11" s="39" t="s">
        <v>72</v>
      </c>
    </row>
    <row r="12" spans="1:101" ht="16.5" customHeight="1">
      <c r="A12" s="46"/>
      <c r="B12" s="40" t="s">
        <v>0</v>
      </c>
      <c r="C12" s="40"/>
      <c r="D12" s="40"/>
      <c r="E12" s="23">
        <v>3</v>
      </c>
      <c r="F12" s="23">
        <v>1</v>
      </c>
      <c r="G12" s="23"/>
      <c r="H12" s="23"/>
      <c r="I12" s="40" t="s">
        <v>13</v>
      </c>
      <c r="J12" s="38">
        <f t="shared" si="23"/>
        <v>1</v>
      </c>
      <c r="K12" s="38"/>
      <c r="L12" s="26">
        <v>10</v>
      </c>
      <c r="M12" s="27" t="str">
        <f t="shared" si="4"/>
        <v>david</v>
      </c>
      <c r="N12" s="28">
        <f t="shared" si="5"/>
        <v>1</v>
      </c>
      <c r="O12" s="29">
        <f t="shared" si="6"/>
        <v>1</v>
      </c>
      <c r="P12" s="29">
        <f t="shared" si="7"/>
        <v>0</v>
      </c>
      <c r="Q12" s="29">
        <f t="shared" si="8"/>
        <v>0</v>
      </c>
      <c r="R12" s="29">
        <f t="shared" si="9"/>
        <v>1</v>
      </c>
      <c r="S12" s="29">
        <f t="shared" si="10"/>
        <v>2</v>
      </c>
      <c r="T12" s="29">
        <f t="shared" si="11"/>
        <v>4</v>
      </c>
      <c r="U12" s="30">
        <f t="shared" si="12"/>
        <v>-2</v>
      </c>
      <c r="W12" s="31">
        <v>10</v>
      </c>
      <c r="X12" s="18" t="str">
        <f t="shared" si="13"/>
        <v>tibo</v>
      </c>
      <c r="Y12" s="18">
        <f t="shared" si="14"/>
        <v>1</v>
      </c>
      <c r="Z12" s="32">
        <f t="shared" si="15"/>
        <v>4</v>
      </c>
      <c r="AA12" s="18">
        <f t="shared" si="16"/>
        <v>1</v>
      </c>
      <c r="AB12" s="18">
        <f t="shared" si="17"/>
        <v>0</v>
      </c>
      <c r="AC12" s="18">
        <f t="shared" si="18"/>
        <v>0</v>
      </c>
      <c r="AD12" s="32">
        <f t="shared" si="19"/>
        <v>4</v>
      </c>
      <c r="AE12" s="32">
        <f t="shared" si="20"/>
        <v>2</v>
      </c>
      <c r="AF12" s="18">
        <f t="shared" si="21"/>
        <v>2</v>
      </c>
      <c r="AG12" s="18">
        <f t="shared" si="22"/>
        <v>4000002040</v>
      </c>
      <c r="AH12" s="18">
        <f>IF(X12&lt;&gt;"",COUNTIF($AG$3:$AG$22,"&gt;"&amp;AG12)+COUNTIF($AG12:AG$22,AG12),"")</f>
        <v>2</v>
      </c>
      <c r="AO12" s="13" t="s">
        <v>60</v>
      </c>
      <c r="AP12" s="9" t="s">
        <v>53</v>
      </c>
      <c r="AQ12" s="9"/>
      <c r="AS12" s="39">
        <f>IF(AND(AP12="",AQ12=""),"",IF($J12="","",IF(OR(AP12=$J12,AQ12=$J12),1,0)))</f>
        <v>0</v>
      </c>
      <c r="AT12" s="41">
        <f>IF($J12="","",IF(AND(AP12="",AQ12=""),"",IF(AS12=0,0,IF(AND(AS12=1,AX12=0),1,IF(AND(AR12="B",AW12="B"),0,IF(AND(AS12+AX12=2,AR12="B"),1,0))))))</f>
        <v>0</v>
      </c>
      <c r="AU12" s="9" t="s">
        <v>53</v>
      </c>
      <c r="AV12" s="9"/>
      <c r="AX12" s="39">
        <f>IF(AND(AU12="",AV12=""),"",IF($J12="","",IF(OR(AU12=$J12,AV12=$J12),1,0)))</f>
        <v>0</v>
      </c>
      <c r="AY12" s="41">
        <f>IF($J12="","",IF(AND(AU12="",AV12=""),"",IF(AX12=0,0,IF(AND(AX12=1,AS12=0),1,IF(AND(AW12="B",AR12="B"),0,IF(AND(AX12+AS12=2,AW12="B"),1,0))))))</f>
        <v>0</v>
      </c>
      <c r="AZ12" s="9" t="s">
        <v>53</v>
      </c>
      <c r="BA12" s="9"/>
      <c r="BC12" s="39">
        <f>IF(AND(AZ12="",BA12=""),"",IF($J12="","",IF(OR(AZ12=$J12,BA12=$J12),1,0)))</f>
        <v>0</v>
      </c>
      <c r="BD12" s="41">
        <f>IF($J12="","",IF(AND(AZ12="",BA12=""),"",IF(BC12=0,0,IF(AND(BC12=1,BH12=0),1,IF(AND(BB12="B",BG12="B"),0,IF(AND(BC12+BH12=2,BB12="B"),1,0))))))</f>
        <v>0</v>
      </c>
      <c r="BE12" s="9" t="s">
        <v>53</v>
      </c>
      <c r="BF12" s="9"/>
      <c r="BG12" s="13" t="s">
        <v>91</v>
      </c>
      <c r="BH12" s="39">
        <f>IF(AND(BE12="",BF12=""),"",IF($J12="","",IF(OR(BE12=$J12,BF12=$J12),1,0)))</f>
        <v>0</v>
      </c>
      <c r="BI12" s="41">
        <f>IF($J12="","",IF(AND(BE12="",BF12=""),"",IF(BH12=0,0,IF(AND(BH12=1,BC12=0),1,IF(AND(BG12="B",BB12="B"),0,IF(AND(BH12+BC12=2,BG12="B"),1,0))))))</f>
        <v>0</v>
      </c>
      <c r="BJ12" s="9" t="s">
        <v>53</v>
      </c>
      <c r="BK12" s="9"/>
      <c r="BM12" s="39">
        <f>IF(AND(BJ12="",BK12=""),"",IF($J12="","",IF(OR(BJ12=$J12,BK12=$J12),1,0)))</f>
        <v>0</v>
      </c>
      <c r="BN12" s="41">
        <f>IF($J12="","",IF(AND(BJ12="",BK12=""),"",IF(BM12=0,0,IF(AND(BM12=1,BR12=0),1,IF(AND(BL12="B",BQ12="B"),0,IF(AND(BM12+BR12=2,BL12="B"),1,0))))))</f>
        <v>0</v>
      </c>
      <c r="BO12" s="9" t="s">
        <v>53</v>
      </c>
      <c r="BP12" s="9"/>
      <c r="BR12" s="39">
        <f>IF(AND(BO12="",BP12=""),"",IF($J12="","",IF(OR(BO12=$J12,BP12=$J12),1,0)))</f>
        <v>0</v>
      </c>
      <c r="BS12" s="41">
        <f>IF($J12="","",IF(AND(BO12="",BP12=""),"",IF(BR12=0,0,IF(AND(BR12=1,BM12=0),1,IF(AND(BQ12="B",BL12="B"),0,IF(AND(BR12+BM12=2,BQ12="B"),1,0))))))</f>
        <v>0</v>
      </c>
      <c r="BT12" s="9" t="s">
        <v>53</v>
      </c>
      <c r="BU12" s="9"/>
      <c r="BW12" s="39">
        <f>IF(AND(BT12="",BU12=""),"",IF($J12="","",IF(OR(BT12=$J12,BU12=$J12),1,0)))</f>
        <v>0</v>
      </c>
      <c r="BX12" s="41">
        <f>IF($J12="","",IF(AND(BT12="",BU12=""),"",IF(BW12=0,0,IF(AND(BW12=1,CB12=0),1,IF(AND(BV12="B",CA12="B"),0,IF(AND(BW12+CB12=2,BV12="B"),1,0))))))</f>
        <v>0</v>
      </c>
      <c r="BY12" s="9" t="s">
        <v>53</v>
      </c>
      <c r="BZ12" s="9"/>
      <c r="CB12" s="39">
        <f>IF(AND(BY12="",BZ12=""),"",IF($J12="","",IF(OR(BY12=$J12,BZ12=$J12),1,0)))</f>
        <v>0</v>
      </c>
      <c r="CC12" s="41">
        <f>IF($J12="","",IF(AND(BY12="",BZ12=""),"",IF(CB12=0,0,IF(AND(CB12=1,BW12=0),1,IF(AND(CA12="B",BV12="B"),0,IF(AND(CB12+BW12=2,CA12="B"),1,0))))))</f>
        <v>0</v>
      </c>
      <c r="CD12" s="9" t="s">
        <v>53</v>
      </c>
      <c r="CE12" s="9">
        <v>1</v>
      </c>
      <c r="CG12" s="39">
        <f>IF(AND(CD12="",CE12=""),"",IF($J12="","",IF(OR(CD12=$J12,CE12=$J12),1,0)))</f>
        <v>1</v>
      </c>
      <c r="CH12" s="41">
        <f>IF($J12="","",IF(AND(CD12="",CE12=""),"",IF(CG12=0,0,IF(AND(CG12=1,CL12=0),1,IF(AND(CF12="B",CK12="B"),0,IF(AND(CG12+CL12=2,CF12="B"),1,0))))))</f>
        <v>0</v>
      </c>
      <c r="CI12" s="9">
        <v>1</v>
      </c>
      <c r="CJ12" s="9"/>
      <c r="CL12" s="39">
        <f>IF(AND(CI12="",CJ12=""),"",IF($J12="","",IF(OR(CI12=$J12,CJ12=$J12),1,0)))</f>
        <v>1</v>
      </c>
      <c r="CM12" s="41">
        <f>IF($J12="","",IF(AND(CI12="",CJ12=""),"",IF(CL12=0,0,IF(AND(CL12=1,CG12=0),1,IF(AND(CK12="B",CF12="B"),0,IF(AND(CL12+CG12=2,CK12="B"),1,0))))))</f>
        <v>0</v>
      </c>
      <c r="CN12" s="9" t="s">
        <v>53</v>
      </c>
      <c r="CO12" s="9"/>
      <c r="CQ12" s="39">
        <f>IF(AND(CN12="",CO12=""),"",IF($J12="","",IF(OR(CN12=$J12,CO12=$J12),1,0)))</f>
        <v>0</v>
      </c>
      <c r="CR12" s="41">
        <f>IF($J12="","",IF(AND(CN12="",CO12=""),"",IF(CQ12=0,0,IF(AND(CQ12=1,CV12=0),1,IF(AND(CP12="B",CU12="B"),0,IF(AND(CQ12+CV12=2,CP12="B"),1,0))))))</f>
        <v>0</v>
      </c>
      <c r="CS12" s="9">
        <v>2</v>
      </c>
      <c r="CT12" s="9"/>
      <c r="CV12" s="39">
        <f>IF(AND(CS12="",CT12=""),"",IF($J12="","",IF(OR(CS12=$J12,CT12=$J12),1,0)))</f>
        <v>0</v>
      </c>
      <c r="CW12" s="41">
        <f>IF($J12="","",IF(AND(CS12="",CT12=""),"",IF(CV12=0,0,IF(AND(CV12=1,CQ12=0),1,IF(AND(CU12="B",CP12="B"),0,IF(AND(CV12+CQ12=2,CU12="B"),1,0))))))</f>
        <v>0</v>
      </c>
    </row>
    <row r="13" spans="1:101" ht="16.5" customHeight="1">
      <c r="B13" s="40" t="s">
        <v>1</v>
      </c>
      <c r="C13" s="40"/>
      <c r="D13" s="40"/>
      <c r="E13" s="23">
        <v>0</v>
      </c>
      <c r="F13" s="23">
        <v>0</v>
      </c>
      <c r="G13" s="23"/>
      <c r="H13" s="23"/>
      <c r="I13" s="40" t="s">
        <v>12</v>
      </c>
      <c r="J13" s="38" t="str">
        <f t="shared" si="23"/>
        <v>X</v>
      </c>
      <c r="K13" s="38"/>
      <c r="L13" s="26">
        <v>11</v>
      </c>
      <c r="M13" s="27" t="str">
        <f t="shared" ref="M13:M14" si="24">IF(ISNA(MATCH(W13,$AH$3:$AH$14,0)),"",INDEX($X$3:$X$14,MATCH(W13,$AH$3:$AH$14,0)))</f>
        <v>AAA</v>
      </c>
      <c r="N13" s="28">
        <f t="shared" si="5"/>
        <v>1</v>
      </c>
      <c r="O13" s="29">
        <f t="shared" si="6"/>
        <v>1</v>
      </c>
      <c r="P13" s="29">
        <f t="shared" si="7"/>
        <v>0</v>
      </c>
      <c r="Q13" s="29">
        <f t="shared" si="8"/>
        <v>0</v>
      </c>
      <c r="R13" s="29">
        <f t="shared" si="9"/>
        <v>1</v>
      </c>
      <c r="S13" s="29">
        <f t="shared" si="10"/>
        <v>1</v>
      </c>
      <c r="T13" s="29">
        <f t="shared" si="11"/>
        <v>3</v>
      </c>
      <c r="U13" s="30">
        <f t="shared" si="12"/>
        <v>-2</v>
      </c>
      <c r="W13" s="31">
        <v>11</v>
      </c>
      <c r="X13" s="18" t="str">
        <f t="shared" si="13"/>
        <v>viore</v>
      </c>
      <c r="Y13" s="18">
        <f t="shared" si="14"/>
        <v>1</v>
      </c>
      <c r="Z13" s="32">
        <f t="shared" si="15"/>
        <v>4</v>
      </c>
      <c r="AA13" s="18">
        <f t="shared" si="16"/>
        <v>1</v>
      </c>
      <c r="AB13" s="18">
        <f t="shared" si="17"/>
        <v>0</v>
      </c>
      <c r="AC13" s="18">
        <f t="shared" si="18"/>
        <v>0</v>
      </c>
      <c r="AD13" s="32">
        <f t="shared" si="19"/>
        <v>2</v>
      </c>
      <c r="AE13" s="32">
        <f t="shared" si="20"/>
        <v>1</v>
      </c>
      <c r="AF13" s="18">
        <f t="shared" si="21"/>
        <v>1</v>
      </c>
      <c r="AG13" s="18">
        <f t="shared" si="22"/>
        <v>4000001020</v>
      </c>
      <c r="AH13" s="18">
        <f>IF(X13&lt;&gt;"",COUNTIF($AG$3:$AG$22,"&gt;"&amp;AG13)+COUNTIF($AG13:AG$22,AG13),"")</f>
        <v>6</v>
      </c>
      <c r="AO13" s="13" t="s">
        <v>93</v>
      </c>
      <c r="AP13" s="9">
        <v>1</v>
      </c>
      <c r="AQ13" s="9">
        <v>2</v>
      </c>
      <c r="AS13" s="39">
        <f t="shared" ref="AS13:AS21" si="25">IF(AND(AP13="",AQ13=""),"",IF($J13="","",IF(OR(AP13=$J13,AQ13=$J13),1,0)))</f>
        <v>0</v>
      </c>
      <c r="AT13" s="41">
        <f t="shared" ref="AT13:AT21" si="26">IF($J13="","",IF(AND(AP13="",AQ13=""),"",IF(AS13=0,0,IF(AND(AS13=1,AX13=0),1,IF(AND(AR13="B",AW13="B"),0,IF(AND(AS13+AX13=2,AR13="B"),1,0))))))</f>
        <v>0</v>
      </c>
      <c r="AU13" s="9">
        <v>1</v>
      </c>
      <c r="AV13" s="9"/>
      <c r="AX13" s="39">
        <f t="shared" ref="AX13:AX21" si="27">IF(AND(AU13="",AV13=""),"",IF($J13="","",IF(OR(AU13=$J13,AV13=$J13),1,0)))</f>
        <v>0</v>
      </c>
      <c r="AY13" s="41">
        <f t="shared" ref="AY13:AY21" si="28">IF($J13="","",IF(AND(AU13="",AV13=""),"",IF(AX13=0,0,IF(AND(AX13=1,AS13=0),1,IF(AND(AW13="B",AR13="B"),0,IF(AND(AX13+AS13=2,AW13="B"),1,0))))))</f>
        <v>0</v>
      </c>
      <c r="AZ13" s="9">
        <v>1</v>
      </c>
      <c r="BA13" s="9">
        <v>2</v>
      </c>
      <c r="BC13" s="39">
        <f t="shared" ref="BC13:BC21" si="29">IF(AND(AZ13="",BA13=""),"",IF($J13="","",IF(OR(AZ13=$J13,BA13=$J13),1,0)))</f>
        <v>0</v>
      </c>
      <c r="BD13" s="41">
        <f t="shared" ref="BD13:BD21" si="30">IF($J13="","",IF(AND(AZ13="",BA13=""),"",IF(BC13=0,0,IF(AND(BC13=1,BH13=0),1,IF(AND(BB13="B",BG13="B"),0,IF(AND(BC13+BH13=2,BB13="B"),1,0))))))</f>
        <v>0</v>
      </c>
      <c r="BE13" s="9">
        <v>1</v>
      </c>
      <c r="BF13" s="9"/>
      <c r="BH13" s="39">
        <f t="shared" ref="BH13:BH21" si="31">IF(AND(BE13="",BF13=""),"",IF($J13="","",IF(OR(BE13=$J13,BF13=$J13),1,0)))</f>
        <v>0</v>
      </c>
      <c r="BI13" s="41">
        <f t="shared" ref="BI13:BI21" si="32">IF($J13="","",IF(AND(BE13="",BF13=""),"",IF(BH13=0,0,IF(AND(BH13=1,BC13=0),1,IF(AND(BG13="B",BB13="B"),0,IF(AND(BH13+BC13=2,BG13="B"),1,0))))))</f>
        <v>0</v>
      </c>
      <c r="BJ13" s="9">
        <v>1</v>
      </c>
      <c r="BK13" s="9">
        <v>2</v>
      </c>
      <c r="BM13" s="39">
        <f t="shared" ref="BM13:BM21" si="33">IF(AND(BJ13="",BK13=""),"",IF($J13="","",IF(OR(BJ13=$J13,BK13=$J13),1,0)))</f>
        <v>0</v>
      </c>
      <c r="BN13" s="41">
        <f t="shared" ref="BN13:BN21" si="34">IF($J13="","",IF(AND(BJ13="",BK13=""),"",IF(BM13=0,0,IF(AND(BM13=1,BR13=0),1,IF(AND(BL13="B",BQ13="B"),0,IF(AND(BM13+BR13=2,BL13="B"),1,0))))))</f>
        <v>0</v>
      </c>
      <c r="BO13" s="9">
        <v>1</v>
      </c>
      <c r="BP13" s="9">
        <v>2</v>
      </c>
      <c r="BR13" s="39">
        <f t="shared" ref="BR13:BR21" si="35">IF(AND(BO13="",BP13=""),"",IF($J13="","",IF(OR(BO13=$J13,BP13=$J13),1,0)))</f>
        <v>0</v>
      </c>
      <c r="BS13" s="41">
        <f t="shared" ref="BS13:BS21" si="36">IF($J13="","",IF(AND(BO13="",BP13=""),"",IF(BR13=0,0,IF(AND(BR13=1,BM13=0),1,IF(AND(BQ13="B",BL13="B"),0,IF(AND(BR13+BM13=2,BQ13="B"),1,0))))))</f>
        <v>0</v>
      </c>
      <c r="BT13" s="9">
        <v>1</v>
      </c>
      <c r="BU13" s="9">
        <v>2</v>
      </c>
      <c r="BW13" s="39">
        <f t="shared" ref="BW13:BW21" si="37">IF(AND(BT13="",BU13=""),"",IF($J13="","",IF(OR(BT13=$J13,BU13=$J13),1,0)))</f>
        <v>0</v>
      </c>
      <c r="BX13" s="41">
        <f t="shared" ref="BX13:BX21" si="38">IF($J13="","",IF(AND(BT13="",BU13=""),"",IF(BW13=0,0,IF(AND(BW13=1,CB13=0),1,IF(AND(BV13="B",CA13="B"),0,IF(AND(BW13+CB13=2,BV13="B"),1,0))))))</f>
        <v>0</v>
      </c>
      <c r="BY13" s="9">
        <v>1</v>
      </c>
      <c r="BZ13" s="9" t="s">
        <v>53</v>
      </c>
      <c r="CB13" s="39">
        <f t="shared" ref="CB13:CB21" si="39">IF(AND(BY13="",BZ13=""),"",IF($J13="","",IF(OR(BY13=$J13,BZ13=$J13),1,0)))</f>
        <v>1</v>
      </c>
      <c r="CC13" s="41">
        <f t="shared" ref="CC13:CC21" si="40">IF($J13="","",IF(AND(BY13="",BZ13=""),"",IF(CB13=0,0,IF(AND(CB13=1,BW13=0),1,IF(AND(CA13="B",BV13="B"),0,IF(AND(CB13+BW13=2,CA13="B"),1,0))))))</f>
        <v>1</v>
      </c>
      <c r="CD13" s="9">
        <v>1</v>
      </c>
      <c r="CE13" s="9">
        <v>2</v>
      </c>
      <c r="CG13" s="39">
        <f t="shared" ref="CG13:CG21" si="41">IF(AND(CD13="",CE13=""),"",IF($J13="","",IF(OR(CD13=$J13,CE13=$J13),1,0)))</f>
        <v>0</v>
      </c>
      <c r="CH13" s="41">
        <f t="shared" ref="CH13:CH21" si="42">IF($J13="","",IF(AND(CD13="",CE13=""),"",IF(CG13=0,0,IF(AND(CG13=1,CL13=0),1,IF(AND(CF13="B",CK13="B"),0,IF(AND(CG13+CL13=2,CF13="B"),1,0))))))</f>
        <v>0</v>
      </c>
      <c r="CI13" s="9">
        <v>1</v>
      </c>
      <c r="CJ13" s="9"/>
      <c r="CL13" s="39">
        <f t="shared" ref="CL13:CL21" si="43">IF(AND(CI13="",CJ13=""),"",IF($J13="","",IF(OR(CI13=$J13,CJ13=$J13),1,0)))</f>
        <v>0</v>
      </c>
      <c r="CM13" s="41">
        <f t="shared" ref="CM13:CM21" si="44">IF($J13="","",IF(AND(CI13="",CJ13=""),"",IF(CL13=0,0,IF(AND(CL13=1,CG13=0),1,IF(AND(CK13="B",CF13="B"),0,IF(AND(CL13+CG13=2,CK13="B"),1,0))))))</f>
        <v>0</v>
      </c>
      <c r="CN13" s="9">
        <v>1</v>
      </c>
      <c r="CO13" s="1" t="s">
        <v>53</v>
      </c>
      <c r="CQ13" s="39">
        <f t="shared" ref="CQ13:CQ21" si="45">IF(AND(CN13="",CO13=""),"",IF($J13="","",IF(OR(CN13=$J13,CO13=$J13),1,0)))</f>
        <v>1</v>
      </c>
      <c r="CR13" s="41">
        <f t="shared" ref="CR13:CR21" si="46">IF($J13="","",IF(AND(CN13="",CO13=""),"",IF(CQ13=0,0,IF(AND(CQ13=1,CV13=0),1,IF(AND(CP13="B",CU13="B"),0,IF(AND(CQ13+CV13=2,CP13="B"),1,0))))))</f>
        <v>0</v>
      </c>
      <c r="CS13" s="9">
        <v>1</v>
      </c>
      <c r="CT13" s="9" t="s">
        <v>53</v>
      </c>
      <c r="CV13" s="39">
        <f t="shared" ref="CV13:CV21" si="47">IF(AND(CS13="",CT13=""),"",IF($J13="","",IF(OR(CS13=$J13,CT13=$J13),1,0)))</f>
        <v>1</v>
      </c>
      <c r="CW13" s="41">
        <f t="shared" ref="CW13:CW21" si="48">IF($J13="","",IF(AND(CS13="",CT13=""),"",IF(CV13=0,0,IF(AND(CV13=1,CQ13=0),1,IF(AND(CU13="B",CP13="B"),0,IF(AND(CV13+CQ13=2,CU13="B"),1,0))))))</f>
        <v>0</v>
      </c>
    </row>
    <row r="14" spans="1:101" ht="16.5" customHeight="1">
      <c r="B14" s="40" t="s">
        <v>3</v>
      </c>
      <c r="C14" s="40"/>
      <c r="D14" s="40"/>
      <c r="E14" s="23">
        <v>1</v>
      </c>
      <c r="F14" s="23">
        <v>1</v>
      </c>
      <c r="G14" s="23"/>
      <c r="H14" s="23"/>
      <c r="I14" s="40" t="s">
        <v>10</v>
      </c>
      <c r="J14" s="38" t="str">
        <f t="shared" si="23"/>
        <v>X</v>
      </c>
      <c r="K14" s="38"/>
      <c r="L14" s="26">
        <v>12</v>
      </c>
      <c r="M14" s="27" t="str">
        <f t="shared" si="24"/>
        <v>keulu</v>
      </c>
      <c r="N14" s="28">
        <f t="shared" si="5"/>
        <v>1</v>
      </c>
      <c r="O14" s="29">
        <f t="shared" si="6"/>
        <v>1</v>
      </c>
      <c r="P14" s="29">
        <f t="shared" si="7"/>
        <v>0</v>
      </c>
      <c r="Q14" s="29">
        <f t="shared" si="8"/>
        <v>0</v>
      </c>
      <c r="R14" s="29">
        <f t="shared" si="9"/>
        <v>1</v>
      </c>
      <c r="S14" s="29">
        <f t="shared" si="10"/>
        <v>0</v>
      </c>
      <c r="T14" s="29">
        <f t="shared" si="11"/>
        <v>3</v>
      </c>
      <c r="U14" s="30">
        <f t="shared" si="12"/>
        <v>-3</v>
      </c>
      <c r="W14" s="31">
        <v>12</v>
      </c>
      <c r="X14" s="18" t="str">
        <f t="shared" si="13"/>
        <v>XXX</v>
      </c>
      <c r="Y14" s="18">
        <f t="shared" si="14"/>
        <v>1</v>
      </c>
      <c r="Z14" s="32">
        <f t="shared" si="15"/>
        <v>4</v>
      </c>
      <c r="AA14" s="18">
        <f t="shared" si="16"/>
        <v>1</v>
      </c>
      <c r="AB14" s="18">
        <f t="shared" si="17"/>
        <v>0</v>
      </c>
      <c r="AC14" s="18">
        <f t="shared" si="18"/>
        <v>0</v>
      </c>
      <c r="AD14" s="32">
        <f t="shared" si="19"/>
        <v>3</v>
      </c>
      <c r="AE14" s="32">
        <f t="shared" si="20"/>
        <v>1</v>
      </c>
      <c r="AF14" s="18">
        <f t="shared" si="21"/>
        <v>2</v>
      </c>
      <c r="AG14" s="18">
        <f t="shared" si="22"/>
        <v>4000002030</v>
      </c>
      <c r="AH14" s="18">
        <f>IF(X14&lt;&gt;"",COUNTIF($AG$3:$AG$22,"&gt;"&amp;AG14)+COUNTIF($AG14:AG$22,AG14),"")</f>
        <v>4</v>
      </c>
      <c r="AP14" s="9">
        <v>1</v>
      </c>
      <c r="AQ14" s="9" t="s">
        <v>53</v>
      </c>
      <c r="AS14" s="39">
        <f t="shared" si="25"/>
        <v>1</v>
      </c>
      <c r="AT14" s="41">
        <f t="shared" si="26"/>
        <v>1</v>
      </c>
      <c r="AU14" s="9">
        <v>1</v>
      </c>
      <c r="AV14" s="9"/>
      <c r="AX14" s="39">
        <f t="shared" si="27"/>
        <v>0</v>
      </c>
      <c r="AY14" s="41">
        <f t="shared" si="28"/>
        <v>0</v>
      </c>
      <c r="AZ14" s="9">
        <v>1</v>
      </c>
      <c r="BA14" s="9" t="s">
        <v>53</v>
      </c>
      <c r="BC14" s="39">
        <f t="shared" si="29"/>
        <v>1</v>
      </c>
      <c r="BD14" s="41">
        <f t="shared" si="30"/>
        <v>1</v>
      </c>
      <c r="BE14" s="9">
        <v>1</v>
      </c>
      <c r="BF14" s="9"/>
      <c r="BH14" s="39">
        <f t="shared" si="31"/>
        <v>0</v>
      </c>
      <c r="BI14" s="41">
        <f t="shared" si="32"/>
        <v>0</v>
      </c>
      <c r="BJ14" s="9">
        <v>1</v>
      </c>
      <c r="BK14" s="9" t="s">
        <v>53</v>
      </c>
      <c r="BM14" s="39">
        <f t="shared" si="33"/>
        <v>1</v>
      </c>
      <c r="BN14" s="41">
        <f t="shared" si="34"/>
        <v>1</v>
      </c>
      <c r="BO14" s="9">
        <v>1</v>
      </c>
      <c r="BP14" s="9"/>
      <c r="BR14" s="39">
        <f t="shared" si="35"/>
        <v>0</v>
      </c>
      <c r="BS14" s="41">
        <f t="shared" si="36"/>
        <v>0</v>
      </c>
      <c r="BT14" s="9">
        <v>1</v>
      </c>
      <c r="BU14" s="9" t="s">
        <v>53</v>
      </c>
      <c r="BW14" s="39">
        <f t="shared" si="37"/>
        <v>1</v>
      </c>
      <c r="BX14" s="41">
        <f t="shared" si="38"/>
        <v>1</v>
      </c>
      <c r="BY14" s="9">
        <v>1</v>
      </c>
      <c r="BZ14" s="9"/>
      <c r="CB14" s="39">
        <f t="shared" si="39"/>
        <v>0</v>
      </c>
      <c r="CC14" s="41">
        <f t="shared" si="40"/>
        <v>0</v>
      </c>
      <c r="CD14" s="9">
        <v>1</v>
      </c>
      <c r="CE14" s="9" t="s">
        <v>53</v>
      </c>
      <c r="CG14" s="39">
        <f t="shared" si="41"/>
        <v>1</v>
      </c>
      <c r="CH14" s="41">
        <f t="shared" si="42"/>
        <v>1</v>
      </c>
      <c r="CI14" s="9">
        <v>1</v>
      </c>
      <c r="CJ14" s="9"/>
      <c r="CL14" s="39">
        <f t="shared" si="43"/>
        <v>0</v>
      </c>
      <c r="CM14" s="41">
        <f t="shared" si="44"/>
        <v>0</v>
      </c>
      <c r="CN14" s="9">
        <v>1</v>
      </c>
      <c r="CO14" s="9" t="s">
        <v>53</v>
      </c>
      <c r="CQ14" s="39">
        <f t="shared" si="45"/>
        <v>1</v>
      </c>
      <c r="CR14" s="41">
        <f t="shared" si="46"/>
        <v>1</v>
      </c>
      <c r="CS14" s="9">
        <v>1</v>
      </c>
      <c r="CT14" s="9"/>
      <c r="CU14" s="13" t="s">
        <v>91</v>
      </c>
      <c r="CV14" s="39">
        <f t="shared" si="47"/>
        <v>0</v>
      </c>
      <c r="CW14" s="41">
        <f t="shared" si="48"/>
        <v>0</v>
      </c>
    </row>
    <row r="15" spans="1:101" ht="16.5" customHeight="1">
      <c r="A15" s="47"/>
      <c r="B15" s="40" t="s">
        <v>4</v>
      </c>
      <c r="C15" s="40"/>
      <c r="D15" s="40"/>
      <c r="E15" s="23">
        <v>1</v>
      </c>
      <c r="F15" s="23">
        <v>0</v>
      </c>
      <c r="G15" s="23"/>
      <c r="H15" s="23"/>
      <c r="I15" s="40" t="s">
        <v>18</v>
      </c>
      <c r="J15" s="38">
        <f t="shared" si="23"/>
        <v>1</v>
      </c>
      <c r="K15" s="38"/>
      <c r="W15" s="31">
        <v>13</v>
      </c>
      <c r="X15" s="18" t="str">
        <f t="shared" si="13"/>
        <v/>
      </c>
      <c r="Y15" s="18">
        <f t="shared" si="14"/>
        <v>0</v>
      </c>
      <c r="Z15" s="32">
        <f t="shared" si="15"/>
        <v>0</v>
      </c>
      <c r="AA15" s="18">
        <f t="shared" si="16"/>
        <v>0</v>
      </c>
      <c r="AB15" s="18">
        <f t="shared" si="17"/>
        <v>0</v>
      </c>
      <c r="AC15" s="18">
        <f t="shared" si="18"/>
        <v>0</v>
      </c>
      <c r="AD15" s="32">
        <f t="shared" si="19"/>
        <v>0</v>
      </c>
      <c r="AE15" s="32">
        <f t="shared" si="20"/>
        <v>0</v>
      </c>
      <c r="AF15" s="18">
        <f t="shared" si="21"/>
        <v>0</v>
      </c>
      <c r="AG15" s="18" t="str">
        <f t="shared" si="22"/>
        <v/>
      </c>
      <c r="AH15" s="18" t="str">
        <f>IF(X15&lt;&gt;"",COUNTIF($AG$3:$AG$22,"&gt;"&amp;AG15)+COUNTIF($AG15:AG$22,AG15),"")</f>
        <v/>
      </c>
      <c r="AP15" s="9">
        <v>2</v>
      </c>
      <c r="AQ15" s="9"/>
      <c r="AR15" s="13" t="s">
        <v>91</v>
      </c>
      <c r="AS15" s="39">
        <f t="shared" si="25"/>
        <v>0</v>
      </c>
      <c r="AT15" s="41">
        <f t="shared" si="26"/>
        <v>0</v>
      </c>
      <c r="AU15" s="9" t="s">
        <v>53</v>
      </c>
      <c r="AV15" s="9">
        <v>2</v>
      </c>
      <c r="AX15" s="39">
        <f t="shared" si="27"/>
        <v>0</v>
      </c>
      <c r="AY15" s="41">
        <f t="shared" si="28"/>
        <v>0</v>
      </c>
      <c r="AZ15" s="9">
        <v>2</v>
      </c>
      <c r="BA15" s="9"/>
      <c r="BB15" s="13" t="s">
        <v>91</v>
      </c>
      <c r="BC15" s="39">
        <f t="shared" si="29"/>
        <v>0</v>
      </c>
      <c r="BD15" s="41">
        <f t="shared" si="30"/>
        <v>0</v>
      </c>
      <c r="BE15" s="9" t="s">
        <v>53</v>
      </c>
      <c r="BF15" s="9">
        <v>2</v>
      </c>
      <c r="BH15" s="39">
        <f t="shared" si="31"/>
        <v>0</v>
      </c>
      <c r="BI15" s="41">
        <f t="shared" si="32"/>
        <v>0</v>
      </c>
      <c r="BJ15" s="9">
        <v>2</v>
      </c>
      <c r="BK15" s="9"/>
      <c r="BL15" s="13" t="s">
        <v>91</v>
      </c>
      <c r="BM15" s="39">
        <f t="shared" si="33"/>
        <v>0</v>
      </c>
      <c r="BN15" s="41">
        <f t="shared" si="34"/>
        <v>0</v>
      </c>
      <c r="BO15" s="9" t="s">
        <v>53</v>
      </c>
      <c r="BP15" s="9"/>
      <c r="BR15" s="39">
        <f t="shared" si="35"/>
        <v>0</v>
      </c>
      <c r="BS15" s="41">
        <f t="shared" si="36"/>
        <v>0</v>
      </c>
      <c r="BT15" s="9">
        <v>2</v>
      </c>
      <c r="BU15" s="9"/>
      <c r="BW15" s="39">
        <f t="shared" si="37"/>
        <v>0</v>
      </c>
      <c r="BX15" s="41">
        <f t="shared" si="38"/>
        <v>0</v>
      </c>
      <c r="BY15" s="9" t="s">
        <v>53</v>
      </c>
      <c r="BZ15" s="9"/>
      <c r="CB15" s="39">
        <f t="shared" si="39"/>
        <v>0</v>
      </c>
      <c r="CC15" s="41">
        <f t="shared" si="40"/>
        <v>0</v>
      </c>
      <c r="CD15" s="9">
        <v>2</v>
      </c>
      <c r="CE15" s="9"/>
      <c r="CG15" s="39">
        <f t="shared" si="41"/>
        <v>0</v>
      </c>
      <c r="CH15" s="41">
        <f t="shared" si="42"/>
        <v>0</v>
      </c>
      <c r="CI15" s="9" t="s">
        <v>53</v>
      </c>
      <c r="CJ15" s="9">
        <v>2</v>
      </c>
      <c r="CL15" s="39">
        <f t="shared" si="43"/>
        <v>0</v>
      </c>
      <c r="CM15" s="41">
        <f t="shared" si="44"/>
        <v>0</v>
      </c>
      <c r="CN15" s="9">
        <v>2</v>
      </c>
      <c r="CO15" s="9"/>
      <c r="CP15" s="13" t="s">
        <v>91</v>
      </c>
      <c r="CQ15" s="39">
        <f t="shared" si="45"/>
        <v>0</v>
      </c>
      <c r="CR15" s="41">
        <f t="shared" si="46"/>
        <v>0</v>
      </c>
      <c r="CS15" s="9" t="s">
        <v>53</v>
      </c>
      <c r="CT15" s="9"/>
      <c r="CV15" s="39">
        <f t="shared" si="47"/>
        <v>0</v>
      </c>
      <c r="CW15" s="41">
        <f t="shared" si="48"/>
        <v>0</v>
      </c>
    </row>
    <row r="16" spans="1:101" ht="16.5" customHeight="1">
      <c r="A16" s="47"/>
      <c r="B16" s="40" t="s">
        <v>5</v>
      </c>
      <c r="C16" s="40"/>
      <c r="D16" s="40"/>
      <c r="E16" s="23">
        <v>2</v>
      </c>
      <c r="F16" s="23">
        <v>2</v>
      </c>
      <c r="G16" s="23"/>
      <c r="H16" s="23"/>
      <c r="I16" s="40" t="s">
        <v>14</v>
      </c>
      <c r="J16" s="38" t="str">
        <f t="shared" si="23"/>
        <v>X</v>
      </c>
      <c r="K16" s="38"/>
      <c r="W16" s="31">
        <v>14</v>
      </c>
      <c r="X16" s="18" t="str">
        <f t="shared" si="13"/>
        <v/>
      </c>
      <c r="Y16" s="18">
        <f t="shared" si="14"/>
        <v>0</v>
      </c>
      <c r="Z16" s="32">
        <f t="shared" si="15"/>
        <v>0</v>
      </c>
      <c r="AA16" s="18">
        <f t="shared" si="16"/>
        <v>0</v>
      </c>
      <c r="AB16" s="18">
        <f t="shared" si="17"/>
        <v>0</v>
      </c>
      <c r="AC16" s="18">
        <f t="shared" si="18"/>
        <v>0</v>
      </c>
      <c r="AD16" s="32">
        <f t="shared" si="19"/>
        <v>0</v>
      </c>
      <c r="AE16" s="32">
        <f t="shared" si="20"/>
        <v>0</v>
      </c>
      <c r="AF16" s="18">
        <f t="shared" si="21"/>
        <v>0</v>
      </c>
      <c r="AG16" s="18" t="str">
        <f t="shared" si="22"/>
        <v/>
      </c>
      <c r="AH16" s="18" t="str">
        <f>IF(X16&lt;&gt;"",COUNTIF($AG$3:$AG$22,"&gt;"&amp;AG16)+COUNTIF($AG16:AG$22,AG16),"")</f>
        <v/>
      </c>
      <c r="AP16" s="9">
        <v>1</v>
      </c>
      <c r="AQ16" s="9"/>
      <c r="AS16" s="39">
        <f t="shared" si="25"/>
        <v>0</v>
      </c>
      <c r="AT16" s="41">
        <f t="shared" si="26"/>
        <v>0</v>
      </c>
      <c r="AU16" s="9">
        <v>1</v>
      </c>
      <c r="AV16" s="9"/>
      <c r="AX16" s="39">
        <f t="shared" si="27"/>
        <v>0</v>
      </c>
      <c r="AY16" s="41">
        <f t="shared" si="28"/>
        <v>0</v>
      </c>
      <c r="AZ16" s="9">
        <v>1</v>
      </c>
      <c r="BA16" s="9"/>
      <c r="BC16" s="39">
        <f t="shared" si="29"/>
        <v>0</v>
      </c>
      <c r="BD16" s="41">
        <f t="shared" si="30"/>
        <v>0</v>
      </c>
      <c r="BE16" s="9">
        <v>1</v>
      </c>
      <c r="BF16" s="9"/>
      <c r="BH16" s="39">
        <f t="shared" si="31"/>
        <v>0</v>
      </c>
      <c r="BI16" s="41">
        <f t="shared" si="32"/>
        <v>0</v>
      </c>
      <c r="BJ16" s="9">
        <v>1</v>
      </c>
      <c r="BK16" s="9"/>
      <c r="BM16" s="39">
        <f t="shared" si="33"/>
        <v>0</v>
      </c>
      <c r="BN16" s="41">
        <f t="shared" si="34"/>
        <v>0</v>
      </c>
      <c r="BO16" s="9">
        <v>1</v>
      </c>
      <c r="BP16" s="9"/>
      <c r="BR16" s="39">
        <f t="shared" si="35"/>
        <v>0</v>
      </c>
      <c r="BS16" s="41">
        <f t="shared" si="36"/>
        <v>0</v>
      </c>
      <c r="BT16" s="9">
        <v>1</v>
      </c>
      <c r="BU16" s="9"/>
      <c r="BW16" s="39">
        <f t="shared" si="37"/>
        <v>0</v>
      </c>
      <c r="BX16" s="41">
        <f t="shared" si="38"/>
        <v>0</v>
      </c>
      <c r="BY16" s="9">
        <v>1</v>
      </c>
      <c r="BZ16" s="9"/>
      <c r="CB16" s="39">
        <f t="shared" si="39"/>
        <v>0</v>
      </c>
      <c r="CC16" s="41">
        <f t="shared" si="40"/>
        <v>0</v>
      </c>
      <c r="CD16" s="9" t="s">
        <v>53</v>
      </c>
      <c r="CE16" s="9"/>
      <c r="CG16" s="39">
        <f t="shared" si="41"/>
        <v>1</v>
      </c>
      <c r="CH16" s="41">
        <f t="shared" si="42"/>
        <v>1</v>
      </c>
      <c r="CI16" s="9">
        <v>1</v>
      </c>
      <c r="CJ16" s="9"/>
      <c r="CL16" s="39">
        <f t="shared" si="43"/>
        <v>0</v>
      </c>
      <c r="CM16" s="41">
        <f t="shared" si="44"/>
        <v>0</v>
      </c>
      <c r="CN16" s="9">
        <v>1</v>
      </c>
      <c r="CO16" s="9"/>
      <c r="CQ16" s="39">
        <f t="shared" si="45"/>
        <v>0</v>
      </c>
      <c r="CR16" s="41">
        <f t="shared" si="46"/>
        <v>0</v>
      </c>
      <c r="CS16" s="1" t="s">
        <v>53</v>
      </c>
      <c r="CT16" s="9"/>
      <c r="CV16" s="39">
        <f t="shared" si="47"/>
        <v>1</v>
      </c>
      <c r="CW16" s="41">
        <f t="shared" si="48"/>
        <v>1</v>
      </c>
    </row>
    <row r="17" spans="1:101" ht="16.5" customHeight="1">
      <c r="A17" s="47"/>
      <c r="B17" s="40" t="s">
        <v>6</v>
      </c>
      <c r="C17" s="40"/>
      <c r="D17" s="40"/>
      <c r="E17" s="23">
        <v>0</v>
      </c>
      <c r="F17" s="23">
        <v>0</v>
      </c>
      <c r="G17" s="23"/>
      <c r="H17" s="23"/>
      <c r="I17" s="40" t="s">
        <v>8</v>
      </c>
      <c r="J17" s="38" t="str">
        <f t="shared" si="23"/>
        <v>X</v>
      </c>
      <c r="K17" s="38"/>
      <c r="W17" s="31">
        <v>15</v>
      </c>
      <c r="X17" s="18" t="str">
        <f t="shared" si="13"/>
        <v/>
      </c>
      <c r="Y17" s="18">
        <f t="shared" si="14"/>
        <v>0</v>
      </c>
      <c r="Z17" s="32">
        <f t="shared" si="15"/>
        <v>0</v>
      </c>
      <c r="AA17" s="18">
        <f t="shared" si="16"/>
        <v>0</v>
      </c>
      <c r="AB17" s="18">
        <f t="shared" si="17"/>
        <v>0</v>
      </c>
      <c r="AC17" s="18">
        <f t="shared" si="18"/>
        <v>0</v>
      </c>
      <c r="AD17" s="32">
        <f t="shared" si="19"/>
        <v>0</v>
      </c>
      <c r="AE17" s="32">
        <f t="shared" si="20"/>
        <v>0</v>
      </c>
      <c r="AF17" s="18">
        <f t="shared" si="21"/>
        <v>0</v>
      </c>
      <c r="AG17" s="18" t="str">
        <f t="shared" si="22"/>
        <v/>
      </c>
      <c r="AH17" s="18" t="str">
        <f>IF(X17&lt;&gt;"",COUNTIF($AG$3:$AG$22,"&gt;"&amp;AG17)+COUNTIF($AG17:AG$22,AG17),"")</f>
        <v/>
      </c>
      <c r="AP17" s="9">
        <v>1</v>
      </c>
      <c r="AQ17" s="9"/>
      <c r="AS17" s="39">
        <f t="shared" si="25"/>
        <v>0</v>
      </c>
      <c r="AT17" s="41">
        <f t="shared" si="26"/>
        <v>0</v>
      </c>
      <c r="AU17" s="9" t="s">
        <v>53</v>
      </c>
      <c r="AV17" s="9">
        <v>1</v>
      </c>
      <c r="AX17" s="39">
        <f t="shared" si="27"/>
        <v>1</v>
      </c>
      <c r="AY17" s="41">
        <f t="shared" si="28"/>
        <v>1</v>
      </c>
      <c r="AZ17" s="9">
        <v>1</v>
      </c>
      <c r="BA17" s="9" t="s">
        <v>53</v>
      </c>
      <c r="BC17" s="39">
        <f t="shared" si="29"/>
        <v>1</v>
      </c>
      <c r="BD17" s="41">
        <f t="shared" si="30"/>
        <v>0</v>
      </c>
      <c r="BE17" s="1" t="s">
        <v>53</v>
      </c>
      <c r="BF17" s="9">
        <v>1</v>
      </c>
      <c r="BH17" s="39">
        <f t="shared" si="31"/>
        <v>1</v>
      </c>
      <c r="BI17" s="41">
        <f t="shared" si="32"/>
        <v>0</v>
      </c>
      <c r="BJ17" s="9">
        <v>1</v>
      </c>
      <c r="BK17" s="9">
        <v>2</v>
      </c>
      <c r="BM17" s="39">
        <f t="shared" si="33"/>
        <v>0</v>
      </c>
      <c r="BN17" s="41">
        <f t="shared" si="34"/>
        <v>0</v>
      </c>
      <c r="BO17" s="9" t="s">
        <v>53</v>
      </c>
      <c r="BP17" s="9"/>
      <c r="BR17" s="39">
        <f t="shared" si="35"/>
        <v>1</v>
      </c>
      <c r="BS17" s="41">
        <f t="shared" si="36"/>
        <v>1</v>
      </c>
      <c r="BT17" s="9">
        <v>1</v>
      </c>
      <c r="BU17" s="1" t="s">
        <v>53</v>
      </c>
      <c r="BV17" s="13" t="s">
        <v>91</v>
      </c>
      <c r="BW17" s="39">
        <f t="shared" si="37"/>
        <v>1</v>
      </c>
      <c r="BX17" s="41">
        <f t="shared" si="38"/>
        <v>1</v>
      </c>
      <c r="BY17" s="9" t="s">
        <v>53</v>
      </c>
      <c r="BZ17" s="9">
        <v>1</v>
      </c>
      <c r="CB17" s="39">
        <f t="shared" si="39"/>
        <v>1</v>
      </c>
      <c r="CC17" s="41">
        <f t="shared" si="40"/>
        <v>0</v>
      </c>
      <c r="CD17" s="9">
        <v>1</v>
      </c>
      <c r="CE17" s="9"/>
      <c r="CG17" s="39">
        <f t="shared" si="41"/>
        <v>0</v>
      </c>
      <c r="CH17" s="41">
        <f t="shared" si="42"/>
        <v>0</v>
      </c>
      <c r="CI17" s="9" t="s">
        <v>53</v>
      </c>
      <c r="CJ17" s="9"/>
      <c r="CL17" s="39">
        <f t="shared" si="43"/>
        <v>1</v>
      </c>
      <c r="CM17" s="41">
        <f t="shared" si="44"/>
        <v>1</v>
      </c>
      <c r="CN17" s="1" t="s">
        <v>53</v>
      </c>
      <c r="CO17" s="9"/>
      <c r="CQ17" s="39">
        <f t="shared" si="45"/>
        <v>1</v>
      </c>
      <c r="CR17" s="41">
        <f t="shared" si="46"/>
        <v>0</v>
      </c>
      <c r="CS17" s="9" t="s">
        <v>53</v>
      </c>
      <c r="CT17" s="9">
        <v>1</v>
      </c>
      <c r="CV17" s="39">
        <f t="shared" si="47"/>
        <v>1</v>
      </c>
      <c r="CW17" s="41">
        <f t="shared" si="48"/>
        <v>0</v>
      </c>
    </row>
    <row r="18" spans="1:101" ht="16.5" customHeight="1">
      <c r="A18" s="47"/>
      <c r="B18" s="40" t="s">
        <v>7</v>
      </c>
      <c r="C18" s="40"/>
      <c r="D18" s="40"/>
      <c r="E18" s="23">
        <v>0</v>
      </c>
      <c r="F18" s="23">
        <v>0</v>
      </c>
      <c r="G18" s="23"/>
      <c r="H18" s="23"/>
      <c r="I18" s="40" t="s">
        <v>16</v>
      </c>
      <c r="J18" s="38" t="str">
        <f t="shared" si="23"/>
        <v>X</v>
      </c>
      <c r="K18" s="38"/>
      <c r="W18" s="31">
        <v>16</v>
      </c>
      <c r="X18" s="18" t="str">
        <f t="shared" si="13"/>
        <v/>
      </c>
      <c r="Y18" s="18">
        <f t="shared" si="14"/>
        <v>0</v>
      </c>
      <c r="Z18" s="32">
        <f t="shared" si="15"/>
        <v>0</v>
      </c>
      <c r="AA18" s="18">
        <f t="shared" si="16"/>
        <v>0</v>
      </c>
      <c r="AB18" s="18">
        <f t="shared" si="17"/>
        <v>0</v>
      </c>
      <c r="AC18" s="18">
        <f t="shared" si="18"/>
        <v>0</v>
      </c>
      <c r="AD18" s="32">
        <f t="shared" si="19"/>
        <v>0</v>
      </c>
      <c r="AE18" s="32">
        <f t="shared" si="20"/>
        <v>0</v>
      </c>
      <c r="AF18" s="18">
        <f t="shared" si="21"/>
        <v>0</v>
      </c>
      <c r="AG18" s="18" t="str">
        <f t="shared" si="22"/>
        <v/>
      </c>
      <c r="AH18" s="18" t="str">
        <f>IF(X18&lt;&gt;"",COUNTIF($AG$3:$AG$22,"&gt;"&amp;AG18)+COUNTIF($AG18:AG$22,AG18),"")</f>
        <v/>
      </c>
      <c r="AP18" s="9">
        <v>1</v>
      </c>
      <c r="AQ18" s="1" t="s">
        <v>53</v>
      </c>
      <c r="AS18" s="39">
        <f t="shared" si="25"/>
        <v>1</v>
      </c>
      <c r="AT18" s="41">
        <f t="shared" si="26"/>
        <v>1</v>
      </c>
      <c r="AU18" s="9">
        <v>1</v>
      </c>
      <c r="AV18" s="9"/>
      <c r="AX18" s="39">
        <f t="shared" si="27"/>
        <v>0</v>
      </c>
      <c r="AY18" s="41">
        <f t="shared" si="28"/>
        <v>0</v>
      </c>
      <c r="AZ18" s="9">
        <v>1</v>
      </c>
      <c r="BA18" s="9"/>
      <c r="BC18" s="39">
        <f t="shared" si="29"/>
        <v>0</v>
      </c>
      <c r="BD18" s="41">
        <f t="shared" si="30"/>
        <v>0</v>
      </c>
      <c r="BE18" s="9">
        <v>1</v>
      </c>
      <c r="BF18" s="9"/>
      <c r="BH18" s="39">
        <f t="shared" si="31"/>
        <v>0</v>
      </c>
      <c r="BI18" s="41">
        <f t="shared" si="32"/>
        <v>0</v>
      </c>
      <c r="BJ18" s="9">
        <v>1</v>
      </c>
      <c r="BK18" s="9"/>
      <c r="BM18" s="39">
        <f t="shared" si="33"/>
        <v>0</v>
      </c>
      <c r="BN18" s="41">
        <f t="shared" si="34"/>
        <v>0</v>
      </c>
      <c r="BO18" s="9">
        <v>1</v>
      </c>
      <c r="BP18" s="9"/>
      <c r="BR18" s="39">
        <f t="shared" si="35"/>
        <v>0</v>
      </c>
      <c r="BS18" s="41">
        <f t="shared" si="36"/>
        <v>0</v>
      </c>
      <c r="BT18" s="9">
        <v>1</v>
      </c>
      <c r="BU18" s="9"/>
      <c r="BW18" s="39">
        <f t="shared" si="37"/>
        <v>0</v>
      </c>
      <c r="BX18" s="41">
        <f t="shared" si="38"/>
        <v>0</v>
      </c>
      <c r="BY18" s="9">
        <v>1</v>
      </c>
      <c r="BZ18" s="9"/>
      <c r="CB18" s="39">
        <f t="shared" si="39"/>
        <v>0</v>
      </c>
      <c r="CC18" s="41">
        <f t="shared" si="40"/>
        <v>0</v>
      </c>
      <c r="CD18" s="9">
        <v>1</v>
      </c>
      <c r="CE18" s="9"/>
      <c r="CF18" s="13" t="s">
        <v>91</v>
      </c>
      <c r="CG18" s="39">
        <f t="shared" si="41"/>
        <v>0</v>
      </c>
      <c r="CH18" s="41">
        <f t="shared" si="42"/>
        <v>0</v>
      </c>
      <c r="CI18" s="9">
        <v>1</v>
      </c>
      <c r="CJ18" s="9"/>
      <c r="CL18" s="39">
        <f t="shared" si="43"/>
        <v>0</v>
      </c>
      <c r="CM18" s="41">
        <f t="shared" si="44"/>
        <v>0</v>
      </c>
      <c r="CN18" s="9">
        <v>1</v>
      </c>
      <c r="CO18" s="9"/>
      <c r="CQ18" s="39">
        <f t="shared" si="45"/>
        <v>0</v>
      </c>
      <c r="CR18" s="41">
        <f t="shared" si="46"/>
        <v>0</v>
      </c>
      <c r="CS18" s="9">
        <v>1</v>
      </c>
      <c r="CT18" s="9"/>
      <c r="CV18" s="39">
        <f t="shared" si="47"/>
        <v>0</v>
      </c>
      <c r="CW18" s="41">
        <f t="shared" si="48"/>
        <v>0</v>
      </c>
    </row>
    <row r="19" spans="1:101" ht="16.5" customHeight="1">
      <c r="A19" s="47"/>
      <c r="B19" s="40" t="s">
        <v>9</v>
      </c>
      <c r="C19" s="40"/>
      <c r="D19" s="40"/>
      <c r="E19" s="23">
        <v>2</v>
      </c>
      <c r="F19" s="23">
        <v>0</v>
      </c>
      <c r="G19" s="23"/>
      <c r="H19" s="23"/>
      <c r="I19" s="40" t="s">
        <v>2</v>
      </c>
      <c r="J19" s="38">
        <f t="shared" si="23"/>
        <v>1</v>
      </c>
      <c r="K19" s="38"/>
      <c r="W19" s="31">
        <v>17</v>
      </c>
      <c r="X19" s="18" t="str">
        <f t="shared" si="13"/>
        <v/>
      </c>
      <c r="Y19" s="18">
        <f t="shared" si="14"/>
        <v>0</v>
      </c>
      <c r="Z19" s="32">
        <f t="shared" si="15"/>
        <v>0</v>
      </c>
      <c r="AA19" s="18">
        <f t="shared" si="16"/>
        <v>0</v>
      </c>
      <c r="AB19" s="18">
        <f t="shared" si="17"/>
        <v>0</v>
      </c>
      <c r="AC19" s="18">
        <f t="shared" si="18"/>
        <v>0</v>
      </c>
      <c r="AD19" s="32">
        <f t="shared" si="19"/>
        <v>0</v>
      </c>
      <c r="AE19" s="32">
        <f t="shared" si="20"/>
        <v>0</v>
      </c>
      <c r="AF19" s="18">
        <f t="shared" si="21"/>
        <v>0</v>
      </c>
      <c r="AG19" s="18" t="str">
        <f t="shared" si="22"/>
        <v/>
      </c>
      <c r="AH19" s="18" t="str">
        <f>IF(X19&lt;&gt;"",COUNTIF($AG$3:$AG$22,"&gt;"&amp;AG19)+COUNTIF($AG19:AG$22,AG19),"")</f>
        <v/>
      </c>
      <c r="AP19" s="9">
        <v>1</v>
      </c>
      <c r="AQ19" s="9"/>
      <c r="AS19" s="39">
        <f t="shared" si="25"/>
        <v>1</v>
      </c>
      <c r="AT19" s="41">
        <f t="shared" si="26"/>
        <v>0</v>
      </c>
      <c r="AU19" s="9">
        <v>1</v>
      </c>
      <c r="AV19" s="9"/>
      <c r="AW19" s="13" t="s">
        <v>91</v>
      </c>
      <c r="AX19" s="39">
        <f t="shared" si="27"/>
        <v>1</v>
      </c>
      <c r="AY19" s="41">
        <f t="shared" si="28"/>
        <v>1</v>
      </c>
      <c r="AZ19" s="9">
        <v>1</v>
      </c>
      <c r="BA19" s="9"/>
      <c r="BC19" s="39">
        <f t="shared" si="29"/>
        <v>1</v>
      </c>
      <c r="BD19" s="41">
        <f t="shared" si="30"/>
        <v>0</v>
      </c>
      <c r="BE19" s="9">
        <v>1</v>
      </c>
      <c r="BF19" s="9"/>
      <c r="BH19" s="39">
        <f t="shared" si="31"/>
        <v>1</v>
      </c>
      <c r="BI19" s="41">
        <f t="shared" si="32"/>
        <v>0</v>
      </c>
      <c r="BJ19" s="9">
        <v>1</v>
      </c>
      <c r="BK19" s="9"/>
      <c r="BM19" s="39">
        <f t="shared" si="33"/>
        <v>1</v>
      </c>
      <c r="BN19" s="41">
        <f t="shared" si="34"/>
        <v>0</v>
      </c>
      <c r="BO19" s="9">
        <v>1</v>
      </c>
      <c r="BP19" s="9"/>
      <c r="BQ19" s="13" t="s">
        <v>91</v>
      </c>
      <c r="BR19" s="39">
        <f t="shared" si="35"/>
        <v>1</v>
      </c>
      <c r="BS19" s="41">
        <f t="shared" si="36"/>
        <v>1</v>
      </c>
      <c r="BT19" s="9">
        <v>1</v>
      </c>
      <c r="BU19" s="9"/>
      <c r="BW19" s="39">
        <f t="shared" si="37"/>
        <v>1</v>
      </c>
      <c r="BX19" s="41">
        <f t="shared" si="38"/>
        <v>0</v>
      </c>
      <c r="BY19" s="9">
        <v>1</v>
      </c>
      <c r="BZ19" s="9"/>
      <c r="CA19" s="13" t="s">
        <v>91</v>
      </c>
      <c r="CB19" s="39">
        <f t="shared" si="39"/>
        <v>1</v>
      </c>
      <c r="CC19" s="41">
        <f t="shared" si="40"/>
        <v>1</v>
      </c>
      <c r="CD19" s="9">
        <v>1</v>
      </c>
      <c r="CE19" s="9"/>
      <c r="CG19" s="39">
        <f t="shared" si="41"/>
        <v>1</v>
      </c>
      <c r="CH19" s="41">
        <f t="shared" si="42"/>
        <v>0</v>
      </c>
      <c r="CI19" s="9">
        <v>1</v>
      </c>
      <c r="CJ19" s="9"/>
      <c r="CK19" s="13" t="s">
        <v>91</v>
      </c>
      <c r="CL19" s="39">
        <f t="shared" si="43"/>
        <v>1</v>
      </c>
      <c r="CM19" s="41">
        <f t="shared" si="44"/>
        <v>1</v>
      </c>
      <c r="CN19" s="9">
        <v>1</v>
      </c>
      <c r="CO19" s="9"/>
      <c r="CQ19" s="39">
        <f t="shared" si="45"/>
        <v>1</v>
      </c>
      <c r="CR19" s="41">
        <f t="shared" si="46"/>
        <v>0</v>
      </c>
      <c r="CS19" s="9">
        <v>1</v>
      </c>
      <c r="CT19" s="9"/>
      <c r="CV19" s="39">
        <f t="shared" si="47"/>
        <v>1</v>
      </c>
      <c r="CW19" s="41">
        <f t="shared" si="48"/>
        <v>0</v>
      </c>
    </row>
    <row r="20" spans="1:101" ht="16.5" customHeight="1">
      <c r="A20" s="47"/>
      <c r="B20" s="40" t="s">
        <v>11</v>
      </c>
      <c r="C20" s="40"/>
      <c r="D20" s="40"/>
      <c r="E20" s="23">
        <v>1</v>
      </c>
      <c r="F20" s="23">
        <v>1</v>
      </c>
      <c r="G20" s="23"/>
      <c r="H20" s="23"/>
      <c r="I20" s="40" t="s">
        <v>17</v>
      </c>
      <c r="J20" s="38" t="str">
        <f t="shared" si="23"/>
        <v>X</v>
      </c>
      <c r="K20" s="38"/>
      <c r="W20" s="31">
        <v>18</v>
      </c>
      <c r="X20" s="18" t="str">
        <f t="shared" si="13"/>
        <v/>
      </c>
      <c r="Y20" s="18">
        <f t="shared" si="14"/>
        <v>0</v>
      </c>
      <c r="Z20" s="32">
        <f t="shared" si="15"/>
        <v>0</v>
      </c>
      <c r="AA20" s="18">
        <f t="shared" si="16"/>
        <v>0</v>
      </c>
      <c r="AB20" s="18">
        <f t="shared" si="17"/>
        <v>0</v>
      </c>
      <c r="AC20" s="18">
        <f t="shared" si="18"/>
        <v>0</v>
      </c>
      <c r="AD20" s="32">
        <f t="shared" si="19"/>
        <v>0</v>
      </c>
      <c r="AE20" s="32">
        <f t="shared" si="20"/>
        <v>0</v>
      </c>
      <c r="AF20" s="18">
        <f t="shared" si="21"/>
        <v>0</v>
      </c>
      <c r="AG20" s="18" t="str">
        <f t="shared" si="22"/>
        <v/>
      </c>
      <c r="AH20" s="18" t="str">
        <f>IF(X20&lt;&gt;"",COUNTIF($AG$3:$AG$22,"&gt;"&amp;AG20)+COUNTIF($AG20:AG$22,AG20),"")</f>
        <v/>
      </c>
      <c r="AP20" s="9">
        <v>2</v>
      </c>
      <c r="AQ20" s="9" t="s">
        <v>53</v>
      </c>
      <c r="AS20" s="39">
        <f t="shared" si="25"/>
        <v>1</v>
      </c>
      <c r="AT20" s="41">
        <f t="shared" si="26"/>
        <v>1</v>
      </c>
      <c r="AU20" s="9">
        <v>1</v>
      </c>
      <c r="AV20" s="9"/>
      <c r="AX20" s="39">
        <f t="shared" si="27"/>
        <v>0</v>
      </c>
      <c r="AY20" s="41">
        <f t="shared" si="28"/>
        <v>0</v>
      </c>
      <c r="AZ20" s="9">
        <v>2</v>
      </c>
      <c r="BA20" s="9" t="s">
        <v>53</v>
      </c>
      <c r="BC20" s="39">
        <f t="shared" si="29"/>
        <v>1</v>
      </c>
      <c r="BD20" s="41">
        <f t="shared" si="30"/>
        <v>1</v>
      </c>
      <c r="BE20" s="9">
        <v>1</v>
      </c>
      <c r="BF20" s="9"/>
      <c r="BH20" s="39">
        <f t="shared" si="31"/>
        <v>0</v>
      </c>
      <c r="BI20" s="41">
        <f t="shared" si="32"/>
        <v>0</v>
      </c>
      <c r="BJ20" s="9">
        <v>2</v>
      </c>
      <c r="BK20" s="9" t="s">
        <v>53</v>
      </c>
      <c r="BM20" s="39">
        <f t="shared" si="33"/>
        <v>1</v>
      </c>
      <c r="BN20" s="41">
        <f t="shared" si="34"/>
        <v>0</v>
      </c>
      <c r="BO20" s="9">
        <v>1</v>
      </c>
      <c r="BP20" s="9" t="s">
        <v>53</v>
      </c>
      <c r="BR20" s="39">
        <f t="shared" si="35"/>
        <v>1</v>
      </c>
      <c r="BS20" s="41">
        <f t="shared" si="36"/>
        <v>0</v>
      </c>
      <c r="BT20" s="9">
        <v>2</v>
      </c>
      <c r="BU20" s="9" t="s">
        <v>53</v>
      </c>
      <c r="BW20" s="39">
        <f t="shared" si="37"/>
        <v>1</v>
      </c>
      <c r="BX20" s="41">
        <f t="shared" si="38"/>
        <v>1</v>
      </c>
      <c r="BY20" s="9">
        <v>2</v>
      </c>
      <c r="BZ20" s="9"/>
      <c r="CB20" s="39">
        <f t="shared" si="39"/>
        <v>0</v>
      </c>
      <c r="CC20" s="41">
        <f t="shared" si="40"/>
        <v>0</v>
      </c>
      <c r="CD20" s="9">
        <v>2</v>
      </c>
      <c r="CE20" s="9" t="s">
        <v>53</v>
      </c>
      <c r="CG20" s="39">
        <f t="shared" si="41"/>
        <v>1</v>
      </c>
      <c r="CH20" s="41">
        <f t="shared" si="42"/>
        <v>0</v>
      </c>
      <c r="CI20" s="9">
        <v>1</v>
      </c>
      <c r="CJ20" s="9" t="s">
        <v>53</v>
      </c>
      <c r="CL20" s="39">
        <f t="shared" si="43"/>
        <v>1</v>
      </c>
      <c r="CM20" s="41">
        <f t="shared" si="44"/>
        <v>0</v>
      </c>
      <c r="CN20" s="9">
        <v>2</v>
      </c>
      <c r="CO20" s="9" t="s">
        <v>53</v>
      </c>
      <c r="CQ20" s="39">
        <f t="shared" si="45"/>
        <v>1</v>
      </c>
      <c r="CR20" s="41">
        <f t="shared" si="46"/>
        <v>1</v>
      </c>
      <c r="CS20" s="9">
        <v>1</v>
      </c>
      <c r="CT20" s="9"/>
      <c r="CV20" s="39">
        <f t="shared" si="47"/>
        <v>0</v>
      </c>
      <c r="CW20" s="41">
        <f t="shared" si="48"/>
        <v>0</v>
      </c>
    </row>
    <row r="21" spans="1:101" ht="16.5" customHeight="1">
      <c r="A21" s="47"/>
      <c r="B21" s="40" t="s">
        <v>15</v>
      </c>
      <c r="C21" s="40"/>
      <c r="D21" s="40"/>
      <c r="E21" s="23">
        <v>2</v>
      </c>
      <c r="F21" s="23">
        <v>1</v>
      </c>
      <c r="G21" s="23"/>
      <c r="H21" s="23"/>
      <c r="I21" s="40" t="s">
        <v>19</v>
      </c>
      <c r="J21" s="38">
        <f t="shared" si="23"/>
        <v>1</v>
      </c>
      <c r="K21" s="38"/>
      <c r="W21" s="31">
        <v>19</v>
      </c>
      <c r="X21" s="18" t="str">
        <f t="shared" si="13"/>
        <v/>
      </c>
      <c r="Y21" s="18">
        <f t="shared" si="14"/>
        <v>0</v>
      </c>
      <c r="Z21" s="32">
        <f t="shared" si="15"/>
        <v>0</v>
      </c>
      <c r="AA21" s="18">
        <f t="shared" si="16"/>
        <v>0</v>
      </c>
      <c r="AB21" s="18">
        <f t="shared" si="17"/>
        <v>0</v>
      </c>
      <c r="AC21" s="18">
        <f t="shared" si="18"/>
        <v>0</v>
      </c>
      <c r="AD21" s="32">
        <f t="shared" si="19"/>
        <v>0</v>
      </c>
      <c r="AE21" s="32">
        <f t="shared" si="20"/>
        <v>0</v>
      </c>
      <c r="AF21" s="18">
        <f t="shared" si="21"/>
        <v>0</v>
      </c>
      <c r="AG21" s="18" t="str">
        <f t="shared" si="22"/>
        <v/>
      </c>
      <c r="AH21" s="18" t="str">
        <f>IF(X21&lt;&gt;"",COUNTIF($AG$3:$AG$22,"&gt;"&amp;AG21)+COUNTIF($AG21:AG$22,AG21),"")</f>
        <v/>
      </c>
      <c r="AP21" s="9">
        <v>1</v>
      </c>
      <c r="AQ21" s="9"/>
      <c r="AS21" s="39">
        <f t="shared" si="25"/>
        <v>1</v>
      </c>
      <c r="AT21" s="41">
        <f t="shared" si="26"/>
        <v>1</v>
      </c>
      <c r="AU21" s="1" t="s">
        <v>53</v>
      </c>
      <c r="AV21" s="9"/>
      <c r="AX21" s="39">
        <f t="shared" si="27"/>
        <v>0</v>
      </c>
      <c r="AY21" s="41">
        <f t="shared" si="28"/>
        <v>0</v>
      </c>
      <c r="AZ21" s="9">
        <v>1</v>
      </c>
      <c r="BA21" s="9"/>
      <c r="BC21" s="39">
        <f t="shared" si="29"/>
        <v>1</v>
      </c>
      <c r="BD21" s="41">
        <f t="shared" si="30"/>
        <v>1</v>
      </c>
      <c r="BE21" s="1" t="s">
        <v>53</v>
      </c>
      <c r="BF21" s="9"/>
      <c r="BH21" s="39">
        <f t="shared" si="31"/>
        <v>0</v>
      </c>
      <c r="BI21" s="41">
        <f t="shared" si="32"/>
        <v>0</v>
      </c>
      <c r="BJ21" s="9">
        <v>1</v>
      </c>
      <c r="BK21" s="9"/>
      <c r="BM21" s="39">
        <f t="shared" si="33"/>
        <v>1</v>
      </c>
      <c r="BN21" s="41">
        <f t="shared" si="34"/>
        <v>0</v>
      </c>
      <c r="BO21" s="1">
        <v>1</v>
      </c>
      <c r="BP21" s="9"/>
      <c r="BR21" s="39">
        <f t="shared" si="35"/>
        <v>1</v>
      </c>
      <c r="BS21" s="41">
        <f t="shared" si="36"/>
        <v>0</v>
      </c>
      <c r="BT21" s="9">
        <v>1</v>
      </c>
      <c r="BU21" s="9"/>
      <c r="BW21" s="39">
        <f t="shared" si="37"/>
        <v>1</v>
      </c>
      <c r="BX21" s="41">
        <f t="shared" si="38"/>
        <v>1</v>
      </c>
      <c r="BY21" s="1" t="s">
        <v>53</v>
      </c>
      <c r="BZ21" s="9"/>
      <c r="CB21" s="39">
        <f t="shared" si="39"/>
        <v>0</v>
      </c>
      <c r="CC21" s="41">
        <f t="shared" si="40"/>
        <v>0</v>
      </c>
      <c r="CD21" s="9">
        <v>1</v>
      </c>
      <c r="CE21" s="9"/>
      <c r="CG21" s="39">
        <f t="shared" si="41"/>
        <v>1</v>
      </c>
      <c r="CH21" s="41">
        <f t="shared" si="42"/>
        <v>1</v>
      </c>
      <c r="CI21" s="1" t="s">
        <v>53</v>
      </c>
      <c r="CJ21" s="9"/>
      <c r="CL21" s="39">
        <f t="shared" si="43"/>
        <v>0</v>
      </c>
      <c r="CM21" s="41">
        <f t="shared" si="44"/>
        <v>0</v>
      </c>
      <c r="CN21" s="9">
        <v>1</v>
      </c>
      <c r="CO21" s="1" t="s">
        <v>53</v>
      </c>
      <c r="CQ21" s="39">
        <f t="shared" si="45"/>
        <v>1</v>
      </c>
      <c r="CR21" s="41">
        <f t="shared" si="46"/>
        <v>1</v>
      </c>
      <c r="CS21" s="1" t="s">
        <v>53</v>
      </c>
      <c r="CT21" s="9"/>
      <c r="CV21" s="39">
        <f t="shared" si="47"/>
        <v>0</v>
      </c>
      <c r="CW21" s="41">
        <f t="shared" si="48"/>
        <v>0</v>
      </c>
    </row>
    <row r="22" spans="1:101" ht="16.5" customHeight="1">
      <c r="A22" s="47"/>
      <c r="B22" s="36"/>
      <c r="C22" s="36"/>
      <c r="D22" s="36"/>
      <c r="E22" s="36"/>
      <c r="F22" s="36"/>
      <c r="G22" s="36"/>
      <c r="H22" s="36"/>
      <c r="I22" s="36"/>
      <c r="W22" s="31">
        <v>20</v>
      </c>
      <c r="X22" s="18" t="str">
        <f t="shared" si="13"/>
        <v/>
      </c>
      <c r="Y22" s="18">
        <f t="shared" si="14"/>
        <v>0</v>
      </c>
      <c r="Z22" s="32">
        <f t="shared" si="15"/>
        <v>0</v>
      </c>
      <c r="AA22" s="18">
        <f t="shared" si="16"/>
        <v>0</v>
      </c>
      <c r="AB22" s="18">
        <f t="shared" si="17"/>
        <v>0</v>
      </c>
      <c r="AC22" s="18">
        <f t="shared" si="18"/>
        <v>0</v>
      </c>
      <c r="AD22" s="32">
        <f t="shared" si="19"/>
        <v>0</v>
      </c>
      <c r="AE22" s="32">
        <f t="shared" si="20"/>
        <v>0</v>
      </c>
      <c r="AF22" s="18">
        <f t="shared" si="21"/>
        <v>0</v>
      </c>
      <c r="AG22" s="18" t="str">
        <f t="shared" si="22"/>
        <v/>
      </c>
      <c r="AH22" s="18" t="str">
        <f>IF(X22&lt;&gt;"",COUNTIF($AG$3:$AG$22,"&gt;"&amp;AG22)+COUNTIF($AG22:AG$22,AG22),"")</f>
        <v/>
      </c>
      <c r="AT22" s="42">
        <f>SUM(AT12:AT21)</f>
        <v>4</v>
      </c>
      <c r="AX22" s="39"/>
      <c r="AY22" s="42">
        <f>SUM(AY12:AY21)</f>
        <v>2</v>
      </c>
      <c r="BC22" s="39"/>
      <c r="BD22" s="42">
        <f>SUM(BD12:BD21)</f>
        <v>3</v>
      </c>
      <c r="BH22" s="39"/>
      <c r="BI22" s="42">
        <f>SUM(BI12:BI21)</f>
        <v>0</v>
      </c>
      <c r="BN22" s="43">
        <f>SUM(BN12:BN21)</f>
        <v>1</v>
      </c>
      <c r="BR22" s="39"/>
      <c r="BS22" s="42">
        <f>SUM(BS12:BS21)</f>
        <v>2</v>
      </c>
      <c r="BW22" s="39"/>
      <c r="BX22" s="42">
        <f>SUM(BX12:BX21)</f>
        <v>4</v>
      </c>
      <c r="CB22" s="39"/>
      <c r="CC22" s="42">
        <f>SUM(CC12:CC21)</f>
        <v>2</v>
      </c>
      <c r="CG22" s="39"/>
      <c r="CH22" s="42">
        <f>SUM(CH12:CH21)</f>
        <v>3</v>
      </c>
      <c r="CL22" s="39"/>
      <c r="CM22" s="42">
        <f>SUM(CM12:CM21)</f>
        <v>2</v>
      </c>
      <c r="CQ22" s="39"/>
      <c r="CR22" s="42">
        <f>SUM(CR12:CR21)</f>
        <v>3</v>
      </c>
      <c r="CV22" s="39"/>
      <c r="CW22" s="42">
        <f>SUM(CW12:CW21)</f>
        <v>1</v>
      </c>
    </row>
    <row r="23" spans="1:101" ht="16.5" customHeight="1">
      <c r="A23" s="68"/>
      <c r="B23" s="36"/>
      <c r="C23" s="36"/>
      <c r="D23" s="36"/>
      <c r="E23" s="36"/>
      <c r="F23" s="36"/>
      <c r="G23" s="36"/>
      <c r="H23" s="36"/>
      <c r="I23" s="36"/>
    </row>
    <row r="24" spans="1:101" s="39" customFormat="1" ht="16.5" customHeight="1">
      <c r="A24" s="68"/>
      <c r="B24" s="44"/>
      <c r="C24" s="44"/>
      <c r="D24" s="44"/>
      <c r="E24" s="44"/>
      <c r="F24" s="44"/>
      <c r="G24" s="44"/>
      <c r="H24" s="44"/>
      <c r="I24" s="44"/>
      <c r="AP24" s="39" t="str">
        <f>+$B12&amp;"-"&amp;$I12&amp;"  "&amp;AP12&amp;"  "&amp;AQ12&amp;"  "&amp;AR12</f>
        <v xml:space="preserve">ajaccio-valenciennes  X    </v>
      </c>
      <c r="AU24" s="39" t="str">
        <f>+$B12&amp;"-"&amp;$I12&amp;"  "&amp;AU12&amp;"  "&amp;AV12&amp;"  "&amp;AW12</f>
        <v xml:space="preserve">ajaccio-valenciennes  X    </v>
      </c>
      <c r="AZ24" s="39" t="str">
        <f>+$B12&amp;"-"&amp;$I12&amp;"  "&amp;AZ12&amp;"  "&amp;BA12&amp;"  "&amp;BB12</f>
        <v xml:space="preserve">ajaccio-valenciennes  X    </v>
      </c>
      <c r="BE24" s="39" t="str">
        <f>+$B12&amp;"-"&amp;$I12&amp;"  "&amp;BE12&amp;"  "&amp;BF12&amp;"  "&amp;BG12</f>
        <v>ajaccio-valenciennes  X    B</v>
      </c>
      <c r="BJ24" s="39" t="str">
        <f>+$B12&amp;"-"&amp;$I12&amp;"  "&amp;BJ12&amp;"  "&amp;BK12&amp;"  "&amp;BL12</f>
        <v xml:space="preserve">ajaccio-valenciennes  X    </v>
      </c>
      <c r="BO24" s="39" t="str">
        <f>+$B12&amp;"-"&amp;$I12&amp;"  "&amp;BO12&amp;"  "&amp;BP12&amp;"  "&amp;BQ12</f>
        <v xml:space="preserve">ajaccio-valenciennes  X    </v>
      </c>
      <c r="BT24" s="39" t="str">
        <f>+$B12&amp;"-"&amp;$I12&amp;"  "&amp;BT12&amp;"  "&amp;BU12&amp;"  "&amp;BV12</f>
        <v xml:space="preserve">ajaccio-valenciennes  X    </v>
      </c>
      <c r="BY24" s="39" t="str">
        <f>+$B12&amp;"-"&amp;$I12&amp;"  "&amp;BY12&amp;"  "&amp;BZ12&amp;"  "&amp;CA12</f>
        <v xml:space="preserve">ajaccio-valenciennes  X    </v>
      </c>
      <c r="CD24" s="39" t="str">
        <f>+$B12&amp;"-"&amp;$I12&amp;"  "&amp;CD12&amp;"  "&amp;CE12&amp;"  "&amp;CF12</f>
        <v xml:space="preserve">ajaccio-valenciennes  X  1  </v>
      </c>
      <c r="CI24" s="39" t="str">
        <f>+$B12&amp;"-"&amp;$I12&amp;"  "&amp;CI12&amp;"  "&amp;CJ12&amp;"  "&amp;CK12</f>
        <v xml:space="preserve">ajaccio-valenciennes  1    </v>
      </c>
      <c r="CN24" s="39" t="str">
        <f>+$B12&amp;"-"&amp;$I12&amp;"  "&amp;CN12&amp;"  "&amp;CO12&amp;"  "&amp;CP12</f>
        <v xml:space="preserve">ajaccio-valenciennes  X    </v>
      </c>
      <c r="CS24" s="39" t="str">
        <f>+$B12&amp;"-"&amp;$I12&amp;"  "&amp;CS12&amp;"  "&amp;CT12&amp;"  "&amp;CU12</f>
        <v xml:space="preserve">ajaccio-valenciennes  2    </v>
      </c>
    </row>
    <row r="25" spans="1:101" s="39" customFormat="1" ht="16.5" customHeight="1">
      <c r="A25" s="66"/>
      <c r="B25" s="44"/>
      <c r="C25" s="44"/>
      <c r="D25" s="44"/>
      <c r="E25" s="44"/>
      <c r="F25" s="44"/>
      <c r="G25" s="44"/>
      <c r="H25" s="44"/>
      <c r="I25" s="44"/>
      <c r="AP25" s="39" t="str">
        <f t="shared" ref="AP25:AP33" si="49">+$B13&amp;"-"&amp;$I13&amp;"  "&amp;AP13&amp;"  "&amp;AQ13&amp;"  "&amp;AR13</f>
        <v xml:space="preserve">bordeaux-evian TG  1  2  </v>
      </c>
      <c r="AU25" s="39" t="str">
        <f t="shared" ref="AU25:AU33" si="50">+$B13&amp;"-"&amp;$I13&amp;"  "&amp;AU13&amp;"  "&amp;AV13&amp;"  "&amp;AW13</f>
        <v xml:space="preserve">bordeaux-evian TG  1    </v>
      </c>
      <c r="AZ25" s="39" t="str">
        <f t="shared" ref="AZ25:AZ33" si="51">+$B13&amp;"-"&amp;$I13&amp;"  "&amp;AZ13&amp;"  "&amp;BA13&amp;"  "&amp;BB13</f>
        <v xml:space="preserve">bordeaux-evian TG  1  2  </v>
      </c>
      <c r="BE25" s="39" t="str">
        <f t="shared" ref="BE25:BE33" si="52">+$B13&amp;"-"&amp;$I13&amp;"  "&amp;BE13&amp;"  "&amp;BF13&amp;"  "&amp;BG13</f>
        <v xml:space="preserve">bordeaux-evian TG  1    </v>
      </c>
      <c r="BJ25" s="39" t="str">
        <f t="shared" ref="BJ25:BJ33" si="53">+$B13&amp;"-"&amp;$I13&amp;"  "&amp;BJ13&amp;"  "&amp;BK13&amp;"  "&amp;BL13</f>
        <v xml:space="preserve">bordeaux-evian TG  1  2  </v>
      </c>
      <c r="BO25" s="39" t="str">
        <f t="shared" ref="BO25:BO33" si="54">+$B13&amp;"-"&amp;$I13&amp;"  "&amp;BO13&amp;"  "&amp;BP13&amp;"  "&amp;BQ13</f>
        <v xml:space="preserve">bordeaux-evian TG  1  2  </v>
      </c>
      <c r="BT25" s="39" t="str">
        <f t="shared" ref="BT25:BT33" si="55">+$B13&amp;"-"&amp;$I13&amp;"  "&amp;BT13&amp;"  "&amp;BU13&amp;"  "&amp;BV13</f>
        <v xml:space="preserve">bordeaux-evian TG  1  2  </v>
      </c>
      <c r="BY25" s="39" t="str">
        <f t="shared" ref="BY25:BY33" si="56">+$B13&amp;"-"&amp;$I13&amp;"  "&amp;BY13&amp;"  "&amp;BZ13&amp;"  "&amp;CA13</f>
        <v xml:space="preserve">bordeaux-evian TG  1  X  </v>
      </c>
      <c r="CD25" s="39" t="str">
        <f t="shared" ref="CD25:CD33" si="57">+$B13&amp;"-"&amp;$I13&amp;"  "&amp;CD13&amp;"  "&amp;CE13&amp;"  "&amp;CF13</f>
        <v xml:space="preserve">bordeaux-evian TG  1  2  </v>
      </c>
      <c r="CI25" s="39" t="str">
        <f t="shared" ref="CI25:CI33" si="58">+$B13&amp;"-"&amp;$I13&amp;"  "&amp;CI13&amp;"  "&amp;CJ13&amp;"  "&amp;CK13</f>
        <v xml:space="preserve">bordeaux-evian TG  1    </v>
      </c>
      <c r="CN25" s="39" t="str">
        <f t="shared" ref="CN25:CN33" si="59">+$B13&amp;"-"&amp;$I13&amp;"  "&amp;CN13&amp;"  "&amp;CO13&amp;"  "&amp;CP13</f>
        <v xml:space="preserve">bordeaux-evian TG  1  X  </v>
      </c>
      <c r="CS25" s="39" t="str">
        <f t="shared" ref="CS25:CS33" si="60">+$B13&amp;"-"&amp;$I13&amp;"  "&amp;CS13&amp;"  "&amp;CT13&amp;"  "&amp;CU13</f>
        <v xml:space="preserve">bordeaux-evian TG  1  X  </v>
      </c>
    </row>
    <row r="26" spans="1:101" s="39" customFormat="1" ht="16.5" customHeight="1">
      <c r="A26" s="66"/>
      <c r="B26" s="44"/>
      <c r="C26" s="44"/>
      <c r="D26" s="44"/>
      <c r="E26" s="44"/>
      <c r="F26" s="44"/>
      <c r="G26" s="44"/>
      <c r="H26" s="44"/>
      <c r="I26" s="44"/>
      <c r="AP26" s="39" t="str">
        <f t="shared" si="49"/>
        <v xml:space="preserve">caen-toulouse  1  X  </v>
      </c>
      <c r="AU26" s="39" t="str">
        <f t="shared" si="50"/>
        <v xml:space="preserve">caen-toulouse  1    </v>
      </c>
      <c r="AZ26" s="39" t="str">
        <f t="shared" si="51"/>
        <v xml:space="preserve">caen-toulouse  1  X  </v>
      </c>
      <c r="BE26" s="39" t="str">
        <f t="shared" si="52"/>
        <v xml:space="preserve">caen-toulouse  1    </v>
      </c>
      <c r="BJ26" s="39" t="str">
        <f t="shared" si="53"/>
        <v xml:space="preserve">caen-toulouse  1  X  </v>
      </c>
      <c r="BO26" s="39" t="str">
        <f t="shared" si="54"/>
        <v xml:space="preserve">caen-toulouse  1    </v>
      </c>
      <c r="BT26" s="39" t="str">
        <f t="shared" si="55"/>
        <v xml:space="preserve">caen-toulouse  1  X  </v>
      </c>
      <c r="BY26" s="39" t="str">
        <f t="shared" si="56"/>
        <v xml:space="preserve">caen-toulouse  1    </v>
      </c>
      <c r="CD26" s="39" t="str">
        <f t="shared" si="57"/>
        <v xml:space="preserve">caen-toulouse  1  X  </v>
      </c>
      <c r="CI26" s="39" t="str">
        <f t="shared" si="58"/>
        <v xml:space="preserve">caen-toulouse  1    </v>
      </c>
      <c r="CN26" s="39" t="str">
        <f t="shared" si="59"/>
        <v xml:space="preserve">caen-toulouse  1  X  </v>
      </c>
      <c r="CS26" s="39" t="str">
        <f t="shared" si="60"/>
        <v>caen-toulouse  1    B</v>
      </c>
    </row>
    <row r="27" spans="1:101" s="39" customFormat="1" ht="16.5" customHeight="1">
      <c r="A27" s="66"/>
      <c r="B27" s="44"/>
      <c r="C27" s="44"/>
      <c r="D27" s="44"/>
      <c r="E27" s="44"/>
      <c r="F27" s="44"/>
      <c r="G27" s="44"/>
      <c r="H27" s="44"/>
      <c r="I27" s="44"/>
      <c r="AP27" s="39" t="str">
        <f t="shared" si="49"/>
        <v>dijon-lyon  2    B</v>
      </c>
      <c r="AU27" s="39" t="str">
        <f t="shared" si="50"/>
        <v xml:space="preserve">dijon-lyon  X  2  </v>
      </c>
      <c r="AZ27" s="39" t="str">
        <f t="shared" si="51"/>
        <v>dijon-lyon  2    B</v>
      </c>
      <c r="BE27" s="39" t="str">
        <f t="shared" si="52"/>
        <v xml:space="preserve">dijon-lyon  X  2  </v>
      </c>
      <c r="BJ27" s="39" t="str">
        <f t="shared" si="53"/>
        <v>dijon-lyon  2    B</v>
      </c>
      <c r="BO27" s="39" t="str">
        <f t="shared" si="54"/>
        <v xml:space="preserve">dijon-lyon  X    </v>
      </c>
      <c r="BT27" s="39" t="str">
        <f t="shared" si="55"/>
        <v xml:space="preserve">dijon-lyon  2    </v>
      </c>
      <c r="BY27" s="39" t="str">
        <f t="shared" si="56"/>
        <v xml:space="preserve">dijon-lyon  X    </v>
      </c>
      <c r="CD27" s="39" t="str">
        <f t="shared" si="57"/>
        <v xml:space="preserve">dijon-lyon  2    </v>
      </c>
      <c r="CI27" s="39" t="str">
        <f t="shared" si="58"/>
        <v xml:space="preserve">dijon-lyon  X  2  </v>
      </c>
      <c r="CN27" s="39" t="str">
        <f t="shared" si="59"/>
        <v>dijon-lyon  2    B</v>
      </c>
      <c r="CS27" s="39" t="str">
        <f t="shared" si="60"/>
        <v xml:space="preserve">dijon-lyon  X    </v>
      </c>
    </row>
    <row r="28" spans="1:101" s="39" customFormat="1" ht="16.5" customHeight="1">
      <c r="A28" s="66"/>
      <c r="B28" s="44"/>
      <c r="C28" s="44"/>
      <c r="D28" s="44"/>
      <c r="E28" s="44"/>
      <c r="F28" s="44"/>
      <c r="G28" s="44"/>
      <c r="H28" s="44"/>
      <c r="I28" s="44"/>
      <c r="AP28" s="39" t="str">
        <f t="shared" si="49"/>
        <v xml:space="preserve">marseille-rennes  1    </v>
      </c>
      <c r="AU28" s="39" t="str">
        <f t="shared" si="50"/>
        <v xml:space="preserve">marseille-rennes  1    </v>
      </c>
      <c r="AZ28" s="39" t="str">
        <f t="shared" si="51"/>
        <v xml:space="preserve">marseille-rennes  1    </v>
      </c>
      <c r="BE28" s="39" t="str">
        <f t="shared" si="52"/>
        <v xml:space="preserve">marseille-rennes  1    </v>
      </c>
      <c r="BJ28" s="39" t="str">
        <f t="shared" si="53"/>
        <v xml:space="preserve">marseille-rennes  1    </v>
      </c>
      <c r="BO28" s="39" t="str">
        <f t="shared" si="54"/>
        <v xml:space="preserve">marseille-rennes  1    </v>
      </c>
      <c r="BT28" s="39" t="str">
        <f t="shared" si="55"/>
        <v xml:space="preserve">marseille-rennes  1    </v>
      </c>
      <c r="BY28" s="39" t="str">
        <f t="shared" si="56"/>
        <v xml:space="preserve">marseille-rennes  1    </v>
      </c>
      <c r="CD28" s="39" t="str">
        <f t="shared" si="57"/>
        <v xml:space="preserve">marseille-rennes  X    </v>
      </c>
      <c r="CI28" s="39" t="str">
        <f t="shared" si="58"/>
        <v xml:space="preserve">marseille-rennes  1    </v>
      </c>
      <c r="CN28" s="39" t="str">
        <f t="shared" si="59"/>
        <v xml:space="preserve">marseille-rennes  1    </v>
      </c>
      <c r="CS28" s="39" t="str">
        <f t="shared" si="60"/>
        <v xml:space="preserve">marseille-rennes  X    </v>
      </c>
    </row>
    <row r="29" spans="1:101" s="39" customFormat="1" ht="16.5" customHeight="1">
      <c r="A29" s="66"/>
      <c r="B29" s="44"/>
      <c r="C29" s="44"/>
      <c r="D29" s="44"/>
      <c r="E29" s="44"/>
      <c r="F29" s="44"/>
      <c r="G29" s="44"/>
      <c r="H29" s="44"/>
      <c r="I29" s="44"/>
      <c r="AP29" s="39" t="str">
        <f t="shared" si="49"/>
        <v xml:space="preserve">montpellier-nice  1    </v>
      </c>
      <c r="AU29" s="39" t="str">
        <f t="shared" si="50"/>
        <v xml:space="preserve">montpellier-nice  X  1  </v>
      </c>
      <c r="AZ29" s="39" t="str">
        <f t="shared" si="51"/>
        <v xml:space="preserve">montpellier-nice  1  X  </v>
      </c>
      <c r="BE29" s="39" t="str">
        <f t="shared" si="52"/>
        <v xml:space="preserve">montpellier-nice  X  1  </v>
      </c>
      <c r="BJ29" s="39" t="str">
        <f t="shared" si="53"/>
        <v xml:space="preserve">montpellier-nice  1  2  </v>
      </c>
      <c r="BO29" s="39" t="str">
        <f t="shared" si="54"/>
        <v xml:space="preserve">montpellier-nice  X    </v>
      </c>
      <c r="BT29" s="39" t="str">
        <f t="shared" si="55"/>
        <v>montpellier-nice  1  X  B</v>
      </c>
      <c r="BY29" s="39" t="str">
        <f t="shared" si="56"/>
        <v xml:space="preserve">montpellier-nice  X  1  </v>
      </c>
      <c r="CD29" s="39" t="str">
        <f t="shared" si="57"/>
        <v xml:space="preserve">montpellier-nice  1    </v>
      </c>
      <c r="CI29" s="39" t="str">
        <f t="shared" si="58"/>
        <v xml:space="preserve">montpellier-nice  X    </v>
      </c>
      <c r="CN29" s="39" t="str">
        <f t="shared" si="59"/>
        <v xml:space="preserve">montpellier-nice  X    </v>
      </c>
      <c r="CS29" s="39" t="str">
        <f t="shared" si="60"/>
        <v xml:space="preserve">montpellier-nice  X  1  </v>
      </c>
    </row>
    <row r="30" spans="1:101" s="39" customFormat="1" ht="16.5" customHeight="1">
      <c r="A30" s="66"/>
      <c r="B30" s="44"/>
      <c r="C30" s="44"/>
      <c r="D30" s="44"/>
      <c r="E30" s="44"/>
      <c r="F30" s="44"/>
      <c r="G30" s="44"/>
      <c r="H30" s="44"/>
      <c r="I30" s="44"/>
      <c r="AP30" s="39" t="str">
        <f t="shared" si="49"/>
        <v xml:space="preserve">nancy-auxerre  1  X  </v>
      </c>
      <c r="AU30" s="39" t="str">
        <f t="shared" si="50"/>
        <v xml:space="preserve">nancy-auxerre  1    </v>
      </c>
      <c r="AZ30" s="39" t="str">
        <f t="shared" si="51"/>
        <v xml:space="preserve">nancy-auxerre  1    </v>
      </c>
      <c r="BE30" s="39" t="str">
        <f t="shared" si="52"/>
        <v xml:space="preserve">nancy-auxerre  1    </v>
      </c>
      <c r="BJ30" s="39" t="str">
        <f t="shared" si="53"/>
        <v xml:space="preserve">nancy-auxerre  1    </v>
      </c>
      <c r="BO30" s="39" t="str">
        <f t="shared" si="54"/>
        <v xml:space="preserve">nancy-auxerre  1    </v>
      </c>
      <c r="BT30" s="39" t="str">
        <f t="shared" si="55"/>
        <v xml:space="preserve">nancy-auxerre  1    </v>
      </c>
      <c r="BY30" s="39" t="str">
        <f t="shared" si="56"/>
        <v xml:space="preserve">nancy-auxerre  1    </v>
      </c>
      <c r="CD30" s="39" t="str">
        <f t="shared" si="57"/>
        <v>nancy-auxerre  1    B</v>
      </c>
      <c r="CI30" s="39" t="str">
        <f t="shared" si="58"/>
        <v xml:space="preserve">nancy-auxerre  1    </v>
      </c>
      <c r="CN30" s="39" t="str">
        <f t="shared" si="59"/>
        <v xml:space="preserve">nancy-auxerre  1    </v>
      </c>
      <c r="CS30" s="39" t="str">
        <f t="shared" si="60"/>
        <v xml:space="preserve">nancy-auxerre  1    </v>
      </c>
    </row>
    <row r="31" spans="1:101" s="39" customFormat="1" ht="16.5" customHeight="1">
      <c r="A31" s="66"/>
      <c r="B31" s="44"/>
      <c r="C31" s="44"/>
      <c r="D31" s="44"/>
      <c r="E31" s="44"/>
      <c r="F31" s="44"/>
      <c r="G31" s="44"/>
      <c r="H31" s="44"/>
      <c r="I31" s="44"/>
      <c r="AP31" s="39" t="str">
        <f t="shared" si="49"/>
        <v xml:space="preserve">psg-brest  1    </v>
      </c>
      <c r="AU31" s="39" t="str">
        <f t="shared" si="50"/>
        <v>psg-brest  1    B</v>
      </c>
      <c r="AZ31" s="39" t="str">
        <f t="shared" si="51"/>
        <v xml:space="preserve">psg-brest  1    </v>
      </c>
      <c r="BE31" s="39" t="str">
        <f t="shared" si="52"/>
        <v xml:space="preserve">psg-brest  1    </v>
      </c>
      <c r="BJ31" s="39" t="str">
        <f t="shared" si="53"/>
        <v xml:space="preserve">psg-brest  1    </v>
      </c>
      <c r="BO31" s="39" t="str">
        <f t="shared" si="54"/>
        <v>psg-brest  1    B</v>
      </c>
      <c r="BT31" s="39" t="str">
        <f t="shared" si="55"/>
        <v xml:space="preserve">psg-brest  1    </v>
      </c>
      <c r="BY31" s="39" t="str">
        <f t="shared" si="56"/>
        <v>psg-brest  1    B</v>
      </c>
      <c r="CD31" s="39" t="str">
        <f t="shared" si="57"/>
        <v xml:space="preserve">psg-brest  1    </v>
      </c>
      <c r="CI31" s="39" t="str">
        <f t="shared" si="58"/>
        <v>psg-brest  1    B</v>
      </c>
      <c r="CN31" s="39" t="str">
        <f t="shared" si="59"/>
        <v xml:space="preserve">psg-brest  1    </v>
      </c>
      <c r="CS31" s="39" t="str">
        <f t="shared" si="60"/>
        <v xml:space="preserve">psg-brest  1    </v>
      </c>
    </row>
    <row r="32" spans="1:101" s="39" customFormat="1" ht="16.5" customHeight="1">
      <c r="A32" s="66"/>
      <c r="B32" s="44"/>
      <c r="C32" s="44"/>
      <c r="D32" s="44"/>
      <c r="E32" s="44"/>
      <c r="F32" s="44"/>
      <c r="G32" s="44"/>
      <c r="H32" s="44"/>
      <c r="I32" s="44"/>
      <c r="AP32" s="39" t="str">
        <f t="shared" si="49"/>
        <v xml:space="preserve">st etienne-lille  2  X  </v>
      </c>
      <c r="AU32" s="39" t="str">
        <f t="shared" si="50"/>
        <v xml:space="preserve">st etienne-lille  1    </v>
      </c>
      <c r="AZ32" s="39" t="str">
        <f t="shared" si="51"/>
        <v xml:space="preserve">st etienne-lille  2  X  </v>
      </c>
      <c r="BE32" s="39" t="str">
        <f t="shared" si="52"/>
        <v xml:space="preserve">st etienne-lille  1    </v>
      </c>
      <c r="BJ32" s="39" t="str">
        <f t="shared" si="53"/>
        <v xml:space="preserve">st etienne-lille  2  X  </v>
      </c>
      <c r="BO32" s="39" t="str">
        <f t="shared" si="54"/>
        <v xml:space="preserve">st etienne-lille  1  X  </v>
      </c>
      <c r="BT32" s="39" t="str">
        <f t="shared" si="55"/>
        <v xml:space="preserve">st etienne-lille  2  X  </v>
      </c>
      <c r="BY32" s="39" t="str">
        <f t="shared" si="56"/>
        <v xml:space="preserve">st etienne-lille  2    </v>
      </c>
      <c r="CD32" s="39" t="str">
        <f t="shared" si="57"/>
        <v xml:space="preserve">st etienne-lille  2  X  </v>
      </c>
      <c r="CI32" s="39" t="str">
        <f t="shared" si="58"/>
        <v xml:space="preserve">st etienne-lille  1  X  </v>
      </c>
      <c r="CN32" s="39" t="str">
        <f t="shared" si="59"/>
        <v xml:space="preserve">st etienne-lille  2  X  </v>
      </c>
      <c r="CS32" s="39" t="str">
        <f t="shared" si="60"/>
        <v xml:space="preserve">st etienne-lille  1    </v>
      </c>
    </row>
    <row r="33" spans="1:97" s="39" customFormat="1" ht="16.5" customHeight="1">
      <c r="A33" s="68"/>
      <c r="B33" s="44"/>
      <c r="C33" s="44"/>
      <c r="D33" s="44"/>
      <c r="E33" s="44"/>
      <c r="F33" s="44"/>
      <c r="G33" s="44"/>
      <c r="H33" s="44"/>
      <c r="I33" s="44"/>
      <c r="AP33" s="39" t="str">
        <f t="shared" si="49"/>
        <v xml:space="preserve">sochaux-lorient  1    </v>
      </c>
      <c r="AU33" s="39" t="str">
        <f t="shared" si="50"/>
        <v xml:space="preserve">sochaux-lorient  X    </v>
      </c>
      <c r="AZ33" s="39" t="str">
        <f t="shared" si="51"/>
        <v xml:space="preserve">sochaux-lorient  1    </v>
      </c>
      <c r="BE33" s="39" t="str">
        <f t="shared" si="52"/>
        <v xml:space="preserve">sochaux-lorient  X    </v>
      </c>
      <c r="BJ33" s="39" t="str">
        <f t="shared" si="53"/>
        <v xml:space="preserve">sochaux-lorient  1    </v>
      </c>
      <c r="BO33" s="39" t="str">
        <f t="shared" si="54"/>
        <v xml:space="preserve">sochaux-lorient  1    </v>
      </c>
      <c r="BT33" s="39" t="str">
        <f t="shared" si="55"/>
        <v xml:space="preserve">sochaux-lorient  1    </v>
      </c>
      <c r="BY33" s="39" t="str">
        <f t="shared" si="56"/>
        <v xml:space="preserve">sochaux-lorient  X    </v>
      </c>
      <c r="CD33" s="39" t="str">
        <f t="shared" si="57"/>
        <v xml:space="preserve">sochaux-lorient  1    </v>
      </c>
      <c r="CI33" s="39" t="str">
        <f t="shared" si="58"/>
        <v xml:space="preserve">sochaux-lorient  X    </v>
      </c>
      <c r="CN33" s="39" t="str">
        <f t="shared" si="59"/>
        <v xml:space="preserve">sochaux-lorient  1  X  </v>
      </c>
      <c r="CS33" s="39" t="str">
        <f t="shared" si="60"/>
        <v xml:space="preserve">sochaux-lorient  X    </v>
      </c>
    </row>
    <row r="34" spans="1:97" ht="16.5" customHeight="1">
      <c r="A34" s="68"/>
    </row>
    <row r="36" spans="1:97" ht="16.5" customHeight="1">
      <c r="A36" s="68"/>
    </row>
    <row r="37" spans="1:97" ht="16.5" customHeight="1">
      <c r="A37" s="68"/>
    </row>
    <row r="38" spans="1:97" ht="16.5" customHeight="1">
      <c r="A38" s="68"/>
    </row>
    <row r="39" spans="1:97" ht="16.5" customHeight="1">
      <c r="A39" s="68"/>
    </row>
    <row r="40" spans="1:97" ht="16.5" customHeight="1">
      <c r="A40" s="68"/>
    </row>
    <row r="41" spans="1:97" ht="16.5" customHeight="1">
      <c r="A41" s="68"/>
    </row>
    <row r="42" spans="1:97" ht="16.5" customHeight="1">
      <c r="A42" s="68"/>
    </row>
    <row r="43" spans="1:97" ht="16.5" customHeight="1">
      <c r="A43" s="68"/>
    </row>
    <row r="44" spans="1:97" ht="16.5" customHeight="1">
      <c r="A44" s="68"/>
    </row>
    <row r="45" spans="1:97" ht="16.5" customHeight="1">
      <c r="A45" s="68"/>
    </row>
    <row r="47" spans="1:97" ht="16.5" customHeight="1">
      <c r="A47" s="67" t="s">
        <v>20</v>
      </c>
      <c r="B47" s="45" t="s">
        <v>0</v>
      </c>
      <c r="C47" s="45"/>
      <c r="D47" s="45"/>
      <c r="E47" s="45"/>
      <c r="F47" s="45"/>
      <c r="G47" s="45"/>
      <c r="H47" s="45"/>
      <c r="I47" s="45" t="s">
        <v>13</v>
      </c>
    </row>
    <row r="48" spans="1:97" ht="16.5" customHeight="1">
      <c r="A48" s="67"/>
      <c r="B48" s="45" t="s">
        <v>1</v>
      </c>
      <c r="C48" s="45"/>
      <c r="D48" s="45"/>
      <c r="E48" s="45"/>
      <c r="F48" s="45"/>
      <c r="G48" s="45"/>
      <c r="H48" s="45"/>
      <c r="I48" s="45" t="s">
        <v>12</v>
      </c>
    </row>
    <row r="49" spans="1:9" ht="16.5" customHeight="1">
      <c r="A49" s="67"/>
      <c r="B49" s="45" t="s">
        <v>3</v>
      </c>
      <c r="C49" s="45"/>
      <c r="D49" s="45"/>
      <c r="E49" s="45"/>
      <c r="F49" s="45"/>
      <c r="G49" s="45"/>
      <c r="H49" s="45"/>
      <c r="I49" s="45" t="s">
        <v>10</v>
      </c>
    </row>
    <row r="50" spans="1:9" ht="16.5" customHeight="1">
      <c r="A50" s="67"/>
      <c r="B50" s="45" t="s">
        <v>4</v>
      </c>
      <c r="C50" s="45"/>
      <c r="D50" s="45"/>
      <c r="E50" s="45"/>
      <c r="F50" s="45"/>
      <c r="G50" s="45"/>
      <c r="H50" s="45"/>
      <c r="I50" s="45" t="s">
        <v>18</v>
      </c>
    </row>
    <row r="51" spans="1:9" ht="16.5" customHeight="1">
      <c r="A51" s="67"/>
      <c r="B51" s="45" t="s">
        <v>5</v>
      </c>
      <c r="C51" s="45"/>
      <c r="D51" s="45"/>
      <c r="E51" s="45"/>
      <c r="F51" s="45"/>
      <c r="G51" s="45"/>
      <c r="H51" s="45"/>
      <c r="I51" s="45" t="s">
        <v>14</v>
      </c>
    </row>
    <row r="52" spans="1:9" ht="16.5" customHeight="1">
      <c r="A52" s="67"/>
      <c r="B52" s="45" t="s">
        <v>6</v>
      </c>
      <c r="C52" s="45"/>
      <c r="D52" s="45"/>
      <c r="E52" s="45"/>
      <c r="F52" s="45"/>
      <c r="G52" s="45"/>
      <c r="H52" s="45"/>
      <c r="I52" s="45" t="s">
        <v>8</v>
      </c>
    </row>
    <row r="53" spans="1:9" ht="16.5" customHeight="1">
      <c r="A53" s="67"/>
      <c r="B53" s="45" t="s">
        <v>7</v>
      </c>
      <c r="C53" s="45"/>
      <c r="D53" s="45"/>
      <c r="E53" s="45"/>
      <c r="F53" s="45"/>
      <c r="G53" s="45"/>
      <c r="H53" s="45"/>
      <c r="I53" s="45" t="s">
        <v>16</v>
      </c>
    </row>
    <row r="54" spans="1:9" ht="16.5" customHeight="1">
      <c r="A54" s="67"/>
      <c r="B54" s="45" t="s">
        <v>9</v>
      </c>
      <c r="C54" s="45"/>
      <c r="D54" s="45"/>
      <c r="E54" s="45"/>
      <c r="F54" s="45"/>
      <c r="G54" s="45"/>
      <c r="H54" s="45"/>
      <c r="I54" s="45" t="s">
        <v>2</v>
      </c>
    </row>
    <row r="55" spans="1:9" ht="16.5" customHeight="1">
      <c r="A55" s="69">
        <v>5</v>
      </c>
      <c r="B55" s="45" t="s">
        <v>11</v>
      </c>
      <c r="C55" s="45"/>
      <c r="D55" s="45"/>
      <c r="E55" s="45"/>
      <c r="F55" s="45"/>
      <c r="G55" s="45"/>
      <c r="H55" s="45"/>
      <c r="I55" s="45" t="s">
        <v>17</v>
      </c>
    </row>
    <row r="56" spans="1:9" ht="16.5" customHeight="1">
      <c r="A56" s="69"/>
      <c r="B56" s="45" t="s">
        <v>15</v>
      </c>
      <c r="C56" s="45"/>
      <c r="D56" s="45"/>
      <c r="E56" s="45"/>
      <c r="F56" s="45"/>
      <c r="G56" s="45"/>
      <c r="H56" s="45"/>
      <c r="I56" s="45" t="s">
        <v>19</v>
      </c>
    </row>
    <row r="58" spans="1:9" ht="16.5" customHeight="1">
      <c r="A58" s="67" t="s">
        <v>21</v>
      </c>
      <c r="B58" s="45" t="s">
        <v>16</v>
      </c>
      <c r="C58" s="45"/>
      <c r="D58" s="45"/>
      <c r="E58" s="45"/>
      <c r="F58" s="45"/>
      <c r="G58" s="45"/>
      <c r="H58" s="45"/>
      <c r="I58" s="45" t="s">
        <v>3</v>
      </c>
    </row>
    <row r="59" spans="1:9" ht="16.5" customHeight="1">
      <c r="A59" s="67"/>
      <c r="B59" s="45" t="s">
        <v>2</v>
      </c>
      <c r="C59" s="45"/>
      <c r="D59" s="45"/>
      <c r="E59" s="45"/>
      <c r="F59" s="45"/>
      <c r="G59" s="45"/>
      <c r="H59" s="45"/>
      <c r="I59" s="45" t="s">
        <v>6</v>
      </c>
    </row>
    <row r="60" spans="1:9" ht="16.5" customHeight="1">
      <c r="A60" s="67"/>
      <c r="B60" s="45" t="s">
        <v>12</v>
      </c>
      <c r="C60" s="45"/>
      <c r="D60" s="45"/>
      <c r="E60" s="45"/>
      <c r="F60" s="45"/>
      <c r="G60" s="45"/>
      <c r="H60" s="45"/>
      <c r="I60" s="45" t="s">
        <v>9</v>
      </c>
    </row>
    <row r="61" spans="1:9" ht="16.5" customHeight="1">
      <c r="A61" s="67"/>
      <c r="B61" s="45" t="s">
        <v>17</v>
      </c>
      <c r="C61" s="45"/>
      <c r="D61" s="45"/>
      <c r="E61" s="45"/>
      <c r="F61" s="45"/>
      <c r="G61" s="45"/>
      <c r="H61" s="45"/>
      <c r="I61" s="45" t="s">
        <v>15</v>
      </c>
    </row>
    <row r="62" spans="1:9" ht="16.5" customHeight="1">
      <c r="A62" s="67"/>
      <c r="B62" s="45" t="s">
        <v>19</v>
      </c>
      <c r="C62" s="45"/>
      <c r="D62" s="45"/>
      <c r="E62" s="45"/>
      <c r="F62" s="45"/>
      <c r="G62" s="45"/>
      <c r="H62" s="45"/>
      <c r="I62" s="45" t="s">
        <v>11</v>
      </c>
    </row>
    <row r="63" spans="1:9" ht="16.5" customHeight="1">
      <c r="A63" s="67"/>
      <c r="B63" s="45" t="s">
        <v>18</v>
      </c>
      <c r="C63" s="45"/>
      <c r="D63" s="45"/>
      <c r="E63" s="45"/>
      <c r="F63" s="45"/>
      <c r="G63" s="45"/>
      <c r="H63" s="45"/>
      <c r="I63" s="45" t="s">
        <v>5</v>
      </c>
    </row>
    <row r="64" spans="1:9" ht="16.5" customHeight="1">
      <c r="A64" s="67"/>
      <c r="B64" s="45" t="s">
        <v>8</v>
      </c>
      <c r="C64" s="45"/>
      <c r="D64" s="45"/>
      <c r="E64" s="45"/>
      <c r="F64" s="45"/>
      <c r="G64" s="45"/>
      <c r="H64" s="45"/>
      <c r="I64" s="45" t="s">
        <v>0</v>
      </c>
    </row>
    <row r="65" spans="1:9" ht="16.5" customHeight="1">
      <c r="A65" s="67"/>
      <c r="B65" s="45" t="s">
        <v>14</v>
      </c>
      <c r="C65" s="45"/>
      <c r="D65" s="45"/>
      <c r="E65" s="45"/>
      <c r="F65" s="45"/>
      <c r="G65" s="45"/>
      <c r="H65" s="45"/>
      <c r="I65" s="45" t="s">
        <v>7</v>
      </c>
    </row>
    <row r="66" spans="1:9" ht="16.5" customHeight="1">
      <c r="A66" s="69">
        <v>6</v>
      </c>
      <c r="B66" s="45" t="s">
        <v>10</v>
      </c>
      <c r="C66" s="45"/>
      <c r="D66" s="45"/>
      <c r="E66" s="45"/>
      <c r="F66" s="45"/>
      <c r="G66" s="45"/>
      <c r="H66" s="45"/>
      <c r="I66" s="45" t="s">
        <v>1</v>
      </c>
    </row>
    <row r="67" spans="1:9" ht="16.5" customHeight="1">
      <c r="A67" s="69"/>
      <c r="B67" s="45" t="s">
        <v>13</v>
      </c>
      <c r="C67" s="45"/>
      <c r="D67" s="45"/>
      <c r="E67" s="45"/>
      <c r="F67" s="45"/>
      <c r="G67" s="45"/>
      <c r="H67" s="45"/>
      <c r="I67" s="45" t="s">
        <v>4</v>
      </c>
    </row>
    <row r="69" spans="1:9" ht="16.5" customHeight="1">
      <c r="A69" s="67" t="s">
        <v>90</v>
      </c>
      <c r="B69" s="45" t="s">
        <v>0</v>
      </c>
      <c r="C69" s="45"/>
      <c r="D69" s="45"/>
      <c r="E69" s="45"/>
      <c r="F69" s="45"/>
      <c r="G69" s="45"/>
      <c r="H69" s="45"/>
      <c r="I69" s="45" t="s">
        <v>6</v>
      </c>
    </row>
    <row r="70" spans="1:9" ht="16.5" customHeight="1">
      <c r="A70" s="67"/>
      <c r="B70" s="45" t="s">
        <v>1</v>
      </c>
      <c r="C70" s="45"/>
      <c r="D70" s="45"/>
      <c r="E70" s="45"/>
      <c r="F70" s="45"/>
      <c r="G70" s="45"/>
      <c r="H70" s="45"/>
      <c r="I70" s="45" t="s">
        <v>17</v>
      </c>
    </row>
    <row r="71" spans="1:9" ht="16.5" customHeight="1">
      <c r="A71" s="67"/>
      <c r="B71" s="45" t="s">
        <v>3</v>
      </c>
      <c r="C71" s="45"/>
      <c r="D71" s="45"/>
      <c r="E71" s="45"/>
      <c r="F71" s="45"/>
      <c r="G71" s="45"/>
      <c r="H71" s="45"/>
      <c r="I71" s="45" t="s">
        <v>18</v>
      </c>
    </row>
    <row r="72" spans="1:9" ht="16.5" customHeight="1">
      <c r="A72" s="67"/>
      <c r="B72" s="45" t="s">
        <v>4</v>
      </c>
      <c r="C72" s="45"/>
      <c r="D72" s="45"/>
      <c r="E72" s="45"/>
      <c r="F72" s="45"/>
      <c r="G72" s="45"/>
      <c r="H72" s="45"/>
      <c r="I72" s="45" t="s">
        <v>2</v>
      </c>
    </row>
    <row r="73" spans="1:9" ht="16.5" customHeight="1">
      <c r="A73" s="67"/>
      <c r="B73" s="45" t="s">
        <v>19</v>
      </c>
      <c r="C73" s="45"/>
      <c r="D73" s="45"/>
      <c r="E73" s="45"/>
      <c r="F73" s="45"/>
      <c r="G73" s="45"/>
      <c r="H73" s="45"/>
      <c r="I73" s="45" t="s">
        <v>16</v>
      </c>
    </row>
    <row r="74" spans="1:9" ht="16.5" customHeight="1">
      <c r="A74" s="67"/>
      <c r="B74" s="45" t="s">
        <v>5</v>
      </c>
      <c r="C74" s="45"/>
      <c r="D74" s="45"/>
      <c r="E74" s="45"/>
      <c r="F74" s="45"/>
      <c r="G74" s="45"/>
      <c r="H74" s="45"/>
      <c r="I74" s="45" t="s">
        <v>12</v>
      </c>
    </row>
    <row r="75" spans="1:9" ht="16.5" customHeight="1">
      <c r="A75" s="67"/>
      <c r="B75" s="45" t="s">
        <v>7</v>
      </c>
      <c r="C75" s="45"/>
      <c r="D75" s="45"/>
      <c r="E75" s="45"/>
      <c r="F75" s="45"/>
      <c r="G75" s="45"/>
      <c r="H75" s="45"/>
      <c r="I75" s="45" t="s">
        <v>13</v>
      </c>
    </row>
    <row r="76" spans="1:9" ht="16.5" customHeight="1">
      <c r="A76" s="67"/>
      <c r="B76" s="45" t="s">
        <v>9</v>
      </c>
      <c r="C76" s="45"/>
      <c r="D76" s="45"/>
      <c r="E76" s="45"/>
      <c r="F76" s="45"/>
      <c r="G76" s="45"/>
      <c r="H76" s="45"/>
      <c r="I76" s="45" t="s">
        <v>8</v>
      </c>
    </row>
    <row r="77" spans="1:9" ht="16.5" customHeight="1">
      <c r="A77" s="69">
        <v>7</v>
      </c>
      <c r="B77" s="45" t="s">
        <v>11</v>
      </c>
      <c r="C77" s="45"/>
      <c r="D77" s="45"/>
      <c r="E77" s="45"/>
      <c r="F77" s="45"/>
      <c r="G77" s="45"/>
      <c r="H77" s="45"/>
      <c r="I77" s="45" t="s">
        <v>10</v>
      </c>
    </row>
    <row r="78" spans="1:9" ht="16.5" customHeight="1">
      <c r="A78" s="69"/>
      <c r="B78" s="45" t="s">
        <v>15</v>
      </c>
      <c r="C78" s="45"/>
      <c r="D78" s="45"/>
      <c r="E78" s="45"/>
      <c r="F78" s="45"/>
      <c r="G78" s="45"/>
      <c r="H78" s="45"/>
      <c r="I78" s="45" t="s">
        <v>14</v>
      </c>
    </row>
    <row r="80" spans="1:9" ht="16.5" customHeight="1">
      <c r="A80" s="67" t="s">
        <v>22</v>
      </c>
      <c r="B80" s="45" t="s">
        <v>16</v>
      </c>
      <c r="C80" s="45"/>
      <c r="D80" s="45"/>
      <c r="E80" s="45"/>
      <c r="F80" s="45"/>
      <c r="G80" s="45"/>
      <c r="H80" s="45"/>
      <c r="I80" s="45" t="s">
        <v>15</v>
      </c>
    </row>
    <row r="81" spans="1:9" ht="16.5" customHeight="1">
      <c r="A81" s="67"/>
      <c r="B81" s="45" t="s">
        <v>2</v>
      </c>
      <c r="C81" s="45"/>
      <c r="D81" s="45"/>
      <c r="E81" s="45"/>
      <c r="F81" s="45"/>
      <c r="G81" s="45"/>
      <c r="H81" s="45"/>
      <c r="I81" s="45" t="s">
        <v>0</v>
      </c>
    </row>
    <row r="82" spans="1:9" ht="16.5" customHeight="1">
      <c r="A82" s="67"/>
      <c r="B82" s="45" t="s">
        <v>12</v>
      </c>
      <c r="C82" s="45"/>
      <c r="D82" s="45"/>
      <c r="E82" s="45"/>
      <c r="F82" s="45"/>
      <c r="G82" s="45"/>
      <c r="H82" s="45"/>
      <c r="I82" s="45" t="s">
        <v>3</v>
      </c>
    </row>
    <row r="83" spans="1:9" ht="16.5" customHeight="1">
      <c r="A83" s="67"/>
      <c r="B83" s="45" t="s">
        <v>17</v>
      </c>
      <c r="C83" s="45"/>
      <c r="D83" s="45"/>
      <c r="E83" s="45"/>
      <c r="F83" s="45"/>
      <c r="G83" s="45"/>
      <c r="H83" s="45"/>
      <c r="I83" s="45" t="s">
        <v>19</v>
      </c>
    </row>
    <row r="84" spans="1:9" ht="16.5" customHeight="1">
      <c r="A84" s="67"/>
      <c r="B84" s="45" t="s">
        <v>18</v>
      </c>
      <c r="C84" s="45"/>
      <c r="D84" s="45"/>
      <c r="E84" s="45"/>
      <c r="F84" s="45"/>
      <c r="G84" s="45"/>
      <c r="H84" s="45"/>
      <c r="I84" s="45" t="s">
        <v>1</v>
      </c>
    </row>
    <row r="85" spans="1:9" ht="16.5" customHeight="1">
      <c r="A85" s="67"/>
      <c r="B85" s="45" t="s">
        <v>6</v>
      </c>
      <c r="C85" s="45"/>
      <c r="D85" s="45"/>
      <c r="E85" s="45"/>
      <c r="F85" s="45"/>
      <c r="G85" s="45"/>
      <c r="H85" s="45"/>
      <c r="I85" s="45" t="s">
        <v>9</v>
      </c>
    </row>
    <row r="86" spans="1:9" ht="16.5" customHeight="1">
      <c r="A86" s="67"/>
      <c r="B86" s="45" t="s">
        <v>8</v>
      </c>
      <c r="C86" s="45"/>
      <c r="D86" s="45"/>
      <c r="E86" s="45"/>
      <c r="F86" s="45"/>
      <c r="G86" s="45"/>
      <c r="H86" s="45"/>
      <c r="I86" s="45" t="s">
        <v>4</v>
      </c>
    </row>
    <row r="87" spans="1:9" ht="16.5" customHeight="1">
      <c r="A87" s="67"/>
      <c r="B87" s="45" t="s">
        <v>14</v>
      </c>
      <c r="C87" s="45"/>
      <c r="D87" s="45"/>
      <c r="E87" s="45"/>
      <c r="F87" s="45"/>
      <c r="G87" s="45"/>
      <c r="H87" s="45"/>
      <c r="I87" s="45" t="s">
        <v>11</v>
      </c>
    </row>
    <row r="88" spans="1:9" ht="16.5" customHeight="1">
      <c r="A88" s="69">
        <v>8</v>
      </c>
      <c r="B88" s="45" t="s">
        <v>10</v>
      </c>
      <c r="C88" s="45"/>
      <c r="D88" s="45"/>
      <c r="E88" s="45"/>
      <c r="F88" s="45"/>
      <c r="G88" s="45"/>
      <c r="H88" s="45"/>
      <c r="I88" s="45" t="s">
        <v>7</v>
      </c>
    </row>
    <row r="89" spans="1:9" ht="16.5" customHeight="1">
      <c r="A89" s="69"/>
      <c r="B89" s="45" t="s">
        <v>13</v>
      </c>
      <c r="C89" s="45"/>
      <c r="D89" s="45"/>
      <c r="E89" s="45"/>
      <c r="F89" s="45"/>
      <c r="G89" s="45"/>
      <c r="H89" s="45"/>
      <c r="I89" s="45" t="s">
        <v>5</v>
      </c>
    </row>
    <row r="91" spans="1:9" ht="16.5" customHeight="1">
      <c r="A91" s="67" t="s">
        <v>23</v>
      </c>
      <c r="B91" s="45" t="s">
        <v>1</v>
      </c>
      <c r="C91" s="45"/>
      <c r="D91" s="45"/>
      <c r="E91" s="45"/>
      <c r="F91" s="45"/>
      <c r="G91" s="45"/>
      <c r="H91" s="45"/>
      <c r="I91" s="45" t="s">
        <v>6</v>
      </c>
    </row>
    <row r="92" spans="1:9" ht="16.5" customHeight="1">
      <c r="A92" s="67"/>
      <c r="B92" s="45" t="s">
        <v>3</v>
      </c>
      <c r="C92" s="45"/>
      <c r="D92" s="45"/>
      <c r="E92" s="45"/>
      <c r="F92" s="45"/>
      <c r="G92" s="45"/>
      <c r="H92" s="45"/>
      <c r="I92" s="45" t="s">
        <v>8</v>
      </c>
    </row>
    <row r="93" spans="1:9" ht="16.5" customHeight="1">
      <c r="A93" s="67"/>
      <c r="B93" s="45" t="s">
        <v>4</v>
      </c>
      <c r="C93" s="45"/>
      <c r="D93" s="45"/>
      <c r="E93" s="45"/>
      <c r="F93" s="45"/>
      <c r="G93" s="45"/>
      <c r="H93" s="45"/>
      <c r="I93" s="45" t="s">
        <v>0</v>
      </c>
    </row>
    <row r="94" spans="1:9" ht="16.5" customHeight="1">
      <c r="A94" s="67"/>
      <c r="B94" s="45" t="s">
        <v>17</v>
      </c>
      <c r="C94" s="45"/>
      <c r="D94" s="45"/>
      <c r="E94" s="45"/>
      <c r="F94" s="45"/>
      <c r="G94" s="45"/>
      <c r="H94" s="45"/>
      <c r="I94" s="45" t="s">
        <v>14</v>
      </c>
    </row>
    <row r="95" spans="1:9" ht="16.5" customHeight="1">
      <c r="A95" s="67"/>
      <c r="B95" s="45" t="s">
        <v>19</v>
      </c>
      <c r="C95" s="45"/>
      <c r="D95" s="45"/>
      <c r="E95" s="45"/>
      <c r="F95" s="45"/>
      <c r="G95" s="45"/>
      <c r="H95" s="45"/>
      <c r="I95" s="45" t="s">
        <v>13</v>
      </c>
    </row>
    <row r="96" spans="1:9" ht="16.5" customHeight="1">
      <c r="A96" s="67"/>
      <c r="B96" s="45" t="s">
        <v>5</v>
      </c>
      <c r="C96" s="45"/>
      <c r="D96" s="45"/>
      <c r="E96" s="45"/>
      <c r="F96" s="45"/>
      <c r="G96" s="45"/>
      <c r="H96" s="45"/>
      <c r="I96" s="45" t="s">
        <v>2</v>
      </c>
    </row>
    <row r="97" spans="1:9" ht="16.5" customHeight="1">
      <c r="A97" s="67"/>
      <c r="B97" s="45" t="s">
        <v>7</v>
      </c>
      <c r="C97" s="45"/>
      <c r="D97" s="45"/>
      <c r="E97" s="45"/>
      <c r="F97" s="45"/>
      <c r="G97" s="45"/>
      <c r="H97" s="45"/>
      <c r="I97" s="45" t="s">
        <v>12</v>
      </c>
    </row>
    <row r="98" spans="1:9" ht="16.5" customHeight="1">
      <c r="A98" s="67"/>
      <c r="B98" s="45" t="s">
        <v>9</v>
      </c>
      <c r="C98" s="45"/>
      <c r="D98" s="45"/>
      <c r="E98" s="45"/>
      <c r="F98" s="45"/>
      <c r="G98" s="45"/>
      <c r="H98" s="45"/>
      <c r="I98" s="45" t="s">
        <v>18</v>
      </c>
    </row>
    <row r="99" spans="1:9" ht="16.5" customHeight="1">
      <c r="A99" s="69">
        <v>9</v>
      </c>
      <c r="B99" s="45" t="s">
        <v>11</v>
      </c>
      <c r="C99" s="45"/>
      <c r="D99" s="45"/>
      <c r="E99" s="45"/>
      <c r="F99" s="45"/>
      <c r="G99" s="45"/>
      <c r="H99" s="45"/>
      <c r="I99" s="45" t="s">
        <v>16</v>
      </c>
    </row>
    <row r="100" spans="1:9" ht="16.5" customHeight="1">
      <c r="A100" s="69"/>
      <c r="B100" s="45" t="s">
        <v>15</v>
      </c>
      <c r="C100" s="45"/>
      <c r="D100" s="45"/>
      <c r="E100" s="45"/>
      <c r="F100" s="45"/>
      <c r="G100" s="45"/>
      <c r="H100" s="45"/>
      <c r="I100" s="45" t="s">
        <v>10</v>
      </c>
    </row>
    <row r="102" spans="1:9" ht="16.5" customHeight="1">
      <c r="A102" s="67" t="s">
        <v>24</v>
      </c>
      <c r="B102" s="45" t="s">
        <v>0</v>
      </c>
      <c r="C102" s="45"/>
      <c r="D102" s="45"/>
      <c r="E102" s="45"/>
      <c r="F102" s="45"/>
      <c r="G102" s="45"/>
      <c r="H102" s="45"/>
      <c r="I102" s="45" t="s">
        <v>9</v>
      </c>
    </row>
    <row r="103" spans="1:9" ht="16.5" customHeight="1">
      <c r="A103" s="67"/>
      <c r="B103" s="45" t="s">
        <v>16</v>
      </c>
      <c r="C103" s="45"/>
      <c r="D103" s="45"/>
      <c r="E103" s="45"/>
      <c r="F103" s="45"/>
      <c r="G103" s="45"/>
      <c r="H103" s="45"/>
      <c r="I103" s="45" t="s">
        <v>17</v>
      </c>
    </row>
    <row r="104" spans="1:9" ht="16.5" customHeight="1">
      <c r="A104" s="67"/>
      <c r="B104" s="45" t="s">
        <v>2</v>
      </c>
      <c r="C104" s="45"/>
      <c r="D104" s="45"/>
      <c r="E104" s="45"/>
      <c r="F104" s="45"/>
      <c r="G104" s="45"/>
      <c r="H104" s="45"/>
      <c r="I104" s="45" t="s">
        <v>3</v>
      </c>
    </row>
    <row r="105" spans="1:9" ht="16.5" customHeight="1">
      <c r="A105" s="67"/>
      <c r="B105" s="45" t="s">
        <v>12</v>
      </c>
      <c r="C105" s="45"/>
      <c r="D105" s="45"/>
      <c r="E105" s="45"/>
      <c r="F105" s="45"/>
      <c r="G105" s="45"/>
      <c r="H105" s="45"/>
      <c r="I105" s="45" t="s">
        <v>11</v>
      </c>
    </row>
    <row r="106" spans="1:9" ht="16.5" customHeight="1">
      <c r="A106" s="67"/>
      <c r="B106" s="45" t="s">
        <v>18</v>
      </c>
      <c r="C106" s="45"/>
      <c r="D106" s="45"/>
      <c r="E106" s="45"/>
      <c r="F106" s="45"/>
      <c r="G106" s="45"/>
      <c r="H106" s="45"/>
      <c r="I106" s="45" t="s">
        <v>7</v>
      </c>
    </row>
    <row r="107" spans="1:9" ht="16.5" customHeight="1">
      <c r="A107" s="67"/>
      <c r="B107" s="45" t="s">
        <v>6</v>
      </c>
      <c r="C107" s="45"/>
      <c r="D107" s="45"/>
      <c r="E107" s="45"/>
      <c r="F107" s="45"/>
      <c r="G107" s="45"/>
      <c r="H107" s="45"/>
      <c r="I107" s="45" t="s">
        <v>4</v>
      </c>
    </row>
    <row r="108" spans="1:9" ht="16.5" customHeight="1">
      <c r="A108" s="67"/>
      <c r="B108" s="45" t="s">
        <v>8</v>
      </c>
      <c r="C108" s="45"/>
      <c r="D108" s="45"/>
      <c r="E108" s="45"/>
      <c r="F108" s="45"/>
      <c r="G108" s="45"/>
      <c r="H108" s="45"/>
      <c r="I108" s="45" t="s">
        <v>1</v>
      </c>
    </row>
    <row r="109" spans="1:9" ht="16.5" customHeight="1">
      <c r="A109" s="67"/>
      <c r="B109" s="45" t="s">
        <v>14</v>
      </c>
      <c r="C109" s="45"/>
      <c r="D109" s="45"/>
      <c r="E109" s="45"/>
      <c r="F109" s="45"/>
      <c r="G109" s="45"/>
      <c r="H109" s="45"/>
      <c r="I109" s="45" t="s">
        <v>19</v>
      </c>
    </row>
    <row r="110" spans="1:9" ht="16.5" customHeight="1">
      <c r="A110" s="69">
        <v>10</v>
      </c>
      <c r="B110" s="45" t="s">
        <v>10</v>
      </c>
      <c r="C110" s="45"/>
      <c r="D110" s="45"/>
      <c r="E110" s="45"/>
      <c r="F110" s="45"/>
      <c r="G110" s="45"/>
      <c r="H110" s="45"/>
      <c r="I110" s="45" t="s">
        <v>5</v>
      </c>
    </row>
    <row r="111" spans="1:9" ht="16.5" customHeight="1">
      <c r="A111" s="69"/>
      <c r="B111" s="45" t="s">
        <v>13</v>
      </c>
      <c r="C111" s="45"/>
      <c r="D111" s="45"/>
      <c r="E111" s="45"/>
      <c r="F111" s="45"/>
      <c r="G111" s="45"/>
      <c r="H111" s="45"/>
      <c r="I111" s="45" t="s">
        <v>15</v>
      </c>
    </row>
    <row r="113" spans="1:9" ht="16.5" customHeight="1">
      <c r="A113" s="67" t="s">
        <v>25</v>
      </c>
      <c r="B113" s="45" t="s">
        <v>16</v>
      </c>
      <c r="C113" s="45"/>
      <c r="D113" s="45"/>
      <c r="E113" s="45"/>
      <c r="F113" s="45"/>
      <c r="G113" s="45"/>
      <c r="H113" s="45"/>
      <c r="I113" s="45" t="s">
        <v>14</v>
      </c>
    </row>
    <row r="114" spans="1:9" ht="16.5" customHeight="1">
      <c r="A114" s="67"/>
      <c r="B114" s="45" t="s">
        <v>1</v>
      </c>
      <c r="C114" s="45"/>
      <c r="D114" s="45"/>
      <c r="E114" s="45"/>
      <c r="F114" s="45"/>
      <c r="G114" s="45"/>
      <c r="H114" s="45"/>
      <c r="I114" s="45" t="s">
        <v>2</v>
      </c>
    </row>
    <row r="115" spans="1:9" ht="16.5" customHeight="1">
      <c r="A115" s="67"/>
      <c r="B115" s="45" t="s">
        <v>3</v>
      </c>
      <c r="C115" s="45"/>
      <c r="D115" s="45"/>
      <c r="E115" s="45"/>
      <c r="F115" s="45"/>
      <c r="G115" s="45"/>
      <c r="H115" s="45"/>
      <c r="I115" s="45" t="s">
        <v>6</v>
      </c>
    </row>
    <row r="116" spans="1:9" ht="16.5" customHeight="1">
      <c r="A116" s="67"/>
      <c r="B116" s="45" t="s">
        <v>17</v>
      </c>
      <c r="C116" s="45"/>
      <c r="D116" s="45"/>
      <c r="E116" s="45"/>
      <c r="F116" s="45"/>
      <c r="G116" s="45"/>
      <c r="H116" s="45"/>
      <c r="I116" s="45" t="s">
        <v>18</v>
      </c>
    </row>
    <row r="117" spans="1:9" ht="16.5" customHeight="1">
      <c r="A117" s="67"/>
      <c r="B117" s="45" t="s">
        <v>19</v>
      </c>
      <c r="C117" s="45"/>
      <c r="D117" s="45"/>
      <c r="E117" s="45"/>
      <c r="F117" s="45"/>
      <c r="G117" s="45"/>
      <c r="H117" s="45"/>
      <c r="I117" s="45" t="s">
        <v>10</v>
      </c>
    </row>
    <row r="118" spans="1:9" ht="16.5" customHeight="1">
      <c r="A118" s="67"/>
      <c r="B118" s="45" t="s">
        <v>5</v>
      </c>
      <c r="C118" s="45"/>
      <c r="D118" s="45"/>
      <c r="E118" s="45"/>
      <c r="F118" s="45"/>
      <c r="G118" s="45"/>
      <c r="H118" s="45"/>
      <c r="I118" s="45" t="s">
        <v>0</v>
      </c>
    </row>
    <row r="119" spans="1:9" ht="16.5" customHeight="1">
      <c r="A119" s="67"/>
      <c r="B119" s="45" t="s">
        <v>7</v>
      </c>
      <c r="C119" s="45"/>
      <c r="D119" s="45"/>
      <c r="E119" s="45"/>
      <c r="F119" s="45"/>
      <c r="G119" s="45"/>
      <c r="H119" s="45"/>
      <c r="I119" s="45" t="s">
        <v>8</v>
      </c>
    </row>
    <row r="120" spans="1:9" ht="16.5" customHeight="1">
      <c r="A120" s="67"/>
      <c r="B120" s="45" t="s">
        <v>9</v>
      </c>
      <c r="C120" s="45"/>
      <c r="D120" s="45"/>
      <c r="E120" s="45"/>
      <c r="F120" s="45"/>
      <c r="G120" s="45"/>
      <c r="H120" s="45"/>
      <c r="I120" s="45" t="s">
        <v>4</v>
      </c>
    </row>
    <row r="121" spans="1:9" ht="16.5" customHeight="1">
      <c r="A121" s="69">
        <v>11</v>
      </c>
      <c r="B121" s="45" t="s">
        <v>11</v>
      </c>
      <c r="C121" s="45"/>
      <c r="D121" s="45"/>
      <c r="E121" s="45"/>
      <c r="F121" s="45"/>
      <c r="G121" s="45"/>
      <c r="H121" s="45"/>
      <c r="I121" s="45" t="s">
        <v>13</v>
      </c>
    </row>
    <row r="122" spans="1:9" ht="16.5" customHeight="1">
      <c r="A122" s="69"/>
      <c r="B122" s="45" t="s">
        <v>15</v>
      </c>
      <c r="C122" s="45"/>
      <c r="D122" s="45"/>
      <c r="E122" s="45"/>
      <c r="F122" s="45"/>
      <c r="G122" s="45"/>
      <c r="H122" s="45"/>
      <c r="I122" s="45" t="s">
        <v>12</v>
      </c>
    </row>
    <row r="124" spans="1:9" ht="16.5" customHeight="1">
      <c r="A124" s="67" t="s">
        <v>26</v>
      </c>
      <c r="B124" s="45" t="s">
        <v>0</v>
      </c>
      <c r="C124" s="45"/>
      <c r="D124" s="45"/>
      <c r="E124" s="45"/>
      <c r="F124" s="45"/>
      <c r="G124" s="45"/>
      <c r="H124" s="45"/>
      <c r="I124" s="45" t="s">
        <v>1</v>
      </c>
    </row>
    <row r="125" spans="1:9" ht="16.5" customHeight="1">
      <c r="A125" s="67"/>
      <c r="B125" s="45" t="s">
        <v>2</v>
      </c>
      <c r="C125" s="45"/>
      <c r="D125" s="45"/>
      <c r="E125" s="45"/>
      <c r="F125" s="45"/>
      <c r="G125" s="45"/>
      <c r="H125" s="45"/>
      <c r="I125" s="45" t="s">
        <v>19</v>
      </c>
    </row>
    <row r="126" spans="1:9" ht="16.5" customHeight="1">
      <c r="A126" s="67"/>
      <c r="B126" s="45" t="s">
        <v>4</v>
      </c>
      <c r="C126" s="45"/>
      <c r="D126" s="45"/>
      <c r="E126" s="45"/>
      <c r="F126" s="45"/>
      <c r="G126" s="45"/>
      <c r="H126" s="45"/>
      <c r="I126" s="45" t="s">
        <v>5</v>
      </c>
    </row>
    <row r="127" spans="1:9" ht="16.5" customHeight="1">
      <c r="A127" s="67"/>
      <c r="B127" s="45" t="s">
        <v>12</v>
      </c>
      <c r="C127" s="45"/>
      <c r="D127" s="45"/>
      <c r="E127" s="45"/>
      <c r="F127" s="45"/>
      <c r="G127" s="45"/>
      <c r="H127" s="45"/>
      <c r="I127" s="45" t="s">
        <v>16</v>
      </c>
    </row>
    <row r="128" spans="1:9" ht="16.5" customHeight="1">
      <c r="A128" s="67"/>
      <c r="B128" s="45" t="s">
        <v>18</v>
      </c>
      <c r="C128" s="45"/>
      <c r="D128" s="45"/>
      <c r="E128" s="45"/>
      <c r="F128" s="45"/>
      <c r="G128" s="45"/>
      <c r="H128" s="45"/>
      <c r="I128" s="45" t="s">
        <v>11</v>
      </c>
    </row>
    <row r="129" spans="1:9" ht="16.5" customHeight="1">
      <c r="A129" s="67"/>
      <c r="B129" s="45" t="s">
        <v>6</v>
      </c>
      <c r="C129" s="45"/>
      <c r="D129" s="45"/>
      <c r="E129" s="45"/>
      <c r="F129" s="45"/>
      <c r="G129" s="45"/>
      <c r="H129" s="45"/>
      <c r="I129" s="45" t="s">
        <v>7</v>
      </c>
    </row>
    <row r="130" spans="1:9" ht="16.5" customHeight="1">
      <c r="A130" s="67"/>
      <c r="B130" s="45" t="s">
        <v>8</v>
      </c>
      <c r="C130" s="45"/>
      <c r="D130" s="45"/>
      <c r="E130" s="45"/>
      <c r="F130" s="45"/>
      <c r="G130" s="45"/>
      <c r="H130" s="45"/>
      <c r="I130" s="45" t="s">
        <v>15</v>
      </c>
    </row>
    <row r="131" spans="1:9" ht="16.5" customHeight="1">
      <c r="A131" s="67"/>
      <c r="B131" s="45" t="s">
        <v>9</v>
      </c>
      <c r="C131" s="45"/>
      <c r="D131" s="45"/>
      <c r="E131" s="45"/>
      <c r="F131" s="45"/>
      <c r="G131" s="45"/>
      <c r="H131" s="45"/>
      <c r="I131" s="45" t="s">
        <v>3</v>
      </c>
    </row>
    <row r="132" spans="1:9" ht="16.5" customHeight="1">
      <c r="A132" s="69">
        <v>12</v>
      </c>
      <c r="B132" s="45" t="s">
        <v>10</v>
      </c>
      <c r="C132" s="45"/>
      <c r="D132" s="45"/>
      <c r="E132" s="45"/>
      <c r="F132" s="45"/>
      <c r="G132" s="45"/>
      <c r="H132" s="45"/>
      <c r="I132" s="45" t="s">
        <v>14</v>
      </c>
    </row>
    <row r="133" spans="1:9" ht="16.5" customHeight="1">
      <c r="A133" s="69"/>
      <c r="B133" s="45" t="s">
        <v>13</v>
      </c>
      <c r="C133" s="45"/>
      <c r="D133" s="45"/>
      <c r="E133" s="45"/>
      <c r="F133" s="45"/>
      <c r="G133" s="45"/>
      <c r="H133" s="45"/>
      <c r="I133" s="45" t="s">
        <v>17</v>
      </c>
    </row>
    <row r="135" spans="1:9" ht="16.5" customHeight="1">
      <c r="A135" s="67" t="s">
        <v>27</v>
      </c>
      <c r="B135" s="45" t="s">
        <v>16</v>
      </c>
      <c r="C135" s="45"/>
      <c r="D135" s="45"/>
      <c r="E135" s="45"/>
      <c r="F135" s="45"/>
      <c r="G135" s="45"/>
      <c r="H135" s="45"/>
      <c r="I135" s="45" t="s">
        <v>10</v>
      </c>
    </row>
    <row r="136" spans="1:9" ht="16.5" customHeight="1">
      <c r="A136" s="67"/>
      <c r="B136" s="45" t="s">
        <v>1</v>
      </c>
      <c r="C136" s="45"/>
      <c r="D136" s="45"/>
      <c r="E136" s="45"/>
      <c r="F136" s="45"/>
      <c r="G136" s="45"/>
      <c r="H136" s="45"/>
      <c r="I136" s="45" t="s">
        <v>9</v>
      </c>
    </row>
    <row r="137" spans="1:9" ht="16.5" customHeight="1">
      <c r="A137" s="67"/>
      <c r="B137" s="45" t="s">
        <v>3</v>
      </c>
      <c r="C137" s="45"/>
      <c r="D137" s="45"/>
      <c r="E137" s="45"/>
      <c r="F137" s="45"/>
      <c r="G137" s="45"/>
      <c r="H137" s="45"/>
      <c r="I137" s="45" t="s">
        <v>4</v>
      </c>
    </row>
    <row r="138" spans="1:9" ht="16.5" customHeight="1">
      <c r="A138" s="67"/>
      <c r="B138" s="45" t="s">
        <v>17</v>
      </c>
      <c r="C138" s="45"/>
      <c r="D138" s="45"/>
      <c r="E138" s="45"/>
      <c r="F138" s="45"/>
      <c r="G138" s="45"/>
      <c r="H138" s="45"/>
      <c r="I138" s="45" t="s">
        <v>12</v>
      </c>
    </row>
    <row r="139" spans="1:9" ht="16.5" customHeight="1">
      <c r="A139" s="67"/>
      <c r="B139" s="45" t="s">
        <v>19</v>
      </c>
      <c r="C139" s="45"/>
      <c r="D139" s="45"/>
      <c r="E139" s="45"/>
      <c r="F139" s="45"/>
      <c r="G139" s="45"/>
      <c r="H139" s="45"/>
      <c r="I139" s="45" t="s">
        <v>0</v>
      </c>
    </row>
    <row r="140" spans="1:9" ht="16.5" customHeight="1">
      <c r="A140" s="67"/>
      <c r="B140" s="45" t="s">
        <v>5</v>
      </c>
      <c r="C140" s="45"/>
      <c r="D140" s="45"/>
      <c r="E140" s="45"/>
      <c r="F140" s="45"/>
      <c r="G140" s="45"/>
      <c r="H140" s="45"/>
      <c r="I140" s="45" t="s">
        <v>8</v>
      </c>
    </row>
    <row r="141" spans="1:9" ht="16.5" customHeight="1">
      <c r="A141" s="67"/>
      <c r="B141" s="45" t="s">
        <v>7</v>
      </c>
      <c r="C141" s="45"/>
      <c r="D141" s="45"/>
      <c r="E141" s="45"/>
      <c r="F141" s="45"/>
      <c r="G141" s="45"/>
      <c r="H141" s="45"/>
      <c r="I141" s="45" t="s">
        <v>2</v>
      </c>
    </row>
    <row r="142" spans="1:9" ht="16.5" customHeight="1">
      <c r="A142" s="67"/>
      <c r="B142" s="45" t="s">
        <v>14</v>
      </c>
      <c r="C142" s="45"/>
      <c r="D142" s="45"/>
      <c r="E142" s="45"/>
      <c r="F142" s="45"/>
      <c r="G142" s="45"/>
      <c r="H142" s="45"/>
      <c r="I142" s="45" t="s">
        <v>13</v>
      </c>
    </row>
    <row r="143" spans="1:9" ht="16.5" customHeight="1">
      <c r="A143" s="69">
        <v>13</v>
      </c>
      <c r="B143" s="45" t="s">
        <v>11</v>
      </c>
      <c r="C143" s="45"/>
      <c r="D143" s="45"/>
      <c r="E143" s="45"/>
      <c r="F143" s="45"/>
      <c r="G143" s="45"/>
      <c r="H143" s="45"/>
      <c r="I143" s="45" t="s">
        <v>6</v>
      </c>
    </row>
    <row r="144" spans="1:9" ht="16.5" customHeight="1">
      <c r="A144" s="69"/>
      <c r="B144" s="45" t="s">
        <v>15</v>
      </c>
      <c r="C144" s="45"/>
      <c r="D144" s="45"/>
      <c r="E144" s="45"/>
      <c r="F144" s="45"/>
      <c r="G144" s="45"/>
      <c r="H144" s="45"/>
      <c r="I144" s="45" t="s">
        <v>18</v>
      </c>
    </row>
    <row r="146" spans="1:9" ht="16.5" customHeight="1">
      <c r="A146" s="67" t="s">
        <v>28</v>
      </c>
      <c r="B146" s="45" t="s">
        <v>0</v>
      </c>
      <c r="C146" s="45"/>
      <c r="D146" s="45"/>
      <c r="E146" s="45"/>
      <c r="F146" s="45"/>
      <c r="G146" s="45"/>
      <c r="H146" s="45"/>
      <c r="I146" s="45" t="s">
        <v>3</v>
      </c>
    </row>
    <row r="147" spans="1:9" ht="16.5" customHeight="1">
      <c r="A147" s="67"/>
      <c r="B147" s="45" t="s">
        <v>2</v>
      </c>
      <c r="C147" s="45"/>
      <c r="D147" s="45"/>
      <c r="E147" s="45"/>
      <c r="F147" s="45"/>
      <c r="G147" s="45"/>
      <c r="H147" s="45"/>
      <c r="I147" s="45" t="s">
        <v>15</v>
      </c>
    </row>
    <row r="148" spans="1:9" ht="16.5" customHeight="1">
      <c r="A148" s="67"/>
      <c r="B148" s="45" t="s">
        <v>4</v>
      </c>
      <c r="C148" s="45"/>
      <c r="D148" s="45"/>
      <c r="E148" s="45"/>
      <c r="F148" s="45"/>
      <c r="G148" s="45"/>
      <c r="H148" s="45"/>
      <c r="I148" s="45" t="s">
        <v>1</v>
      </c>
    </row>
    <row r="149" spans="1:9" ht="16.5" customHeight="1">
      <c r="A149" s="67"/>
      <c r="B149" s="45" t="s">
        <v>12</v>
      </c>
      <c r="C149" s="45"/>
      <c r="D149" s="45"/>
      <c r="E149" s="45"/>
      <c r="F149" s="45"/>
      <c r="G149" s="45"/>
      <c r="H149" s="45"/>
      <c r="I149" s="45" t="s">
        <v>19</v>
      </c>
    </row>
    <row r="150" spans="1:9" ht="16.5" customHeight="1">
      <c r="A150" s="67"/>
      <c r="B150" s="45" t="s">
        <v>18</v>
      </c>
      <c r="C150" s="45"/>
      <c r="D150" s="45"/>
      <c r="E150" s="45"/>
      <c r="F150" s="45"/>
      <c r="G150" s="45"/>
      <c r="H150" s="45"/>
      <c r="I150" s="45" t="s">
        <v>14</v>
      </c>
    </row>
    <row r="151" spans="1:9" ht="16.5" customHeight="1">
      <c r="A151" s="67"/>
      <c r="B151" s="45" t="s">
        <v>6</v>
      </c>
      <c r="C151" s="45"/>
      <c r="D151" s="45"/>
      <c r="E151" s="45"/>
      <c r="F151" s="45"/>
      <c r="G151" s="45"/>
      <c r="H151" s="45"/>
      <c r="I151" s="45" t="s">
        <v>5</v>
      </c>
    </row>
    <row r="152" spans="1:9" ht="16.5" customHeight="1">
      <c r="A152" s="67"/>
      <c r="B152" s="45" t="s">
        <v>8</v>
      </c>
      <c r="C152" s="45"/>
      <c r="D152" s="45"/>
      <c r="E152" s="45"/>
      <c r="F152" s="45"/>
      <c r="G152" s="45"/>
      <c r="H152" s="45"/>
      <c r="I152" s="45" t="s">
        <v>11</v>
      </c>
    </row>
    <row r="153" spans="1:9" ht="16.5" customHeight="1">
      <c r="A153" s="67"/>
      <c r="B153" s="45" t="s">
        <v>9</v>
      </c>
      <c r="C153" s="45"/>
      <c r="D153" s="45"/>
      <c r="E153" s="45"/>
      <c r="F153" s="45"/>
      <c r="G153" s="45"/>
      <c r="H153" s="45"/>
      <c r="I153" s="45" t="s">
        <v>7</v>
      </c>
    </row>
    <row r="154" spans="1:9" ht="16.5" customHeight="1">
      <c r="A154" s="69">
        <v>14</v>
      </c>
      <c r="B154" s="45" t="s">
        <v>10</v>
      </c>
      <c r="C154" s="45"/>
      <c r="D154" s="45"/>
      <c r="E154" s="45"/>
      <c r="F154" s="45"/>
      <c r="G154" s="45"/>
      <c r="H154" s="45"/>
      <c r="I154" s="45" t="s">
        <v>17</v>
      </c>
    </row>
    <row r="155" spans="1:9" ht="16.5" customHeight="1">
      <c r="A155" s="69"/>
      <c r="B155" s="45" t="s">
        <v>13</v>
      </c>
      <c r="C155" s="45"/>
      <c r="D155" s="45"/>
      <c r="E155" s="45"/>
      <c r="F155" s="45"/>
      <c r="G155" s="45"/>
      <c r="H155" s="45"/>
      <c r="I155" s="45" t="s">
        <v>16</v>
      </c>
    </row>
    <row r="157" spans="1:9" ht="16.5" customHeight="1">
      <c r="A157" s="67" t="s">
        <v>29</v>
      </c>
      <c r="B157" s="45" t="s">
        <v>16</v>
      </c>
      <c r="C157" s="45"/>
      <c r="D157" s="45"/>
      <c r="E157" s="45"/>
      <c r="F157" s="45"/>
      <c r="G157" s="45"/>
      <c r="H157" s="45"/>
      <c r="I157" s="45" t="s">
        <v>18</v>
      </c>
    </row>
    <row r="158" spans="1:9" ht="16.5" customHeight="1">
      <c r="A158" s="67"/>
      <c r="B158" s="45" t="s">
        <v>1</v>
      </c>
      <c r="C158" s="45"/>
      <c r="D158" s="45"/>
      <c r="E158" s="45"/>
      <c r="F158" s="45"/>
      <c r="G158" s="45"/>
      <c r="H158" s="45"/>
      <c r="I158" s="45" t="s">
        <v>3</v>
      </c>
    </row>
    <row r="159" spans="1:9" ht="16.5" customHeight="1">
      <c r="A159" s="67"/>
      <c r="B159" s="45" t="s">
        <v>17</v>
      </c>
      <c r="C159" s="45"/>
      <c r="D159" s="45"/>
      <c r="E159" s="45"/>
      <c r="F159" s="45"/>
      <c r="G159" s="45"/>
      <c r="H159" s="45"/>
      <c r="I159" s="45" t="s">
        <v>2</v>
      </c>
    </row>
    <row r="160" spans="1:9" ht="16.5" customHeight="1">
      <c r="A160" s="67"/>
      <c r="B160" s="45" t="s">
        <v>19</v>
      </c>
      <c r="C160" s="45"/>
      <c r="D160" s="45"/>
      <c r="E160" s="45"/>
      <c r="F160" s="45"/>
      <c r="G160" s="45"/>
      <c r="H160" s="45"/>
      <c r="I160" s="45" t="s">
        <v>8</v>
      </c>
    </row>
    <row r="161" spans="1:9" ht="16.5" customHeight="1">
      <c r="A161" s="67"/>
      <c r="B161" s="45" t="s">
        <v>5</v>
      </c>
      <c r="C161" s="45"/>
      <c r="D161" s="45"/>
      <c r="E161" s="45"/>
      <c r="F161" s="45"/>
      <c r="G161" s="45"/>
      <c r="H161" s="45"/>
      <c r="I161" s="45" t="s">
        <v>9</v>
      </c>
    </row>
    <row r="162" spans="1:9" ht="16.5" customHeight="1">
      <c r="A162" s="67"/>
      <c r="B162" s="45" t="s">
        <v>7</v>
      </c>
      <c r="C162" s="45"/>
      <c r="D162" s="45"/>
      <c r="E162" s="45"/>
      <c r="F162" s="45"/>
      <c r="G162" s="45"/>
      <c r="H162" s="45"/>
      <c r="I162" s="45" t="s">
        <v>4</v>
      </c>
    </row>
    <row r="163" spans="1:9" ht="16.5" customHeight="1">
      <c r="A163" s="67"/>
      <c r="B163" s="45" t="s">
        <v>14</v>
      </c>
      <c r="C163" s="45"/>
      <c r="D163" s="45"/>
      <c r="E163" s="45"/>
      <c r="F163" s="45"/>
      <c r="G163" s="45"/>
      <c r="H163" s="45"/>
      <c r="I163" s="45" t="s">
        <v>12</v>
      </c>
    </row>
    <row r="164" spans="1:9" ht="16.5" customHeight="1">
      <c r="A164" s="67"/>
      <c r="B164" s="45" t="s">
        <v>11</v>
      </c>
      <c r="C164" s="45"/>
      <c r="D164" s="45"/>
      <c r="E164" s="45"/>
      <c r="F164" s="45"/>
      <c r="G164" s="45"/>
      <c r="H164" s="45"/>
      <c r="I164" s="45" t="s">
        <v>0</v>
      </c>
    </row>
    <row r="165" spans="1:9" ht="16.5" customHeight="1">
      <c r="A165" s="69">
        <v>15</v>
      </c>
      <c r="B165" s="45" t="s">
        <v>15</v>
      </c>
      <c r="C165" s="45"/>
      <c r="D165" s="45"/>
      <c r="E165" s="45"/>
      <c r="F165" s="45"/>
      <c r="G165" s="45"/>
      <c r="H165" s="45"/>
      <c r="I165" s="45" t="s">
        <v>6</v>
      </c>
    </row>
    <row r="166" spans="1:9" ht="16.5" customHeight="1">
      <c r="A166" s="69"/>
      <c r="B166" s="45" t="s">
        <v>10</v>
      </c>
      <c r="C166" s="45"/>
      <c r="D166" s="45"/>
      <c r="E166" s="45"/>
      <c r="F166" s="45"/>
      <c r="G166" s="45"/>
      <c r="H166" s="45"/>
      <c r="I166" s="45" t="s">
        <v>13</v>
      </c>
    </row>
    <row r="168" spans="1:9" ht="16.5" customHeight="1">
      <c r="A168" s="67" t="s">
        <v>30</v>
      </c>
      <c r="B168" s="45" t="s">
        <v>0</v>
      </c>
      <c r="C168" s="45"/>
      <c r="D168" s="45"/>
      <c r="E168" s="45"/>
      <c r="F168" s="45"/>
      <c r="G168" s="45"/>
      <c r="H168" s="45"/>
      <c r="I168" s="45" t="s">
        <v>17</v>
      </c>
    </row>
    <row r="169" spans="1:9" ht="16.5" customHeight="1">
      <c r="A169" s="67"/>
      <c r="B169" s="45" t="s">
        <v>1</v>
      </c>
      <c r="C169" s="45"/>
      <c r="D169" s="45"/>
      <c r="E169" s="45"/>
      <c r="F169" s="45"/>
      <c r="G169" s="45"/>
      <c r="H169" s="45"/>
      <c r="I169" s="45" t="s">
        <v>7</v>
      </c>
    </row>
    <row r="170" spans="1:9" ht="16.5" customHeight="1">
      <c r="A170" s="67"/>
      <c r="B170" s="45" t="s">
        <v>2</v>
      </c>
      <c r="C170" s="45"/>
      <c r="D170" s="45"/>
      <c r="E170" s="45"/>
      <c r="F170" s="45"/>
      <c r="G170" s="45"/>
      <c r="H170" s="45"/>
      <c r="I170" s="45" t="s">
        <v>11</v>
      </c>
    </row>
    <row r="171" spans="1:9" ht="16.5" customHeight="1">
      <c r="A171" s="67"/>
      <c r="B171" s="45" t="s">
        <v>3</v>
      </c>
      <c r="C171" s="45"/>
      <c r="D171" s="45"/>
      <c r="E171" s="45"/>
      <c r="F171" s="45"/>
      <c r="G171" s="45"/>
      <c r="H171" s="45"/>
      <c r="I171" s="45" t="s">
        <v>5</v>
      </c>
    </row>
    <row r="172" spans="1:9" ht="16.5" customHeight="1">
      <c r="A172" s="67"/>
      <c r="B172" s="45" t="s">
        <v>4</v>
      </c>
      <c r="C172" s="45"/>
      <c r="D172" s="45"/>
      <c r="E172" s="45"/>
      <c r="F172" s="45"/>
      <c r="G172" s="45"/>
      <c r="H172" s="45"/>
      <c r="I172" s="45" t="s">
        <v>15</v>
      </c>
    </row>
    <row r="173" spans="1:9" ht="16.5" customHeight="1">
      <c r="A173" s="67"/>
      <c r="B173" s="45" t="s">
        <v>12</v>
      </c>
      <c r="C173" s="45"/>
      <c r="D173" s="45"/>
      <c r="E173" s="45"/>
      <c r="F173" s="45"/>
      <c r="G173" s="45"/>
      <c r="H173" s="45"/>
      <c r="I173" s="45" t="s">
        <v>13</v>
      </c>
    </row>
    <row r="174" spans="1:9" ht="16.5" customHeight="1">
      <c r="A174" s="67"/>
      <c r="B174" s="45" t="s">
        <v>18</v>
      </c>
      <c r="C174" s="45"/>
      <c r="D174" s="45"/>
      <c r="E174" s="45"/>
      <c r="F174" s="45"/>
      <c r="G174" s="45"/>
      <c r="H174" s="45"/>
      <c r="I174" s="45" t="s">
        <v>10</v>
      </c>
    </row>
    <row r="175" spans="1:9" ht="16.5" customHeight="1">
      <c r="A175" s="67"/>
      <c r="B175" s="45" t="s">
        <v>6</v>
      </c>
      <c r="C175" s="45"/>
      <c r="D175" s="45"/>
      <c r="E175" s="45"/>
      <c r="F175" s="45"/>
      <c r="G175" s="45"/>
      <c r="H175" s="45"/>
      <c r="I175" s="45" t="s">
        <v>19</v>
      </c>
    </row>
    <row r="176" spans="1:9" ht="16.5" customHeight="1">
      <c r="A176" s="69">
        <v>16</v>
      </c>
      <c r="B176" s="45" t="s">
        <v>8</v>
      </c>
      <c r="C176" s="45"/>
      <c r="D176" s="45"/>
      <c r="E176" s="45"/>
      <c r="F176" s="45"/>
      <c r="G176" s="45"/>
      <c r="H176" s="45"/>
      <c r="I176" s="45" t="s">
        <v>14</v>
      </c>
    </row>
    <row r="177" spans="1:9" ht="16.5" customHeight="1">
      <c r="A177" s="69"/>
      <c r="B177" s="45" t="s">
        <v>9</v>
      </c>
      <c r="C177" s="45"/>
      <c r="D177" s="45"/>
      <c r="E177" s="45"/>
      <c r="F177" s="45"/>
      <c r="G177" s="45"/>
      <c r="H177" s="45"/>
      <c r="I177" s="45" t="s">
        <v>16</v>
      </c>
    </row>
    <row r="179" spans="1:9" ht="16.5" customHeight="1">
      <c r="A179" s="67" t="s">
        <v>31</v>
      </c>
      <c r="B179" s="45" t="s">
        <v>16</v>
      </c>
      <c r="C179" s="45"/>
      <c r="D179" s="45"/>
      <c r="E179" s="45"/>
      <c r="F179" s="45"/>
      <c r="G179" s="45"/>
      <c r="H179" s="45"/>
      <c r="I179" s="45" t="s">
        <v>8</v>
      </c>
    </row>
    <row r="180" spans="1:9" ht="16.5" customHeight="1">
      <c r="A180" s="67"/>
      <c r="B180" s="45" t="s">
        <v>17</v>
      </c>
      <c r="C180" s="45"/>
      <c r="D180" s="45"/>
      <c r="E180" s="45"/>
      <c r="F180" s="45"/>
      <c r="G180" s="45"/>
      <c r="H180" s="45"/>
      <c r="I180" s="45" t="s">
        <v>4</v>
      </c>
    </row>
    <row r="181" spans="1:9" ht="16.5" customHeight="1">
      <c r="A181" s="67"/>
      <c r="B181" s="45" t="s">
        <v>19</v>
      </c>
      <c r="C181" s="45"/>
      <c r="D181" s="45"/>
      <c r="E181" s="45"/>
      <c r="F181" s="45"/>
      <c r="G181" s="45"/>
      <c r="H181" s="45"/>
      <c r="I181" s="45" t="s">
        <v>18</v>
      </c>
    </row>
    <row r="182" spans="1:9" ht="16.5" customHeight="1">
      <c r="A182" s="67"/>
      <c r="B182" s="45" t="s">
        <v>5</v>
      </c>
      <c r="C182" s="45"/>
      <c r="D182" s="45"/>
      <c r="E182" s="45"/>
      <c r="F182" s="45"/>
      <c r="G182" s="45"/>
      <c r="H182" s="45"/>
      <c r="I182" s="45" t="s">
        <v>1</v>
      </c>
    </row>
    <row r="183" spans="1:9" ht="16.5" customHeight="1">
      <c r="A183" s="67"/>
      <c r="B183" s="45" t="s">
        <v>7</v>
      </c>
      <c r="C183" s="45"/>
      <c r="D183" s="45"/>
      <c r="E183" s="45"/>
      <c r="F183" s="45"/>
      <c r="G183" s="45"/>
      <c r="H183" s="45"/>
      <c r="I183" s="45" t="s">
        <v>0</v>
      </c>
    </row>
    <row r="184" spans="1:9" ht="16.5" customHeight="1">
      <c r="A184" s="67"/>
      <c r="B184" s="45" t="s">
        <v>14</v>
      </c>
      <c r="C184" s="45"/>
      <c r="D184" s="45"/>
      <c r="E184" s="45"/>
      <c r="F184" s="45"/>
      <c r="G184" s="45"/>
      <c r="H184" s="45"/>
      <c r="I184" s="45" t="s">
        <v>2</v>
      </c>
    </row>
    <row r="185" spans="1:9" ht="16.5" customHeight="1">
      <c r="A185" s="67"/>
      <c r="B185" s="45" t="s">
        <v>11</v>
      </c>
      <c r="C185" s="45"/>
      <c r="D185" s="45"/>
      <c r="E185" s="45"/>
      <c r="F185" s="45"/>
      <c r="G185" s="45"/>
      <c r="H185" s="45"/>
      <c r="I185" s="45" t="s">
        <v>3</v>
      </c>
    </row>
    <row r="186" spans="1:9" ht="16.5" customHeight="1">
      <c r="A186" s="67"/>
      <c r="B186" s="45" t="s">
        <v>15</v>
      </c>
      <c r="C186" s="45"/>
      <c r="D186" s="45"/>
      <c r="E186" s="45"/>
      <c r="F186" s="45"/>
      <c r="G186" s="45"/>
      <c r="H186" s="45"/>
      <c r="I186" s="45" t="s">
        <v>9</v>
      </c>
    </row>
    <row r="187" spans="1:9" ht="16.5" customHeight="1">
      <c r="A187" s="69">
        <v>17</v>
      </c>
      <c r="B187" s="45" t="s">
        <v>10</v>
      </c>
      <c r="C187" s="45"/>
      <c r="D187" s="45"/>
      <c r="E187" s="45"/>
      <c r="F187" s="45"/>
      <c r="G187" s="45"/>
      <c r="H187" s="45"/>
      <c r="I187" s="45" t="s">
        <v>12</v>
      </c>
    </row>
    <row r="188" spans="1:9" ht="16.5" customHeight="1">
      <c r="A188" s="69"/>
      <c r="B188" s="45" t="s">
        <v>13</v>
      </c>
      <c r="C188" s="45"/>
      <c r="D188" s="45"/>
      <c r="E188" s="45"/>
      <c r="F188" s="45"/>
      <c r="G188" s="45"/>
      <c r="H188" s="45"/>
      <c r="I188" s="45" t="s">
        <v>6</v>
      </c>
    </row>
    <row r="190" spans="1:9" ht="16.5" customHeight="1">
      <c r="A190" s="67" t="s">
        <v>32</v>
      </c>
      <c r="B190" s="45" t="s">
        <v>0</v>
      </c>
      <c r="C190" s="45"/>
      <c r="D190" s="45"/>
      <c r="E190" s="45"/>
      <c r="F190" s="45"/>
      <c r="G190" s="45"/>
      <c r="H190" s="45"/>
      <c r="I190" s="45" t="s">
        <v>14</v>
      </c>
    </row>
    <row r="191" spans="1:9" ht="16.5" customHeight="1">
      <c r="A191" s="67"/>
      <c r="B191" s="45" t="s">
        <v>1</v>
      </c>
      <c r="C191" s="45"/>
      <c r="D191" s="45"/>
      <c r="E191" s="45"/>
      <c r="F191" s="45"/>
      <c r="G191" s="45"/>
      <c r="H191" s="45"/>
      <c r="I191" s="45" t="s">
        <v>15</v>
      </c>
    </row>
    <row r="192" spans="1:9" ht="16.5" customHeight="1">
      <c r="A192" s="67"/>
      <c r="B192" s="45" t="s">
        <v>2</v>
      </c>
      <c r="C192" s="45"/>
      <c r="D192" s="45"/>
      <c r="E192" s="45"/>
      <c r="F192" s="45"/>
      <c r="G192" s="45"/>
      <c r="H192" s="45"/>
      <c r="I192" s="45" t="s">
        <v>16</v>
      </c>
    </row>
    <row r="193" spans="1:9" ht="16.5" customHeight="1">
      <c r="A193" s="67"/>
      <c r="B193" s="45" t="s">
        <v>3</v>
      </c>
      <c r="C193" s="45"/>
      <c r="D193" s="45"/>
      <c r="E193" s="45"/>
      <c r="F193" s="45"/>
      <c r="G193" s="45"/>
      <c r="H193" s="45"/>
      <c r="I193" s="45" t="s">
        <v>7</v>
      </c>
    </row>
    <row r="194" spans="1:9" ht="16.5" customHeight="1">
      <c r="A194" s="67"/>
      <c r="B194" s="45" t="s">
        <v>4</v>
      </c>
      <c r="C194" s="45"/>
      <c r="D194" s="45"/>
      <c r="E194" s="45"/>
      <c r="F194" s="45"/>
      <c r="G194" s="45"/>
      <c r="H194" s="45"/>
      <c r="I194" s="45" t="s">
        <v>11</v>
      </c>
    </row>
    <row r="195" spans="1:9" ht="16.5" customHeight="1">
      <c r="A195" s="67"/>
      <c r="B195" s="45" t="s">
        <v>18</v>
      </c>
      <c r="C195" s="45"/>
      <c r="D195" s="45"/>
      <c r="E195" s="45"/>
      <c r="F195" s="45"/>
      <c r="G195" s="45"/>
      <c r="H195" s="45"/>
      <c r="I195" s="45" t="s">
        <v>12</v>
      </c>
    </row>
    <row r="196" spans="1:9" ht="16.5" customHeight="1">
      <c r="A196" s="67"/>
      <c r="B196" s="45" t="s">
        <v>5</v>
      </c>
      <c r="C196" s="45"/>
      <c r="D196" s="45"/>
      <c r="E196" s="45"/>
      <c r="F196" s="45"/>
      <c r="G196" s="45"/>
      <c r="H196" s="45"/>
      <c r="I196" s="45" t="s">
        <v>19</v>
      </c>
    </row>
    <row r="197" spans="1:9" ht="16.5" customHeight="1">
      <c r="A197" s="67"/>
      <c r="B197" s="45" t="s">
        <v>6</v>
      </c>
      <c r="C197" s="45"/>
      <c r="D197" s="45"/>
      <c r="E197" s="45"/>
      <c r="F197" s="45"/>
      <c r="G197" s="45"/>
      <c r="H197" s="45"/>
      <c r="I197" s="45" t="s">
        <v>10</v>
      </c>
    </row>
    <row r="198" spans="1:9" ht="16.5" customHeight="1">
      <c r="A198" s="69">
        <v>18</v>
      </c>
      <c r="B198" s="45" t="s">
        <v>8</v>
      </c>
      <c r="C198" s="45"/>
      <c r="D198" s="45"/>
      <c r="E198" s="45"/>
      <c r="F198" s="45"/>
      <c r="G198" s="45"/>
      <c r="H198" s="45"/>
      <c r="I198" s="45" t="s">
        <v>13</v>
      </c>
    </row>
    <row r="199" spans="1:9" ht="16.5" customHeight="1">
      <c r="A199" s="69"/>
      <c r="B199" s="45" t="s">
        <v>9</v>
      </c>
      <c r="C199" s="45"/>
      <c r="D199" s="45"/>
      <c r="E199" s="45"/>
      <c r="F199" s="45"/>
      <c r="G199" s="45"/>
      <c r="H199" s="45"/>
      <c r="I199" s="45" t="s">
        <v>17</v>
      </c>
    </row>
    <row r="201" spans="1:9" ht="16.5" customHeight="1">
      <c r="A201" s="67" t="s">
        <v>33</v>
      </c>
      <c r="B201" s="45" t="s">
        <v>16</v>
      </c>
      <c r="C201" s="45"/>
      <c r="D201" s="45"/>
      <c r="E201" s="45"/>
      <c r="F201" s="45"/>
      <c r="G201" s="45"/>
      <c r="H201" s="45"/>
      <c r="I201" s="45" t="s">
        <v>4</v>
      </c>
    </row>
    <row r="202" spans="1:9" ht="16.5" customHeight="1">
      <c r="A202" s="67"/>
      <c r="B202" s="45" t="s">
        <v>12</v>
      </c>
      <c r="C202" s="45"/>
      <c r="D202" s="45"/>
      <c r="E202" s="45"/>
      <c r="F202" s="45"/>
      <c r="G202" s="45"/>
      <c r="H202" s="45"/>
      <c r="I202" s="45" t="s">
        <v>6</v>
      </c>
    </row>
    <row r="203" spans="1:9" ht="16.5" customHeight="1">
      <c r="A203" s="67"/>
      <c r="B203" s="45" t="s">
        <v>17</v>
      </c>
      <c r="C203" s="45"/>
      <c r="D203" s="45"/>
      <c r="E203" s="45"/>
      <c r="F203" s="45"/>
      <c r="G203" s="45"/>
      <c r="H203" s="45"/>
      <c r="I203" s="45" t="s">
        <v>8</v>
      </c>
    </row>
    <row r="204" spans="1:9" ht="16.5" customHeight="1">
      <c r="A204" s="67"/>
      <c r="B204" s="45" t="s">
        <v>19</v>
      </c>
      <c r="C204" s="45"/>
      <c r="D204" s="45"/>
      <c r="E204" s="45"/>
      <c r="F204" s="45"/>
      <c r="G204" s="45"/>
      <c r="H204" s="45"/>
      <c r="I204" s="45" t="s">
        <v>3</v>
      </c>
    </row>
    <row r="205" spans="1:9" ht="16.5" customHeight="1">
      <c r="A205" s="67"/>
      <c r="B205" s="45" t="s">
        <v>7</v>
      </c>
      <c r="C205" s="45"/>
      <c r="D205" s="45"/>
      <c r="E205" s="45"/>
      <c r="F205" s="45"/>
      <c r="G205" s="45"/>
      <c r="H205" s="45"/>
      <c r="I205" s="45" t="s">
        <v>5</v>
      </c>
    </row>
    <row r="206" spans="1:9" ht="16.5" customHeight="1">
      <c r="A206" s="67"/>
      <c r="B206" s="45" t="s">
        <v>14</v>
      </c>
      <c r="C206" s="45"/>
      <c r="D206" s="45"/>
      <c r="E206" s="45"/>
      <c r="F206" s="45"/>
      <c r="G206" s="45"/>
      <c r="H206" s="45"/>
      <c r="I206" s="45" t="s">
        <v>1</v>
      </c>
    </row>
    <row r="207" spans="1:9" ht="16.5" customHeight="1">
      <c r="A207" s="67"/>
      <c r="B207" s="45" t="s">
        <v>11</v>
      </c>
      <c r="C207" s="45"/>
      <c r="D207" s="45"/>
      <c r="E207" s="45"/>
      <c r="F207" s="45"/>
      <c r="G207" s="45"/>
      <c r="H207" s="45"/>
      <c r="I207" s="45" t="s">
        <v>9</v>
      </c>
    </row>
    <row r="208" spans="1:9" ht="16.5" customHeight="1">
      <c r="A208" s="67"/>
      <c r="B208" s="45" t="s">
        <v>15</v>
      </c>
      <c r="C208" s="45"/>
      <c r="D208" s="45"/>
      <c r="E208" s="45"/>
      <c r="F208" s="45"/>
      <c r="G208" s="45"/>
      <c r="H208" s="45"/>
      <c r="I208" s="45" t="s">
        <v>0</v>
      </c>
    </row>
    <row r="209" spans="1:9" ht="16.5" customHeight="1">
      <c r="A209" s="69">
        <v>19</v>
      </c>
      <c r="B209" s="45" t="s">
        <v>10</v>
      </c>
      <c r="C209" s="45"/>
      <c r="D209" s="45"/>
      <c r="E209" s="45"/>
      <c r="F209" s="45"/>
      <c r="G209" s="45"/>
      <c r="H209" s="45"/>
      <c r="I209" s="45" t="s">
        <v>2</v>
      </c>
    </row>
    <row r="210" spans="1:9" ht="16.5" customHeight="1">
      <c r="A210" s="69"/>
      <c r="B210" s="45" t="s">
        <v>13</v>
      </c>
      <c r="C210" s="45"/>
      <c r="D210" s="45"/>
      <c r="E210" s="45"/>
      <c r="F210" s="45"/>
      <c r="G210" s="45"/>
      <c r="H210" s="45"/>
      <c r="I210" s="45" t="s">
        <v>18</v>
      </c>
    </row>
    <row r="212" spans="1:9" ht="16.5" customHeight="1">
      <c r="A212" s="67" t="s">
        <v>34</v>
      </c>
      <c r="B212" s="45" t="s">
        <v>0</v>
      </c>
      <c r="C212" s="45"/>
      <c r="D212" s="45"/>
      <c r="E212" s="45"/>
      <c r="F212" s="45"/>
      <c r="G212" s="45"/>
      <c r="H212" s="45"/>
      <c r="I212" s="45" t="s">
        <v>16</v>
      </c>
    </row>
    <row r="213" spans="1:9" ht="16.5" customHeight="1">
      <c r="A213" s="67"/>
      <c r="B213" s="45" t="s">
        <v>1</v>
      </c>
      <c r="C213" s="45"/>
      <c r="D213" s="45"/>
      <c r="E213" s="45"/>
      <c r="F213" s="45"/>
      <c r="G213" s="45"/>
      <c r="H213" s="45"/>
      <c r="I213" s="45" t="s">
        <v>13</v>
      </c>
    </row>
    <row r="214" spans="1:9" ht="16.5" customHeight="1">
      <c r="A214" s="67"/>
      <c r="B214" s="45" t="s">
        <v>2</v>
      </c>
      <c r="C214" s="45"/>
      <c r="D214" s="45"/>
      <c r="E214" s="45"/>
      <c r="F214" s="45"/>
      <c r="G214" s="45"/>
      <c r="H214" s="45"/>
      <c r="I214" s="45" t="s">
        <v>8</v>
      </c>
    </row>
    <row r="215" spans="1:9" ht="16.5" customHeight="1">
      <c r="A215" s="67"/>
      <c r="B215" s="45" t="s">
        <v>3</v>
      </c>
      <c r="C215" s="45"/>
      <c r="D215" s="45"/>
      <c r="E215" s="45"/>
      <c r="F215" s="45"/>
      <c r="G215" s="45"/>
      <c r="H215" s="45"/>
      <c r="I215" s="45" t="s">
        <v>14</v>
      </c>
    </row>
    <row r="216" spans="1:9" ht="16.5" customHeight="1">
      <c r="A216" s="67"/>
      <c r="B216" s="45" t="s">
        <v>4</v>
      </c>
      <c r="C216" s="45"/>
      <c r="D216" s="45"/>
      <c r="E216" s="45"/>
      <c r="F216" s="45"/>
      <c r="G216" s="45"/>
      <c r="H216" s="45"/>
      <c r="I216" s="45" t="s">
        <v>12</v>
      </c>
    </row>
    <row r="217" spans="1:9" ht="16.5" customHeight="1">
      <c r="A217" s="67"/>
      <c r="B217" s="45" t="s">
        <v>5</v>
      </c>
      <c r="C217" s="45"/>
      <c r="D217" s="45"/>
      <c r="E217" s="45"/>
      <c r="F217" s="45"/>
      <c r="G217" s="45"/>
      <c r="H217" s="45"/>
      <c r="I217" s="45" t="s">
        <v>17</v>
      </c>
    </row>
    <row r="218" spans="1:9" ht="16.5" customHeight="1">
      <c r="A218" s="67"/>
      <c r="B218" s="45" t="s">
        <v>6</v>
      </c>
      <c r="C218" s="45"/>
      <c r="D218" s="45"/>
      <c r="E218" s="45"/>
      <c r="F218" s="45"/>
      <c r="G218" s="45"/>
      <c r="H218" s="45"/>
      <c r="I218" s="45" t="s">
        <v>18</v>
      </c>
    </row>
    <row r="219" spans="1:9" ht="16.5" customHeight="1">
      <c r="A219" s="67"/>
      <c r="B219" s="45" t="s">
        <v>7</v>
      </c>
      <c r="C219" s="45"/>
      <c r="D219" s="45"/>
      <c r="E219" s="45"/>
      <c r="F219" s="45"/>
      <c r="G219" s="45"/>
      <c r="H219" s="45"/>
      <c r="I219" s="45" t="s">
        <v>19</v>
      </c>
    </row>
    <row r="220" spans="1:9" ht="16.5" customHeight="1">
      <c r="A220" s="69">
        <v>20</v>
      </c>
      <c r="B220" s="45" t="s">
        <v>9</v>
      </c>
      <c r="C220" s="45"/>
      <c r="D220" s="45"/>
      <c r="E220" s="45"/>
      <c r="F220" s="45"/>
      <c r="G220" s="45"/>
      <c r="H220" s="45"/>
      <c r="I220" s="45" t="s">
        <v>10</v>
      </c>
    </row>
    <row r="221" spans="1:9" ht="16.5" customHeight="1">
      <c r="A221" s="69"/>
      <c r="B221" s="45" t="s">
        <v>11</v>
      </c>
      <c r="C221" s="45"/>
      <c r="D221" s="45"/>
      <c r="E221" s="45"/>
      <c r="F221" s="45"/>
      <c r="G221" s="45"/>
      <c r="H221" s="45"/>
      <c r="I221" s="45" t="s">
        <v>15</v>
      </c>
    </row>
    <row r="223" spans="1:9" ht="16.5" customHeight="1">
      <c r="A223" s="67" t="s">
        <v>35</v>
      </c>
      <c r="B223" s="45" t="s">
        <v>16</v>
      </c>
      <c r="C223" s="45"/>
      <c r="D223" s="45"/>
      <c r="E223" s="45"/>
      <c r="F223" s="45"/>
      <c r="G223" s="45"/>
      <c r="H223" s="45"/>
      <c r="I223" s="45" t="s">
        <v>7</v>
      </c>
    </row>
    <row r="224" spans="1:9" ht="16.5" customHeight="1">
      <c r="A224" s="67"/>
      <c r="B224" s="45" t="s">
        <v>2</v>
      </c>
      <c r="C224" s="45"/>
      <c r="D224" s="45"/>
      <c r="E224" s="45"/>
      <c r="F224" s="45"/>
      <c r="G224" s="45"/>
      <c r="H224" s="45"/>
      <c r="I224" s="45" t="s">
        <v>9</v>
      </c>
    </row>
    <row r="225" spans="1:9" ht="16.5" customHeight="1">
      <c r="A225" s="67"/>
      <c r="B225" s="45" t="s">
        <v>12</v>
      </c>
      <c r="C225" s="45"/>
      <c r="D225" s="45"/>
      <c r="E225" s="45"/>
      <c r="F225" s="45"/>
      <c r="G225" s="45"/>
      <c r="H225" s="45"/>
      <c r="I225" s="45" t="s">
        <v>1</v>
      </c>
    </row>
    <row r="226" spans="1:9" ht="16.5" customHeight="1">
      <c r="A226" s="67"/>
      <c r="B226" s="45" t="s">
        <v>17</v>
      </c>
      <c r="C226" s="45"/>
      <c r="D226" s="45"/>
      <c r="E226" s="45"/>
      <c r="F226" s="45"/>
      <c r="G226" s="45"/>
      <c r="H226" s="45"/>
      <c r="I226" s="45" t="s">
        <v>11</v>
      </c>
    </row>
    <row r="227" spans="1:9" ht="16.5" customHeight="1">
      <c r="A227" s="67"/>
      <c r="B227" s="45" t="s">
        <v>19</v>
      </c>
      <c r="C227" s="45"/>
      <c r="D227" s="45"/>
      <c r="E227" s="45"/>
      <c r="F227" s="45"/>
      <c r="G227" s="45"/>
      <c r="H227" s="45"/>
      <c r="I227" s="45" t="s">
        <v>15</v>
      </c>
    </row>
    <row r="228" spans="1:9" ht="16.5" customHeight="1">
      <c r="A228" s="67"/>
      <c r="B228" s="45" t="s">
        <v>18</v>
      </c>
      <c r="C228" s="45"/>
      <c r="D228" s="45"/>
      <c r="E228" s="45"/>
      <c r="F228" s="45"/>
      <c r="G228" s="45"/>
      <c r="H228" s="45"/>
      <c r="I228" s="45" t="s">
        <v>4</v>
      </c>
    </row>
    <row r="229" spans="1:9" ht="16.5" customHeight="1">
      <c r="A229" s="67"/>
      <c r="B229" s="45" t="s">
        <v>8</v>
      </c>
      <c r="C229" s="45"/>
      <c r="D229" s="45"/>
      <c r="E229" s="45"/>
      <c r="F229" s="45"/>
      <c r="G229" s="45"/>
      <c r="H229" s="45"/>
      <c r="I229" s="45" t="s">
        <v>6</v>
      </c>
    </row>
    <row r="230" spans="1:9" ht="16.5" customHeight="1">
      <c r="A230" s="67"/>
      <c r="B230" s="45" t="s">
        <v>14</v>
      </c>
      <c r="C230" s="45"/>
      <c r="D230" s="45"/>
      <c r="E230" s="45"/>
      <c r="F230" s="45"/>
      <c r="G230" s="45"/>
      <c r="H230" s="45"/>
      <c r="I230" s="45" t="s">
        <v>5</v>
      </c>
    </row>
    <row r="231" spans="1:9" ht="16.5" customHeight="1">
      <c r="A231" s="69">
        <v>21</v>
      </c>
      <c r="B231" s="45" t="s">
        <v>10</v>
      </c>
      <c r="C231" s="45"/>
      <c r="D231" s="45"/>
      <c r="E231" s="45"/>
      <c r="F231" s="45"/>
      <c r="G231" s="45"/>
      <c r="H231" s="45"/>
      <c r="I231" s="45" t="s">
        <v>3</v>
      </c>
    </row>
    <row r="232" spans="1:9" ht="16.5" customHeight="1">
      <c r="A232" s="69"/>
      <c r="B232" s="45" t="s">
        <v>13</v>
      </c>
      <c r="C232" s="45"/>
      <c r="D232" s="45"/>
      <c r="E232" s="45"/>
      <c r="F232" s="45"/>
      <c r="G232" s="45"/>
      <c r="H232" s="45"/>
      <c r="I232" s="45" t="s">
        <v>0</v>
      </c>
    </row>
    <row r="234" spans="1:9" ht="16.5" customHeight="1">
      <c r="A234" s="67" t="s">
        <v>36</v>
      </c>
      <c r="B234" s="45" t="s">
        <v>0</v>
      </c>
      <c r="C234" s="45"/>
      <c r="D234" s="45"/>
      <c r="E234" s="45"/>
      <c r="F234" s="45"/>
      <c r="G234" s="45"/>
      <c r="H234" s="45"/>
      <c r="I234" s="45" t="s">
        <v>8</v>
      </c>
    </row>
    <row r="235" spans="1:9" ht="16.5" customHeight="1">
      <c r="A235" s="67"/>
      <c r="B235" s="45" t="s">
        <v>1</v>
      </c>
      <c r="C235" s="45"/>
      <c r="D235" s="45"/>
      <c r="E235" s="45"/>
      <c r="F235" s="45"/>
      <c r="G235" s="45"/>
      <c r="H235" s="45"/>
      <c r="I235" s="45" t="s">
        <v>10</v>
      </c>
    </row>
    <row r="236" spans="1:9" ht="16.5" customHeight="1">
      <c r="A236" s="67"/>
      <c r="B236" s="45" t="s">
        <v>3</v>
      </c>
      <c r="C236" s="45"/>
      <c r="D236" s="45"/>
      <c r="E236" s="45"/>
      <c r="F236" s="45"/>
      <c r="G236" s="45"/>
      <c r="H236" s="45"/>
      <c r="I236" s="45" t="s">
        <v>16</v>
      </c>
    </row>
    <row r="237" spans="1:9" ht="16.5" customHeight="1">
      <c r="A237" s="67"/>
      <c r="B237" s="45" t="s">
        <v>4</v>
      </c>
      <c r="C237" s="45"/>
      <c r="D237" s="45"/>
      <c r="E237" s="45"/>
      <c r="F237" s="45"/>
      <c r="G237" s="45"/>
      <c r="H237" s="45"/>
      <c r="I237" s="45" t="s">
        <v>13</v>
      </c>
    </row>
    <row r="238" spans="1:9" ht="16.5" customHeight="1">
      <c r="A238" s="67"/>
      <c r="B238" s="45" t="s">
        <v>5</v>
      </c>
      <c r="C238" s="45"/>
      <c r="D238" s="45"/>
      <c r="E238" s="45"/>
      <c r="F238" s="45"/>
      <c r="G238" s="45"/>
      <c r="H238" s="45"/>
      <c r="I238" s="45" t="s">
        <v>18</v>
      </c>
    </row>
    <row r="239" spans="1:9" ht="16.5" customHeight="1">
      <c r="A239" s="67"/>
      <c r="B239" s="45" t="s">
        <v>6</v>
      </c>
      <c r="C239" s="45"/>
      <c r="D239" s="45"/>
      <c r="E239" s="45"/>
      <c r="F239" s="45"/>
      <c r="G239" s="45"/>
      <c r="H239" s="45"/>
      <c r="I239" s="45" t="s">
        <v>2</v>
      </c>
    </row>
    <row r="240" spans="1:9" ht="16.5" customHeight="1">
      <c r="A240" s="67"/>
      <c r="B240" s="45" t="s">
        <v>7</v>
      </c>
      <c r="C240" s="45"/>
      <c r="D240" s="45"/>
      <c r="E240" s="45"/>
      <c r="F240" s="45"/>
      <c r="G240" s="45"/>
      <c r="H240" s="45"/>
      <c r="I240" s="45" t="s">
        <v>14</v>
      </c>
    </row>
    <row r="241" spans="1:9" ht="16.5" customHeight="1">
      <c r="A241" s="67"/>
      <c r="B241" s="45" t="s">
        <v>9</v>
      </c>
      <c r="C241" s="45"/>
      <c r="D241" s="45"/>
      <c r="E241" s="45"/>
      <c r="F241" s="45"/>
      <c r="G241" s="45"/>
      <c r="H241" s="45"/>
      <c r="I241" s="45" t="s">
        <v>12</v>
      </c>
    </row>
    <row r="242" spans="1:9" ht="16.5" customHeight="1">
      <c r="A242" s="69">
        <v>22</v>
      </c>
      <c r="B242" s="45" t="s">
        <v>11</v>
      </c>
      <c r="C242" s="45"/>
      <c r="D242" s="45"/>
      <c r="E242" s="45"/>
      <c r="F242" s="45"/>
      <c r="G242" s="45"/>
      <c r="H242" s="45"/>
      <c r="I242" s="45" t="s">
        <v>19</v>
      </c>
    </row>
    <row r="243" spans="1:9" ht="16.5" customHeight="1">
      <c r="A243" s="69"/>
      <c r="B243" s="45" t="s">
        <v>15</v>
      </c>
      <c r="C243" s="45"/>
      <c r="D243" s="45"/>
      <c r="E243" s="45"/>
      <c r="F243" s="45"/>
      <c r="G243" s="45"/>
      <c r="H243" s="45"/>
      <c r="I243" s="45" t="s">
        <v>17</v>
      </c>
    </row>
    <row r="245" spans="1:9" ht="16.5" customHeight="1">
      <c r="A245" s="67" t="s">
        <v>37</v>
      </c>
      <c r="B245" s="45" t="s">
        <v>16</v>
      </c>
      <c r="C245" s="45"/>
      <c r="D245" s="45"/>
      <c r="E245" s="45"/>
      <c r="F245" s="45"/>
      <c r="G245" s="45"/>
      <c r="H245" s="45"/>
      <c r="I245" s="45" t="s">
        <v>19</v>
      </c>
    </row>
    <row r="246" spans="1:9" ht="16.5" customHeight="1">
      <c r="A246" s="67"/>
      <c r="B246" s="45" t="s">
        <v>2</v>
      </c>
      <c r="C246" s="45"/>
      <c r="D246" s="45"/>
      <c r="E246" s="45"/>
      <c r="F246" s="45"/>
      <c r="G246" s="45"/>
      <c r="H246" s="45"/>
      <c r="I246" s="45" t="s">
        <v>4</v>
      </c>
    </row>
    <row r="247" spans="1:9" ht="16.5" customHeight="1">
      <c r="A247" s="67"/>
      <c r="B247" s="45" t="s">
        <v>12</v>
      </c>
      <c r="C247" s="45"/>
      <c r="D247" s="45"/>
      <c r="E247" s="45"/>
      <c r="F247" s="45"/>
      <c r="G247" s="45"/>
      <c r="H247" s="45"/>
      <c r="I247" s="45" t="s">
        <v>5</v>
      </c>
    </row>
    <row r="248" spans="1:9" ht="16.5" customHeight="1">
      <c r="A248" s="67"/>
      <c r="B248" s="45" t="s">
        <v>17</v>
      </c>
      <c r="C248" s="45"/>
      <c r="D248" s="45"/>
      <c r="E248" s="45"/>
      <c r="F248" s="45"/>
      <c r="G248" s="45"/>
      <c r="H248" s="45"/>
      <c r="I248" s="45" t="s">
        <v>1</v>
      </c>
    </row>
    <row r="249" spans="1:9" ht="16.5" customHeight="1">
      <c r="A249" s="67"/>
      <c r="B249" s="45" t="s">
        <v>18</v>
      </c>
      <c r="C249" s="45"/>
      <c r="D249" s="45"/>
      <c r="E249" s="45"/>
      <c r="F249" s="45"/>
      <c r="G249" s="45"/>
      <c r="H249" s="45"/>
      <c r="I249" s="45" t="s">
        <v>3</v>
      </c>
    </row>
    <row r="250" spans="1:9" ht="16.5" customHeight="1">
      <c r="A250" s="67"/>
      <c r="B250" s="45" t="s">
        <v>6</v>
      </c>
      <c r="C250" s="45"/>
      <c r="D250" s="45"/>
      <c r="E250" s="45"/>
      <c r="F250" s="45"/>
      <c r="G250" s="45"/>
      <c r="H250" s="45"/>
      <c r="I250" s="45" t="s">
        <v>0</v>
      </c>
    </row>
    <row r="251" spans="1:9" ht="16.5" customHeight="1">
      <c r="A251" s="67"/>
      <c r="B251" s="45" t="s">
        <v>8</v>
      </c>
      <c r="C251" s="45"/>
      <c r="D251" s="45"/>
      <c r="E251" s="45"/>
      <c r="F251" s="45"/>
      <c r="G251" s="45"/>
      <c r="H251" s="45"/>
      <c r="I251" s="45" t="s">
        <v>9</v>
      </c>
    </row>
    <row r="252" spans="1:9" ht="16.5" customHeight="1">
      <c r="A252" s="67"/>
      <c r="B252" s="45" t="s">
        <v>14</v>
      </c>
      <c r="C252" s="45"/>
      <c r="D252" s="45"/>
      <c r="E252" s="45"/>
      <c r="F252" s="45"/>
      <c r="G252" s="45"/>
      <c r="H252" s="45"/>
      <c r="I252" s="45" t="s">
        <v>15</v>
      </c>
    </row>
    <row r="253" spans="1:9" ht="16.5" customHeight="1">
      <c r="A253" s="69">
        <v>23</v>
      </c>
      <c r="B253" s="45" t="s">
        <v>10</v>
      </c>
      <c r="C253" s="45"/>
      <c r="D253" s="45"/>
      <c r="E253" s="45"/>
      <c r="F253" s="45"/>
      <c r="G253" s="45"/>
      <c r="H253" s="45"/>
      <c r="I253" s="45" t="s">
        <v>11</v>
      </c>
    </row>
    <row r="254" spans="1:9" ht="16.5" customHeight="1">
      <c r="A254" s="69"/>
      <c r="B254" s="45" t="s">
        <v>13</v>
      </c>
      <c r="C254" s="45"/>
      <c r="D254" s="45"/>
      <c r="E254" s="45"/>
      <c r="F254" s="45"/>
      <c r="G254" s="45"/>
      <c r="H254" s="45"/>
      <c r="I254" s="45" t="s">
        <v>7</v>
      </c>
    </row>
    <row r="256" spans="1:9" ht="16.5" customHeight="1">
      <c r="A256" s="67" t="s">
        <v>38</v>
      </c>
      <c r="B256" s="45" t="s">
        <v>0</v>
      </c>
      <c r="C256" s="45"/>
      <c r="D256" s="45"/>
      <c r="E256" s="45"/>
      <c r="F256" s="45"/>
      <c r="G256" s="45"/>
      <c r="H256" s="45"/>
      <c r="I256" s="45" t="s">
        <v>2</v>
      </c>
    </row>
    <row r="257" spans="1:9" ht="16.5" customHeight="1">
      <c r="A257" s="67"/>
      <c r="B257" s="45" t="s">
        <v>1</v>
      </c>
      <c r="C257" s="45"/>
      <c r="D257" s="45"/>
      <c r="E257" s="45"/>
      <c r="F257" s="45"/>
      <c r="G257" s="45"/>
      <c r="H257" s="45"/>
      <c r="I257" s="45" t="s">
        <v>18</v>
      </c>
    </row>
    <row r="258" spans="1:9" ht="16.5" customHeight="1">
      <c r="A258" s="67"/>
      <c r="B258" s="45" t="s">
        <v>3</v>
      </c>
      <c r="C258" s="45"/>
      <c r="D258" s="45"/>
      <c r="E258" s="45"/>
      <c r="F258" s="45"/>
      <c r="G258" s="45"/>
      <c r="H258" s="45"/>
      <c r="I258" s="45" t="s">
        <v>12</v>
      </c>
    </row>
    <row r="259" spans="1:9" ht="16.5" customHeight="1">
      <c r="A259" s="67"/>
      <c r="B259" s="45" t="s">
        <v>4</v>
      </c>
      <c r="C259" s="45"/>
      <c r="D259" s="45"/>
      <c r="E259" s="45"/>
      <c r="F259" s="45"/>
      <c r="G259" s="45"/>
      <c r="H259" s="45"/>
      <c r="I259" s="45" t="s">
        <v>8</v>
      </c>
    </row>
    <row r="260" spans="1:9" ht="16.5" customHeight="1">
      <c r="A260" s="67"/>
      <c r="B260" s="45" t="s">
        <v>19</v>
      </c>
      <c r="C260" s="45"/>
      <c r="D260" s="45"/>
      <c r="E260" s="45"/>
      <c r="F260" s="45"/>
      <c r="G260" s="45"/>
      <c r="H260" s="45"/>
      <c r="I260" s="45" t="s">
        <v>17</v>
      </c>
    </row>
    <row r="261" spans="1:9" ht="16.5" customHeight="1">
      <c r="A261" s="67"/>
      <c r="B261" s="45" t="s">
        <v>5</v>
      </c>
      <c r="C261" s="45"/>
      <c r="D261" s="45"/>
      <c r="E261" s="45"/>
      <c r="F261" s="45"/>
      <c r="G261" s="45"/>
      <c r="H261" s="45"/>
      <c r="I261" s="45" t="s">
        <v>13</v>
      </c>
    </row>
    <row r="262" spans="1:9" ht="16.5" customHeight="1">
      <c r="A262" s="67"/>
      <c r="B262" s="45" t="s">
        <v>7</v>
      </c>
      <c r="C262" s="45"/>
      <c r="D262" s="45"/>
      <c r="E262" s="45"/>
      <c r="F262" s="45"/>
      <c r="G262" s="45"/>
      <c r="H262" s="45"/>
      <c r="I262" s="45" t="s">
        <v>10</v>
      </c>
    </row>
    <row r="263" spans="1:9" ht="16.5" customHeight="1">
      <c r="A263" s="67"/>
      <c r="B263" s="45" t="s">
        <v>9</v>
      </c>
      <c r="C263" s="45"/>
      <c r="D263" s="45"/>
      <c r="E263" s="45"/>
      <c r="F263" s="45"/>
      <c r="G263" s="45"/>
      <c r="H263" s="45"/>
      <c r="I263" s="45" t="s">
        <v>6</v>
      </c>
    </row>
    <row r="264" spans="1:9" ht="16.5" customHeight="1">
      <c r="A264" s="69">
        <v>24</v>
      </c>
      <c r="B264" s="45" t="s">
        <v>11</v>
      </c>
      <c r="C264" s="45"/>
      <c r="D264" s="45"/>
      <c r="E264" s="45"/>
      <c r="F264" s="45"/>
      <c r="G264" s="45"/>
      <c r="H264" s="45"/>
      <c r="I264" s="45" t="s">
        <v>14</v>
      </c>
    </row>
    <row r="265" spans="1:9" ht="16.5" customHeight="1">
      <c r="A265" s="69"/>
      <c r="B265" s="45" t="s">
        <v>15</v>
      </c>
      <c r="C265" s="45"/>
      <c r="D265" s="45"/>
      <c r="E265" s="45"/>
      <c r="F265" s="45"/>
      <c r="G265" s="45"/>
      <c r="H265" s="45"/>
      <c r="I265" s="45" t="s">
        <v>16</v>
      </c>
    </row>
    <row r="267" spans="1:9" ht="16.5" customHeight="1">
      <c r="A267" s="67" t="s">
        <v>39</v>
      </c>
      <c r="B267" s="45" t="s">
        <v>0</v>
      </c>
      <c r="C267" s="45"/>
      <c r="D267" s="45"/>
      <c r="E267" s="45"/>
      <c r="F267" s="45"/>
      <c r="G267" s="45"/>
      <c r="H267" s="45"/>
      <c r="I267" s="45" t="s">
        <v>4</v>
      </c>
    </row>
    <row r="268" spans="1:9" ht="16.5" customHeight="1">
      <c r="A268" s="67"/>
      <c r="B268" s="45" t="s">
        <v>16</v>
      </c>
      <c r="C268" s="45"/>
      <c r="D268" s="45"/>
      <c r="E268" s="45"/>
      <c r="F268" s="45"/>
      <c r="G268" s="45"/>
      <c r="H268" s="45"/>
      <c r="I268" s="45" t="s">
        <v>11</v>
      </c>
    </row>
    <row r="269" spans="1:9" ht="16.5" customHeight="1">
      <c r="A269" s="67"/>
      <c r="B269" s="45" t="s">
        <v>2</v>
      </c>
      <c r="C269" s="45"/>
      <c r="D269" s="45"/>
      <c r="E269" s="45"/>
      <c r="F269" s="45"/>
      <c r="G269" s="45"/>
      <c r="H269" s="45"/>
      <c r="I269" s="45" t="s">
        <v>5</v>
      </c>
    </row>
    <row r="270" spans="1:9" ht="16.5" customHeight="1">
      <c r="A270" s="67"/>
      <c r="B270" s="45" t="s">
        <v>12</v>
      </c>
      <c r="C270" s="45"/>
      <c r="D270" s="45"/>
      <c r="E270" s="45"/>
      <c r="F270" s="45"/>
      <c r="G270" s="45"/>
      <c r="H270" s="45"/>
      <c r="I270" s="45" t="s">
        <v>7</v>
      </c>
    </row>
    <row r="271" spans="1:9" ht="16.5" customHeight="1">
      <c r="A271" s="67"/>
      <c r="B271" s="45" t="s">
        <v>18</v>
      </c>
      <c r="C271" s="45"/>
      <c r="D271" s="45"/>
      <c r="E271" s="45"/>
      <c r="F271" s="45"/>
      <c r="G271" s="45"/>
      <c r="H271" s="45"/>
      <c r="I271" s="45" t="s">
        <v>9</v>
      </c>
    </row>
    <row r="272" spans="1:9" ht="16.5" customHeight="1">
      <c r="A272" s="67"/>
      <c r="B272" s="45" t="s">
        <v>6</v>
      </c>
      <c r="C272" s="45"/>
      <c r="D272" s="45"/>
      <c r="E272" s="45"/>
      <c r="F272" s="45"/>
      <c r="G272" s="45"/>
      <c r="H272" s="45"/>
      <c r="I272" s="45" t="s">
        <v>1</v>
      </c>
    </row>
    <row r="273" spans="1:9" ht="16.5" customHeight="1">
      <c r="A273" s="67"/>
      <c r="B273" s="45" t="s">
        <v>8</v>
      </c>
      <c r="C273" s="45"/>
      <c r="D273" s="45"/>
      <c r="E273" s="45"/>
      <c r="F273" s="45"/>
      <c r="G273" s="45"/>
      <c r="H273" s="45"/>
      <c r="I273" s="45" t="s">
        <v>3</v>
      </c>
    </row>
    <row r="274" spans="1:9" ht="16.5" customHeight="1">
      <c r="A274" s="67"/>
      <c r="B274" s="45" t="s">
        <v>14</v>
      </c>
      <c r="C274" s="45"/>
      <c r="D274" s="45"/>
      <c r="E274" s="45"/>
      <c r="F274" s="45"/>
      <c r="G274" s="45"/>
      <c r="H274" s="45"/>
      <c r="I274" s="45" t="s">
        <v>17</v>
      </c>
    </row>
    <row r="275" spans="1:9" ht="16.5" customHeight="1">
      <c r="A275" s="69">
        <v>25</v>
      </c>
      <c r="B275" s="45" t="s">
        <v>10</v>
      </c>
      <c r="C275" s="45"/>
      <c r="D275" s="45"/>
      <c r="E275" s="45"/>
      <c r="F275" s="45"/>
      <c r="G275" s="45"/>
      <c r="H275" s="45"/>
      <c r="I275" s="45" t="s">
        <v>15</v>
      </c>
    </row>
    <row r="276" spans="1:9" ht="16.5" customHeight="1">
      <c r="A276" s="69"/>
      <c r="B276" s="45" t="s">
        <v>13</v>
      </c>
      <c r="C276" s="45"/>
      <c r="D276" s="45"/>
      <c r="E276" s="45"/>
      <c r="F276" s="45"/>
      <c r="G276" s="45"/>
      <c r="H276" s="45"/>
      <c r="I276" s="45" t="s">
        <v>19</v>
      </c>
    </row>
    <row r="278" spans="1:9" ht="16.5" customHeight="1">
      <c r="A278" s="67" t="s">
        <v>40</v>
      </c>
      <c r="B278" s="45" t="s">
        <v>1</v>
      </c>
      <c r="C278" s="45"/>
      <c r="D278" s="45"/>
      <c r="E278" s="45"/>
      <c r="F278" s="45"/>
      <c r="G278" s="45"/>
      <c r="H278" s="45"/>
      <c r="I278" s="45" t="s">
        <v>8</v>
      </c>
    </row>
    <row r="279" spans="1:9" ht="16.5" customHeight="1">
      <c r="A279" s="67"/>
      <c r="B279" s="45" t="s">
        <v>3</v>
      </c>
      <c r="C279" s="45"/>
      <c r="D279" s="45"/>
      <c r="E279" s="45"/>
      <c r="F279" s="45"/>
      <c r="G279" s="45"/>
      <c r="H279" s="45"/>
      <c r="I279" s="45" t="s">
        <v>2</v>
      </c>
    </row>
    <row r="280" spans="1:9" ht="16.5" customHeight="1">
      <c r="A280" s="67"/>
      <c r="B280" s="45" t="s">
        <v>4</v>
      </c>
      <c r="C280" s="45"/>
      <c r="D280" s="45"/>
      <c r="E280" s="45"/>
      <c r="F280" s="45"/>
      <c r="G280" s="45"/>
      <c r="H280" s="45"/>
      <c r="I280" s="45" t="s">
        <v>6</v>
      </c>
    </row>
    <row r="281" spans="1:9" ht="16.5" customHeight="1">
      <c r="A281" s="67"/>
      <c r="B281" s="45" t="s">
        <v>17</v>
      </c>
      <c r="C281" s="45"/>
      <c r="D281" s="45"/>
      <c r="E281" s="45"/>
      <c r="F281" s="45"/>
      <c r="G281" s="45"/>
      <c r="H281" s="45"/>
      <c r="I281" s="45" t="s">
        <v>16</v>
      </c>
    </row>
    <row r="282" spans="1:9" ht="16.5" customHeight="1">
      <c r="A282" s="67"/>
      <c r="B282" s="45" t="s">
        <v>19</v>
      </c>
      <c r="C282" s="45"/>
      <c r="D282" s="45"/>
      <c r="E282" s="45"/>
      <c r="F282" s="45"/>
      <c r="G282" s="45"/>
      <c r="H282" s="45"/>
      <c r="I282" s="45" t="s">
        <v>14</v>
      </c>
    </row>
    <row r="283" spans="1:9" ht="16.5" customHeight="1">
      <c r="A283" s="67"/>
      <c r="B283" s="45" t="s">
        <v>5</v>
      </c>
      <c r="C283" s="45"/>
      <c r="D283" s="45"/>
      <c r="E283" s="45"/>
      <c r="F283" s="45"/>
      <c r="G283" s="45"/>
      <c r="H283" s="45"/>
      <c r="I283" s="45" t="s">
        <v>10</v>
      </c>
    </row>
    <row r="284" spans="1:9" ht="16.5" customHeight="1">
      <c r="A284" s="67"/>
      <c r="B284" s="45" t="s">
        <v>7</v>
      </c>
      <c r="C284" s="45"/>
      <c r="D284" s="45"/>
      <c r="E284" s="45"/>
      <c r="F284" s="45"/>
      <c r="G284" s="45"/>
      <c r="H284" s="45"/>
      <c r="I284" s="45" t="s">
        <v>18</v>
      </c>
    </row>
    <row r="285" spans="1:9" ht="16.5" customHeight="1">
      <c r="A285" s="67"/>
      <c r="B285" s="45" t="s">
        <v>9</v>
      </c>
      <c r="C285" s="45"/>
      <c r="D285" s="45"/>
      <c r="E285" s="45"/>
      <c r="F285" s="45"/>
      <c r="G285" s="45"/>
      <c r="H285" s="45"/>
      <c r="I285" s="45" t="s">
        <v>0</v>
      </c>
    </row>
    <row r="286" spans="1:9" ht="16.5" customHeight="1">
      <c r="A286" s="69">
        <v>26</v>
      </c>
      <c r="B286" s="45" t="s">
        <v>11</v>
      </c>
      <c r="C286" s="45"/>
      <c r="D286" s="45"/>
      <c r="E286" s="45"/>
      <c r="F286" s="45"/>
      <c r="G286" s="45"/>
      <c r="H286" s="45"/>
      <c r="I286" s="45" t="s">
        <v>12</v>
      </c>
    </row>
    <row r="287" spans="1:9" ht="16.5" customHeight="1">
      <c r="A287" s="69"/>
      <c r="B287" s="45" t="s">
        <v>15</v>
      </c>
      <c r="C287" s="45"/>
      <c r="D287" s="45"/>
      <c r="E287" s="45"/>
      <c r="F287" s="45"/>
      <c r="G287" s="45"/>
      <c r="H287" s="45"/>
      <c r="I287" s="45" t="s">
        <v>13</v>
      </c>
    </row>
    <row r="289" spans="1:9" ht="16.5" customHeight="1">
      <c r="A289" s="67" t="s">
        <v>41</v>
      </c>
      <c r="B289" s="45" t="s">
        <v>0</v>
      </c>
      <c r="C289" s="45"/>
      <c r="D289" s="45"/>
      <c r="E289" s="45"/>
      <c r="F289" s="45"/>
      <c r="G289" s="45"/>
      <c r="H289" s="45"/>
      <c r="I289" s="45" t="s">
        <v>5</v>
      </c>
    </row>
    <row r="290" spans="1:9" ht="16.5" customHeight="1">
      <c r="A290" s="67"/>
      <c r="B290" s="45" t="s">
        <v>2</v>
      </c>
      <c r="C290" s="45"/>
      <c r="D290" s="45"/>
      <c r="E290" s="45"/>
      <c r="F290" s="45"/>
      <c r="G290" s="45"/>
      <c r="H290" s="45"/>
      <c r="I290" s="45" t="s">
        <v>1</v>
      </c>
    </row>
    <row r="291" spans="1:9" ht="16.5" customHeight="1">
      <c r="A291" s="67"/>
      <c r="B291" s="45" t="s">
        <v>4</v>
      </c>
      <c r="C291" s="45"/>
      <c r="D291" s="45"/>
      <c r="E291" s="45"/>
      <c r="F291" s="45"/>
      <c r="G291" s="45"/>
      <c r="H291" s="45"/>
      <c r="I291" s="45" t="s">
        <v>9</v>
      </c>
    </row>
    <row r="292" spans="1:9" ht="16.5" customHeight="1">
      <c r="A292" s="67"/>
      <c r="B292" s="45" t="s">
        <v>12</v>
      </c>
      <c r="C292" s="45"/>
      <c r="D292" s="45"/>
      <c r="E292" s="45"/>
      <c r="F292" s="45"/>
      <c r="G292" s="45"/>
      <c r="H292" s="45"/>
      <c r="I292" s="45" t="s">
        <v>15</v>
      </c>
    </row>
    <row r="293" spans="1:9" ht="16.5" customHeight="1">
      <c r="A293" s="67"/>
      <c r="B293" s="45" t="s">
        <v>18</v>
      </c>
      <c r="C293" s="45"/>
      <c r="D293" s="45"/>
      <c r="E293" s="45"/>
      <c r="F293" s="45"/>
      <c r="G293" s="45"/>
      <c r="H293" s="45"/>
      <c r="I293" s="45" t="s">
        <v>17</v>
      </c>
    </row>
    <row r="294" spans="1:9" ht="16.5" customHeight="1">
      <c r="A294" s="67"/>
      <c r="B294" s="45" t="s">
        <v>6</v>
      </c>
      <c r="C294" s="45"/>
      <c r="D294" s="45"/>
      <c r="E294" s="45"/>
      <c r="F294" s="45"/>
      <c r="G294" s="45"/>
      <c r="H294" s="45"/>
      <c r="I294" s="45" t="s">
        <v>3</v>
      </c>
    </row>
    <row r="295" spans="1:9" ht="16.5" customHeight="1">
      <c r="A295" s="67"/>
      <c r="B295" s="45" t="s">
        <v>8</v>
      </c>
      <c r="C295" s="45"/>
      <c r="D295" s="45"/>
      <c r="E295" s="45"/>
      <c r="F295" s="45"/>
      <c r="G295" s="45"/>
      <c r="H295" s="45"/>
      <c r="I295" s="45" t="s">
        <v>7</v>
      </c>
    </row>
    <row r="296" spans="1:9" ht="16.5" customHeight="1">
      <c r="A296" s="67"/>
      <c r="B296" s="45" t="s">
        <v>14</v>
      </c>
      <c r="C296" s="45"/>
      <c r="D296" s="45"/>
      <c r="E296" s="45"/>
      <c r="F296" s="45"/>
      <c r="G296" s="45"/>
      <c r="H296" s="45"/>
      <c r="I296" s="45" t="s">
        <v>16</v>
      </c>
    </row>
    <row r="297" spans="1:9" ht="16.5" customHeight="1">
      <c r="A297" s="69">
        <v>27</v>
      </c>
      <c r="B297" s="45" t="s">
        <v>10</v>
      </c>
      <c r="C297" s="45"/>
      <c r="D297" s="45"/>
      <c r="E297" s="45"/>
      <c r="F297" s="45"/>
      <c r="G297" s="45"/>
      <c r="H297" s="45"/>
      <c r="I297" s="45" t="s">
        <v>19</v>
      </c>
    </row>
    <row r="298" spans="1:9" ht="16.5" customHeight="1">
      <c r="A298" s="69"/>
      <c r="B298" s="45" t="s">
        <v>13</v>
      </c>
      <c r="C298" s="45"/>
      <c r="D298" s="45"/>
      <c r="E298" s="45"/>
      <c r="F298" s="45"/>
      <c r="G298" s="45"/>
      <c r="H298" s="45"/>
      <c r="I298" s="45" t="s">
        <v>11</v>
      </c>
    </row>
    <row r="300" spans="1:9" ht="16.5" customHeight="1">
      <c r="A300" s="67" t="s">
        <v>42</v>
      </c>
      <c r="B300" s="45" t="s">
        <v>16</v>
      </c>
      <c r="C300" s="45"/>
      <c r="D300" s="45"/>
      <c r="E300" s="45"/>
      <c r="F300" s="45"/>
      <c r="G300" s="45"/>
      <c r="H300" s="45"/>
      <c r="I300" s="45" t="s">
        <v>12</v>
      </c>
    </row>
    <row r="301" spans="1:9" ht="16.5" customHeight="1">
      <c r="A301" s="67"/>
      <c r="B301" s="45" t="s">
        <v>1</v>
      </c>
      <c r="C301" s="45"/>
      <c r="D301" s="45"/>
      <c r="E301" s="45"/>
      <c r="F301" s="45"/>
      <c r="G301" s="45"/>
      <c r="H301" s="45"/>
      <c r="I301" s="45" t="s">
        <v>0</v>
      </c>
    </row>
    <row r="302" spans="1:9" ht="16.5" customHeight="1">
      <c r="A302" s="67"/>
      <c r="B302" s="45" t="s">
        <v>3</v>
      </c>
      <c r="C302" s="45"/>
      <c r="D302" s="45"/>
      <c r="E302" s="45"/>
      <c r="F302" s="45"/>
      <c r="G302" s="45"/>
      <c r="H302" s="45"/>
      <c r="I302" s="45" t="s">
        <v>9</v>
      </c>
    </row>
    <row r="303" spans="1:9" ht="16.5" customHeight="1">
      <c r="A303" s="67"/>
      <c r="B303" s="45" t="s">
        <v>17</v>
      </c>
      <c r="C303" s="45"/>
      <c r="D303" s="45"/>
      <c r="E303" s="45"/>
      <c r="F303" s="45"/>
      <c r="G303" s="45"/>
      <c r="H303" s="45"/>
      <c r="I303" s="45" t="s">
        <v>13</v>
      </c>
    </row>
    <row r="304" spans="1:9" ht="16.5" customHeight="1">
      <c r="A304" s="67"/>
      <c r="B304" s="45" t="s">
        <v>19</v>
      </c>
      <c r="C304" s="45"/>
      <c r="D304" s="45"/>
      <c r="E304" s="45"/>
      <c r="F304" s="45"/>
      <c r="G304" s="45"/>
      <c r="H304" s="45"/>
      <c r="I304" s="45" t="s">
        <v>2</v>
      </c>
    </row>
    <row r="305" spans="1:9" ht="16.5" customHeight="1">
      <c r="A305" s="67"/>
      <c r="B305" s="45" t="s">
        <v>5</v>
      </c>
      <c r="C305" s="45"/>
      <c r="D305" s="45"/>
      <c r="E305" s="45"/>
      <c r="F305" s="45"/>
      <c r="G305" s="45"/>
      <c r="H305" s="45"/>
      <c r="I305" s="45" t="s">
        <v>4</v>
      </c>
    </row>
    <row r="306" spans="1:9" ht="16.5" customHeight="1">
      <c r="A306" s="67"/>
      <c r="B306" s="45" t="s">
        <v>7</v>
      </c>
      <c r="C306" s="45"/>
      <c r="D306" s="45"/>
      <c r="E306" s="45"/>
      <c r="F306" s="45"/>
      <c r="G306" s="45"/>
      <c r="H306" s="45"/>
      <c r="I306" s="45" t="s">
        <v>6</v>
      </c>
    </row>
    <row r="307" spans="1:9" ht="16.5" customHeight="1">
      <c r="A307" s="67"/>
      <c r="B307" s="45" t="s">
        <v>14</v>
      </c>
      <c r="C307" s="45"/>
      <c r="D307" s="45"/>
      <c r="E307" s="45"/>
      <c r="F307" s="45"/>
      <c r="G307" s="45"/>
      <c r="H307" s="45"/>
      <c r="I307" s="45" t="s">
        <v>10</v>
      </c>
    </row>
    <row r="308" spans="1:9" ht="16.5" customHeight="1">
      <c r="A308" s="69">
        <v>28</v>
      </c>
      <c r="B308" s="45" t="s">
        <v>11</v>
      </c>
      <c r="C308" s="45"/>
      <c r="D308" s="45"/>
      <c r="E308" s="45"/>
      <c r="F308" s="45"/>
      <c r="G308" s="45"/>
      <c r="H308" s="45"/>
      <c r="I308" s="45" t="s">
        <v>18</v>
      </c>
    </row>
    <row r="309" spans="1:9" ht="16.5" customHeight="1">
      <c r="A309" s="69"/>
      <c r="B309" s="45" t="s">
        <v>15</v>
      </c>
      <c r="C309" s="45"/>
      <c r="D309" s="45"/>
      <c r="E309" s="45"/>
      <c r="F309" s="45"/>
      <c r="G309" s="45"/>
      <c r="H309" s="45"/>
      <c r="I309" s="45" t="s">
        <v>8</v>
      </c>
    </row>
    <row r="311" spans="1:9" ht="16.5" customHeight="1">
      <c r="A311" s="67" t="s">
        <v>43</v>
      </c>
      <c r="B311" s="45" t="s">
        <v>0</v>
      </c>
      <c r="C311" s="45"/>
      <c r="D311" s="45"/>
      <c r="E311" s="45"/>
      <c r="F311" s="45"/>
      <c r="G311" s="45"/>
      <c r="H311" s="45"/>
      <c r="I311" s="45" t="s">
        <v>19</v>
      </c>
    </row>
    <row r="312" spans="1:9" ht="16.5" customHeight="1">
      <c r="A312" s="67"/>
      <c r="B312" s="45" t="s">
        <v>2</v>
      </c>
      <c r="C312" s="45"/>
      <c r="D312" s="45"/>
      <c r="E312" s="45"/>
      <c r="F312" s="45"/>
      <c r="G312" s="45"/>
      <c r="H312" s="45"/>
      <c r="I312" s="45" t="s">
        <v>7</v>
      </c>
    </row>
    <row r="313" spans="1:9" ht="16.5" customHeight="1">
      <c r="A313" s="67"/>
      <c r="B313" s="45" t="s">
        <v>4</v>
      </c>
      <c r="C313" s="45"/>
      <c r="D313" s="45"/>
      <c r="E313" s="45"/>
      <c r="F313" s="45"/>
      <c r="G313" s="45"/>
      <c r="H313" s="45"/>
      <c r="I313" s="45" t="s">
        <v>3</v>
      </c>
    </row>
    <row r="314" spans="1:9" ht="16.5" customHeight="1">
      <c r="A314" s="67"/>
      <c r="B314" s="45" t="s">
        <v>12</v>
      </c>
      <c r="C314" s="45"/>
      <c r="D314" s="45"/>
      <c r="E314" s="45"/>
      <c r="F314" s="45"/>
      <c r="G314" s="45"/>
      <c r="H314" s="45"/>
      <c r="I314" s="45" t="s">
        <v>17</v>
      </c>
    </row>
    <row r="315" spans="1:9" ht="16.5" customHeight="1">
      <c r="A315" s="67"/>
      <c r="B315" s="45" t="s">
        <v>18</v>
      </c>
      <c r="C315" s="45"/>
      <c r="D315" s="45"/>
      <c r="E315" s="45"/>
      <c r="F315" s="45"/>
      <c r="G315" s="45"/>
      <c r="H315" s="45"/>
      <c r="I315" s="45" t="s">
        <v>15</v>
      </c>
    </row>
    <row r="316" spans="1:9" ht="16.5" customHeight="1">
      <c r="A316" s="67"/>
      <c r="B316" s="45" t="s">
        <v>6</v>
      </c>
      <c r="C316" s="45"/>
      <c r="D316" s="45"/>
      <c r="E316" s="45"/>
      <c r="F316" s="45"/>
      <c r="G316" s="45"/>
      <c r="H316" s="45"/>
      <c r="I316" s="45" t="s">
        <v>11</v>
      </c>
    </row>
    <row r="317" spans="1:9" ht="16.5" customHeight="1">
      <c r="A317" s="67"/>
      <c r="B317" s="45" t="s">
        <v>8</v>
      </c>
      <c r="C317" s="45"/>
      <c r="D317" s="45"/>
      <c r="E317" s="45"/>
      <c r="F317" s="45"/>
      <c r="G317" s="45"/>
      <c r="H317" s="45"/>
      <c r="I317" s="45" t="s">
        <v>5</v>
      </c>
    </row>
    <row r="318" spans="1:9" ht="16.5" customHeight="1">
      <c r="A318" s="67"/>
      <c r="B318" s="45" t="s">
        <v>9</v>
      </c>
      <c r="C318" s="45"/>
      <c r="D318" s="45"/>
      <c r="E318" s="45"/>
      <c r="F318" s="45"/>
      <c r="G318" s="45"/>
      <c r="H318" s="45"/>
      <c r="I318" s="45" t="s">
        <v>1</v>
      </c>
    </row>
    <row r="319" spans="1:9" ht="16.5" customHeight="1">
      <c r="A319" s="69">
        <v>29</v>
      </c>
      <c r="B319" s="45" t="s">
        <v>10</v>
      </c>
      <c r="C319" s="45"/>
      <c r="D319" s="45"/>
      <c r="E319" s="45"/>
      <c r="F319" s="45"/>
      <c r="G319" s="45"/>
      <c r="H319" s="45"/>
      <c r="I319" s="45" t="s">
        <v>16</v>
      </c>
    </row>
    <row r="320" spans="1:9" ht="16.5" customHeight="1">
      <c r="A320" s="69"/>
      <c r="B320" s="45" t="s">
        <v>13</v>
      </c>
      <c r="C320" s="45"/>
      <c r="D320" s="45"/>
      <c r="E320" s="45"/>
      <c r="F320" s="45"/>
      <c r="G320" s="45"/>
      <c r="H320" s="45"/>
      <c r="I320" s="45" t="s">
        <v>14</v>
      </c>
    </row>
    <row r="322" spans="1:9" ht="16.5" customHeight="1">
      <c r="A322" s="67" t="s">
        <v>44</v>
      </c>
      <c r="B322" s="45" t="s">
        <v>16</v>
      </c>
      <c r="C322" s="45"/>
      <c r="D322" s="45"/>
      <c r="E322" s="45"/>
      <c r="F322" s="45"/>
      <c r="G322" s="45"/>
      <c r="H322" s="45"/>
      <c r="I322" s="45" t="s">
        <v>13</v>
      </c>
    </row>
    <row r="323" spans="1:9" ht="16.5" customHeight="1">
      <c r="A323" s="67"/>
      <c r="B323" s="45" t="s">
        <v>1</v>
      </c>
      <c r="C323" s="45"/>
      <c r="D323" s="45"/>
      <c r="E323" s="45"/>
      <c r="F323" s="45"/>
      <c r="G323" s="45"/>
      <c r="H323" s="45"/>
      <c r="I323" s="45" t="s">
        <v>4</v>
      </c>
    </row>
    <row r="324" spans="1:9" ht="16.5" customHeight="1">
      <c r="A324" s="67"/>
      <c r="B324" s="45" t="s">
        <v>3</v>
      </c>
      <c r="C324" s="45"/>
      <c r="D324" s="45"/>
      <c r="E324" s="45"/>
      <c r="F324" s="45"/>
      <c r="G324" s="45"/>
      <c r="H324" s="45"/>
      <c r="I324" s="45" t="s">
        <v>0</v>
      </c>
    </row>
    <row r="325" spans="1:9" ht="16.5" customHeight="1">
      <c r="A325" s="67"/>
      <c r="B325" s="45" t="s">
        <v>17</v>
      </c>
      <c r="C325" s="45"/>
      <c r="D325" s="45"/>
      <c r="E325" s="45"/>
      <c r="F325" s="45"/>
      <c r="G325" s="45"/>
      <c r="H325" s="45"/>
      <c r="I325" s="45" t="s">
        <v>10</v>
      </c>
    </row>
    <row r="326" spans="1:9" ht="16.5" customHeight="1">
      <c r="A326" s="67"/>
      <c r="B326" s="45" t="s">
        <v>19</v>
      </c>
      <c r="C326" s="45"/>
      <c r="D326" s="45"/>
      <c r="E326" s="45"/>
      <c r="F326" s="45"/>
      <c r="G326" s="45"/>
      <c r="H326" s="45"/>
      <c r="I326" s="45" t="s">
        <v>12</v>
      </c>
    </row>
    <row r="327" spans="1:9" ht="16.5" customHeight="1">
      <c r="A327" s="67"/>
      <c r="B327" s="45" t="s">
        <v>5</v>
      </c>
      <c r="C327" s="45"/>
      <c r="D327" s="45"/>
      <c r="E327" s="45"/>
      <c r="F327" s="45"/>
      <c r="G327" s="45"/>
      <c r="H327" s="45"/>
      <c r="I327" s="45" t="s">
        <v>6</v>
      </c>
    </row>
    <row r="328" spans="1:9" ht="16.5" customHeight="1">
      <c r="A328" s="67"/>
      <c r="B328" s="45" t="s">
        <v>7</v>
      </c>
      <c r="C328" s="45"/>
      <c r="D328" s="45"/>
      <c r="E328" s="45"/>
      <c r="F328" s="45"/>
      <c r="G328" s="45"/>
      <c r="H328" s="45"/>
      <c r="I328" s="45" t="s">
        <v>9</v>
      </c>
    </row>
    <row r="329" spans="1:9" ht="16.5" customHeight="1">
      <c r="A329" s="67"/>
      <c r="B329" s="45" t="s">
        <v>14</v>
      </c>
      <c r="C329" s="45"/>
      <c r="D329" s="45"/>
      <c r="E329" s="45"/>
      <c r="F329" s="45"/>
      <c r="G329" s="45"/>
      <c r="H329" s="45"/>
      <c r="I329" s="45" t="s">
        <v>18</v>
      </c>
    </row>
    <row r="330" spans="1:9" ht="16.5" customHeight="1">
      <c r="A330" s="69">
        <v>30</v>
      </c>
      <c r="B330" s="45" t="s">
        <v>11</v>
      </c>
      <c r="C330" s="45"/>
      <c r="D330" s="45"/>
      <c r="E330" s="45"/>
      <c r="F330" s="45"/>
      <c r="G330" s="45"/>
      <c r="H330" s="45"/>
      <c r="I330" s="45" t="s">
        <v>8</v>
      </c>
    </row>
    <row r="331" spans="1:9" ht="16.5" customHeight="1">
      <c r="A331" s="69"/>
      <c r="B331" s="45" t="s">
        <v>15</v>
      </c>
      <c r="C331" s="45"/>
      <c r="D331" s="45"/>
      <c r="E331" s="45"/>
      <c r="F331" s="45"/>
      <c r="G331" s="45"/>
      <c r="H331" s="45"/>
      <c r="I331" s="45" t="s">
        <v>2</v>
      </c>
    </row>
    <row r="333" spans="1:9" ht="16.5" customHeight="1">
      <c r="A333" s="67" t="s">
        <v>45</v>
      </c>
      <c r="B333" s="45" t="s">
        <v>0</v>
      </c>
      <c r="C333" s="45"/>
      <c r="D333" s="45"/>
      <c r="E333" s="45"/>
      <c r="F333" s="45"/>
      <c r="G333" s="45"/>
      <c r="H333" s="45"/>
      <c r="I333" s="45" t="s">
        <v>11</v>
      </c>
    </row>
    <row r="334" spans="1:9" ht="16.5" customHeight="1">
      <c r="A334" s="67"/>
      <c r="B334" s="45" t="s">
        <v>2</v>
      </c>
      <c r="C334" s="45"/>
      <c r="D334" s="45"/>
      <c r="E334" s="45"/>
      <c r="F334" s="45"/>
      <c r="G334" s="45"/>
      <c r="H334" s="45"/>
      <c r="I334" s="45" t="s">
        <v>17</v>
      </c>
    </row>
    <row r="335" spans="1:9" ht="16.5" customHeight="1">
      <c r="A335" s="67"/>
      <c r="B335" s="45" t="s">
        <v>3</v>
      </c>
      <c r="C335" s="45"/>
      <c r="D335" s="45"/>
      <c r="E335" s="45"/>
      <c r="F335" s="45"/>
      <c r="G335" s="45"/>
      <c r="H335" s="45"/>
      <c r="I335" s="45" t="s">
        <v>1</v>
      </c>
    </row>
    <row r="336" spans="1:9" ht="16.5" customHeight="1">
      <c r="A336" s="67"/>
      <c r="B336" s="45" t="s">
        <v>4</v>
      </c>
      <c r="C336" s="45"/>
      <c r="D336" s="45"/>
      <c r="E336" s="45"/>
      <c r="F336" s="45"/>
      <c r="G336" s="45"/>
      <c r="H336" s="45"/>
      <c r="I336" s="45" t="s">
        <v>7</v>
      </c>
    </row>
    <row r="337" spans="1:9" ht="16.5" customHeight="1">
      <c r="A337" s="67"/>
      <c r="B337" s="45" t="s">
        <v>12</v>
      </c>
      <c r="C337" s="45"/>
      <c r="D337" s="45"/>
      <c r="E337" s="45"/>
      <c r="F337" s="45"/>
      <c r="G337" s="45"/>
      <c r="H337" s="45"/>
      <c r="I337" s="45" t="s">
        <v>14</v>
      </c>
    </row>
    <row r="338" spans="1:9" ht="16.5" customHeight="1">
      <c r="A338" s="67"/>
      <c r="B338" s="45" t="s">
        <v>18</v>
      </c>
      <c r="C338" s="45"/>
      <c r="D338" s="45"/>
      <c r="E338" s="45"/>
      <c r="F338" s="45"/>
      <c r="G338" s="45"/>
      <c r="H338" s="45"/>
      <c r="I338" s="45" t="s">
        <v>16</v>
      </c>
    </row>
    <row r="339" spans="1:9" ht="16.5" customHeight="1">
      <c r="A339" s="67"/>
      <c r="B339" s="45" t="s">
        <v>6</v>
      </c>
      <c r="C339" s="45"/>
      <c r="D339" s="45"/>
      <c r="E339" s="45"/>
      <c r="F339" s="45"/>
      <c r="G339" s="45"/>
      <c r="H339" s="45"/>
      <c r="I339" s="45" t="s">
        <v>15</v>
      </c>
    </row>
    <row r="340" spans="1:9" ht="16.5" customHeight="1">
      <c r="A340" s="67"/>
      <c r="B340" s="45" t="s">
        <v>8</v>
      </c>
      <c r="C340" s="45"/>
      <c r="D340" s="45"/>
      <c r="E340" s="45"/>
      <c r="F340" s="45"/>
      <c r="G340" s="45"/>
      <c r="H340" s="45"/>
      <c r="I340" s="45" t="s">
        <v>19</v>
      </c>
    </row>
    <row r="341" spans="1:9" ht="16.5" customHeight="1">
      <c r="A341" s="69">
        <v>31</v>
      </c>
      <c r="B341" s="45" t="s">
        <v>9</v>
      </c>
      <c r="C341" s="45"/>
      <c r="D341" s="45"/>
      <c r="E341" s="45"/>
      <c r="F341" s="45"/>
      <c r="G341" s="45"/>
      <c r="H341" s="45"/>
      <c r="I341" s="45" t="s">
        <v>5</v>
      </c>
    </row>
    <row r="342" spans="1:9" ht="16.5" customHeight="1">
      <c r="A342" s="69"/>
      <c r="B342" s="45" t="s">
        <v>13</v>
      </c>
      <c r="C342" s="45"/>
      <c r="D342" s="45"/>
      <c r="E342" s="45"/>
      <c r="F342" s="45"/>
      <c r="G342" s="45"/>
      <c r="H342" s="45"/>
      <c r="I342" s="45" t="s">
        <v>10</v>
      </c>
    </row>
    <row r="344" spans="1:9" ht="16.5" customHeight="1">
      <c r="A344" s="67" t="s">
        <v>46</v>
      </c>
      <c r="B344" s="45" t="s">
        <v>16</v>
      </c>
      <c r="C344" s="45"/>
      <c r="D344" s="45"/>
      <c r="E344" s="45"/>
      <c r="F344" s="45"/>
      <c r="G344" s="45"/>
      <c r="H344" s="45"/>
      <c r="I344" s="45" t="s">
        <v>9</v>
      </c>
    </row>
    <row r="345" spans="1:9" ht="16.5" customHeight="1">
      <c r="A345" s="67"/>
      <c r="B345" s="45" t="s">
        <v>17</v>
      </c>
      <c r="C345" s="45"/>
      <c r="D345" s="45"/>
      <c r="E345" s="45"/>
      <c r="F345" s="45"/>
      <c r="G345" s="45"/>
      <c r="H345" s="45"/>
      <c r="I345" s="45" t="s">
        <v>0</v>
      </c>
    </row>
    <row r="346" spans="1:9" ht="16.5" customHeight="1">
      <c r="A346" s="67"/>
      <c r="B346" s="45" t="s">
        <v>19</v>
      </c>
      <c r="C346" s="45"/>
      <c r="D346" s="45"/>
      <c r="E346" s="45"/>
      <c r="F346" s="45"/>
      <c r="G346" s="45"/>
      <c r="H346" s="45"/>
      <c r="I346" s="45" t="s">
        <v>6</v>
      </c>
    </row>
    <row r="347" spans="1:9" ht="16.5" customHeight="1">
      <c r="A347" s="67"/>
      <c r="B347" s="45" t="s">
        <v>5</v>
      </c>
      <c r="C347" s="45"/>
      <c r="D347" s="45"/>
      <c r="E347" s="45"/>
      <c r="F347" s="45"/>
      <c r="G347" s="45"/>
      <c r="H347" s="45"/>
      <c r="I347" s="45" t="s">
        <v>3</v>
      </c>
    </row>
    <row r="348" spans="1:9" ht="16.5" customHeight="1">
      <c r="A348" s="67"/>
      <c r="B348" s="45" t="s">
        <v>7</v>
      </c>
      <c r="C348" s="45"/>
      <c r="D348" s="45"/>
      <c r="E348" s="45"/>
      <c r="F348" s="45"/>
      <c r="G348" s="45"/>
      <c r="H348" s="45"/>
      <c r="I348" s="45" t="s">
        <v>1</v>
      </c>
    </row>
    <row r="349" spans="1:9" ht="16.5" customHeight="1">
      <c r="A349" s="67"/>
      <c r="B349" s="45" t="s">
        <v>14</v>
      </c>
      <c r="C349" s="45"/>
      <c r="D349" s="45"/>
      <c r="E349" s="45"/>
      <c r="F349" s="45"/>
      <c r="G349" s="45"/>
      <c r="H349" s="45"/>
      <c r="I349" s="45" t="s">
        <v>8</v>
      </c>
    </row>
    <row r="350" spans="1:9" ht="16.5" customHeight="1">
      <c r="A350" s="67"/>
      <c r="B350" s="45" t="s">
        <v>11</v>
      </c>
      <c r="C350" s="45"/>
      <c r="D350" s="45"/>
      <c r="E350" s="45"/>
      <c r="F350" s="45"/>
      <c r="G350" s="45"/>
      <c r="H350" s="45"/>
      <c r="I350" s="45" t="s">
        <v>2</v>
      </c>
    </row>
    <row r="351" spans="1:9" ht="16.5" customHeight="1">
      <c r="A351" s="67"/>
      <c r="B351" s="45" t="s">
        <v>15</v>
      </c>
      <c r="C351" s="45"/>
      <c r="D351" s="45"/>
      <c r="E351" s="45"/>
      <c r="F351" s="45"/>
      <c r="G351" s="45"/>
      <c r="H351" s="45"/>
      <c r="I351" s="45" t="s">
        <v>4</v>
      </c>
    </row>
    <row r="352" spans="1:9" ht="16.5" customHeight="1">
      <c r="A352" s="69">
        <v>32</v>
      </c>
      <c r="B352" s="45" t="s">
        <v>10</v>
      </c>
      <c r="C352" s="45"/>
      <c r="D352" s="45"/>
      <c r="E352" s="45"/>
      <c r="F352" s="45"/>
      <c r="G352" s="45"/>
      <c r="H352" s="45"/>
      <c r="I352" s="45" t="s">
        <v>18</v>
      </c>
    </row>
    <row r="353" spans="1:9" ht="16.5" customHeight="1">
      <c r="A353" s="69"/>
      <c r="B353" s="45" t="s">
        <v>13</v>
      </c>
      <c r="C353" s="45"/>
      <c r="D353" s="45"/>
      <c r="E353" s="45"/>
      <c r="F353" s="45"/>
      <c r="G353" s="45"/>
      <c r="H353" s="45"/>
      <c r="I353" s="45" t="s">
        <v>12</v>
      </c>
    </row>
    <row r="355" spans="1:9" ht="16.5" customHeight="1">
      <c r="A355" s="67" t="s">
        <v>47</v>
      </c>
      <c r="B355" s="45" t="s">
        <v>0</v>
      </c>
      <c r="C355" s="45"/>
      <c r="D355" s="45"/>
      <c r="E355" s="45"/>
      <c r="F355" s="45"/>
      <c r="G355" s="45"/>
      <c r="H355" s="45"/>
      <c r="I355" s="45" t="s">
        <v>7</v>
      </c>
    </row>
    <row r="356" spans="1:9" ht="16.5" customHeight="1">
      <c r="A356" s="67"/>
      <c r="B356" s="45" t="s">
        <v>1</v>
      </c>
      <c r="C356" s="45"/>
      <c r="D356" s="45"/>
      <c r="E356" s="45"/>
      <c r="F356" s="45"/>
      <c r="G356" s="45"/>
      <c r="H356" s="45"/>
      <c r="I356" s="45" t="s">
        <v>5</v>
      </c>
    </row>
    <row r="357" spans="1:9" ht="16.5" customHeight="1">
      <c r="A357" s="67"/>
      <c r="B357" s="45" t="s">
        <v>2</v>
      </c>
      <c r="C357" s="45"/>
      <c r="D357" s="45"/>
      <c r="E357" s="45"/>
      <c r="F357" s="45"/>
      <c r="G357" s="45"/>
      <c r="H357" s="45"/>
      <c r="I357" s="45" t="s">
        <v>14</v>
      </c>
    </row>
    <row r="358" spans="1:9" ht="16.5" customHeight="1">
      <c r="A358" s="67"/>
      <c r="B358" s="45" t="s">
        <v>3</v>
      </c>
      <c r="C358" s="45"/>
      <c r="D358" s="45"/>
      <c r="E358" s="45"/>
      <c r="F358" s="45"/>
      <c r="G358" s="45"/>
      <c r="H358" s="45"/>
      <c r="I358" s="45" t="s">
        <v>11</v>
      </c>
    </row>
    <row r="359" spans="1:9" ht="16.5" customHeight="1">
      <c r="A359" s="67"/>
      <c r="B359" s="45" t="s">
        <v>4</v>
      </c>
      <c r="C359" s="45"/>
      <c r="D359" s="45"/>
      <c r="E359" s="45"/>
      <c r="F359" s="45"/>
      <c r="G359" s="45"/>
      <c r="H359" s="45"/>
      <c r="I359" s="45" t="s">
        <v>17</v>
      </c>
    </row>
    <row r="360" spans="1:9" ht="16.5" customHeight="1">
      <c r="A360" s="67"/>
      <c r="B360" s="45" t="s">
        <v>12</v>
      </c>
      <c r="C360" s="45"/>
      <c r="D360" s="45"/>
      <c r="E360" s="45"/>
      <c r="F360" s="45"/>
      <c r="G360" s="45"/>
      <c r="H360" s="45"/>
      <c r="I360" s="45" t="s">
        <v>10</v>
      </c>
    </row>
    <row r="361" spans="1:9" ht="16.5" customHeight="1">
      <c r="A361" s="67"/>
      <c r="B361" s="45" t="s">
        <v>18</v>
      </c>
      <c r="C361" s="45"/>
      <c r="D361" s="45"/>
      <c r="E361" s="45"/>
      <c r="F361" s="45"/>
      <c r="G361" s="45"/>
      <c r="H361" s="45"/>
      <c r="I361" s="45" t="s">
        <v>19</v>
      </c>
    </row>
    <row r="362" spans="1:9" ht="16.5" customHeight="1">
      <c r="A362" s="67"/>
      <c r="B362" s="45" t="s">
        <v>6</v>
      </c>
      <c r="C362" s="45"/>
      <c r="D362" s="45"/>
      <c r="E362" s="45"/>
      <c r="F362" s="45"/>
      <c r="G362" s="45"/>
      <c r="H362" s="45"/>
      <c r="I362" s="45" t="s">
        <v>13</v>
      </c>
    </row>
    <row r="363" spans="1:9" ht="16.5" customHeight="1">
      <c r="A363" s="69">
        <v>33</v>
      </c>
      <c r="B363" s="45" t="s">
        <v>8</v>
      </c>
      <c r="C363" s="45"/>
      <c r="D363" s="45"/>
      <c r="E363" s="45"/>
      <c r="F363" s="45"/>
      <c r="G363" s="45"/>
      <c r="H363" s="45"/>
      <c r="I363" s="45" t="s">
        <v>16</v>
      </c>
    </row>
    <row r="364" spans="1:9" ht="16.5" customHeight="1">
      <c r="A364" s="69"/>
      <c r="B364" s="45" t="s">
        <v>9</v>
      </c>
      <c r="C364" s="45"/>
      <c r="D364" s="45"/>
      <c r="E364" s="45"/>
      <c r="F364" s="45"/>
      <c r="G364" s="45"/>
      <c r="H364" s="45"/>
      <c r="I364" s="45" t="s">
        <v>15</v>
      </c>
    </row>
    <row r="366" spans="1:9" ht="16.5" customHeight="1">
      <c r="A366" s="67" t="s">
        <v>48</v>
      </c>
      <c r="B366" s="45" t="s">
        <v>16</v>
      </c>
      <c r="C366" s="45"/>
      <c r="D366" s="45"/>
      <c r="E366" s="45"/>
      <c r="F366" s="45"/>
      <c r="G366" s="45"/>
      <c r="H366" s="45"/>
      <c r="I366" s="45" t="s">
        <v>2</v>
      </c>
    </row>
    <row r="367" spans="1:9" ht="16.5" customHeight="1">
      <c r="A367" s="67"/>
      <c r="B367" s="45" t="s">
        <v>12</v>
      </c>
      <c r="C367" s="45"/>
      <c r="D367" s="45"/>
      <c r="E367" s="45"/>
      <c r="F367" s="45"/>
      <c r="G367" s="45"/>
      <c r="H367" s="45"/>
      <c r="I367" s="45" t="s">
        <v>18</v>
      </c>
    </row>
    <row r="368" spans="1:9" ht="16.5" customHeight="1">
      <c r="A368" s="67"/>
      <c r="B368" s="45" t="s">
        <v>17</v>
      </c>
      <c r="C368" s="45"/>
      <c r="D368" s="45"/>
      <c r="E368" s="45"/>
      <c r="F368" s="45"/>
      <c r="G368" s="45"/>
      <c r="H368" s="45"/>
      <c r="I368" s="45" t="s">
        <v>9</v>
      </c>
    </row>
    <row r="369" spans="1:9" ht="16.5" customHeight="1">
      <c r="A369" s="67"/>
      <c r="B369" s="45" t="s">
        <v>19</v>
      </c>
      <c r="C369" s="45"/>
      <c r="D369" s="45"/>
      <c r="E369" s="45"/>
      <c r="F369" s="45"/>
      <c r="G369" s="45"/>
      <c r="H369" s="45"/>
      <c r="I369" s="45" t="s">
        <v>5</v>
      </c>
    </row>
    <row r="370" spans="1:9" ht="16.5" customHeight="1">
      <c r="A370" s="67"/>
      <c r="B370" s="45" t="s">
        <v>7</v>
      </c>
      <c r="C370" s="45"/>
      <c r="D370" s="45"/>
      <c r="E370" s="45"/>
      <c r="F370" s="45"/>
      <c r="G370" s="45"/>
      <c r="H370" s="45"/>
      <c r="I370" s="45" t="s">
        <v>3</v>
      </c>
    </row>
    <row r="371" spans="1:9" ht="16.5" customHeight="1">
      <c r="A371" s="67"/>
      <c r="B371" s="45" t="s">
        <v>14</v>
      </c>
      <c r="C371" s="45"/>
      <c r="D371" s="45"/>
      <c r="E371" s="45"/>
      <c r="F371" s="45"/>
      <c r="G371" s="45"/>
      <c r="H371" s="45"/>
      <c r="I371" s="45" t="s">
        <v>0</v>
      </c>
    </row>
    <row r="372" spans="1:9" ht="16.5" customHeight="1">
      <c r="A372" s="67"/>
      <c r="B372" s="45" t="s">
        <v>11</v>
      </c>
      <c r="C372" s="45"/>
      <c r="D372" s="45"/>
      <c r="E372" s="45"/>
      <c r="F372" s="45"/>
      <c r="G372" s="45"/>
      <c r="H372" s="45"/>
      <c r="I372" s="45" t="s">
        <v>4</v>
      </c>
    </row>
    <row r="373" spans="1:9" ht="16.5" customHeight="1">
      <c r="A373" s="67"/>
      <c r="B373" s="45" t="s">
        <v>15</v>
      </c>
      <c r="C373" s="45"/>
      <c r="D373" s="45"/>
      <c r="E373" s="45"/>
      <c r="F373" s="45"/>
      <c r="G373" s="45"/>
      <c r="H373" s="45"/>
      <c r="I373" s="45" t="s">
        <v>1</v>
      </c>
    </row>
    <row r="374" spans="1:9" ht="16.5" customHeight="1">
      <c r="A374" s="69">
        <v>34</v>
      </c>
      <c r="B374" s="45" t="s">
        <v>10</v>
      </c>
      <c r="C374" s="45"/>
      <c r="D374" s="45"/>
      <c r="E374" s="45"/>
      <c r="F374" s="45"/>
      <c r="G374" s="45"/>
      <c r="H374" s="45"/>
      <c r="I374" s="45" t="s">
        <v>6</v>
      </c>
    </row>
    <row r="375" spans="1:9" ht="16.5" customHeight="1">
      <c r="A375" s="69"/>
      <c r="B375" s="45" t="s">
        <v>13</v>
      </c>
      <c r="C375" s="45"/>
      <c r="D375" s="45"/>
      <c r="E375" s="45"/>
      <c r="F375" s="45"/>
      <c r="G375" s="45"/>
      <c r="H375" s="45"/>
      <c r="I375" s="45" t="s">
        <v>8</v>
      </c>
    </row>
    <row r="377" spans="1:9" ht="16.5" customHeight="1">
      <c r="A377" s="67" t="s">
        <v>49</v>
      </c>
      <c r="B377" s="45" t="s">
        <v>0</v>
      </c>
      <c r="C377" s="45"/>
      <c r="D377" s="45"/>
      <c r="E377" s="45"/>
      <c r="F377" s="45"/>
      <c r="G377" s="45"/>
      <c r="H377" s="45"/>
      <c r="I377" s="45" t="s">
        <v>15</v>
      </c>
    </row>
    <row r="378" spans="1:9" ht="16.5" customHeight="1">
      <c r="A378" s="67"/>
      <c r="B378" s="45" t="s">
        <v>1</v>
      </c>
      <c r="C378" s="45"/>
      <c r="D378" s="45"/>
      <c r="E378" s="45"/>
      <c r="F378" s="45"/>
      <c r="G378" s="45"/>
      <c r="H378" s="45"/>
      <c r="I378" s="45" t="s">
        <v>14</v>
      </c>
    </row>
    <row r="379" spans="1:9" ht="16.5" customHeight="1">
      <c r="A379" s="67"/>
      <c r="B379" s="45" t="s">
        <v>2</v>
      </c>
      <c r="C379" s="45"/>
      <c r="D379" s="45"/>
      <c r="E379" s="45"/>
      <c r="F379" s="45"/>
      <c r="G379" s="45"/>
      <c r="H379" s="45"/>
      <c r="I379" s="45" t="s">
        <v>10</v>
      </c>
    </row>
    <row r="380" spans="1:9" ht="16.5" customHeight="1">
      <c r="A380" s="67"/>
      <c r="B380" s="45" t="s">
        <v>3</v>
      </c>
      <c r="C380" s="45"/>
      <c r="D380" s="45"/>
      <c r="E380" s="45"/>
      <c r="F380" s="45"/>
      <c r="G380" s="45"/>
      <c r="H380" s="45"/>
      <c r="I380" s="45" t="s">
        <v>19</v>
      </c>
    </row>
    <row r="381" spans="1:9" ht="16.5" customHeight="1">
      <c r="A381" s="67"/>
      <c r="B381" s="45" t="s">
        <v>4</v>
      </c>
      <c r="C381" s="45"/>
      <c r="D381" s="45"/>
      <c r="E381" s="45"/>
      <c r="F381" s="45"/>
      <c r="G381" s="45"/>
      <c r="H381" s="45"/>
      <c r="I381" s="45" t="s">
        <v>16</v>
      </c>
    </row>
    <row r="382" spans="1:9" ht="16.5" customHeight="1">
      <c r="A382" s="67"/>
      <c r="B382" s="45" t="s">
        <v>18</v>
      </c>
      <c r="C382" s="45"/>
      <c r="D382" s="45"/>
      <c r="E382" s="45"/>
      <c r="F382" s="45"/>
      <c r="G382" s="45"/>
      <c r="H382" s="45"/>
      <c r="I382" s="45" t="s">
        <v>13</v>
      </c>
    </row>
    <row r="383" spans="1:9" ht="16.5" customHeight="1">
      <c r="A383" s="67"/>
      <c r="B383" s="45" t="s">
        <v>5</v>
      </c>
      <c r="C383" s="45"/>
      <c r="D383" s="45"/>
      <c r="E383" s="45"/>
      <c r="F383" s="45"/>
      <c r="G383" s="45"/>
      <c r="H383" s="45"/>
      <c r="I383" s="45" t="s">
        <v>7</v>
      </c>
    </row>
    <row r="384" spans="1:9" ht="16.5" customHeight="1">
      <c r="A384" s="67"/>
      <c r="B384" s="45" t="s">
        <v>6</v>
      </c>
      <c r="C384" s="45"/>
      <c r="D384" s="45"/>
      <c r="E384" s="45"/>
      <c r="F384" s="45"/>
      <c r="G384" s="45"/>
      <c r="H384" s="45"/>
      <c r="I384" s="45" t="s">
        <v>12</v>
      </c>
    </row>
    <row r="385" spans="1:9" ht="16.5" customHeight="1">
      <c r="A385" s="69">
        <v>35</v>
      </c>
      <c r="B385" s="45" t="s">
        <v>8</v>
      </c>
      <c r="C385" s="45"/>
      <c r="D385" s="45"/>
      <c r="E385" s="45"/>
      <c r="F385" s="45"/>
      <c r="G385" s="45"/>
      <c r="H385" s="45"/>
      <c r="I385" s="45" t="s">
        <v>17</v>
      </c>
    </row>
    <row r="386" spans="1:9" ht="16.5" customHeight="1">
      <c r="A386" s="69"/>
      <c r="B386" s="45" t="s">
        <v>9</v>
      </c>
      <c r="C386" s="45"/>
      <c r="D386" s="45"/>
      <c r="E386" s="45"/>
      <c r="F386" s="45"/>
      <c r="G386" s="45"/>
      <c r="H386" s="45"/>
      <c r="I386" s="45" t="s">
        <v>11</v>
      </c>
    </row>
    <row r="388" spans="1:9" ht="16.5" customHeight="1">
      <c r="A388" s="67" t="s">
        <v>50</v>
      </c>
      <c r="B388" s="45" t="s">
        <v>16</v>
      </c>
      <c r="C388" s="45"/>
      <c r="D388" s="45"/>
      <c r="E388" s="45"/>
      <c r="F388" s="45"/>
      <c r="G388" s="45"/>
      <c r="H388" s="45"/>
      <c r="I388" s="45" t="s">
        <v>1</v>
      </c>
    </row>
    <row r="389" spans="1:9" ht="16.5" customHeight="1">
      <c r="A389" s="67"/>
      <c r="B389" s="45" t="s">
        <v>12</v>
      </c>
      <c r="C389" s="45"/>
      <c r="D389" s="45"/>
      <c r="E389" s="45"/>
      <c r="F389" s="45"/>
      <c r="G389" s="45"/>
      <c r="H389" s="45"/>
      <c r="I389" s="45" t="s">
        <v>0</v>
      </c>
    </row>
    <row r="390" spans="1:9" ht="16.5" customHeight="1">
      <c r="A390" s="67"/>
      <c r="B390" s="45" t="s">
        <v>17</v>
      </c>
      <c r="C390" s="45"/>
      <c r="D390" s="45"/>
      <c r="E390" s="45"/>
      <c r="F390" s="45"/>
      <c r="G390" s="45"/>
      <c r="H390" s="45"/>
      <c r="I390" s="45" t="s">
        <v>3</v>
      </c>
    </row>
    <row r="391" spans="1:9" ht="16.5" customHeight="1">
      <c r="A391" s="67"/>
      <c r="B391" s="45" t="s">
        <v>19</v>
      </c>
      <c r="C391" s="45"/>
      <c r="D391" s="45"/>
      <c r="E391" s="45"/>
      <c r="F391" s="45"/>
      <c r="G391" s="45"/>
      <c r="H391" s="45"/>
      <c r="I391" s="45" t="s">
        <v>4</v>
      </c>
    </row>
    <row r="392" spans="1:9" ht="16.5" customHeight="1">
      <c r="A392" s="67"/>
      <c r="B392" s="45" t="s">
        <v>18</v>
      </c>
      <c r="C392" s="45"/>
      <c r="D392" s="45"/>
      <c r="E392" s="45"/>
      <c r="F392" s="45"/>
      <c r="G392" s="45"/>
      <c r="H392" s="45"/>
      <c r="I392" s="45" t="s">
        <v>2</v>
      </c>
    </row>
    <row r="393" spans="1:9" ht="16.5" customHeight="1">
      <c r="A393" s="67"/>
      <c r="B393" s="45" t="s">
        <v>14</v>
      </c>
      <c r="C393" s="45"/>
      <c r="D393" s="45"/>
      <c r="E393" s="45"/>
      <c r="F393" s="45"/>
      <c r="G393" s="45"/>
      <c r="H393" s="45"/>
      <c r="I393" s="45" t="s">
        <v>6</v>
      </c>
    </row>
    <row r="394" spans="1:9" ht="16.5" customHeight="1">
      <c r="A394" s="67"/>
      <c r="B394" s="45" t="s">
        <v>11</v>
      </c>
      <c r="C394" s="45"/>
      <c r="D394" s="45"/>
      <c r="E394" s="45"/>
      <c r="F394" s="45"/>
      <c r="G394" s="45"/>
      <c r="H394" s="45"/>
      <c r="I394" s="45" t="s">
        <v>5</v>
      </c>
    </row>
    <row r="395" spans="1:9" ht="16.5" customHeight="1">
      <c r="A395" s="67"/>
      <c r="B395" s="45" t="s">
        <v>15</v>
      </c>
      <c r="C395" s="45"/>
      <c r="D395" s="45"/>
      <c r="E395" s="45"/>
      <c r="F395" s="45"/>
      <c r="G395" s="45"/>
      <c r="H395" s="45"/>
      <c r="I395" s="45" t="s">
        <v>7</v>
      </c>
    </row>
    <row r="396" spans="1:9" ht="16.5" customHeight="1">
      <c r="A396" s="69">
        <v>36</v>
      </c>
      <c r="B396" s="45" t="s">
        <v>10</v>
      </c>
      <c r="C396" s="45"/>
      <c r="D396" s="45"/>
      <c r="E396" s="45"/>
      <c r="F396" s="45"/>
      <c r="G396" s="45"/>
      <c r="H396" s="45"/>
      <c r="I396" s="45" t="s">
        <v>8</v>
      </c>
    </row>
    <row r="397" spans="1:9" ht="16.5" customHeight="1">
      <c r="A397" s="69"/>
      <c r="B397" s="45" t="s">
        <v>13</v>
      </c>
      <c r="C397" s="45"/>
      <c r="D397" s="45"/>
      <c r="E397" s="45"/>
      <c r="F397" s="45"/>
      <c r="G397" s="45"/>
      <c r="H397" s="45"/>
      <c r="I397" s="45" t="s">
        <v>9</v>
      </c>
    </row>
    <row r="399" spans="1:9" ht="16.5" customHeight="1">
      <c r="A399" s="67" t="s">
        <v>51</v>
      </c>
      <c r="B399" s="45" t="s">
        <v>0</v>
      </c>
      <c r="C399" s="45"/>
      <c r="D399" s="45"/>
      <c r="E399" s="45"/>
      <c r="F399" s="45"/>
      <c r="G399" s="45"/>
      <c r="H399" s="45"/>
      <c r="I399" s="45" t="s">
        <v>18</v>
      </c>
    </row>
    <row r="400" spans="1:9" ht="16.5" customHeight="1">
      <c r="A400" s="67"/>
      <c r="B400" s="45" t="s">
        <v>1</v>
      </c>
      <c r="C400" s="45"/>
      <c r="D400" s="45"/>
      <c r="E400" s="45"/>
      <c r="F400" s="45"/>
      <c r="G400" s="45"/>
      <c r="H400" s="45"/>
      <c r="I400" s="45" t="s">
        <v>19</v>
      </c>
    </row>
    <row r="401" spans="1:9" ht="16.5" customHeight="1">
      <c r="A401" s="67"/>
      <c r="B401" s="45" t="s">
        <v>2</v>
      </c>
      <c r="C401" s="45"/>
      <c r="D401" s="45"/>
      <c r="E401" s="45"/>
      <c r="F401" s="45"/>
      <c r="G401" s="45"/>
      <c r="H401" s="45"/>
      <c r="I401" s="45" t="s">
        <v>13</v>
      </c>
    </row>
    <row r="402" spans="1:9" ht="16.5" customHeight="1">
      <c r="A402" s="67"/>
      <c r="B402" s="45" t="s">
        <v>3</v>
      </c>
      <c r="C402" s="45"/>
      <c r="D402" s="45"/>
      <c r="E402" s="45"/>
      <c r="F402" s="45"/>
      <c r="G402" s="45"/>
      <c r="H402" s="45"/>
      <c r="I402" s="45" t="s">
        <v>15</v>
      </c>
    </row>
    <row r="403" spans="1:9" ht="16.5" customHeight="1">
      <c r="A403" s="67"/>
      <c r="B403" s="45" t="s">
        <v>4</v>
      </c>
      <c r="C403" s="45"/>
      <c r="D403" s="45"/>
      <c r="E403" s="45"/>
      <c r="F403" s="45"/>
      <c r="G403" s="45"/>
      <c r="H403" s="45"/>
      <c r="I403" s="45" t="s">
        <v>10</v>
      </c>
    </row>
    <row r="404" spans="1:9" ht="16.5" customHeight="1">
      <c r="A404" s="67"/>
      <c r="B404" s="45" t="s">
        <v>5</v>
      </c>
      <c r="C404" s="45"/>
      <c r="D404" s="45"/>
      <c r="E404" s="45"/>
      <c r="F404" s="45"/>
      <c r="G404" s="45"/>
      <c r="H404" s="45"/>
      <c r="I404" s="45" t="s">
        <v>16</v>
      </c>
    </row>
    <row r="405" spans="1:9" ht="16.5" customHeight="1">
      <c r="A405" s="67"/>
      <c r="B405" s="45" t="s">
        <v>6</v>
      </c>
      <c r="C405" s="45"/>
      <c r="D405" s="45"/>
      <c r="E405" s="45"/>
      <c r="F405" s="45"/>
      <c r="G405" s="45"/>
      <c r="H405" s="45"/>
      <c r="I405" s="45" t="s">
        <v>17</v>
      </c>
    </row>
    <row r="406" spans="1:9" ht="16.5" customHeight="1">
      <c r="A406" s="67"/>
      <c r="B406" s="45" t="s">
        <v>7</v>
      </c>
      <c r="C406" s="45"/>
      <c r="D406" s="45"/>
      <c r="E406" s="45"/>
      <c r="F406" s="45"/>
      <c r="G406" s="45"/>
      <c r="H406" s="45"/>
      <c r="I406" s="45" t="s">
        <v>11</v>
      </c>
    </row>
    <row r="407" spans="1:9" ht="16.5" customHeight="1">
      <c r="A407" s="69">
        <v>37</v>
      </c>
      <c r="B407" s="45" t="s">
        <v>8</v>
      </c>
      <c r="C407" s="45"/>
      <c r="D407" s="45"/>
      <c r="E407" s="45"/>
      <c r="F407" s="45"/>
      <c r="G407" s="45"/>
      <c r="H407" s="45"/>
      <c r="I407" s="45" t="s">
        <v>12</v>
      </c>
    </row>
    <row r="408" spans="1:9" ht="16.5" customHeight="1">
      <c r="A408" s="69"/>
      <c r="B408" s="45" t="s">
        <v>9</v>
      </c>
      <c r="C408" s="45"/>
      <c r="D408" s="45"/>
      <c r="E408" s="45"/>
      <c r="F408" s="45"/>
      <c r="G408" s="45"/>
      <c r="H408" s="45"/>
      <c r="I408" s="45" t="s">
        <v>14</v>
      </c>
    </row>
    <row r="410" spans="1:9" ht="16.5" customHeight="1">
      <c r="A410" s="67" t="s">
        <v>52</v>
      </c>
      <c r="B410" s="45" t="s">
        <v>16</v>
      </c>
      <c r="C410" s="45"/>
      <c r="D410" s="45"/>
      <c r="E410" s="45"/>
      <c r="F410" s="45"/>
      <c r="G410" s="45"/>
      <c r="H410" s="45"/>
      <c r="I410" s="45" t="s">
        <v>6</v>
      </c>
    </row>
    <row r="411" spans="1:9" ht="16.5" customHeight="1">
      <c r="A411" s="67"/>
      <c r="B411" s="45" t="s">
        <v>12</v>
      </c>
      <c r="C411" s="45"/>
      <c r="D411" s="45"/>
      <c r="E411" s="45"/>
      <c r="F411" s="45"/>
      <c r="G411" s="45"/>
      <c r="H411" s="45"/>
      <c r="I411" s="45" t="s">
        <v>2</v>
      </c>
    </row>
    <row r="412" spans="1:9" ht="16.5" customHeight="1">
      <c r="A412" s="67"/>
      <c r="B412" s="45" t="s">
        <v>17</v>
      </c>
      <c r="C412" s="45"/>
      <c r="D412" s="45"/>
      <c r="E412" s="45"/>
      <c r="F412" s="45"/>
      <c r="G412" s="45"/>
      <c r="H412" s="45"/>
      <c r="I412" s="45" t="s">
        <v>7</v>
      </c>
    </row>
    <row r="413" spans="1:9" ht="16.5" customHeight="1">
      <c r="A413" s="67"/>
      <c r="B413" s="45" t="s">
        <v>19</v>
      </c>
      <c r="C413" s="45"/>
      <c r="D413" s="45"/>
      <c r="E413" s="45"/>
      <c r="F413" s="45"/>
      <c r="G413" s="45"/>
      <c r="H413" s="45"/>
      <c r="I413" s="45" t="s">
        <v>9</v>
      </c>
    </row>
    <row r="414" spans="1:9" ht="16.5" customHeight="1">
      <c r="A414" s="67"/>
      <c r="B414" s="45" t="s">
        <v>18</v>
      </c>
      <c r="C414" s="45"/>
      <c r="D414" s="45"/>
      <c r="E414" s="45"/>
      <c r="F414" s="45"/>
      <c r="G414" s="45"/>
      <c r="H414" s="45"/>
      <c r="I414" s="45" t="s">
        <v>8</v>
      </c>
    </row>
    <row r="415" spans="1:9" ht="16.5" customHeight="1">
      <c r="A415" s="67"/>
      <c r="B415" s="45" t="s">
        <v>14</v>
      </c>
      <c r="C415" s="45"/>
      <c r="D415" s="45"/>
      <c r="E415" s="45"/>
      <c r="F415" s="45"/>
      <c r="G415" s="45"/>
      <c r="H415" s="45"/>
      <c r="I415" s="45" t="s">
        <v>4</v>
      </c>
    </row>
    <row r="416" spans="1:9" ht="16.5" customHeight="1">
      <c r="A416" s="67"/>
      <c r="B416" s="45" t="s">
        <v>11</v>
      </c>
      <c r="C416" s="45"/>
      <c r="D416" s="45"/>
      <c r="E416" s="45"/>
      <c r="F416" s="45"/>
      <c r="G416" s="45"/>
      <c r="H416" s="45"/>
      <c r="I416" s="45" t="s">
        <v>1</v>
      </c>
    </row>
    <row r="417" spans="1:9" ht="16.5" customHeight="1">
      <c r="A417" s="67"/>
      <c r="B417" s="45" t="s">
        <v>15</v>
      </c>
      <c r="C417" s="45"/>
      <c r="D417" s="45"/>
      <c r="E417" s="45"/>
      <c r="F417" s="45"/>
      <c r="G417" s="45"/>
      <c r="H417" s="45"/>
      <c r="I417" s="45" t="s">
        <v>5</v>
      </c>
    </row>
    <row r="418" spans="1:9" ht="16.5" customHeight="1">
      <c r="A418" s="69">
        <v>38</v>
      </c>
      <c r="B418" s="45" t="s">
        <v>10</v>
      </c>
      <c r="C418" s="45"/>
      <c r="D418" s="45"/>
      <c r="E418" s="45"/>
      <c r="F418" s="45"/>
      <c r="G418" s="45"/>
      <c r="H418" s="45"/>
      <c r="I418" s="45" t="s">
        <v>0</v>
      </c>
    </row>
    <row r="419" spans="1:9" ht="16.5" customHeight="1">
      <c r="A419" s="69"/>
      <c r="B419" s="45" t="s">
        <v>13</v>
      </c>
      <c r="C419" s="45"/>
      <c r="D419" s="45"/>
      <c r="E419" s="45"/>
      <c r="F419" s="45"/>
      <c r="G419" s="45"/>
      <c r="H419" s="45"/>
      <c r="I419" s="45" t="s">
        <v>3</v>
      </c>
    </row>
  </sheetData>
  <sortState ref="AO2:AO13">
    <sortCondition ref="AO2"/>
  </sortState>
  <mergeCells count="97">
    <mergeCell ref="E2:F2"/>
    <mergeCell ref="A179:A186"/>
    <mergeCell ref="A124:A131"/>
    <mergeCell ref="A132:A133"/>
    <mergeCell ref="A135:A142"/>
    <mergeCell ref="A143:A144"/>
    <mergeCell ref="A146:A153"/>
    <mergeCell ref="A154:A155"/>
    <mergeCell ref="A157:A164"/>
    <mergeCell ref="A165:A166"/>
    <mergeCell ref="A245:A252"/>
    <mergeCell ref="A187:A188"/>
    <mergeCell ref="A190:A197"/>
    <mergeCell ref="A198:A199"/>
    <mergeCell ref="A201:A208"/>
    <mergeCell ref="A209:A210"/>
    <mergeCell ref="A234:A241"/>
    <mergeCell ref="A242:A243"/>
    <mergeCell ref="A212:A219"/>
    <mergeCell ref="A220:A221"/>
    <mergeCell ref="A223:A230"/>
    <mergeCell ref="A231:A232"/>
    <mergeCell ref="A377:A384"/>
    <mergeCell ref="A319:A320"/>
    <mergeCell ref="A322:A329"/>
    <mergeCell ref="A330:A331"/>
    <mergeCell ref="A333:A340"/>
    <mergeCell ref="A341:A342"/>
    <mergeCell ref="A344:A351"/>
    <mergeCell ref="A352:A353"/>
    <mergeCell ref="A355:A362"/>
    <mergeCell ref="A363:A364"/>
    <mergeCell ref="A366:A373"/>
    <mergeCell ref="A374:A375"/>
    <mergeCell ref="A418:A419"/>
    <mergeCell ref="A385:A386"/>
    <mergeCell ref="A388:A395"/>
    <mergeCell ref="A396:A397"/>
    <mergeCell ref="A399:A406"/>
    <mergeCell ref="A407:A408"/>
    <mergeCell ref="A410:A417"/>
    <mergeCell ref="A311:A318"/>
    <mergeCell ref="A253:A254"/>
    <mergeCell ref="A289:A296"/>
    <mergeCell ref="A297:A298"/>
    <mergeCell ref="A300:A307"/>
    <mergeCell ref="A308:A309"/>
    <mergeCell ref="A264:A265"/>
    <mergeCell ref="A267:A274"/>
    <mergeCell ref="A278:A285"/>
    <mergeCell ref="A286:A287"/>
    <mergeCell ref="A275:A276"/>
    <mergeCell ref="A256:A263"/>
    <mergeCell ref="A168:A175"/>
    <mergeCell ref="A176:A177"/>
    <mergeCell ref="A99:A100"/>
    <mergeCell ref="A102:A109"/>
    <mergeCell ref="A110:A111"/>
    <mergeCell ref="A113:A120"/>
    <mergeCell ref="A121:A122"/>
    <mergeCell ref="B11:I11"/>
    <mergeCell ref="A25:A32"/>
    <mergeCell ref="A91:A98"/>
    <mergeCell ref="A33:A34"/>
    <mergeCell ref="A36:A43"/>
    <mergeCell ref="A44:A45"/>
    <mergeCell ref="A47:A54"/>
    <mergeCell ref="A55:A56"/>
    <mergeCell ref="A58:A65"/>
    <mergeCell ref="A66:A67"/>
    <mergeCell ref="A69:A76"/>
    <mergeCell ref="A77:A78"/>
    <mergeCell ref="A80:A87"/>
    <mergeCell ref="A88:A89"/>
    <mergeCell ref="A23:A24"/>
    <mergeCell ref="AP11:AS11"/>
    <mergeCell ref="AU11:AX11"/>
    <mergeCell ref="AZ11:BC11"/>
    <mergeCell ref="BE11:BH11"/>
    <mergeCell ref="L1:U1"/>
    <mergeCell ref="W1:AH1"/>
    <mergeCell ref="AP10:BB10"/>
    <mergeCell ref="AK1:AM1"/>
    <mergeCell ref="AK2:AL2"/>
    <mergeCell ref="AK3:AL3"/>
    <mergeCell ref="AK4:AL4"/>
    <mergeCell ref="AK5:AL5"/>
    <mergeCell ref="AK6:AL6"/>
    <mergeCell ref="AK7:AL7"/>
    <mergeCell ref="CI11:CL11"/>
    <mergeCell ref="CN11:CQ11"/>
    <mergeCell ref="CS11:CV11"/>
    <mergeCell ref="BJ11:BM11"/>
    <mergeCell ref="BO11:BR11"/>
    <mergeCell ref="BT11:BW11"/>
    <mergeCell ref="BY11:CB11"/>
    <mergeCell ref="CD11:CG11"/>
  </mergeCells>
  <conditionalFormatting sqref="A3:A8">
    <cfRule type="expression" dxfId="110" priority="60">
      <formula>$A3="forfait"</formula>
    </cfRule>
  </conditionalFormatting>
  <conditionalFormatting sqref="J3:K8">
    <cfRule type="expression" dxfId="109" priority="59">
      <formula>$J3="forfait"</formula>
    </cfRule>
  </conditionalFormatting>
  <conditionalFormatting sqref="L3 L5 L7 L9 L11:L13 M3:U14">
    <cfRule type="expression" dxfId="108" priority="46" stopIfTrue="1">
      <formula>$M$6=""</formula>
    </cfRule>
  </conditionalFormatting>
  <conditionalFormatting sqref="L4 L6 L8 L10 L12">
    <cfRule type="expression" dxfId="107" priority="45" stopIfTrue="1">
      <formula>$M$7=""</formula>
    </cfRule>
  </conditionalFormatting>
  <conditionalFormatting sqref="L5">
    <cfRule type="expression" dxfId="106" priority="44" stopIfTrue="1">
      <formula>$M$8=""</formula>
    </cfRule>
  </conditionalFormatting>
  <conditionalFormatting sqref="L6">
    <cfRule type="expression" dxfId="105" priority="43" stopIfTrue="1">
      <formula>$M$9=""</formula>
    </cfRule>
  </conditionalFormatting>
  <conditionalFormatting sqref="L7">
    <cfRule type="expression" dxfId="104" priority="42" stopIfTrue="1">
      <formula>$M$10=""</formula>
    </cfRule>
  </conditionalFormatting>
  <conditionalFormatting sqref="L8">
    <cfRule type="expression" dxfId="103" priority="41" stopIfTrue="1">
      <formula>$M$11=""</formula>
    </cfRule>
  </conditionalFormatting>
  <conditionalFormatting sqref="L9">
    <cfRule type="expression" dxfId="102" priority="40" stopIfTrue="1">
      <formula>$M$12=""</formula>
    </cfRule>
  </conditionalFormatting>
  <conditionalFormatting sqref="AU12:AU21">
    <cfRule type="expression" dxfId="101" priority="29">
      <formula>$D12&lt;&gt;""</formula>
    </cfRule>
  </conditionalFormatting>
  <conditionalFormatting sqref="AU12:AU21">
    <cfRule type="expression" dxfId="100" priority="27">
      <formula>$D12&lt;&gt;""</formula>
    </cfRule>
  </conditionalFormatting>
  <conditionalFormatting sqref="AR12:AR21">
    <cfRule type="expression" dxfId="99" priority="25">
      <formula>$AR12&lt;&gt;""</formula>
    </cfRule>
  </conditionalFormatting>
  <conditionalFormatting sqref="AW12:AW21">
    <cfRule type="expression" dxfId="98" priority="24">
      <formula>$AW12&lt;&gt;""</formula>
    </cfRule>
  </conditionalFormatting>
  <conditionalFormatting sqref="AZ12:AZ21">
    <cfRule type="expression" dxfId="97" priority="23">
      <formula>$D12&lt;&gt;""</formula>
    </cfRule>
  </conditionalFormatting>
  <conditionalFormatting sqref="AZ12:AZ21">
    <cfRule type="expression" dxfId="96" priority="22">
      <formula>$D12&lt;&gt;""</formula>
    </cfRule>
  </conditionalFormatting>
  <conditionalFormatting sqref="BB12:BB21">
    <cfRule type="expression" dxfId="95" priority="21">
      <formula>$AW12&lt;&gt;""</formula>
    </cfRule>
  </conditionalFormatting>
  <conditionalFormatting sqref="BE12:BE21">
    <cfRule type="expression" dxfId="94" priority="20">
      <formula>$D12&lt;&gt;""</formula>
    </cfRule>
  </conditionalFormatting>
  <conditionalFormatting sqref="BE12:BE21">
    <cfRule type="expression" dxfId="93" priority="19">
      <formula>$D12&lt;&gt;""</formula>
    </cfRule>
  </conditionalFormatting>
  <conditionalFormatting sqref="BB12:BB21">
    <cfRule type="expression" dxfId="92" priority="18">
      <formula>$AR12&lt;&gt;""</formula>
    </cfRule>
  </conditionalFormatting>
  <conditionalFormatting sqref="BG12:BG21">
    <cfRule type="expression" dxfId="91" priority="17">
      <formula>$AW12&lt;&gt;""</formula>
    </cfRule>
  </conditionalFormatting>
  <conditionalFormatting sqref="BO12:BO21">
    <cfRule type="expression" dxfId="90" priority="16">
      <formula>$D12&lt;&gt;""</formula>
    </cfRule>
  </conditionalFormatting>
  <conditionalFormatting sqref="BO12:BO21">
    <cfRule type="expression" dxfId="89" priority="15">
      <formula>$D12&lt;&gt;""</formula>
    </cfRule>
  </conditionalFormatting>
  <conditionalFormatting sqref="BL12:BL21">
    <cfRule type="expression" dxfId="88" priority="14">
      <formula>$AR12&lt;&gt;""</formula>
    </cfRule>
  </conditionalFormatting>
  <conditionalFormatting sqref="BQ12:BQ21">
    <cfRule type="expression" dxfId="87" priority="13">
      <formula>$AW12&lt;&gt;""</formula>
    </cfRule>
  </conditionalFormatting>
  <conditionalFormatting sqref="BY12:BY21">
    <cfRule type="expression" dxfId="86" priority="12">
      <formula>$D12&lt;&gt;""</formula>
    </cfRule>
  </conditionalFormatting>
  <conditionalFormatting sqref="BY12:BY21">
    <cfRule type="expression" dxfId="85" priority="11">
      <formula>$D12&lt;&gt;""</formula>
    </cfRule>
  </conditionalFormatting>
  <conditionalFormatting sqref="BV12:BV21">
    <cfRule type="expression" dxfId="84" priority="10">
      <formula>$AR12&lt;&gt;""</formula>
    </cfRule>
  </conditionalFormatting>
  <conditionalFormatting sqref="CA12:CA21">
    <cfRule type="expression" dxfId="83" priority="9">
      <formula>$AW12&lt;&gt;""</formula>
    </cfRule>
  </conditionalFormatting>
  <conditionalFormatting sqref="CI12:CI21">
    <cfRule type="expression" dxfId="82" priority="8">
      <formula>$D12&lt;&gt;""</formula>
    </cfRule>
  </conditionalFormatting>
  <conditionalFormatting sqref="CI12:CI21">
    <cfRule type="expression" dxfId="81" priority="7">
      <formula>$D12&lt;&gt;""</formula>
    </cfRule>
  </conditionalFormatting>
  <conditionalFormatting sqref="CF12:CF21">
    <cfRule type="expression" dxfId="80" priority="6">
      <formula>$AR12&lt;&gt;""</formula>
    </cfRule>
  </conditionalFormatting>
  <conditionalFormatting sqref="CK12:CK21">
    <cfRule type="expression" dxfId="79" priority="5">
      <formula>$AW12&lt;&gt;""</formula>
    </cfRule>
  </conditionalFormatting>
  <conditionalFormatting sqref="CS12:CS21">
    <cfRule type="expression" dxfId="78" priority="4">
      <formula>$D12&lt;&gt;""</formula>
    </cfRule>
  </conditionalFormatting>
  <conditionalFormatting sqref="CS12:CS21">
    <cfRule type="expression" dxfId="77" priority="3">
      <formula>$D12&lt;&gt;""</formula>
    </cfRule>
  </conditionalFormatting>
  <conditionalFormatting sqref="CP12:CP21">
    <cfRule type="expression" dxfId="76" priority="2">
      <formula>$AR12&lt;&gt;""</formula>
    </cfRule>
  </conditionalFormatting>
  <conditionalFormatting sqref="CU12:CU21">
    <cfRule type="expression" dxfId="75" priority="1">
      <formula>$AW12&lt;&gt;""</formula>
    </cfRule>
  </conditionalFormatting>
  <dataValidations count="11">
    <dataValidation type="list" allowBlank="1" showInputMessage="1" showErrorMessage="1" sqref="AU12:AV21 AP12:AQ21 BE12:BF21 AZ12:BA21 BO12:BP21 BJ12:BK21 BY12:BZ21 BT12:BU21 CI12:CJ21 CD12:CE21 CS12:CT21 CN12:CO21">
      <formula1>"1,X,2"</formula1>
    </dataValidation>
    <dataValidation type="list" allowBlank="1" showInputMessage="1" showErrorMessage="1" sqref="A3">
      <formula1>$AP$24:$AP$33</formula1>
    </dataValidation>
    <dataValidation type="list" allowBlank="1" showInputMessage="1" showErrorMessage="1" sqref="A4 J3:K3">
      <formula1>$AU$24:$AU$33</formula1>
    </dataValidation>
    <dataValidation type="list" allowBlank="1" showInputMessage="1" showErrorMessage="1" sqref="A5">
      <formula1>$BJ$24:$BJ$33</formula1>
    </dataValidation>
    <dataValidation type="list" allowBlank="1" showInputMessage="1" showErrorMessage="1" sqref="A6">
      <formula1>$BT$24:$BT$33</formula1>
    </dataValidation>
    <dataValidation type="list" allowBlank="1" showInputMessage="1" showErrorMessage="1" sqref="A7">
      <formula1>$CD$24:$CD$33</formula1>
    </dataValidation>
    <dataValidation type="list" allowBlank="1" showInputMessage="1" showErrorMessage="1" sqref="A8">
      <formula1>$CN$24:$CN$33</formula1>
    </dataValidation>
    <dataValidation type="list" allowBlank="1" showInputMessage="1" showErrorMessage="1" sqref="J4">
      <formula1>$BE$24:$BE$33</formula1>
    </dataValidation>
    <dataValidation type="list" allowBlank="1" showInputMessage="1" showErrorMessage="1" sqref="J5">
      <formula1>$BO$24:$BO$33</formula1>
    </dataValidation>
    <dataValidation type="list" allowBlank="1" showInputMessage="1" showErrorMessage="1" sqref="J6">
      <formula1>$BY$24:$BY$33</formula1>
    </dataValidation>
    <dataValidation type="list" allowBlank="1" showInputMessage="1" showErrorMessage="1" sqref="J7">
      <formula1>$CI$24:$CI$33</formula1>
    </dataValidation>
  </dataValidations>
  <pageMargins left="0.7" right="0.7" top="0.75" bottom="0.75" header="0.3" footer="0.3"/>
  <pageSetup paperSize="9" orientation="portrait" verticalDpi="0" r:id="rId1"/>
  <ignoredErrors>
    <ignoredError sqref="AS22:AY22 AS12:AX12 AS14:AX19 AY12:AY21 X13:X22 BC12:BF12 BC18:CE18 BC16:CC16 CE16:CR16 BC14:CT14 BC13:BE13 BQ13:CI13 BC21:BN21 BP21:CN21 BC15:BO15 BW15:BY15 BC17:BD17 BW17:CI17 CJ12:CR12 CT16:CX16 CO17:CX17 CT12:CX12 BC20:BE20 CA20:CS20 CA15:CE15 C3:D8 CP13:CX13 AS21:AX21 AS20:AU20 AW20:AX20 AS13:AU13 AW13:AX13 BG20:BX20 BG13:BO13 BL17:BO17 BQ17:BT17 BQ15:BU15 CF12:CH12 CK13:CN13 CK17:CM17 CP21:CX21 CU15:CX15 CU20:CX20 BC19:BF19 CV19:CX19 CV14:CX14 CG15:CS15 CG18:CX18 BF17:BJ17 BH12:CD12 BH19:CT19 G3:H8" emptyCellReference="1"/>
    <ignoredError sqref="E3:F8 J9:J12" unlockedFormula="1" emptyCellReference="1"/>
    <ignoredError sqref="J13:J2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CW419"/>
  <sheetViews>
    <sheetView workbookViewId="0">
      <selection activeCell="J9" sqref="J9"/>
    </sheetView>
  </sheetViews>
  <sheetFormatPr baseColWidth="10" defaultRowHeight="16.5" customHeight="1"/>
  <cols>
    <col min="1" max="1" width="17.5" style="48" customWidth="1"/>
    <col min="2" max="2" width="10" style="14" customWidth="1"/>
    <col min="3" max="4" width="3.75" style="14" customWidth="1"/>
    <col min="5" max="6" width="2.5" style="14" customWidth="1"/>
    <col min="7" max="8" width="3.75" style="14" customWidth="1"/>
    <col min="9" max="9" width="10" style="14" customWidth="1"/>
    <col min="10" max="10" width="17.5" style="48" customWidth="1"/>
    <col min="11" max="11" width="2.5" style="48" customWidth="1"/>
    <col min="12" max="12" width="3.75" style="48" customWidth="1"/>
    <col min="13" max="13" width="12.5" style="48" customWidth="1"/>
    <col min="14" max="14" width="5" style="48" customWidth="1"/>
    <col min="15" max="20" width="3.75" style="48" customWidth="1"/>
    <col min="21" max="21" width="5" style="48" customWidth="1"/>
    <col min="22" max="22" width="11" style="48"/>
    <col min="23" max="23" width="3.75" style="48" customWidth="1"/>
    <col min="24" max="24" width="8.75" style="48" customWidth="1"/>
    <col min="25" max="32" width="3.75" style="48" customWidth="1"/>
    <col min="33" max="33" width="11" style="48"/>
    <col min="34" max="34" width="3.75" style="48" customWidth="1"/>
    <col min="35" max="41" width="11" style="48"/>
    <col min="42" max="101" width="2.5" style="48" customWidth="1"/>
    <col min="102" max="16384" width="11" style="48"/>
  </cols>
  <sheetData>
    <row r="1" spans="1:101" ht="16.5" customHeight="1">
      <c r="L1" s="50" t="s">
        <v>86</v>
      </c>
      <c r="M1" s="51"/>
      <c r="N1" s="51"/>
      <c r="O1" s="51"/>
      <c r="P1" s="51"/>
      <c r="Q1" s="51"/>
      <c r="R1" s="51"/>
      <c r="S1" s="51"/>
      <c r="T1" s="51"/>
      <c r="U1" s="52"/>
      <c r="W1" s="49" t="s">
        <v>87</v>
      </c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K1" s="54" t="s">
        <v>80</v>
      </c>
      <c r="AL1" s="55"/>
      <c r="AM1" s="56"/>
      <c r="AO1" s="48" t="s">
        <v>74</v>
      </c>
    </row>
    <row r="2" spans="1:101" ht="16.5" customHeight="1">
      <c r="B2" s="73"/>
      <c r="C2" s="74"/>
      <c r="D2" s="74"/>
      <c r="E2" s="72">
        <v>2</v>
      </c>
      <c r="F2" s="72"/>
      <c r="G2" s="74"/>
      <c r="H2" s="74"/>
      <c r="I2" s="75"/>
      <c r="L2" s="15" t="s">
        <v>73</v>
      </c>
      <c r="M2" s="16" t="s">
        <v>74</v>
      </c>
      <c r="N2" s="16" t="s">
        <v>64</v>
      </c>
      <c r="O2" s="16" t="s">
        <v>75</v>
      </c>
      <c r="P2" s="16" t="s">
        <v>65</v>
      </c>
      <c r="Q2" s="16" t="s">
        <v>66</v>
      </c>
      <c r="R2" s="16" t="s">
        <v>67</v>
      </c>
      <c r="S2" s="16" t="s">
        <v>68</v>
      </c>
      <c r="T2" s="16" t="s">
        <v>69</v>
      </c>
      <c r="U2" s="16" t="s">
        <v>70</v>
      </c>
      <c r="W2" s="17"/>
      <c r="X2" s="18" t="s">
        <v>74</v>
      </c>
      <c r="Y2" s="18" t="s">
        <v>75</v>
      </c>
      <c r="Z2" s="18" t="s">
        <v>64</v>
      </c>
      <c r="AA2" s="18" t="s">
        <v>65</v>
      </c>
      <c r="AB2" s="18" t="s">
        <v>66</v>
      </c>
      <c r="AC2" s="18" t="s">
        <v>67</v>
      </c>
      <c r="AD2" s="18" t="s">
        <v>76</v>
      </c>
      <c r="AE2" s="18" t="s">
        <v>77</v>
      </c>
      <c r="AF2" s="18" t="s">
        <v>70</v>
      </c>
      <c r="AG2" s="18" t="s">
        <v>78</v>
      </c>
      <c r="AH2" s="18" t="s">
        <v>79</v>
      </c>
      <c r="AK2" s="57" t="s">
        <v>81</v>
      </c>
      <c r="AL2" s="58"/>
      <c r="AM2" s="19">
        <v>4</v>
      </c>
      <c r="AO2" s="48" t="s">
        <v>94</v>
      </c>
    </row>
    <row r="3" spans="1:101" ht="16.5" customHeight="1">
      <c r="A3" s="20"/>
      <c r="B3" s="24" t="s">
        <v>62</v>
      </c>
      <c r="C3" s="22">
        <f>IF($E3="","",IF($A3="forfait",0,IF($J3="forfait",4,IF($E3&gt;$F3,$AM$2,IF($E3&lt;$F3,$AM$4,$AM$3)))))</f>
        <v>4</v>
      </c>
      <c r="D3" s="22">
        <f>IF($E3="","",IF(AND($E3&gt;F3+2,$J3=""),1,0))</f>
        <v>0</v>
      </c>
      <c r="E3" s="23">
        <f>IF(COUNTA(AP$12:AQ$21)=0,"",IF(COUNTA($E$12:$F$21)=0,"",IF(J3="forfait",3,IF(A3="forfait",0,AT$22))))</f>
        <v>4</v>
      </c>
      <c r="F3" s="23">
        <f>IF(COUNTA(AU$12:AV$21)=0,"",IF(COUNTA($E$12:$F$21)=0,"",IF(J3="forfait",0,IF(A3="forfait",3,AY$22))))</f>
        <v>2</v>
      </c>
      <c r="G3" s="22">
        <f>IF($E3="","",IF($A3="forfait",4,IF($J3="forfait",0,IF($E3&gt;$F3,$AM$4,IF($E3&lt;$F3,$AM$2,$AM$3)))))</f>
        <v>1</v>
      </c>
      <c r="H3" s="22">
        <f>IF($E3="","",IF(AND($F3&gt;E3+2,$A3=""),1,0))</f>
        <v>0</v>
      </c>
      <c r="I3" s="21" t="s">
        <v>58</v>
      </c>
      <c r="J3" s="25"/>
      <c r="K3" s="25"/>
      <c r="L3" s="26">
        <v>1</v>
      </c>
      <c r="M3" s="27" t="str">
        <f>IF(ISNA(MATCH(W3,$AH$3:$AH$14,0)),"",INDEX($X$3:$X$14,MATCH(W3,$AH$3:$AH$14,0)))</f>
        <v>keulu</v>
      </c>
      <c r="N3" s="28">
        <f>IF($M3&lt;&gt;"",VLOOKUP($M3,$X$3:$AF$22,3,0),"")</f>
        <v>5</v>
      </c>
      <c r="O3" s="29">
        <f>IF($M3&lt;&gt;"",VLOOKUP($M3,$X$3:$AF$22,2,0),"")</f>
        <v>1</v>
      </c>
      <c r="P3" s="29">
        <f>IF($M3&lt;&gt;"",VLOOKUP($M3,$X$3:$AF$22,4,0),"")</f>
        <v>1</v>
      </c>
      <c r="Q3" s="29">
        <f>IF($M3&lt;&gt;"",VLOOKUP($M3,$X$3:$AF$22,5,0),"")</f>
        <v>0</v>
      </c>
      <c r="R3" s="29">
        <f>IF($M3&lt;&gt;"",VLOOKUP($M3,$X$3:$AF$22,6,0),"")</f>
        <v>0</v>
      </c>
      <c r="S3" s="29">
        <f>IF($M3&lt;&gt;"",VLOOKUP($M3,$X$3:$AF$22,7,0),"")</f>
        <v>3</v>
      </c>
      <c r="T3" s="29">
        <f>IF($M3&lt;&gt;"",VLOOKUP($M3,$X$3:$AF$22,8,0),"")</f>
        <v>0</v>
      </c>
      <c r="U3" s="30">
        <f>IF($M3&lt;&gt;"",VLOOKUP($M3,$X$3:$AF$22,9,0),"")</f>
        <v>3</v>
      </c>
      <c r="W3" s="31">
        <v>1</v>
      </c>
      <c r="X3" s="18" t="str">
        <f>IF(ISBLANK(AO2),"",AO2)</f>
        <v>AAA</v>
      </c>
      <c r="Y3" s="18">
        <f>SUM(AA3:AC3)</f>
        <v>1</v>
      </c>
      <c r="Z3" s="32">
        <f>IF(X3&lt;&gt;"",SUMIF($B$3:$B$8,X3,$C$3:$C$8))+SUMIF($I$3:$I$8,X3,$G$3:$G$8)+SUMIF($B$3:$B$8,X3,$D$3:$D$8)+SUMIF($I$3:$I$8,X3,$H$3:$H$8)</f>
        <v>4</v>
      </c>
      <c r="AA3" s="18">
        <f>IF($E$3&lt;&gt;"",SUMPRODUCT(($B$3:$B$8=$X3)*($C$3:$C$8&gt;2)+($I$3:$I$8=$X3)*($G$3:$G$8&gt;2)),"")</f>
        <v>1</v>
      </c>
      <c r="AB3" s="18">
        <f>IF($E$3&lt;&gt;"",SUMPRODUCT(($B$3:$B$8=$X3)*($C$3:$C$8=2)+($I$3:$I$8=$X3)*($G$3:$G$8=2)),"")</f>
        <v>0</v>
      </c>
      <c r="AC3" s="18">
        <f>IF($E$3&lt;&gt;"",SUMPRODUCT(($B$3:$B$8=$X3)*($C$3:$C$8&lt;2)+($I$3:$I$8=$X3)*($G$3:$G$8&lt;2)),"")</f>
        <v>0</v>
      </c>
      <c r="AD3" s="32">
        <f>IF(X3&lt;&gt;"",SUMIF($B$3:$B$8,X3,$E$3:$E$8))+SUMIF($I$3:$I$8,X3,$F$3:$F$8)</f>
        <v>3</v>
      </c>
      <c r="AE3" s="32">
        <f>IF(X3&lt;&gt;"",SUMIF($B$3:$B$8,X3,$F$3:$F$8))+SUMIF($I$3:$I$8,X3,$E$3:$E$8)</f>
        <v>1</v>
      </c>
      <c r="AF3" s="18">
        <f>AD3-AE3</f>
        <v>2</v>
      </c>
      <c r="AG3" s="18">
        <f>IF(X3&lt;&gt;"",Z3*1000000000+AF3*1000+AD3*10,"")</f>
        <v>4000002030</v>
      </c>
      <c r="AH3" s="18">
        <f>IF(X3&lt;&gt;"",COUNTIF($AG$3:$AG$22,"&gt;"&amp;AG3)+COUNTIF($AG3:AG$22,AG3),"")</f>
        <v>4</v>
      </c>
      <c r="AK3" s="59" t="s">
        <v>82</v>
      </c>
      <c r="AL3" s="60"/>
      <c r="AM3" s="33">
        <v>2</v>
      </c>
      <c r="AO3" s="48" t="s">
        <v>54</v>
      </c>
    </row>
    <row r="4" spans="1:101" ht="16.5" customHeight="1">
      <c r="A4" s="20"/>
      <c r="B4" s="24" t="s">
        <v>61</v>
      </c>
      <c r="C4" s="22">
        <f t="shared" ref="C4:C8" si="0">IF($E4="","",IF($A4="forfait",0,IF($J4="forfait",4,IF($E4&gt;$F4,$AM$2,IF($E4&lt;$F4,$AM$4,$AM$3)))))</f>
        <v>4</v>
      </c>
      <c r="D4" s="22">
        <f t="shared" ref="D4:D8" si="1">IF($E4="","",IF(AND($E4&gt;F4+2,$J4=""),1,0))</f>
        <v>1</v>
      </c>
      <c r="E4" s="23">
        <f>IF(COUNTA(AZ$12:BA$21)=0,"",IF(COUNTA($E$12:$F$21)=0,"",IF(J4="forfait",3,IF(A4="forfait",0,BD$22))))</f>
        <v>3</v>
      </c>
      <c r="F4" s="23">
        <f>IF(COUNTA(BE$12:BF$21)=0,"",IF(COUNTA($E$12:$F$21)=0,"",IF(J4="forfait",0,IF(A4="forfait",3,BI$22))))</f>
        <v>0</v>
      </c>
      <c r="G4" s="22">
        <f t="shared" ref="G4:G8" si="2">IF($E4="","",IF($A4="forfait",4,IF($J4="forfait",0,IF($E4&gt;$F4,$AM$4,IF($E4&lt;$F4,$AM$2,$AM$3)))))</f>
        <v>1</v>
      </c>
      <c r="H4" s="22">
        <f t="shared" ref="H4:H8" si="3">IF($E4="","",IF(AND($F4&gt;E4+2,$A4=""),1,0))</f>
        <v>0</v>
      </c>
      <c r="I4" s="21" t="s">
        <v>59</v>
      </c>
      <c r="J4" s="25"/>
      <c r="K4" s="25"/>
      <c r="L4" s="26">
        <v>2</v>
      </c>
      <c r="M4" s="27" t="str">
        <f t="shared" ref="M4:M14" si="4">IF(ISNA(MATCH(W4,$AH$3:$AH$14,0)),"",INDEX($X$3:$X$14,MATCH(W4,$AH$3:$AH$14,0)))</f>
        <v>maharajah</v>
      </c>
      <c r="N4" s="28">
        <f t="shared" ref="N4:N14" si="5">IF($M4&lt;&gt;"",VLOOKUP($M4,$X$3:$AF$22,3,0),"")</f>
        <v>4</v>
      </c>
      <c r="O4" s="29">
        <f t="shared" ref="O4:O14" si="6">IF($M4&lt;&gt;"",VLOOKUP($M4,$X$3:$AF$22,2,0),"")</f>
        <v>1</v>
      </c>
      <c r="P4" s="29">
        <f t="shared" ref="P4:P14" si="7">IF($M4&lt;&gt;"",VLOOKUP($M4,$X$3:$AF$22,4,0),"")</f>
        <v>1</v>
      </c>
      <c r="Q4" s="29">
        <f t="shared" ref="Q4:Q14" si="8">IF($M4&lt;&gt;"",VLOOKUP($M4,$X$3:$AF$22,5,0),"")</f>
        <v>0</v>
      </c>
      <c r="R4" s="29">
        <f t="shared" ref="R4:R14" si="9">IF($M4&lt;&gt;"",VLOOKUP($M4,$X$3:$AF$22,6,0),"")</f>
        <v>0</v>
      </c>
      <c r="S4" s="29">
        <f t="shared" ref="S4:S14" si="10">IF($M4&lt;&gt;"",VLOOKUP($M4,$X$3:$AF$22,7,0),"")</f>
        <v>4</v>
      </c>
      <c r="T4" s="29">
        <f t="shared" ref="T4:T14" si="11">IF($M4&lt;&gt;"",VLOOKUP($M4,$X$3:$AF$22,8,0),"")</f>
        <v>2</v>
      </c>
      <c r="U4" s="30">
        <f t="shared" ref="U4:U14" si="12">IF($M4&lt;&gt;"",VLOOKUP($M4,$X$3:$AF$22,9,0),"")</f>
        <v>2</v>
      </c>
      <c r="W4" s="31">
        <v>2</v>
      </c>
      <c r="X4" s="18" t="str">
        <f t="shared" ref="X4:X22" si="13">IF(ISBLANK(AO3),"",AO3)</f>
        <v>david</v>
      </c>
      <c r="Y4" s="18">
        <f t="shared" ref="Y4:Y22" si="14">SUM(AA4:AC4)</f>
        <v>1</v>
      </c>
      <c r="Z4" s="32">
        <f t="shared" ref="Z4:Z22" si="15">IF(X4&lt;&gt;"",SUMIF($B$3:$B$8,X4,$C$3:$C$8))+SUMIF($I$3:$I$8,X4,$G$3:$G$8)+SUMIF($B$3:$B$8,X4,$D$3:$D$8)+SUMIF($I$3:$I$8,X4,$H$3:$H$8)</f>
        <v>4</v>
      </c>
      <c r="AA4" s="18">
        <f t="shared" ref="AA4:AA22" si="16">IF($E$3&lt;&gt;"",SUMPRODUCT(($B$3:$B$8=$X4)*($C$3:$C$8&gt;2)+($I$3:$I$8=$X4)*($G$3:$G$8&gt;2)),"")</f>
        <v>1</v>
      </c>
      <c r="AB4" s="18">
        <f t="shared" ref="AB4:AB22" si="17">IF($E$3&lt;&gt;"",SUMPRODUCT(($B$3:$B$8=$X4)*($C$3:$C$8=2)+($I$3:$I$8=$X4)*($G$3:$G$8=2)),"")</f>
        <v>0</v>
      </c>
      <c r="AC4" s="18">
        <f t="shared" ref="AC4:AC22" si="18">IF($E$3&lt;&gt;"",SUMPRODUCT(($B$3:$B$8=$X4)*($C$3:$C$8&lt;2)+($I$3:$I$8=$X4)*($G$3:$G$8&lt;2)),"")</f>
        <v>0</v>
      </c>
      <c r="AD4" s="32">
        <f t="shared" ref="AD4:AD22" si="19">IF(X4&lt;&gt;"",SUMIF($B$3:$B$8,X4,$E$3:$E$8))+SUMIF($I$3:$I$8,X4,$F$3:$F$8)</f>
        <v>4</v>
      </c>
      <c r="AE4" s="32">
        <f t="shared" ref="AE4:AE22" si="20">IF(X4&lt;&gt;"",SUMIF($B$3:$B$8,X4,$F$3:$F$8))+SUMIF($I$3:$I$8,X4,$E$3:$E$8)</f>
        <v>2</v>
      </c>
      <c r="AF4" s="18">
        <f t="shared" ref="AF4:AF22" si="21">AD4-AE4</f>
        <v>2</v>
      </c>
      <c r="AG4" s="18">
        <f t="shared" ref="AG4:AG22" si="22">IF(X4&lt;&gt;"",Z4*1000000000+AF4*1000+AD4*10,"")</f>
        <v>4000002040</v>
      </c>
      <c r="AH4" s="18">
        <f>IF(X4&lt;&gt;"",COUNTIF($AG$3:$AG$22,"&gt;"&amp;AG4)+COUNTIF($AG4:AG$22,AG4),"")</f>
        <v>3</v>
      </c>
      <c r="AK4" s="57" t="s">
        <v>83</v>
      </c>
      <c r="AL4" s="58"/>
      <c r="AM4" s="19">
        <v>1</v>
      </c>
      <c r="AO4" s="48" t="s">
        <v>56</v>
      </c>
    </row>
    <row r="5" spans="1:101" ht="16.5" customHeight="1">
      <c r="A5" s="20"/>
      <c r="B5" s="24" t="s">
        <v>60</v>
      </c>
      <c r="C5" s="22">
        <f t="shared" si="0"/>
        <v>1</v>
      </c>
      <c r="D5" s="22">
        <f t="shared" si="1"/>
        <v>0</v>
      </c>
      <c r="E5" s="23">
        <f>IF(COUNTA(BJ$12:BK$21)=0,"",IF(COUNTA($E$12:$F$21)=0,"",IF(J5="forfait",3,IF(A5="forfait",0,BN$22))))</f>
        <v>1</v>
      </c>
      <c r="F5" s="23">
        <f>IF(COUNTA(BO$12:BP$21)=0,"",IF(COUNTA($E$12:$F$21)=0,"",IF(J5="forfait",0,IF(A5="forfait",3,BS$22))))</f>
        <v>2</v>
      </c>
      <c r="G5" s="22">
        <f t="shared" si="2"/>
        <v>4</v>
      </c>
      <c r="H5" s="22">
        <f t="shared" si="3"/>
        <v>0</v>
      </c>
      <c r="I5" s="24" t="s">
        <v>55</v>
      </c>
      <c r="J5" s="25"/>
      <c r="K5" s="25"/>
      <c r="L5" s="26">
        <v>3</v>
      </c>
      <c r="M5" s="27" t="str">
        <f t="shared" si="4"/>
        <v>david</v>
      </c>
      <c r="N5" s="28">
        <f t="shared" si="5"/>
        <v>4</v>
      </c>
      <c r="O5" s="29">
        <f t="shared" si="6"/>
        <v>1</v>
      </c>
      <c r="P5" s="29">
        <f t="shared" si="7"/>
        <v>1</v>
      </c>
      <c r="Q5" s="29">
        <f t="shared" si="8"/>
        <v>0</v>
      </c>
      <c r="R5" s="29">
        <f t="shared" si="9"/>
        <v>0</v>
      </c>
      <c r="S5" s="29">
        <f t="shared" si="10"/>
        <v>4</v>
      </c>
      <c r="T5" s="29">
        <f t="shared" si="11"/>
        <v>2</v>
      </c>
      <c r="U5" s="30">
        <f t="shared" si="12"/>
        <v>2</v>
      </c>
      <c r="W5" s="31">
        <v>3</v>
      </c>
      <c r="X5" s="18" t="str">
        <f t="shared" si="13"/>
        <v>erwan</v>
      </c>
      <c r="Y5" s="18">
        <f t="shared" si="14"/>
        <v>1</v>
      </c>
      <c r="Z5" s="32">
        <f t="shared" si="15"/>
        <v>1</v>
      </c>
      <c r="AA5" s="18">
        <f t="shared" si="16"/>
        <v>0</v>
      </c>
      <c r="AB5" s="18">
        <f t="shared" si="17"/>
        <v>0</v>
      </c>
      <c r="AC5" s="18">
        <f t="shared" si="18"/>
        <v>1</v>
      </c>
      <c r="AD5" s="32">
        <f t="shared" si="19"/>
        <v>2</v>
      </c>
      <c r="AE5" s="32">
        <f t="shared" si="20"/>
        <v>4</v>
      </c>
      <c r="AF5" s="18">
        <f t="shared" si="21"/>
        <v>-2</v>
      </c>
      <c r="AG5" s="18">
        <f t="shared" si="22"/>
        <v>999998020</v>
      </c>
      <c r="AH5" s="18">
        <f>IF(X5&lt;&gt;"",COUNTIF($AG$3:$AG$22,"&gt;"&amp;AG5)+COUNTIF($AG5:AG$22,AG5),"")</f>
        <v>10</v>
      </c>
      <c r="AK5" s="61" t="s">
        <v>92</v>
      </c>
      <c r="AL5" s="62"/>
      <c r="AM5" s="33">
        <v>1</v>
      </c>
      <c r="AO5" s="48" t="s">
        <v>63</v>
      </c>
    </row>
    <row r="6" spans="1:101" ht="16.5" customHeight="1">
      <c r="A6" s="20"/>
      <c r="B6" s="21" t="s">
        <v>54</v>
      </c>
      <c r="C6" s="22">
        <f t="shared" si="0"/>
        <v>4</v>
      </c>
      <c r="D6" s="22">
        <f t="shared" si="1"/>
        <v>0</v>
      </c>
      <c r="E6" s="23">
        <f>IF(COUNTA(BT$12:BU$21)=0,"",IF(COUNTA($E$12:$F$21)=0,"",IF(J6="forfait",3,IF(A6="forfait",0,BX$22))))</f>
        <v>4</v>
      </c>
      <c r="F6" s="23">
        <f>IF(COUNTA(BY$12:BZ$21)=0,"",IF(COUNTA($E$12:$F$21)=0,"",IF(J6="forfait",0,IF(A6="forfait",3,CC$22))))</f>
        <v>2</v>
      </c>
      <c r="G6" s="22">
        <f t="shared" si="2"/>
        <v>1</v>
      </c>
      <c r="H6" s="22">
        <f t="shared" si="3"/>
        <v>0</v>
      </c>
      <c r="I6" s="24" t="s">
        <v>56</v>
      </c>
      <c r="J6" s="25"/>
      <c r="K6" s="25"/>
      <c r="L6" s="26">
        <v>4</v>
      </c>
      <c r="M6" s="27" t="str">
        <f t="shared" si="4"/>
        <v>AAA</v>
      </c>
      <c r="N6" s="28">
        <f t="shared" si="5"/>
        <v>4</v>
      </c>
      <c r="O6" s="29">
        <f t="shared" si="6"/>
        <v>1</v>
      </c>
      <c r="P6" s="29">
        <f t="shared" si="7"/>
        <v>1</v>
      </c>
      <c r="Q6" s="29">
        <f t="shared" si="8"/>
        <v>0</v>
      </c>
      <c r="R6" s="29">
        <f t="shared" si="9"/>
        <v>0</v>
      </c>
      <c r="S6" s="29">
        <f t="shared" si="10"/>
        <v>3</v>
      </c>
      <c r="T6" s="29">
        <f t="shared" si="11"/>
        <v>1</v>
      </c>
      <c r="U6" s="30">
        <f t="shared" si="12"/>
        <v>2</v>
      </c>
      <c r="W6" s="31">
        <v>4</v>
      </c>
      <c r="X6" s="18" t="str">
        <f t="shared" si="13"/>
        <v>gello</v>
      </c>
      <c r="Y6" s="18">
        <f t="shared" si="14"/>
        <v>1</v>
      </c>
      <c r="Z6" s="32">
        <f t="shared" si="15"/>
        <v>4</v>
      </c>
      <c r="AA6" s="18">
        <f t="shared" si="16"/>
        <v>1</v>
      </c>
      <c r="AB6" s="18">
        <f t="shared" si="17"/>
        <v>0</v>
      </c>
      <c r="AC6" s="18">
        <f t="shared" si="18"/>
        <v>0</v>
      </c>
      <c r="AD6" s="32">
        <f t="shared" si="19"/>
        <v>3</v>
      </c>
      <c r="AE6" s="32">
        <f t="shared" si="20"/>
        <v>2</v>
      </c>
      <c r="AF6" s="18">
        <f t="shared" si="21"/>
        <v>1</v>
      </c>
      <c r="AG6" s="18">
        <f t="shared" si="22"/>
        <v>4000001030</v>
      </c>
      <c r="AH6" s="18">
        <f>IF(X6&lt;&gt;"",COUNTIF($AG$3:$AG$22,"&gt;"&amp;AG6)+COUNTIF($AG6:AG$22,AG6),"")</f>
        <v>5</v>
      </c>
      <c r="AK6" s="57" t="s">
        <v>85</v>
      </c>
      <c r="AL6" s="58"/>
      <c r="AM6" s="34">
        <v>4</v>
      </c>
      <c r="AO6" s="48" t="s">
        <v>61</v>
      </c>
    </row>
    <row r="7" spans="1:101" ht="16.5" customHeight="1">
      <c r="A7" s="20"/>
      <c r="B7" s="24" t="s">
        <v>63</v>
      </c>
      <c r="C7" s="22">
        <f t="shared" si="0"/>
        <v>4</v>
      </c>
      <c r="D7" s="22">
        <f t="shared" si="1"/>
        <v>0</v>
      </c>
      <c r="E7" s="23">
        <f>IF(COUNTA(CD$12:CE$21)=0,"",IF(COUNTA($E$12:$F$21)=0,"",IF(J7="forfait",3,IF(A7="forfait",0,CH$22))))</f>
        <v>3</v>
      </c>
      <c r="F7" s="23">
        <f>IF(COUNTA(CI$12:CJ$21)=0,"",IF(COUNTA($E$12:$F$21)=0,"",IF(J7="forfait",0,IF(A7="forfait",3,CM$22))))</f>
        <v>2</v>
      </c>
      <c r="G7" s="22">
        <f t="shared" si="2"/>
        <v>1</v>
      </c>
      <c r="H7" s="22">
        <f t="shared" si="3"/>
        <v>0</v>
      </c>
      <c r="I7" s="24" t="s">
        <v>57</v>
      </c>
      <c r="J7" s="25"/>
      <c r="K7" s="25"/>
      <c r="L7" s="26">
        <v>5</v>
      </c>
      <c r="M7" s="27" t="str">
        <f t="shared" si="4"/>
        <v>gello</v>
      </c>
      <c r="N7" s="28">
        <f t="shared" si="5"/>
        <v>4</v>
      </c>
      <c r="O7" s="29">
        <f t="shared" si="6"/>
        <v>1</v>
      </c>
      <c r="P7" s="29">
        <f t="shared" si="7"/>
        <v>1</v>
      </c>
      <c r="Q7" s="29">
        <f t="shared" si="8"/>
        <v>0</v>
      </c>
      <c r="R7" s="29">
        <f t="shared" si="9"/>
        <v>0</v>
      </c>
      <c r="S7" s="29">
        <f t="shared" si="10"/>
        <v>3</v>
      </c>
      <c r="T7" s="29">
        <f t="shared" si="11"/>
        <v>2</v>
      </c>
      <c r="U7" s="30">
        <f t="shared" si="12"/>
        <v>1</v>
      </c>
      <c r="W7" s="31">
        <v>5</v>
      </c>
      <c r="X7" s="18" t="str">
        <f t="shared" si="13"/>
        <v>keulu</v>
      </c>
      <c r="Y7" s="18">
        <f t="shared" si="14"/>
        <v>1</v>
      </c>
      <c r="Z7" s="32">
        <f t="shared" si="15"/>
        <v>5</v>
      </c>
      <c r="AA7" s="18">
        <f t="shared" si="16"/>
        <v>1</v>
      </c>
      <c r="AB7" s="18">
        <f t="shared" si="17"/>
        <v>0</v>
      </c>
      <c r="AC7" s="18">
        <f t="shared" si="18"/>
        <v>0</v>
      </c>
      <c r="AD7" s="32">
        <f t="shared" si="19"/>
        <v>3</v>
      </c>
      <c r="AE7" s="32">
        <f t="shared" si="20"/>
        <v>0</v>
      </c>
      <c r="AF7" s="18">
        <f t="shared" si="21"/>
        <v>3</v>
      </c>
      <c r="AG7" s="18">
        <f t="shared" si="22"/>
        <v>5000003030</v>
      </c>
      <c r="AH7" s="18">
        <f>IF(X7&lt;&gt;"",COUNTIF($AG$3:$AG$22,"&gt;"&amp;AG7)+COUNTIF($AG7:AG$22,AG7),"")</f>
        <v>1</v>
      </c>
      <c r="AK7" s="63" t="s">
        <v>84</v>
      </c>
      <c r="AL7" s="64"/>
      <c r="AM7" s="35">
        <v>0</v>
      </c>
      <c r="AO7" s="48" t="s">
        <v>62</v>
      </c>
    </row>
    <row r="8" spans="1:101" ht="16.5" customHeight="1">
      <c r="A8" s="20"/>
      <c r="B8" s="21" t="s">
        <v>94</v>
      </c>
      <c r="C8" s="22">
        <f t="shared" si="0"/>
        <v>4</v>
      </c>
      <c r="D8" s="22">
        <f t="shared" si="1"/>
        <v>0</v>
      </c>
      <c r="E8" s="23">
        <f>IF(COUNTA(CN$12:CO$21)=0,"",IF(COUNTA($E$12:$F$21)=0,"",IF(J8="forfait",3,IF(A8="forfait",0,CR$22))))</f>
        <v>3</v>
      </c>
      <c r="F8" s="23">
        <f>IF(COUNTA(CS$12:CT$21)=0,"",IF(COUNTA($E$12:$F$21)=0,"",IF(J8="forfait",0,IF(A8="forfait",3,CW$22))))</f>
        <v>1</v>
      </c>
      <c r="G8" s="22">
        <f t="shared" si="2"/>
        <v>1</v>
      </c>
      <c r="H8" s="22">
        <f t="shared" si="3"/>
        <v>0</v>
      </c>
      <c r="I8" s="21" t="s">
        <v>93</v>
      </c>
      <c r="J8" s="25"/>
      <c r="K8" s="25"/>
      <c r="L8" s="26">
        <v>6</v>
      </c>
      <c r="M8" s="27" t="str">
        <f t="shared" si="4"/>
        <v>mingos</v>
      </c>
      <c r="N8" s="28">
        <f t="shared" si="5"/>
        <v>4</v>
      </c>
      <c r="O8" s="29">
        <f t="shared" si="6"/>
        <v>1</v>
      </c>
      <c r="P8" s="29">
        <f t="shared" si="7"/>
        <v>1</v>
      </c>
      <c r="Q8" s="29">
        <f t="shared" si="8"/>
        <v>0</v>
      </c>
      <c r="R8" s="29">
        <f t="shared" si="9"/>
        <v>0</v>
      </c>
      <c r="S8" s="29">
        <f t="shared" si="10"/>
        <v>2</v>
      </c>
      <c r="T8" s="29">
        <f t="shared" si="11"/>
        <v>1</v>
      </c>
      <c r="U8" s="30">
        <f t="shared" si="12"/>
        <v>1</v>
      </c>
      <c r="W8" s="31">
        <v>6</v>
      </c>
      <c r="X8" s="18" t="str">
        <f t="shared" si="13"/>
        <v>maharajah</v>
      </c>
      <c r="Y8" s="18">
        <f t="shared" si="14"/>
        <v>1</v>
      </c>
      <c r="Z8" s="32">
        <f t="shared" si="15"/>
        <v>4</v>
      </c>
      <c r="AA8" s="18">
        <f t="shared" si="16"/>
        <v>1</v>
      </c>
      <c r="AB8" s="18">
        <f t="shared" si="17"/>
        <v>0</v>
      </c>
      <c r="AC8" s="18">
        <f t="shared" si="18"/>
        <v>0</v>
      </c>
      <c r="AD8" s="32">
        <f t="shared" si="19"/>
        <v>4</v>
      </c>
      <c r="AE8" s="32">
        <f t="shared" si="20"/>
        <v>2</v>
      </c>
      <c r="AF8" s="18">
        <f t="shared" si="21"/>
        <v>2</v>
      </c>
      <c r="AG8" s="18">
        <f t="shared" si="22"/>
        <v>4000002040</v>
      </c>
      <c r="AH8" s="18">
        <f>IF(X8&lt;&gt;"",COUNTIF($AG$3:$AG$22,"&gt;"&amp;AG8)+COUNTIF($AG8:AG$22,AG8),"")</f>
        <v>2</v>
      </c>
      <c r="AO8" s="48" t="s">
        <v>55</v>
      </c>
    </row>
    <row r="9" spans="1:101" ht="16.5" customHeight="1">
      <c r="B9" s="36"/>
      <c r="C9" s="36"/>
      <c r="D9" s="36"/>
      <c r="E9" s="36"/>
      <c r="F9" s="36"/>
      <c r="G9" s="36"/>
      <c r="H9" s="36"/>
      <c r="I9" s="36"/>
      <c r="J9" s="37" t="str">
        <f t="shared" ref="J9:J21" si="23">IF(E9="","",IF(E9&gt;F9,1,IF(E9=F9,"X",IF(E9&lt;F9,2,""))))</f>
        <v/>
      </c>
      <c r="K9" s="37"/>
      <c r="L9" s="26">
        <v>7</v>
      </c>
      <c r="M9" s="27" t="str">
        <f t="shared" si="4"/>
        <v>moline</v>
      </c>
      <c r="N9" s="28">
        <f t="shared" si="5"/>
        <v>1</v>
      </c>
      <c r="O9" s="29">
        <f t="shared" si="6"/>
        <v>1</v>
      </c>
      <c r="P9" s="29">
        <f t="shared" si="7"/>
        <v>0</v>
      </c>
      <c r="Q9" s="29">
        <f t="shared" si="8"/>
        <v>0</v>
      </c>
      <c r="R9" s="29">
        <f t="shared" si="9"/>
        <v>1</v>
      </c>
      <c r="S9" s="29">
        <f t="shared" si="10"/>
        <v>2</v>
      </c>
      <c r="T9" s="29">
        <f t="shared" si="11"/>
        <v>3</v>
      </c>
      <c r="U9" s="30">
        <f t="shared" si="12"/>
        <v>-1</v>
      </c>
      <c r="W9" s="31">
        <v>7</v>
      </c>
      <c r="X9" s="18" t="str">
        <f t="shared" si="13"/>
        <v>mingos</v>
      </c>
      <c r="Y9" s="18">
        <f t="shared" si="14"/>
        <v>1</v>
      </c>
      <c r="Z9" s="32">
        <f t="shared" si="15"/>
        <v>4</v>
      </c>
      <c r="AA9" s="18">
        <f t="shared" si="16"/>
        <v>1</v>
      </c>
      <c r="AB9" s="18">
        <f t="shared" si="17"/>
        <v>0</v>
      </c>
      <c r="AC9" s="18">
        <f t="shared" si="18"/>
        <v>0</v>
      </c>
      <c r="AD9" s="32">
        <f t="shared" si="19"/>
        <v>2</v>
      </c>
      <c r="AE9" s="32">
        <f t="shared" si="20"/>
        <v>1</v>
      </c>
      <c r="AF9" s="18">
        <f t="shared" si="21"/>
        <v>1</v>
      </c>
      <c r="AG9" s="18">
        <f t="shared" si="22"/>
        <v>4000001020</v>
      </c>
      <c r="AH9" s="18">
        <f>IF(X9&lt;&gt;"",COUNTIF($AG$3:$AG$22,"&gt;"&amp;AG9)+COUNTIF($AG9:AG$22,AG9),"")</f>
        <v>6</v>
      </c>
      <c r="AO9" s="48" t="s">
        <v>57</v>
      </c>
    </row>
    <row r="10" spans="1:101" ht="16.5" customHeight="1">
      <c r="B10" s="36"/>
      <c r="C10" s="36"/>
      <c r="D10" s="36"/>
      <c r="E10" s="36"/>
      <c r="F10" s="36"/>
      <c r="G10" s="36"/>
      <c r="H10" s="36"/>
      <c r="I10" s="36"/>
      <c r="J10" s="37" t="str">
        <f t="shared" si="23"/>
        <v/>
      </c>
      <c r="K10" s="37"/>
      <c r="L10" s="26">
        <v>8</v>
      </c>
      <c r="M10" s="27" t="str">
        <f t="shared" si="4"/>
        <v>viore</v>
      </c>
      <c r="N10" s="28">
        <f t="shared" si="5"/>
        <v>1</v>
      </c>
      <c r="O10" s="29">
        <f t="shared" si="6"/>
        <v>1</v>
      </c>
      <c r="P10" s="29">
        <f t="shared" si="7"/>
        <v>0</v>
      </c>
      <c r="Q10" s="29">
        <f t="shared" si="8"/>
        <v>0</v>
      </c>
      <c r="R10" s="29">
        <f t="shared" si="9"/>
        <v>1</v>
      </c>
      <c r="S10" s="29">
        <f t="shared" si="10"/>
        <v>1</v>
      </c>
      <c r="T10" s="29">
        <f t="shared" si="11"/>
        <v>2</v>
      </c>
      <c r="U10" s="30">
        <f t="shared" si="12"/>
        <v>-1</v>
      </c>
      <c r="W10" s="31">
        <v>8</v>
      </c>
      <c r="X10" s="18" t="str">
        <f t="shared" si="13"/>
        <v>moline</v>
      </c>
      <c r="Y10" s="18">
        <f t="shared" si="14"/>
        <v>1</v>
      </c>
      <c r="Z10" s="32">
        <f t="shared" si="15"/>
        <v>1</v>
      </c>
      <c r="AA10" s="18">
        <f t="shared" si="16"/>
        <v>0</v>
      </c>
      <c r="AB10" s="18">
        <f t="shared" si="17"/>
        <v>0</v>
      </c>
      <c r="AC10" s="18">
        <f t="shared" si="18"/>
        <v>1</v>
      </c>
      <c r="AD10" s="32">
        <f t="shared" si="19"/>
        <v>2</v>
      </c>
      <c r="AE10" s="32">
        <f t="shared" si="20"/>
        <v>3</v>
      </c>
      <c r="AF10" s="18">
        <f t="shared" si="21"/>
        <v>-1</v>
      </c>
      <c r="AG10" s="18">
        <f t="shared" si="22"/>
        <v>999999020</v>
      </c>
      <c r="AH10" s="18">
        <f>IF(X10&lt;&gt;"",COUNTIF($AG$3:$AG$22,"&gt;"&amp;AG10)+COUNTIF($AG10:AG$22,AG10),"")</f>
        <v>7</v>
      </c>
      <c r="AO10" s="48" t="s">
        <v>59</v>
      </c>
      <c r="AP10" s="53" t="s">
        <v>88</v>
      </c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</row>
    <row r="11" spans="1:101" ht="16.5" customHeight="1">
      <c r="A11" s="46"/>
      <c r="B11" s="65" t="s">
        <v>71</v>
      </c>
      <c r="C11" s="65"/>
      <c r="D11" s="65"/>
      <c r="E11" s="65"/>
      <c r="F11" s="65"/>
      <c r="G11" s="65"/>
      <c r="H11" s="65"/>
      <c r="I11" s="65"/>
      <c r="J11" s="38" t="str">
        <f t="shared" si="23"/>
        <v/>
      </c>
      <c r="K11" s="38"/>
      <c r="L11" s="26">
        <v>9</v>
      </c>
      <c r="M11" s="27" t="str">
        <f t="shared" si="4"/>
        <v>tibo</v>
      </c>
      <c r="N11" s="28">
        <f t="shared" si="5"/>
        <v>1</v>
      </c>
      <c r="O11" s="29">
        <f t="shared" si="6"/>
        <v>1</v>
      </c>
      <c r="P11" s="29">
        <f t="shared" si="7"/>
        <v>0</v>
      </c>
      <c r="Q11" s="29">
        <f t="shared" si="8"/>
        <v>0</v>
      </c>
      <c r="R11" s="29">
        <f t="shared" si="9"/>
        <v>1</v>
      </c>
      <c r="S11" s="29">
        <f t="shared" si="10"/>
        <v>2</v>
      </c>
      <c r="T11" s="29">
        <f t="shared" si="11"/>
        <v>4</v>
      </c>
      <c r="U11" s="30">
        <f t="shared" si="12"/>
        <v>-2</v>
      </c>
      <c r="W11" s="31">
        <v>9</v>
      </c>
      <c r="X11" s="18" t="str">
        <f t="shared" si="13"/>
        <v>sylvain</v>
      </c>
      <c r="Y11" s="18">
        <f t="shared" si="14"/>
        <v>1</v>
      </c>
      <c r="Z11" s="32">
        <f t="shared" si="15"/>
        <v>1</v>
      </c>
      <c r="AA11" s="18">
        <f t="shared" si="16"/>
        <v>0</v>
      </c>
      <c r="AB11" s="18">
        <f t="shared" si="17"/>
        <v>0</v>
      </c>
      <c r="AC11" s="18">
        <f t="shared" si="18"/>
        <v>1</v>
      </c>
      <c r="AD11" s="32">
        <f t="shared" si="19"/>
        <v>0</v>
      </c>
      <c r="AE11" s="32">
        <f t="shared" si="20"/>
        <v>3</v>
      </c>
      <c r="AF11" s="18">
        <f t="shared" si="21"/>
        <v>-3</v>
      </c>
      <c r="AG11" s="18">
        <f t="shared" si="22"/>
        <v>999997000</v>
      </c>
      <c r="AH11" s="18">
        <f>IF(X11&lt;&gt;"",COUNTIF($AG$3:$AG$22,"&gt;"&amp;AG11)+COUNTIF($AG11:AG$22,AG11),"")</f>
        <v>12</v>
      </c>
      <c r="AO11" s="48" t="s">
        <v>58</v>
      </c>
      <c r="AP11" s="49" t="str">
        <f>+B3</f>
        <v>maharajah</v>
      </c>
      <c r="AQ11" s="49"/>
      <c r="AR11" s="49"/>
      <c r="AS11" s="49"/>
      <c r="AT11" s="39" t="s">
        <v>72</v>
      </c>
      <c r="AU11" s="49" t="str">
        <f>+I3</f>
        <v>tibo</v>
      </c>
      <c r="AV11" s="49"/>
      <c r="AW11" s="49"/>
      <c r="AX11" s="49"/>
      <c r="AY11" s="39" t="s">
        <v>72</v>
      </c>
      <c r="AZ11" s="49" t="str">
        <f>+B4</f>
        <v>keulu</v>
      </c>
      <c r="BA11" s="49"/>
      <c r="BB11" s="49"/>
      <c r="BC11" s="49"/>
      <c r="BD11" s="39" t="s">
        <v>72</v>
      </c>
      <c r="BE11" s="49" t="str">
        <f>+I4</f>
        <v>sylvain</v>
      </c>
      <c r="BF11" s="49"/>
      <c r="BG11" s="49"/>
      <c r="BH11" s="49"/>
      <c r="BI11" s="39" t="s">
        <v>72</v>
      </c>
      <c r="BJ11" s="49" t="str">
        <f>+B5</f>
        <v>viore</v>
      </c>
      <c r="BK11" s="49"/>
      <c r="BL11" s="49"/>
      <c r="BM11" s="49"/>
      <c r="BN11" s="39" t="s">
        <v>72</v>
      </c>
      <c r="BO11" s="49" t="str">
        <f>+I5</f>
        <v>mingos</v>
      </c>
      <c r="BP11" s="49"/>
      <c r="BQ11" s="49"/>
      <c r="BR11" s="49"/>
      <c r="BS11" s="39" t="s">
        <v>72</v>
      </c>
      <c r="BT11" s="49" t="str">
        <f>+B6</f>
        <v>david</v>
      </c>
      <c r="BU11" s="49"/>
      <c r="BV11" s="49"/>
      <c r="BW11" s="49"/>
      <c r="BX11" s="39" t="s">
        <v>72</v>
      </c>
      <c r="BY11" s="49" t="str">
        <f>+I6</f>
        <v>erwan</v>
      </c>
      <c r="BZ11" s="49"/>
      <c r="CA11" s="49"/>
      <c r="CB11" s="49"/>
      <c r="CC11" s="39" t="s">
        <v>72</v>
      </c>
      <c r="CD11" s="49" t="str">
        <f>+B7</f>
        <v>gello</v>
      </c>
      <c r="CE11" s="49"/>
      <c r="CF11" s="49"/>
      <c r="CG11" s="49"/>
      <c r="CH11" s="39" t="s">
        <v>72</v>
      </c>
      <c r="CI11" s="49" t="str">
        <f>+I7</f>
        <v>moline</v>
      </c>
      <c r="CJ11" s="49"/>
      <c r="CK11" s="49"/>
      <c r="CL11" s="49"/>
      <c r="CM11" s="39" t="s">
        <v>72</v>
      </c>
      <c r="CN11" s="49" t="str">
        <f>+B8</f>
        <v>AAA</v>
      </c>
      <c r="CO11" s="49"/>
      <c r="CP11" s="49"/>
      <c r="CQ11" s="49"/>
      <c r="CR11" s="39" t="s">
        <v>72</v>
      </c>
      <c r="CS11" s="49" t="str">
        <f>+I8</f>
        <v>XXX</v>
      </c>
      <c r="CT11" s="49"/>
      <c r="CU11" s="49"/>
      <c r="CV11" s="49"/>
      <c r="CW11" s="39" t="s">
        <v>72</v>
      </c>
    </row>
    <row r="12" spans="1:101" ht="16.5" customHeight="1">
      <c r="A12" s="46"/>
      <c r="B12" s="40" t="s">
        <v>0</v>
      </c>
      <c r="C12" s="40"/>
      <c r="D12" s="40"/>
      <c r="E12" s="23">
        <v>3</v>
      </c>
      <c r="F12" s="23">
        <v>1</v>
      </c>
      <c r="G12" s="23"/>
      <c r="H12" s="23"/>
      <c r="I12" s="40" t="s">
        <v>13</v>
      </c>
      <c r="J12" s="38">
        <f t="shared" si="23"/>
        <v>1</v>
      </c>
      <c r="K12" s="38"/>
      <c r="L12" s="26">
        <v>10</v>
      </c>
      <c r="M12" s="27" t="str">
        <f t="shared" si="4"/>
        <v>erwan</v>
      </c>
      <c r="N12" s="28">
        <f t="shared" si="5"/>
        <v>1</v>
      </c>
      <c r="O12" s="29">
        <f t="shared" si="6"/>
        <v>1</v>
      </c>
      <c r="P12" s="29">
        <f t="shared" si="7"/>
        <v>0</v>
      </c>
      <c r="Q12" s="29">
        <f t="shared" si="8"/>
        <v>0</v>
      </c>
      <c r="R12" s="29">
        <f t="shared" si="9"/>
        <v>1</v>
      </c>
      <c r="S12" s="29">
        <f t="shared" si="10"/>
        <v>2</v>
      </c>
      <c r="T12" s="29">
        <f t="shared" si="11"/>
        <v>4</v>
      </c>
      <c r="U12" s="30">
        <f t="shared" si="12"/>
        <v>-2</v>
      </c>
      <c r="W12" s="31">
        <v>10</v>
      </c>
      <c r="X12" s="18" t="str">
        <f t="shared" si="13"/>
        <v>tibo</v>
      </c>
      <c r="Y12" s="18">
        <f t="shared" si="14"/>
        <v>1</v>
      </c>
      <c r="Z12" s="32">
        <f t="shared" si="15"/>
        <v>1</v>
      </c>
      <c r="AA12" s="18">
        <f t="shared" si="16"/>
        <v>0</v>
      </c>
      <c r="AB12" s="18">
        <f t="shared" si="17"/>
        <v>0</v>
      </c>
      <c r="AC12" s="18">
        <f t="shared" si="18"/>
        <v>1</v>
      </c>
      <c r="AD12" s="32">
        <f t="shared" si="19"/>
        <v>2</v>
      </c>
      <c r="AE12" s="32">
        <f t="shared" si="20"/>
        <v>4</v>
      </c>
      <c r="AF12" s="18">
        <f t="shared" si="21"/>
        <v>-2</v>
      </c>
      <c r="AG12" s="18">
        <f t="shared" si="22"/>
        <v>999998020</v>
      </c>
      <c r="AH12" s="18">
        <f>IF(X12&lt;&gt;"",COUNTIF($AG$3:$AG$22,"&gt;"&amp;AG12)+COUNTIF($AG12:AG$22,AG12),"")</f>
        <v>9</v>
      </c>
      <c r="AO12" s="48" t="s">
        <v>60</v>
      </c>
      <c r="AP12" s="9" t="s">
        <v>53</v>
      </c>
      <c r="AQ12" s="9"/>
      <c r="AS12" s="39">
        <f>IF(AND(AP12="",AQ12=""),"",IF($J12="","",IF(OR(AP12=$J12,AQ12=$J12),1,0)))</f>
        <v>0</v>
      </c>
      <c r="AT12" s="41">
        <f>IF($J12="","",IF(AND(AP12="",AQ12=""),"",IF(AS12=0,0,IF(AND(AS12=1,AX12=0),1,IF(AND(AR12="B",AW12="B"),0,IF(AND(AS12+AX12=2,AR12="B"),1,0))))))</f>
        <v>0</v>
      </c>
      <c r="AU12" s="9" t="s">
        <v>53</v>
      </c>
      <c r="AV12" s="9"/>
      <c r="AX12" s="39">
        <f>IF(AND(AU12="",AV12=""),"",IF($J12="","",IF(OR(AU12=$J12,AV12=$J12),1,0)))</f>
        <v>0</v>
      </c>
      <c r="AY12" s="41">
        <f>IF($J12="","",IF(AND(AU12="",AV12=""),"",IF(AX12=0,0,IF(AND(AX12=1,AS12=0),1,IF(AND(AW12="B",AR12="B"),0,IF(AND(AX12+AS12=2,AW12="B"),1,0))))))</f>
        <v>0</v>
      </c>
      <c r="AZ12" s="9" t="s">
        <v>53</v>
      </c>
      <c r="BA12" s="9"/>
      <c r="BC12" s="39">
        <f>IF(AND(AZ12="",BA12=""),"",IF($J12="","",IF(OR(AZ12=$J12,BA12=$J12),1,0)))</f>
        <v>0</v>
      </c>
      <c r="BD12" s="41">
        <f>IF($J12="","",IF(AND(AZ12="",BA12=""),"",IF(BC12=0,0,IF(AND(BC12=1,BH12=0),1,IF(AND(BB12="B",BG12="B"),0,IF(AND(BC12+BH12=2,BB12="B"),1,0))))))</f>
        <v>0</v>
      </c>
      <c r="BE12" s="9" t="s">
        <v>53</v>
      </c>
      <c r="BF12" s="9"/>
      <c r="BG12" s="48" t="s">
        <v>91</v>
      </c>
      <c r="BH12" s="39">
        <f>IF(AND(BE12="",BF12=""),"",IF($J12="","",IF(OR(BE12=$J12,BF12=$J12),1,0)))</f>
        <v>0</v>
      </c>
      <c r="BI12" s="41">
        <f>IF($J12="","",IF(AND(BE12="",BF12=""),"",IF(BH12=0,0,IF(AND(BH12=1,BC12=0),1,IF(AND(BG12="B",BB12="B"),0,IF(AND(BH12+BC12=2,BG12="B"),1,0))))))</f>
        <v>0</v>
      </c>
      <c r="BJ12" s="9" t="s">
        <v>53</v>
      </c>
      <c r="BK12" s="9"/>
      <c r="BM12" s="39">
        <f>IF(AND(BJ12="",BK12=""),"",IF($J12="","",IF(OR(BJ12=$J12,BK12=$J12),1,0)))</f>
        <v>0</v>
      </c>
      <c r="BN12" s="41">
        <f>IF($J12="","",IF(AND(BJ12="",BK12=""),"",IF(BM12=0,0,IF(AND(BM12=1,BR12=0),1,IF(AND(BL12="B",BQ12="B"),0,IF(AND(BM12+BR12=2,BL12="B"),1,0))))))</f>
        <v>0</v>
      </c>
      <c r="BO12" s="9" t="s">
        <v>53</v>
      </c>
      <c r="BP12" s="9"/>
      <c r="BR12" s="39">
        <f>IF(AND(BO12="",BP12=""),"",IF($J12="","",IF(OR(BO12=$J12,BP12=$J12),1,0)))</f>
        <v>0</v>
      </c>
      <c r="BS12" s="41">
        <f>IF($J12="","",IF(AND(BO12="",BP12=""),"",IF(BR12=0,0,IF(AND(BR12=1,BM12=0),1,IF(AND(BQ12="B",BL12="B"),0,IF(AND(BR12+BM12=2,BQ12="B"),1,0))))))</f>
        <v>0</v>
      </c>
      <c r="BT12" s="9" t="s">
        <v>53</v>
      </c>
      <c r="BU12" s="9"/>
      <c r="BW12" s="39">
        <f>IF(AND(BT12="",BU12=""),"",IF($J12="","",IF(OR(BT12=$J12,BU12=$J12),1,0)))</f>
        <v>0</v>
      </c>
      <c r="BX12" s="41">
        <f>IF($J12="","",IF(AND(BT12="",BU12=""),"",IF(BW12=0,0,IF(AND(BW12=1,CB12=0),1,IF(AND(BV12="B",CA12="B"),0,IF(AND(BW12+CB12=2,BV12="B"),1,0))))))</f>
        <v>0</v>
      </c>
      <c r="BY12" s="9" t="s">
        <v>53</v>
      </c>
      <c r="BZ12" s="9"/>
      <c r="CB12" s="39">
        <f>IF(AND(BY12="",BZ12=""),"",IF($J12="","",IF(OR(BY12=$J12,BZ12=$J12),1,0)))</f>
        <v>0</v>
      </c>
      <c r="CC12" s="41">
        <f>IF($J12="","",IF(AND(BY12="",BZ12=""),"",IF(CB12=0,0,IF(AND(CB12=1,BW12=0),1,IF(AND(CA12="B",BV12="B"),0,IF(AND(CB12+BW12=2,CA12="B"),1,0))))))</f>
        <v>0</v>
      </c>
      <c r="CD12" s="9" t="s">
        <v>53</v>
      </c>
      <c r="CE12" s="9">
        <v>1</v>
      </c>
      <c r="CG12" s="39">
        <f>IF(AND(CD12="",CE12=""),"",IF($J12="","",IF(OR(CD12=$J12,CE12=$J12),1,0)))</f>
        <v>1</v>
      </c>
      <c r="CH12" s="41">
        <f>IF($J12="","",IF(AND(CD12="",CE12=""),"",IF(CG12=0,0,IF(AND(CG12=1,CL12=0),1,IF(AND(CF12="B",CK12="B"),0,IF(AND(CG12+CL12=2,CF12="B"),1,0))))))</f>
        <v>0</v>
      </c>
      <c r="CI12" s="9">
        <v>1</v>
      </c>
      <c r="CJ12" s="9"/>
      <c r="CL12" s="39">
        <f>IF(AND(CI12="",CJ12=""),"",IF($J12="","",IF(OR(CI12=$J12,CJ12=$J12),1,0)))</f>
        <v>1</v>
      </c>
      <c r="CM12" s="41">
        <f>IF($J12="","",IF(AND(CI12="",CJ12=""),"",IF(CL12=0,0,IF(AND(CL12=1,CG12=0),1,IF(AND(CK12="B",CF12="B"),0,IF(AND(CL12+CG12=2,CK12="B"),1,0))))))</f>
        <v>0</v>
      </c>
      <c r="CN12" s="9" t="s">
        <v>53</v>
      </c>
      <c r="CO12" s="9"/>
      <c r="CQ12" s="39">
        <f>IF(AND(CN12="",CO12=""),"",IF($J12="","",IF(OR(CN12=$J12,CO12=$J12),1,0)))</f>
        <v>0</v>
      </c>
      <c r="CR12" s="41">
        <f>IF($J12="","",IF(AND(CN12="",CO12=""),"",IF(CQ12=0,0,IF(AND(CQ12=1,CV12=0),1,IF(AND(CP12="B",CU12="B"),0,IF(AND(CQ12+CV12=2,CP12="B"),1,0))))))</f>
        <v>0</v>
      </c>
      <c r="CS12" s="9">
        <v>2</v>
      </c>
      <c r="CT12" s="9"/>
      <c r="CV12" s="39">
        <f>IF(AND(CS12="",CT12=""),"",IF($J12="","",IF(OR(CS12=$J12,CT12=$J12),1,0)))</f>
        <v>0</v>
      </c>
      <c r="CW12" s="41">
        <f>IF($J12="","",IF(AND(CS12="",CT12=""),"",IF(CV12=0,0,IF(AND(CV12=1,CQ12=0),1,IF(AND(CU12="B",CP12="B"),0,IF(AND(CV12+CQ12=2,CU12="B"),1,0))))))</f>
        <v>0</v>
      </c>
    </row>
    <row r="13" spans="1:101" ht="16.5" customHeight="1">
      <c r="B13" s="40" t="s">
        <v>1</v>
      </c>
      <c r="C13" s="40"/>
      <c r="D13" s="40"/>
      <c r="E13" s="23">
        <v>0</v>
      </c>
      <c r="F13" s="23">
        <v>0</v>
      </c>
      <c r="G13" s="23"/>
      <c r="H13" s="23"/>
      <c r="I13" s="40" t="s">
        <v>12</v>
      </c>
      <c r="J13" s="38" t="str">
        <f t="shared" si="23"/>
        <v>X</v>
      </c>
      <c r="K13" s="38"/>
      <c r="L13" s="26">
        <v>11</v>
      </c>
      <c r="M13" s="27" t="str">
        <f t="shared" si="4"/>
        <v>XXX</v>
      </c>
      <c r="N13" s="28">
        <f t="shared" si="5"/>
        <v>1</v>
      </c>
      <c r="O13" s="29">
        <f t="shared" si="6"/>
        <v>1</v>
      </c>
      <c r="P13" s="29">
        <f t="shared" si="7"/>
        <v>0</v>
      </c>
      <c r="Q13" s="29">
        <f t="shared" si="8"/>
        <v>0</v>
      </c>
      <c r="R13" s="29">
        <f t="shared" si="9"/>
        <v>1</v>
      </c>
      <c r="S13" s="29">
        <f t="shared" si="10"/>
        <v>1</v>
      </c>
      <c r="T13" s="29">
        <f t="shared" si="11"/>
        <v>3</v>
      </c>
      <c r="U13" s="30">
        <f t="shared" si="12"/>
        <v>-2</v>
      </c>
      <c r="W13" s="31">
        <v>11</v>
      </c>
      <c r="X13" s="18" t="str">
        <f t="shared" si="13"/>
        <v>viore</v>
      </c>
      <c r="Y13" s="18">
        <f t="shared" si="14"/>
        <v>1</v>
      </c>
      <c r="Z13" s="32">
        <f t="shared" si="15"/>
        <v>1</v>
      </c>
      <c r="AA13" s="18">
        <f t="shared" si="16"/>
        <v>0</v>
      </c>
      <c r="AB13" s="18">
        <f t="shared" si="17"/>
        <v>0</v>
      </c>
      <c r="AC13" s="18">
        <f t="shared" si="18"/>
        <v>1</v>
      </c>
      <c r="AD13" s="32">
        <f t="shared" si="19"/>
        <v>1</v>
      </c>
      <c r="AE13" s="32">
        <f t="shared" si="20"/>
        <v>2</v>
      </c>
      <c r="AF13" s="18">
        <f t="shared" si="21"/>
        <v>-1</v>
      </c>
      <c r="AG13" s="18">
        <f t="shared" si="22"/>
        <v>999999010</v>
      </c>
      <c r="AH13" s="18">
        <f>IF(X13&lt;&gt;"",COUNTIF($AG$3:$AG$22,"&gt;"&amp;AG13)+COUNTIF($AG13:AG$22,AG13),"")</f>
        <v>8</v>
      </c>
      <c r="AO13" s="48" t="s">
        <v>93</v>
      </c>
      <c r="AP13" s="9">
        <v>1</v>
      </c>
      <c r="AQ13" s="9">
        <v>2</v>
      </c>
      <c r="AS13" s="39">
        <f t="shared" ref="AS13:AS21" si="24">IF(AND(AP13="",AQ13=""),"",IF($J13="","",IF(OR(AP13=$J13,AQ13=$J13),1,0)))</f>
        <v>0</v>
      </c>
      <c r="AT13" s="41">
        <f t="shared" ref="AT13:AT21" si="25">IF($J13="","",IF(AND(AP13="",AQ13=""),"",IF(AS13=0,0,IF(AND(AS13=1,AX13=0),1,IF(AND(AR13="B",AW13="B"),0,IF(AND(AS13+AX13=2,AR13="B"),1,0))))))</f>
        <v>0</v>
      </c>
      <c r="AU13" s="9">
        <v>1</v>
      </c>
      <c r="AV13" s="9"/>
      <c r="AX13" s="39">
        <f t="shared" ref="AX13:AX21" si="26">IF(AND(AU13="",AV13=""),"",IF($J13="","",IF(OR(AU13=$J13,AV13=$J13),1,0)))</f>
        <v>0</v>
      </c>
      <c r="AY13" s="41">
        <f t="shared" ref="AY13:AY21" si="27">IF($J13="","",IF(AND(AU13="",AV13=""),"",IF(AX13=0,0,IF(AND(AX13=1,AS13=0),1,IF(AND(AW13="B",AR13="B"),0,IF(AND(AX13+AS13=2,AW13="B"),1,0))))))</f>
        <v>0</v>
      </c>
      <c r="AZ13" s="9">
        <v>1</v>
      </c>
      <c r="BA13" s="9">
        <v>2</v>
      </c>
      <c r="BC13" s="39">
        <f t="shared" ref="BC13:BC21" si="28">IF(AND(AZ13="",BA13=""),"",IF($J13="","",IF(OR(AZ13=$J13,BA13=$J13),1,0)))</f>
        <v>0</v>
      </c>
      <c r="BD13" s="41">
        <f t="shared" ref="BD13:BD21" si="29">IF($J13="","",IF(AND(AZ13="",BA13=""),"",IF(BC13=0,0,IF(AND(BC13=1,BH13=0),1,IF(AND(BB13="B",BG13="B"),0,IF(AND(BC13+BH13=2,BB13="B"),1,0))))))</f>
        <v>0</v>
      </c>
      <c r="BE13" s="9">
        <v>1</v>
      </c>
      <c r="BF13" s="9"/>
      <c r="BH13" s="39">
        <f t="shared" ref="BH13:BH21" si="30">IF(AND(BE13="",BF13=""),"",IF($J13="","",IF(OR(BE13=$J13,BF13=$J13),1,0)))</f>
        <v>0</v>
      </c>
      <c r="BI13" s="41">
        <f t="shared" ref="BI13:BI21" si="31">IF($J13="","",IF(AND(BE13="",BF13=""),"",IF(BH13=0,0,IF(AND(BH13=1,BC13=0),1,IF(AND(BG13="B",BB13="B"),0,IF(AND(BH13+BC13=2,BG13="B"),1,0))))))</f>
        <v>0</v>
      </c>
      <c r="BJ13" s="9">
        <v>1</v>
      </c>
      <c r="BK13" s="9">
        <v>2</v>
      </c>
      <c r="BM13" s="39">
        <f t="shared" ref="BM13:BM21" si="32">IF(AND(BJ13="",BK13=""),"",IF($J13="","",IF(OR(BJ13=$J13,BK13=$J13),1,0)))</f>
        <v>0</v>
      </c>
      <c r="BN13" s="41">
        <f t="shared" ref="BN13:BN21" si="33">IF($J13="","",IF(AND(BJ13="",BK13=""),"",IF(BM13=0,0,IF(AND(BM13=1,BR13=0),1,IF(AND(BL13="B",BQ13="B"),0,IF(AND(BM13+BR13=2,BL13="B"),1,0))))))</f>
        <v>0</v>
      </c>
      <c r="BO13" s="9">
        <v>1</v>
      </c>
      <c r="BP13" s="9">
        <v>2</v>
      </c>
      <c r="BR13" s="39">
        <f t="shared" ref="BR13:BR21" si="34">IF(AND(BO13="",BP13=""),"",IF($J13="","",IF(OR(BO13=$J13,BP13=$J13),1,0)))</f>
        <v>0</v>
      </c>
      <c r="BS13" s="41">
        <f t="shared" ref="BS13:BS21" si="35">IF($J13="","",IF(AND(BO13="",BP13=""),"",IF(BR13=0,0,IF(AND(BR13=1,BM13=0),1,IF(AND(BQ13="B",BL13="B"),0,IF(AND(BR13+BM13=2,BQ13="B"),1,0))))))</f>
        <v>0</v>
      </c>
      <c r="BT13" s="9">
        <v>1</v>
      </c>
      <c r="BU13" s="9">
        <v>2</v>
      </c>
      <c r="BW13" s="39">
        <f t="shared" ref="BW13:BW21" si="36">IF(AND(BT13="",BU13=""),"",IF($J13="","",IF(OR(BT13=$J13,BU13=$J13),1,0)))</f>
        <v>0</v>
      </c>
      <c r="BX13" s="41">
        <f t="shared" ref="BX13:BX21" si="37">IF($J13="","",IF(AND(BT13="",BU13=""),"",IF(BW13=0,0,IF(AND(BW13=1,CB13=0),1,IF(AND(BV13="B",CA13="B"),0,IF(AND(BW13+CB13=2,BV13="B"),1,0))))))</f>
        <v>0</v>
      </c>
      <c r="BY13" s="9">
        <v>1</v>
      </c>
      <c r="BZ13" s="9" t="s">
        <v>53</v>
      </c>
      <c r="CB13" s="39">
        <f t="shared" ref="CB13:CB21" si="38">IF(AND(BY13="",BZ13=""),"",IF($J13="","",IF(OR(BY13=$J13,BZ13=$J13),1,0)))</f>
        <v>1</v>
      </c>
      <c r="CC13" s="41">
        <f t="shared" ref="CC13:CC21" si="39">IF($J13="","",IF(AND(BY13="",BZ13=""),"",IF(CB13=0,0,IF(AND(CB13=1,BW13=0),1,IF(AND(CA13="B",BV13="B"),0,IF(AND(CB13+BW13=2,CA13="B"),1,0))))))</f>
        <v>1</v>
      </c>
      <c r="CD13" s="9">
        <v>1</v>
      </c>
      <c r="CE13" s="9">
        <v>2</v>
      </c>
      <c r="CG13" s="39">
        <f t="shared" ref="CG13:CG21" si="40">IF(AND(CD13="",CE13=""),"",IF($J13="","",IF(OR(CD13=$J13,CE13=$J13),1,0)))</f>
        <v>0</v>
      </c>
      <c r="CH13" s="41">
        <f t="shared" ref="CH13:CH21" si="41">IF($J13="","",IF(AND(CD13="",CE13=""),"",IF(CG13=0,0,IF(AND(CG13=1,CL13=0),1,IF(AND(CF13="B",CK13="B"),0,IF(AND(CG13+CL13=2,CF13="B"),1,0))))))</f>
        <v>0</v>
      </c>
      <c r="CI13" s="9">
        <v>1</v>
      </c>
      <c r="CJ13" s="9"/>
      <c r="CL13" s="39">
        <f t="shared" ref="CL13:CL21" si="42">IF(AND(CI13="",CJ13=""),"",IF($J13="","",IF(OR(CI13=$J13,CJ13=$J13),1,0)))</f>
        <v>0</v>
      </c>
      <c r="CM13" s="41">
        <f t="shared" ref="CM13:CM21" si="43">IF($J13="","",IF(AND(CI13="",CJ13=""),"",IF(CL13=0,0,IF(AND(CL13=1,CG13=0),1,IF(AND(CK13="B",CF13="B"),0,IF(AND(CL13+CG13=2,CK13="B"),1,0))))))</f>
        <v>0</v>
      </c>
      <c r="CN13" s="9">
        <v>1</v>
      </c>
      <c r="CO13" s="1" t="s">
        <v>53</v>
      </c>
      <c r="CQ13" s="39">
        <f t="shared" ref="CQ13:CQ21" si="44">IF(AND(CN13="",CO13=""),"",IF($J13="","",IF(OR(CN13=$J13,CO13=$J13),1,0)))</f>
        <v>1</v>
      </c>
      <c r="CR13" s="41">
        <f t="shared" ref="CR13:CR21" si="45">IF($J13="","",IF(AND(CN13="",CO13=""),"",IF(CQ13=0,0,IF(AND(CQ13=1,CV13=0),1,IF(AND(CP13="B",CU13="B"),0,IF(AND(CQ13+CV13=2,CP13="B"),1,0))))))</f>
        <v>0</v>
      </c>
      <c r="CS13" s="9">
        <v>1</v>
      </c>
      <c r="CT13" s="9" t="s">
        <v>53</v>
      </c>
      <c r="CV13" s="39">
        <f t="shared" ref="CV13:CV21" si="46">IF(AND(CS13="",CT13=""),"",IF($J13="","",IF(OR(CS13=$J13,CT13=$J13),1,0)))</f>
        <v>1</v>
      </c>
      <c r="CW13" s="41">
        <f t="shared" ref="CW13:CW21" si="47">IF($J13="","",IF(AND(CS13="",CT13=""),"",IF(CV13=0,0,IF(AND(CV13=1,CQ13=0),1,IF(AND(CU13="B",CP13="B"),0,IF(AND(CV13+CQ13=2,CU13="B"),1,0))))))</f>
        <v>0</v>
      </c>
    </row>
    <row r="14" spans="1:101" ht="16.5" customHeight="1">
      <c r="B14" s="40" t="s">
        <v>3</v>
      </c>
      <c r="C14" s="40"/>
      <c r="D14" s="40"/>
      <c r="E14" s="23">
        <v>1</v>
      </c>
      <c r="F14" s="23">
        <v>1</v>
      </c>
      <c r="G14" s="23"/>
      <c r="H14" s="23"/>
      <c r="I14" s="40" t="s">
        <v>10</v>
      </c>
      <c r="J14" s="38" t="str">
        <f t="shared" si="23"/>
        <v>X</v>
      </c>
      <c r="K14" s="38"/>
      <c r="L14" s="26">
        <v>12</v>
      </c>
      <c r="M14" s="27" t="str">
        <f t="shared" si="4"/>
        <v>sylvain</v>
      </c>
      <c r="N14" s="28">
        <f t="shared" si="5"/>
        <v>1</v>
      </c>
      <c r="O14" s="29">
        <f t="shared" si="6"/>
        <v>1</v>
      </c>
      <c r="P14" s="29">
        <f t="shared" si="7"/>
        <v>0</v>
      </c>
      <c r="Q14" s="29">
        <f t="shared" si="8"/>
        <v>0</v>
      </c>
      <c r="R14" s="29">
        <f t="shared" si="9"/>
        <v>1</v>
      </c>
      <c r="S14" s="29">
        <f t="shared" si="10"/>
        <v>0</v>
      </c>
      <c r="T14" s="29">
        <f t="shared" si="11"/>
        <v>3</v>
      </c>
      <c r="U14" s="30">
        <f t="shared" si="12"/>
        <v>-3</v>
      </c>
      <c r="W14" s="31">
        <v>12</v>
      </c>
      <c r="X14" s="18" t="str">
        <f t="shared" si="13"/>
        <v>XXX</v>
      </c>
      <c r="Y14" s="18">
        <f t="shared" si="14"/>
        <v>1</v>
      </c>
      <c r="Z14" s="32">
        <f t="shared" si="15"/>
        <v>1</v>
      </c>
      <c r="AA14" s="18">
        <f t="shared" si="16"/>
        <v>0</v>
      </c>
      <c r="AB14" s="18">
        <f t="shared" si="17"/>
        <v>0</v>
      </c>
      <c r="AC14" s="18">
        <f t="shared" si="18"/>
        <v>1</v>
      </c>
      <c r="AD14" s="32">
        <f t="shared" si="19"/>
        <v>1</v>
      </c>
      <c r="AE14" s="32">
        <f t="shared" si="20"/>
        <v>3</v>
      </c>
      <c r="AF14" s="18">
        <f t="shared" si="21"/>
        <v>-2</v>
      </c>
      <c r="AG14" s="18">
        <f t="shared" si="22"/>
        <v>999998010</v>
      </c>
      <c r="AH14" s="18">
        <f>IF(X14&lt;&gt;"",COUNTIF($AG$3:$AG$22,"&gt;"&amp;AG14)+COUNTIF($AG14:AG$22,AG14),"")</f>
        <v>11</v>
      </c>
      <c r="AP14" s="9">
        <v>1</v>
      </c>
      <c r="AQ14" s="9" t="s">
        <v>53</v>
      </c>
      <c r="AS14" s="39">
        <f t="shared" si="24"/>
        <v>1</v>
      </c>
      <c r="AT14" s="41">
        <f t="shared" si="25"/>
        <v>1</v>
      </c>
      <c r="AU14" s="9">
        <v>1</v>
      </c>
      <c r="AV14" s="9"/>
      <c r="AX14" s="39">
        <f t="shared" si="26"/>
        <v>0</v>
      </c>
      <c r="AY14" s="41">
        <f t="shared" si="27"/>
        <v>0</v>
      </c>
      <c r="AZ14" s="9">
        <v>1</v>
      </c>
      <c r="BA14" s="9" t="s">
        <v>53</v>
      </c>
      <c r="BC14" s="39">
        <f t="shared" si="28"/>
        <v>1</v>
      </c>
      <c r="BD14" s="41">
        <f t="shared" si="29"/>
        <v>1</v>
      </c>
      <c r="BE14" s="9">
        <v>1</v>
      </c>
      <c r="BF14" s="9"/>
      <c r="BH14" s="39">
        <f t="shared" si="30"/>
        <v>0</v>
      </c>
      <c r="BI14" s="41">
        <f t="shared" si="31"/>
        <v>0</v>
      </c>
      <c r="BJ14" s="9">
        <v>1</v>
      </c>
      <c r="BK14" s="9" t="s">
        <v>53</v>
      </c>
      <c r="BM14" s="39">
        <f t="shared" si="32"/>
        <v>1</v>
      </c>
      <c r="BN14" s="41">
        <f t="shared" si="33"/>
        <v>1</v>
      </c>
      <c r="BO14" s="9">
        <v>1</v>
      </c>
      <c r="BP14" s="9"/>
      <c r="BR14" s="39">
        <f t="shared" si="34"/>
        <v>0</v>
      </c>
      <c r="BS14" s="41">
        <f t="shared" si="35"/>
        <v>0</v>
      </c>
      <c r="BT14" s="9">
        <v>1</v>
      </c>
      <c r="BU14" s="9" t="s">
        <v>53</v>
      </c>
      <c r="BW14" s="39">
        <f t="shared" si="36"/>
        <v>1</v>
      </c>
      <c r="BX14" s="41">
        <f t="shared" si="37"/>
        <v>1</v>
      </c>
      <c r="BY14" s="9">
        <v>1</v>
      </c>
      <c r="BZ14" s="9"/>
      <c r="CB14" s="39">
        <f t="shared" si="38"/>
        <v>0</v>
      </c>
      <c r="CC14" s="41">
        <f t="shared" si="39"/>
        <v>0</v>
      </c>
      <c r="CD14" s="9">
        <v>1</v>
      </c>
      <c r="CE14" s="9" t="s">
        <v>53</v>
      </c>
      <c r="CG14" s="39">
        <f t="shared" si="40"/>
        <v>1</v>
      </c>
      <c r="CH14" s="41">
        <f t="shared" si="41"/>
        <v>1</v>
      </c>
      <c r="CI14" s="9">
        <v>1</v>
      </c>
      <c r="CJ14" s="9"/>
      <c r="CL14" s="39">
        <f t="shared" si="42"/>
        <v>0</v>
      </c>
      <c r="CM14" s="41">
        <f t="shared" si="43"/>
        <v>0</v>
      </c>
      <c r="CN14" s="9">
        <v>1</v>
      </c>
      <c r="CO14" s="9" t="s">
        <v>53</v>
      </c>
      <c r="CQ14" s="39">
        <f t="shared" si="44"/>
        <v>1</v>
      </c>
      <c r="CR14" s="41">
        <f t="shared" si="45"/>
        <v>1</v>
      </c>
      <c r="CS14" s="9">
        <v>1</v>
      </c>
      <c r="CT14" s="9"/>
      <c r="CU14" s="48" t="s">
        <v>91</v>
      </c>
      <c r="CV14" s="39">
        <f t="shared" si="46"/>
        <v>0</v>
      </c>
      <c r="CW14" s="41">
        <f t="shared" si="47"/>
        <v>0</v>
      </c>
    </row>
    <row r="15" spans="1:101" ht="16.5" customHeight="1">
      <c r="A15" s="47"/>
      <c r="B15" s="40" t="s">
        <v>4</v>
      </c>
      <c r="C15" s="40"/>
      <c r="D15" s="40"/>
      <c r="E15" s="23">
        <v>1</v>
      </c>
      <c r="F15" s="23">
        <v>0</v>
      </c>
      <c r="G15" s="23"/>
      <c r="H15" s="23"/>
      <c r="I15" s="40" t="s">
        <v>18</v>
      </c>
      <c r="J15" s="38">
        <f t="shared" si="23"/>
        <v>1</v>
      </c>
      <c r="K15" s="38"/>
      <c r="W15" s="31">
        <v>13</v>
      </c>
      <c r="X15" s="18" t="str">
        <f t="shared" si="13"/>
        <v/>
      </c>
      <c r="Y15" s="18">
        <f t="shared" si="14"/>
        <v>0</v>
      </c>
      <c r="Z15" s="32">
        <f t="shared" si="15"/>
        <v>0</v>
      </c>
      <c r="AA15" s="18">
        <f t="shared" si="16"/>
        <v>0</v>
      </c>
      <c r="AB15" s="18">
        <f t="shared" si="17"/>
        <v>0</v>
      </c>
      <c r="AC15" s="18">
        <f t="shared" si="18"/>
        <v>0</v>
      </c>
      <c r="AD15" s="32">
        <f t="shared" si="19"/>
        <v>0</v>
      </c>
      <c r="AE15" s="32">
        <f t="shared" si="20"/>
        <v>0</v>
      </c>
      <c r="AF15" s="18">
        <f t="shared" si="21"/>
        <v>0</v>
      </c>
      <c r="AG15" s="18" t="str">
        <f t="shared" si="22"/>
        <v/>
      </c>
      <c r="AH15" s="18" t="str">
        <f>IF(X15&lt;&gt;"",COUNTIF($AG$3:$AG$22,"&gt;"&amp;AG15)+COUNTIF($AG15:AG$22,AG15),"")</f>
        <v/>
      </c>
      <c r="AP15" s="9">
        <v>2</v>
      </c>
      <c r="AQ15" s="9"/>
      <c r="AR15" s="48" t="s">
        <v>91</v>
      </c>
      <c r="AS15" s="39">
        <f t="shared" si="24"/>
        <v>0</v>
      </c>
      <c r="AT15" s="41">
        <f t="shared" si="25"/>
        <v>0</v>
      </c>
      <c r="AU15" s="9" t="s">
        <v>53</v>
      </c>
      <c r="AV15" s="9">
        <v>2</v>
      </c>
      <c r="AX15" s="39">
        <f t="shared" si="26"/>
        <v>0</v>
      </c>
      <c r="AY15" s="41">
        <f t="shared" si="27"/>
        <v>0</v>
      </c>
      <c r="AZ15" s="9">
        <v>2</v>
      </c>
      <c r="BA15" s="9"/>
      <c r="BB15" s="48" t="s">
        <v>91</v>
      </c>
      <c r="BC15" s="39">
        <f t="shared" si="28"/>
        <v>0</v>
      </c>
      <c r="BD15" s="41">
        <f t="shared" si="29"/>
        <v>0</v>
      </c>
      <c r="BE15" s="9" t="s">
        <v>53</v>
      </c>
      <c r="BF15" s="9">
        <v>2</v>
      </c>
      <c r="BH15" s="39">
        <f t="shared" si="30"/>
        <v>0</v>
      </c>
      <c r="BI15" s="41">
        <f t="shared" si="31"/>
        <v>0</v>
      </c>
      <c r="BJ15" s="9">
        <v>2</v>
      </c>
      <c r="BK15" s="9"/>
      <c r="BL15" s="48" t="s">
        <v>91</v>
      </c>
      <c r="BM15" s="39">
        <f t="shared" si="32"/>
        <v>0</v>
      </c>
      <c r="BN15" s="41">
        <f t="shared" si="33"/>
        <v>0</v>
      </c>
      <c r="BO15" s="9" t="s">
        <v>53</v>
      </c>
      <c r="BP15" s="9"/>
      <c r="BR15" s="39">
        <f t="shared" si="34"/>
        <v>0</v>
      </c>
      <c r="BS15" s="41">
        <f t="shared" si="35"/>
        <v>0</v>
      </c>
      <c r="BT15" s="9">
        <v>2</v>
      </c>
      <c r="BU15" s="9"/>
      <c r="BW15" s="39">
        <f t="shared" si="36"/>
        <v>0</v>
      </c>
      <c r="BX15" s="41">
        <f t="shared" si="37"/>
        <v>0</v>
      </c>
      <c r="BY15" s="9" t="s">
        <v>53</v>
      </c>
      <c r="BZ15" s="9"/>
      <c r="CB15" s="39">
        <f t="shared" si="38"/>
        <v>0</v>
      </c>
      <c r="CC15" s="41">
        <f t="shared" si="39"/>
        <v>0</v>
      </c>
      <c r="CD15" s="9">
        <v>2</v>
      </c>
      <c r="CE15" s="9"/>
      <c r="CG15" s="39">
        <f t="shared" si="40"/>
        <v>0</v>
      </c>
      <c r="CH15" s="41">
        <f t="shared" si="41"/>
        <v>0</v>
      </c>
      <c r="CI15" s="9" t="s">
        <v>53</v>
      </c>
      <c r="CJ15" s="9">
        <v>2</v>
      </c>
      <c r="CL15" s="39">
        <f t="shared" si="42"/>
        <v>0</v>
      </c>
      <c r="CM15" s="41">
        <f t="shared" si="43"/>
        <v>0</v>
      </c>
      <c r="CN15" s="9">
        <v>2</v>
      </c>
      <c r="CO15" s="9"/>
      <c r="CP15" s="48" t="s">
        <v>91</v>
      </c>
      <c r="CQ15" s="39">
        <f t="shared" si="44"/>
        <v>0</v>
      </c>
      <c r="CR15" s="41">
        <f t="shared" si="45"/>
        <v>0</v>
      </c>
      <c r="CS15" s="9" t="s">
        <v>53</v>
      </c>
      <c r="CT15" s="9"/>
      <c r="CV15" s="39">
        <f t="shared" si="46"/>
        <v>0</v>
      </c>
      <c r="CW15" s="41">
        <f t="shared" si="47"/>
        <v>0</v>
      </c>
    </row>
    <row r="16" spans="1:101" ht="16.5" customHeight="1">
      <c r="A16" s="47"/>
      <c r="B16" s="40" t="s">
        <v>5</v>
      </c>
      <c r="C16" s="40"/>
      <c r="D16" s="40"/>
      <c r="E16" s="23">
        <v>2</v>
      </c>
      <c r="F16" s="23">
        <v>2</v>
      </c>
      <c r="G16" s="23"/>
      <c r="H16" s="23"/>
      <c r="I16" s="40" t="s">
        <v>14</v>
      </c>
      <c r="J16" s="38" t="str">
        <f t="shared" si="23"/>
        <v>X</v>
      </c>
      <c r="K16" s="38"/>
      <c r="W16" s="31">
        <v>14</v>
      </c>
      <c r="X16" s="18" t="str">
        <f t="shared" si="13"/>
        <v/>
      </c>
      <c r="Y16" s="18">
        <f t="shared" si="14"/>
        <v>0</v>
      </c>
      <c r="Z16" s="32">
        <f t="shared" si="15"/>
        <v>0</v>
      </c>
      <c r="AA16" s="18">
        <f t="shared" si="16"/>
        <v>0</v>
      </c>
      <c r="AB16" s="18">
        <f t="shared" si="17"/>
        <v>0</v>
      </c>
      <c r="AC16" s="18">
        <f t="shared" si="18"/>
        <v>0</v>
      </c>
      <c r="AD16" s="32">
        <f t="shared" si="19"/>
        <v>0</v>
      </c>
      <c r="AE16" s="32">
        <f t="shared" si="20"/>
        <v>0</v>
      </c>
      <c r="AF16" s="18">
        <f t="shared" si="21"/>
        <v>0</v>
      </c>
      <c r="AG16" s="18" t="str">
        <f t="shared" si="22"/>
        <v/>
      </c>
      <c r="AH16" s="18" t="str">
        <f>IF(X16&lt;&gt;"",COUNTIF($AG$3:$AG$22,"&gt;"&amp;AG16)+COUNTIF($AG16:AG$22,AG16),"")</f>
        <v/>
      </c>
      <c r="AP16" s="9">
        <v>1</v>
      </c>
      <c r="AQ16" s="9"/>
      <c r="AS16" s="39">
        <f t="shared" si="24"/>
        <v>0</v>
      </c>
      <c r="AT16" s="41">
        <f t="shared" si="25"/>
        <v>0</v>
      </c>
      <c r="AU16" s="9">
        <v>1</v>
      </c>
      <c r="AV16" s="9"/>
      <c r="AX16" s="39">
        <f t="shared" si="26"/>
        <v>0</v>
      </c>
      <c r="AY16" s="41">
        <f t="shared" si="27"/>
        <v>0</v>
      </c>
      <c r="AZ16" s="9">
        <v>1</v>
      </c>
      <c r="BA16" s="9"/>
      <c r="BC16" s="39">
        <f t="shared" si="28"/>
        <v>0</v>
      </c>
      <c r="BD16" s="41">
        <f t="shared" si="29"/>
        <v>0</v>
      </c>
      <c r="BE16" s="9">
        <v>1</v>
      </c>
      <c r="BF16" s="9"/>
      <c r="BH16" s="39">
        <f t="shared" si="30"/>
        <v>0</v>
      </c>
      <c r="BI16" s="41">
        <f t="shared" si="31"/>
        <v>0</v>
      </c>
      <c r="BJ16" s="9">
        <v>1</v>
      </c>
      <c r="BK16" s="9"/>
      <c r="BM16" s="39">
        <f t="shared" si="32"/>
        <v>0</v>
      </c>
      <c r="BN16" s="41">
        <f t="shared" si="33"/>
        <v>0</v>
      </c>
      <c r="BO16" s="9">
        <v>1</v>
      </c>
      <c r="BP16" s="9"/>
      <c r="BR16" s="39">
        <f t="shared" si="34"/>
        <v>0</v>
      </c>
      <c r="BS16" s="41">
        <f t="shared" si="35"/>
        <v>0</v>
      </c>
      <c r="BT16" s="9">
        <v>1</v>
      </c>
      <c r="BU16" s="9"/>
      <c r="BW16" s="39">
        <f t="shared" si="36"/>
        <v>0</v>
      </c>
      <c r="BX16" s="41">
        <f t="shared" si="37"/>
        <v>0</v>
      </c>
      <c r="BY16" s="9">
        <v>1</v>
      </c>
      <c r="BZ16" s="9"/>
      <c r="CB16" s="39">
        <f t="shared" si="38"/>
        <v>0</v>
      </c>
      <c r="CC16" s="41">
        <f t="shared" si="39"/>
        <v>0</v>
      </c>
      <c r="CD16" s="9" t="s">
        <v>53</v>
      </c>
      <c r="CE16" s="9"/>
      <c r="CG16" s="39">
        <f t="shared" si="40"/>
        <v>1</v>
      </c>
      <c r="CH16" s="41">
        <f t="shared" si="41"/>
        <v>1</v>
      </c>
      <c r="CI16" s="9">
        <v>1</v>
      </c>
      <c r="CJ16" s="9"/>
      <c r="CL16" s="39">
        <f t="shared" si="42"/>
        <v>0</v>
      </c>
      <c r="CM16" s="41">
        <f t="shared" si="43"/>
        <v>0</v>
      </c>
      <c r="CN16" s="9">
        <v>1</v>
      </c>
      <c r="CO16" s="9"/>
      <c r="CQ16" s="39">
        <f t="shared" si="44"/>
        <v>0</v>
      </c>
      <c r="CR16" s="41">
        <f t="shared" si="45"/>
        <v>0</v>
      </c>
      <c r="CS16" s="1" t="s">
        <v>53</v>
      </c>
      <c r="CT16" s="9"/>
      <c r="CV16" s="39">
        <f t="shared" si="46"/>
        <v>1</v>
      </c>
      <c r="CW16" s="41">
        <f t="shared" si="47"/>
        <v>1</v>
      </c>
    </row>
    <row r="17" spans="1:101" ht="16.5" customHeight="1">
      <c r="A17" s="47"/>
      <c r="B17" s="40" t="s">
        <v>6</v>
      </c>
      <c r="C17" s="40"/>
      <c r="D17" s="40"/>
      <c r="E17" s="23">
        <v>0</v>
      </c>
      <c r="F17" s="23">
        <v>0</v>
      </c>
      <c r="G17" s="23"/>
      <c r="H17" s="23"/>
      <c r="I17" s="40" t="s">
        <v>8</v>
      </c>
      <c r="J17" s="38" t="str">
        <f t="shared" si="23"/>
        <v>X</v>
      </c>
      <c r="K17" s="38"/>
      <c r="W17" s="31">
        <v>15</v>
      </c>
      <c r="X17" s="18" t="str">
        <f t="shared" si="13"/>
        <v/>
      </c>
      <c r="Y17" s="18">
        <f t="shared" si="14"/>
        <v>0</v>
      </c>
      <c r="Z17" s="32">
        <f t="shared" si="15"/>
        <v>0</v>
      </c>
      <c r="AA17" s="18">
        <f t="shared" si="16"/>
        <v>0</v>
      </c>
      <c r="AB17" s="18">
        <f t="shared" si="17"/>
        <v>0</v>
      </c>
      <c r="AC17" s="18">
        <f t="shared" si="18"/>
        <v>0</v>
      </c>
      <c r="AD17" s="32">
        <f t="shared" si="19"/>
        <v>0</v>
      </c>
      <c r="AE17" s="32">
        <f t="shared" si="20"/>
        <v>0</v>
      </c>
      <c r="AF17" s="18">
        <f t="shared" si="21"/>
        <v>0</v>
      </c>
      <c r="AG17" s="18" t="str">
        <f t="shared" si="22"/>
        <v/>
      </c>
      <c r="AH17" s="18" t="str">
        <f>IF(X17&lt;&gt;"",COUNTIF($AG$3:$AG$22,"&gt;"&amp;AG17)+COUNTIF($AG17:AG$22,AG17),"")</f>
        <v/>
      </c>
      <c r="AP17" s="9">
        <v>1</v>
      </c>
      <c r="AQ17" s="9"/>
      <c r="AS17" s="39">
        <f t="shared" si="24"/>
        <v>0</v>
      </c>
      <c r="AT17" s="41">
        <f t="shared" si="25"/>
        <v>0</v>
      </c>
      <c r="AU17" s="9" t="s">
        <v>53</v>
      </c>
      <c r="AV17" s="9">
        <v>1</v>
      </c>
      <c r="AX17" s="39">
        <f t="shared" si="26"/>
        <v>1</v>
      </c>
      <c r="AY17" s="41">
        <f t="shared" si="27"/>
        <v>1</v>
      </c>
      <c r="AZ17" s="9">
        <v>1</v>
      </c>
      <c r="BA17" s="9" t="s">
        <v>53</v>
      </c>
      <c r="BC17" s="39">
        <f t="shared" si="28"/>
        <v>1</v>
      </c>
      <c r="BD17" s="41">
        <f t="shared" si="29"/>
        <v>0</v>
      </c>
      <c r="BE17" s="1" t="s">
        <v>53</v>
      </c>
      <c r="BF17" s="9">
        <v>1</v>
      </c>
      <c r="BH17" s="39">
        <f t="shared" si="30"/>
        <v>1</v>
      </c>
      <c r="BI17" s="41">
        <f t="shared" si="31"/>
        <v>0</v>
      </c>
      <c r="BJ17" s="9">
        <v>1</v>
      </c>
      <c r="BK17" s="9">
        <v>2</v>
      </c>
      <c r="BM17" s="39">
        <f t="shared" si="32"/>
        <v>0</v>
      </c>
      <c r="BN17" s="41">
        <f t="shared" si="33"/>
        <v>0</v>
      </c>
      <c r="BO17" s="9" t="s">
        <v>53</v>
      </c>
      <c r="BP17" s="9"/>
      <c r="BR17" s="39">
        <f t="shared" si="34"/>
        <v>1</v>
      </c>
      <c r="BS17" s="41">
        <f t="shared" si="35"/>
        <v>1</v>
      </c>
      <c r="BT17" s="9">
        <v>1</v>
      </c>
      <c r="BU17" s="1" t="s">
        <v>53</v>
      </c>
      <c r="BV17" s="48" t="s">
        <v>91</v>
      </c>
      <c r="BW17" s="39">
        <f t="shared" si="36"/>
        <v>1</v>
      </c>
      <c r="BX17" s="41">
        <f t="shared" si="37"/>
        <v>1</v>
      </c>
      <c r="BY17" s="9" t="s">
        <v>53</v>
      </c>
      <c r="BZ17" s="9">
        <v>1</v>
      </c>
      <c r="CB17" s="39">
        <f t="shared" si="38"/>
        <v>1</v>
      </c>
      <c r="CC17" s="41">
        <f t="shared" si="39"/>
        <v>0</v>
      </c>
      <c r="CD17" s="9">
        <v>1</v>
      </c>
      <c r="CE17" s="9"/>
      <c r="CG17" s="39">
        <f t="shared" si="40"/>
        <v>0</v>
      </c>
      <c r="CH17" s="41">
        <f t="shared" si="41"/>
        <v>0</v>
      </c>
      <c r="CI17" s="9" t="s">
        <v>53</v>
      </c>
      <c r="CJ17" s="9"/>
      <c r="CL17" s="39">
        <f t="shared" si="42"/>
        <v>1</v>
      </c>
      <c r="CM17" s="41">
        <f t="shared" si="43"/>
        <v>1</v>
      </c>
      <c r="CN17" s="1" t="s">
        <v>53</v>
      </c>
      <c r="CO17" s="9"/>
      <c r="CQ17" s="39">
        <f t="shared" si="44"/>
        <v>1</v>
      </c>
      <c r="CR17" s="41">
        <f t="shared" si="45"/>
        <v>0</v>
      </c>
      <c r="CS17" s="9" t="s">
        <v>53</v>
      </c>
      <c r="CT17" s="9">
        <v>1</v>
      </c>
      <c r="CV17" s="39">
        <f t="shared" si="46"/>
        <v>1</v>
      </c>
      <c r="CW17" s="41">
        <f t="shared" si="47"/>
        <v>0</v>
      </c>
    </row>
    <row r="18" spans="1:101" ht="16.5" customHeight="1">
      <c r="A18" s="47"/>
      <c r="B18" s="40" t="s">
        <v>7</v>
      </c>
      <c r="C18" s="40"/>
      <c r="D18" s="40"/>
      <c r="E18" s="23">
        <v>0</v>
      </c>
      <c r="F18" s="23">
        <v>0</v>
      </c>
      <c r="G18" s="23"/>
      <c r="H18" s="23"/>
      <c r="I18" s="40" t="s">
        <v>16</v>
      </c>
      <c r="J18" s="38" t="str">
        <f t="shared" si="23"/>
        <v>X</v>
      </c>
      <c r="K18" s="38"/>
      <c r="W18" s="31">
        <v>16</v>
      </c>
      <c r="X18" s="18" t="str">
        <f t="shared" si="13"/>
        <v/>
      </c>
      <c r="Y18" s="18">
        <f t="shared" si="14"/>
        <v>0</v>
      </c>
      <c r="Z18" s="32">
        <f t="shared" si="15"/>
        <v>0</v>
      </c>
      <c r="AA18" s="18">
        <f t="shared" si="16"/>
        <v>0</v>
      </c>
      <c r="AB18" s="18">
        <f t="shared" si="17"/>
        <v>0</v>
      </c>
      <c r="AC18" s="18">
        <f t="shared" si="18"/>
        <v>0</v>
      </c>
      <c r="AD18" s="32">
        <f t="shared" si="19"/>
        <v>0</v>
      </c>
      <c r="AE18" s="32">
        <f t="shared" si="20"/>
        <v>0</v>
      </c>
      <c r="AF18" s="18">
        <f t="shared" si="21"/>
        <v>0</v>
      </c>
      <c r="AG18" s="18" t="str">
        <f t="shared" si="22"/>
        <v/>
      </c>
      <c r="AH18" s="18" t="str">
        <f>IF(X18&lt;&gt;"",COUNTIF($AG$3:$AG$22,"&gt;"&amp;AG18)+COUNTIF($AG18:AG$22,AG18),"")</f>
        <v/>
      </c>
      <c r="AP18" s="9">
        <v>1</v>
      </c>
      <c r="AQ18" s="1" t="s">
        <v>53</v>
      </c>
      <c r="AS18" s="39">
        <f t="shared" si="24"/>
        <v>1</v>
      </c>
      <c r="AT18" s="41">
        <f t="shared" si="25"/>
        <v>1</v>
      </c>
      <c r="AU18" s="9">
        <v>1</v>
      </c>
      <c r="AV18" s="9"/>
      <c r="AX18" s="39">
        <f t="shared" si="26"/>
        <v>0</v>
      </c>
      <c r="AY18" s="41">
        <f t="shared" si="27"/>
        <v>0</v>
      </c>
      <c r="AZ18" s="9">
        <v>1</v>
      </c>
      <c r="BA18" s="9"/>
      <c r="BC18" s="39">
        <f t="shared" si="28"/>
        <v>0</v>
      </c>
      <c r="BD18" s="41">
        <f t="shared" si="29"/>
        <v>0</v>
      </c>
      <c r="BE18" s="9">
        <v>1</v>
      </c>
      <c r="BF18" s="9"/>
      <c r="BH18" s="39">
        <f t="shared" si="30"/>
        <v>0</v>
      </c>
      <c r="BI18" s="41">
        <f t="shared" si="31"/>
        <v>0</v>
      </c>
      <c r="BJ18" s="9">
        <v>1</v>
      </c>
      <c r="BK18" s="9"/>
      <c r="BM18" s="39">
        <f t="shared" si="32"/>
        <v>0</v>
      </c>
      <c r="BN18" s="41">
        <f t="shared" si="33"/>
        <v>0</v>
      </c>
      <c r="BO18" s="9">
        <v>1</v>
      </c>
      <c r="BP18" s="9"/>
      <c r="BR18" s="39">
        <f t="shared" si="34"/>
        <v>0</v>
      </c>
      <c r="BS18" s="41">
        <f t="shared" si="35"/>
        <v>0</v>
      </c>
      <c r="BT18" s="9">
        <v>1</v>
      </c>
      <c r="BU18" s="9"/>
      <c r="BW18" s="39">
        <f t="shared" si="36"/>
        <v>0</v>
      </c>
      <c r="BX18" s="41">
        <f t="shared" si="37"/>
        <v>0</v>
      </c>
      <c r="BY18" s="9">
        <v>1</v>
      </c>
      <c r="BZ18" s="9"/>
      <c r="CB18" s="39">
        <f t="shared" si="38"/>
        <v>0</v>
      </c>
      <c r="CC18" s="41">
        <f t="shared" si="39"/>
        <v>0</v>
      </c>
      <c r="CD18" s="9">
        <v>1</v>
      </c>
      <c r="CE18" s="9"/>
      <c r="CF18" s="48" t="s">
        <v>91</v>
      </c>
      <c r="CG18" s="39">
        <f t="shared" si="40"/>
        <v>0</v>
      </c>
      <c r="CH18" s="41">
        <f t="shared" si="41"/>
        <v>0</v>
      </c>
      <c r="CI18" s="9">
        <v>1</v>
      </c>
      <c r="CJ18" s="9"/>
      <c r="CL18" s="39">
        <f t="shared" si="42"/>
        <v>0</v>
      </c>
      <c r="CM18" s="41">
        <f t="shared" si="43"/>
        <v>0</v>
      </c>
      <c r="CN18" s="9">
        <v>1</v>
      </c>
      <c r="CO18" s="9"/>
      <c r="CQ18" s="39">
        <f t="shared" si="44"/>
        <v>0</v>
      </c>
      <c r="CR18" s="41">
        <f t="shared" si="45"/>
        <v>0</v>
      </c>
      <c r="CS18" s="9">
        <v>1</v>
      </c>
      <c r="CT18" s="9"/>
      <c r="CV18" s="39">
        <f t="shared" si="46"/>
        <v>0</v>
      </c>
      <c r="CW18" s="41">
        <f t="shared" si="47"/>
        <v>0</v>
      </c>
    </row>
    <row r="19" spans="1:101" ht="16.5" customHeight="1">
      <c r="A19" s="47"/>
      <c r="B19" s="40" t="s">
        <v>9</v>
      </c>
      <c r="C19" s="40"/>
      <c r="D19" s="40"/>
      <c r="E19" s="23">
        <v>2</v>
      </c>
      <c r="F19" s="23">
        <v>0</v>
      </c>
      <c r="G19" s="23"/>
      <c r="H19" s="23"/>
      <c r="I19" s="40" t="s">
        <v>2</v>
      </c>
      <c r="J19" s="38">
        <f t="shared" si="23"/>
        <v>1</v>
      </c>
      <c r="K19" s="38"/>
      <c r="W19" s="31">
        <v>17</v>
      </c>
      <c r="X19" s="18" t="str">
        <f t="shared" si="13"/>
        <v/>
      </c>
      <c r="Y19" s="18">
        <f t="shared" si="14"/>
        <v>0</v>
      </c>
      <c r="Z19" s="32">
        <f t="shared" si="15"/>
        <v>0</v>
      </c>
      <c r="AA19" s="18">
        <f t="shared" si="16"/>
        <v>0</v>
      </c>
      <c r="AB19" s="18">
        <f t="shared" si="17"/>
        <v>0</v>
      </c>
      <c r="AC19" s="18">
        <f t="shared" si="18"/>
        <v>0</v>
      </c>
      <c r="AD19" s="32">
        <f t="shared" si="19"/>
        <v>0</v>
      </c>
      <c r="AE19" s="32">
        <f t="shared" si="20"/>
        <v>0</v>
      </c>
      <c r="AF19" s="18">
        <f t="shared" si="21"/>
        <v>0</v>
      </c>
      <c r="AG19" s="18" t="str">
        <f t="shared" si="22"/>
        <v/>
      </c>
      <c r="AH19" s="18" t="str">
        <f>IF(X19&lt;&gt;"",COUNTIF($AG$3:$AG$22,"&gt;"&amp;AG19)+COUNTIF($AG19:AG$22,AG19),"")</f>
        <v/>
      </c>
      <c r="AP19" s="9">
        <v>1</v>
      </c>
      <c r="AQ19" s="9"/>
      <c r="AS19" s="39">
        <f t="shared" si="24"/>
        <v>1</v>
      </c>
      <c r="AT19" s="41">
        <f t="shared" si="25"/>
        <v>0</v>
      </c>
      <c r="AU19" s="9">
        <v>1</v>
      </c>
      <c r="AV19" s="9"/>
      <c r="AW19" s="48" t="s">
        <v>91</v>
      </c>
      <c r="AX19" s="39">
        <f t="shared" si="26"/>
        <v>1</v>
      </c>
      <c r="AY19" s="41">
        <f t="shared" si="27"/>
        <v>1</v>
      </c>
      <c r="AZ19" s="9">
        <v>1</v>
      </c>
      <c r="BA19" s="9"/>
      <c r="BC19" s="39">
        <f t="shared" si="28"/>
        <v>1</v>
      </c>
      <c r="BD19" s="41">
        <f t="shared" si="29"/>
        <v>0</v>
      </c>
      <c r="BE19" s="9">
        <v>1</v>
      </c>
      <c r="BF19" s="9"/>
      <c r="BH19" s="39">
        <f t="shared" si="30"/>
        <v>1</v>
      </c>
      <c r="BI19" s="41">
        <f t="shared" si="31"/>
        <v>0</v>
      </c>
      <c r="BJ19" s="9">
        <v>1</v>
      </c>
      <c r="BK19" s="9"/>
      <c r="BM19" s="39">
        <f t="shared" si="32"/>
        <v>1</v>
      </c>
      <c r="BN19" s="41">
        <f t="shared" si="33"/>
        <v>0</v>
      </c>
      <c r="BO19" s="9">
        <v>1</v>
      </c>
      <c r="BP19" s="9"/>
      <c r="BQ19" s="48" t="s">
        <v>91</v>
      </c>
      <c r="BR19" s="39">
        <f t="shared" si="34"/>
        <v>1</v>
      </c>
      <c r="BS19" s="41">
        <f t="shared" si="35"/>
        <v>1</v>
      </c>
      <c r="BT19" s="9">
        <v>1</v>
      </c>
      <c r="BU19" s="9"/>
      <c r="BW19" s="39">
        <f t="shared" si="36"/>
        <v>1</v>
      </c>
      <c r="BX19" s="41">
        <f t="shared" si="37"/>
        <v>0</v>
      </c>
      <c r="BY19" s="9">
        <v>1</v>
      </c>
      <c r="BZ19" s="9"/>
      <c r="CA19" s="48" t="s">
        <v>91</v>
      </c>
      <c r="CB19" s="39">
        <f t="shared" si="38"/>
        <v>1</v>
      </c>
      <c r="CC19" s="41">
        <f t="shared" si="39"/>
        <v>1</v>
      </c>
      <c r="CD19" s="9">
        <v>1</v>
      </c>
      <c r="CE19" s="9"/>
      <c r="CG19" s="39">
        <f t="shared" si="40"/>
        <v>1</v>
      </c>
      <c r="CH19" s="41">
        <f t="shared" si="41"/>
        <v>0</v>
      </c>
      <c r="CI19" s="9">
        <v>1</v>
      </c>
      <c r="CJ19" s="9"/>
      <c r="CK19" s="48" t="s">
        <v>91</v>
      </c>
      <c r="CL19" s="39">
        <f t="shared" si="42"/>
        <v>1</v>
      </c>
      <c r="CM19" s="41">
        <f t="shared" si="43"/>
        <v>1</v>
      </c>
      <c r="CN19" s="9">
        <v>1</v>
      </c>
      <c r="CO19" s="9"/>
      <c r="CQ19" s="39">
        <f t="shared" si="44"/>
        <v>1</v>
      </c>
      <c r="CR19" s="41">
        <f t="shared" si="45"/>
        <v>0</v>
      </c>
      <c r="CS19" s="9">
        <v>1</v>
      </c>
      <c r="CT19" s="9"/>
      <c r="CV19" s="39">
        <f t="shared" si="46"/>
        <v>1</v>
      </c>
      <c r="CW19" s="41">
        <f t="shared" si="47"/>
        <v>0</v>
      </c>
    </row>
    <row r="20" spans="1:101" ht="16.5" customHeight="1">
      <c r="A20" s="47"/>
      <c r="B20" s="40" t="s">
        <v>11</v>
      </c>
      <c r="C20" s="40"/>
      <c r="D20" s="40"/>
      <c r="E20" s="23">
        <v>1</v>
      </c>
      <c r="F20" s="23">
        <v>1</v>
      </c>
      <c r="G20" s="23"/>
      <c r="H20" s="23"/>
      <c r="I20" s="40" t="s">
        <v>17</v>
      </c>
      <c r="J20" s="38" t="str">
        <f t="shared" si="23"/>
        <v>X</v>
      </c>
      <c r="K20" s="38"/>
      <c r="W20" s="31">
        <v>18</v>
      </c>
      <c r="X20" s="18" t="str">
        <f t="shared" si="13"/>
        <v/>
      </c>
      <c r="Y20" s="18">
        <f t="shared" si="14"/>
        <v>0</v>
      </c>
      <c r="Z20" s="32">
        <f t="shared" si="15"/>
        <v>0</v>
      </c>
      <c r="AA20" s="18">
        <f t="shared" si="16"/>
        <v>0</v>
      </c>
      <c r="AB20" s="18">
        <f t="shared" si="17"/>
        <v>0</v>
      </c>
      <c r="AC20" s="18">
        <f t="shared" si="18"/>
        <v>0</v>
      </c>
      <c r="AD20" s="32">
        <f t="shared" si="19"/>
        <v>0</v>
      </c>
      <c r="AE20" s="32">
        <f t="shared" si="20"/>
        <v>0</v>
      </c>
      <c r="AF20" s="18">
        <f t="shared" si="21"/>
        <v>0</v>
      </c>
      <c r="AG20" s="18" t="str">
        <f t="shared" si="22"/>
        <v/>
      </c>
      <c r="AH20" s="18" t="str">
        <f>IF(X20&lt;&gt;"",COUNTIF($AG$3:$AG$22,"&gt;"&amp;AG20)+COUNTIF($AG20:AG$22,AG20),"")</f>
        <v/>
      </c>
      <c r="AP20" s="9">
        <v>2</v>
      </c>
      <c r="AQ20" s="9" t="s">
        <v>53</v>
      </c>
      <c r="AS20" s="39">
        <f t="shared" si="24"/>
        <v>1</v>
      </c>
      <c r="AT20" s="41">
        <f t="shared" si="25"/>
        <v>1</v>
      </c>
      <c r="AU20" s="9">
        <v>1</v>
      </c>
      <c r="AV20" s="9"/>
      <c r="AX20" s="39">
        <f t="shared" si="26"/>
        <v>0</v>
      </c>
      <c r="AY20" s="41">
        <f t="shared" si="27"/>
        <v>0</v>
      </c>
      <c r="AZ20" s="9">
        <v>2</v>
      </c>
      <c r="BA20" s="9" t="s">
        <v>53</v>
      </c>
      <c r="BC20" s="39">
        <f t="shared" si="28"/>
        <v>1</v>
      </c>
      <c r="BD20" s="41">
        <f t="shared" si="29"/>
        <v>1</v>
      </c>
      <c r="BE20" s="9">
        <v>1</v>
      </c>
      <c r="BF20" s="9"/>
      <c r="BH20" s="39">
        <f t="shared" si="30"/>
        <v>0</v>
      </c>
      <c r="BI20" s="41">
        <f t="shared" si="31"/>
        <v>0</v>
      </c>
      <c r="BJ20" s="9">
        <v>2</v>
      </c>
      <c r="BK20" s="9" t="s">
        <v>53</v>
      </c>
      <c r="BM20" s="39">
        <f t="shared" si="32"/>
        <v>1</v>
      </c>
      <c r="BN20" s="41">
        <f t="shared" si="33"/>
        <v>0</v>
      </c>
      <c r="BO20" s="9">
        <v>1</v>
      </c>
      <c r="BP20" s="9" t="s">
        <v>53</v>
      </c>
      <c r="BR20" s="39">
        <f t="shared" si="34"/>
        <v>1</v>
      </c>
      <c r="BS20" s="41">
        <f t="shared" si="35"/>
        <v>0</v>
      </c>
      <c r="BT20" s="9">
        <v>2</v>
      </c>
      <c r="BU20" s="9" t="s">
        <v>53</v>
      </c>
      <c r="BW20" s="39">
        <f t="shared" si="36"/>
        <v>1</v>
      </c>
      <c r="BX20" s="41">
        <f t="shared" si="37"/>
        <v>1</v>
      </c>
      <c r="BY20" s="9">
        <v>2</v>
      </c>
      <c r="BZ20" s="9"/>
      <c r="CB20" s="39">
        <f t="shared" si="38"/>
        <v>0</v>
      </c>
      <c r="CC20" s="41">
        <f t="shared" si="39"/>
        <v>0</v>
      </c>
      <c r="CD20" s="9">
        <v>2</v>
      </c>
      <c r="CE20" s="9" t="s">
        <v>53</v>
      </c>
      <c r="CG20" s="39">
        <f t="shared" si="40"/>
        <v>1</v>
      </c>
      <c r="CH20" s="41">
        <f t="shared" si="41"/>
        <v>0</v>
      </c>
      <c r="CI20" s="9">
        <v>1</v>
      </c>
      <c r="CJ20" s="9" t="s">
        <v>53</v>
      </c>
      <c r="CL20" s="39">
        <f t="shared" si="42"/>
        <v>1</v>
      </c>
      <c r="CM20" s="41">
        <f t="shared" si="43"/>
        <v>0</v>
      </c>
      <c r="CN20" s="9">
        <v>2</v>
      </c>
      <c r="CO20" s="9" t="s">
        <v>53</v>
      </c>
      <c r="CQ20" s="39">
        <f t="shared" si="44"/>
        <v>1</v>
      </c>
      <c r="CR20" s="41">
        <f t="shared" si="45"/>
        <v>1</v>
      </c>
      <c r="CS20" s="9">
        <v>1</v>
      </c>
      <c r="CT20" s="9"/>
      <c r="CV20" s="39">
        <f t="shared" si="46"/>
        <v>0</v>
      </c>
      <c r="CW20" s="41">
        <f t="shared" si="47"/>
        <v>0</v>
      </c>
    </row>
    <row r="21" spans="1:101" ht="16.5" customHeight="1">
      <c r="A21" s="47"/>
      <c r="B21" s="40" t="s">
        <v>15</v>
      </c>
      <c r="C21" s="40"/>
      <c r="D21" s="40"/>
      <c r="E21" s="23">
        <v>2</v>
      </c>
      <c r="F21" s="23">
        <v>1</v>
      </c>
      <c r="G21" s="23"/>
      <c r="H21" s="23"/>
      <c r="I21" s="40" t="s">
        <v>19</v>
      </c>
      <c r="J21" s="38">
        <f t="shared" si="23"/>
        <v>1</v>
      </c>
      <c r="K21" s="38"/>
      <c r="W21" s="31">
        <v>19</v>
      </c>
      <c r="X21" s="18" t="str">
        <f t="shared" si="13"/>
        <v/>
      </c>
      <c r="Y21" s="18">
        <f t="shared" si="14"/>
        <v>0</v>
      </c>
      <c r="Z21" s="32">
        <f t="shared" si="15"/>
        <v>0</v>
      </c>
      <c r="AA21" s="18">
        <f t="shared" si="16"/>
        <v>0</v>
      </c>
      <c r="AB21" s="18">
        <f t="shared" si="17"/>
        <v>0</v>
      </c>
      <c r="AC21" s="18">
        <f t="shared" si="18"/>
        <v>0</v>
      </c>
      <c r="AD21" s="32">
        <f t="shared" si="19"/>
        <v>0</v>
      </c>
      <c r="AE21" s="32">
        <f t="shared" si="20"/>
        <v>0</v>
      </c>
      <c r="AF21" s="18">
        <f t="shared" si="21"/>
        <v>0</v>
      </c>
      <c r="AG21" s="18" t="str">
        <f t="shared" si="22"/>
        <v/>
      </c>
      <c r="AH21" s="18" t="str">
        <f>IF(X21&lt;&gt;"",COUNTIF($AG$3:$AG$22,"&gt;"&amp;AG21)+COUNTIF($AG21:AG$22,AG21),"")</f>
        <v/>
      </c>
      <c r="AP21" s="9">
        <v>1</v>
      </c>
      <c r="AQ21" s="9"/>
      <c r="AS21" s="39">
        <f t="shared" si="24"/>
        <v>1</v>
      </c>
      <c r="AT21" s="41">
        <f t="shared" si="25"/>
        <v>1</v>
      </c>
      <c r="AU21" s="1" t="s">
        <v>53</v>
      </c>
      <c r="AV21" s="9"/>
      <c r="AX21" s="39">
        <f t="shared" si="26"/>
        <v>0</v>
      </c>
      <c r="AY21" s="41">
        <f t="shared" si="27"/>
        <v>0</v>
      </c>
      <c r="AZ21" s="9">
        <v>1</v>
      </c>
      <c r="BA21" s="9"/>
      <c r="BC21" s="39">
        <f t="shared" si="28"/>
        <v>1</v>
      </c>
      <c r="BD21" s="41">
        <f t="shared" si="29"/>
        <v>1</v>
      </c>
      <c r="BE21" s="1" t="s">
        <v>53</v>
      </c>
      <c r="BF21" s="9"/>
      <c r="BH21" s="39">
        <f t="shared" si="30"/>
        <v>0</v>
      </c>
      <c r="BI21" s="41">
        <f t="shared" si="31"/>
        <v>0</v>
      </c>
      <c r="BJ21" s="9">
        <v>1</v>
      </c>
      <c r="BK21" s="9"/>
      <c r="BM21" s="39">
        <f t="shared" si="32"/>
        <v>1</v>
      </c>
      <c r="BN21" s="41">
        <f t="shared" si="33"/>
        <v>0</v>
      </c>
      <c r="BO21" s="1">
        <v>1</v>
      </c>
      <c r="BP21" s="9"/>
      <c r="BR21" s="39">
        <f t="shared" si="34"/>
        <v>1</v>
      </c>
      <c r="BS21" s="41">
        <f t="shared" si="35"/>
        <v>0</v>
      </c>
      <c r="BT21" s="9">
        <v>1</v>
      </c>
      <c r="BU21" s="9"/>
      <c r="BW21" s="39">
        <f t="shared" si="36"/>
        <v>1</v>
      </c>
      <c r="BX21" s="41">
        <f t="shared" si="37"/>
        <v>1</v>
      </c>
      <c r="BY21" s="1" t="s">
        <v>53</v>
      </c>
      <c r="BZ21" s="9"/>
      <c r="CB21" s="39">
        <f t="shared" si="38"/>
        <v>0</v>
      </c>
      <c r="CC21" s="41">
        <f t="shared" si="39"/>
        <v>0</v>
      </c>
      <c r="CD21" s="9">
        <v>1</v>
      </c>
      <c r="CE21" s="9"/>
      <c r="CG21" s="39">
        <f t="shared" si="40"/>
        <v>1</v>
      </c>
      <c r="CH21" s="41">
        <f t="shared" si="41"/>
        <v>1</v>
      </c>
      <c r="CI21" s="1" t="s">
        <v>53</v>
      </c>
      <c r="CJ21" s="9"/>
      <c r="CL21" s="39">
        <f t="shared" si="42"/>
        <v>0</v>
      </c>
      <c r="CM21" s="41">
        <f t="shared" si="43"/>
        <v>0</v>
      </c>
      <c r="CN21" s="9">
        <v>1</v>
      </c>
      <c r="CO21" s="1" t="s">
        <v>53</v>
      </c>
      <c r="CQ21" s="39">
        <f t="shared" si="44"/>
        <v>1</v>
      </c>
      <c r="CR21" s="41">
        <f t="shared" si="45"/>
        <v>1</v>
      </c>
      <c r="CS21" s="1" t="s">
        <v>53</v>
      </c>
      <c r="CT21" s="9"/>
      <c r="CV21" s="39">
        <f t="shared" si="46"/>
        <v>0</v>
      </c>
      <c r="CW21" s="41">
        <f t="shared" si="47"/>
        <v>0</v>
      </c>
    </row>
    <row r="22" spans="1:101" ht="16.5" customHeight="1">
      <c r="A22" s="47"/>
      <c r="B22" s="36"/>
      <c r="C22" s="36"/>
      <c r="D22" s="36"/>
      <c r="E22" s="36"/>
      <c r="F22" s="36"/>
      <c r="G22" s="36"/>
      <c r="H22" s="36"/>
      <c r="I22" s="36"/>
      <c r="W22" s="31">
        <v>20</v>
      </c>
      <c r="X22" s="18" t="str">
        <f t="shared" si="13"/>
        <v/>
      </c>
      <c r="Y22" s="18">
        <f t="shared" si="14"/>
        <v>0</v>
      </c>
      <c r="Z22" s="32">
        <f t="shared" si="15"/>
        <v>0</v>
      </c>
      <c r="AA22" s="18">
        <f t="shared" si="16"/>
        <v>0</v>
      </c>
      <c r="AB22" s="18">
        <f t="shared" si="17"/>
        <v>0</v>
      </c>
      <c r="AC22" s="18">
        <f t="shared" si="18"/>
        <v>0</v>
      </c>
      <c r="AD22" s="32">
        <f t="shared" si="19"/>
        <v>0</v>
      </c>
      <c r="AE22" s="32">
        <f t="shared" si="20"/>
        <v>0</v>
      </c>
      <c r="AF22" s="18">
        <f t="shared" si="21"/>
        <v>0</v>
      </c>
      <c r="AG22" s="18" t="str">
        <f t="shared" si="22"/>
        <v/>
      </c>
      <c r="AH22" s="18" t="str">
        <f>IF(X22&lt;&gt;"",COUNTIF($AG$3:$AG$22,"&gt;"&amp;AG22)+COUNTIF($AG22:AG$22,AG22),"")</f>
        <v/>
      </c>
      <c r="AT22" s="42">
        <f>SUM(AT12:AT21)</f>
        <v>4</v>
      </c>
      <c r="AX22" s="39"/>
      <c r="AY22" s="42">
        <f>SUM(AY12:AY21)</f>
        <v>2</v>
      </c>
      <c r="BC22" s="39"/>
      <c r="BD22" s="42">
        <f>SUM(BD12:BD21)</f>
        <v>3</v>
      </c>
      <c r="BH22" s="39"/>
      <c r="BI22" s="42">
        <f>SUM(BI12:BI21)</f>
        <v>0</v>
      </c>
      <c r="BN22" s="43">
        <f>SUM(BN12:BN21)</f>
        <v>1</v>
      </c>
      <c r="BR22" s="39"/>
      <c r="BS22" s="42">
        <f>SUM(BS12:BS21)</f>
        <v>2</v>
      </c>
      <c r="BW22" s="39"/>
      <c r="BX22" s="42">
        <f>SUM(BX12:BX21)</f>
        <v>4</v>
      </c>
      <c r="CB22" s="39"/>
      <c r="CC22" s="42">
        <f>SUM(CC12:CC21)</f>
        <v>2</v>
      </c>
      <c r="CG22" s="39"/>
      <c r="CH22" s="42">
        <f>SUM(CH12:CH21)</f>
        <v>3</v>
      </c>
      <c r="CL22" s="39"/>
      <c r="CM22" s="42">
        <f>SUM(CM12:CM21)</f>
        <v>2</v>
      </c>
      <c r="CQ22" s="39"/>
      <c r="CR22" s="42">
        <f>SUM(CR12:CR21)</f>
        <v>3</v>
      </c>
      <c r="CV22" s="39"/>
      <c r="CW22" s="42">
        <f>SUM(CW12:CW21)</f>
        <v>1</v>
      </c>
    </row>
    <row r="23" spans="1:101" ht="16.5" customHeight="1">
      <c r="A23" s="68"/>
      <c r="B23" s="36"/>
      <c r="C23" s="36"/>
      <c r="D23" s="36"/>
      <c r="E23" s="36"/>
      <c r="F23" s="36"/>
      <c r="G23" s="36"/>
      <c r="H23" s="36"/>
      <c r="I23" s="36"/>
    </row>
    <row r="24" spans="1:101" s="39" customFormat="1" ht="16.5" customHeight="1">
      <c r="A24" s="68"/>
      <c r="B24" s="44"/>
      <c r="C24" s="44"/>
      <c r="D24" s="44"/>
      <c r="E24" s="44"/>
      <c r="F24" s="44"/>
      <c r="G24" s="44"/>
      <c r="H24" s="44"/>
      <c r="I24" s="44"/>
      <c r="AP24" s="39" t="str">
        <f>+$B12&amp;"-"&amp;$I12&amp;"  "&amp;AP12&amp;"  "&amp;AQ12&amp;"  "&amp;AR12</f>
        <v xml:space="preserve">ajaccio-valenciennes  X    </v>
      </c>
      <c r="AU24" s="39" t="str">
        <f>+$B12&amp;"-"&amp;$I12&amp;"  "&amp;AU12&amp;"  "&amp;AV12&amp;"  "&amp;AW12</f>
        <v xml:space="preserve">ajaccio-valenciennes  X    </v>
      </c>
      <c r="AZ24" s="39" t="str">
        <f>+$B12&amp;"-"&amp;$I12&amp;"  "&amp;AZ12&amp;"  "&amp;BA12&amp;"  "&amp;BB12</f>
        <v xml:space="preserve">ajaccio-valenciennes  X    </v>
      </c>
      <c r="BE24" s="39" t="str">
        <f>+$B12&amp;"-"&amp;$I12&amp;"  "&amp;BE12&amp;"  "&amp;BF12&amp;"  "&amp;BG12</f>
        <v>ajaccio-valenciennes  X    B</v>
      </c>
      <c r="BJ24" s="39" t="str">
        <f>+$B12&amp;"-"&amp;$I12&amp;"  "&amp;BJ12&amp;"  "&amp;BK12&amp;"  "&amp;BL12</f>
        <v xml:space="preserve">ajaccio-valenciennes  X    </v>
      </c>
      <c r="BO24" s="39" t="str">
        <f>+$B12&amp;"-"&amp;$I12&amp;"  "&amp;BO12&amp;"  "&amp;BP12&amp;"  "&amp;BQ12</f>
        <v xml:space="preserve">ajaccio-valenciennes  X    </v>
      </c>
      <c r="BT24" s="39" t="str">
        <f>+$B12&amp;"-"&amp;$I12&amp;"  "&amp;BT12&amp;"  "&amp;BU12&amp;"  "&amp;BV12</f>
        <v xml:space="preserve">ajaccio-valenciennes  X    </v>
      </c>
      <c r="BY24" s="39" t="str">
        <f>+$B12&amp;"-"&amp;$I12&amp;"  "&amp;BY12&amp;"  "&amp;BZ12&amp;"  "&amp;CA12</f>
        <v xml:space="preserve">ajaccio-valenciennes  X    </v>
      </c>
      <c r="CD24" s="39" t="str">
        <f>+$B12&amp;"-"&amp;$I12&amp;"  "&amp;CD12&amp;"  "&amp;CE12&amp;"  "&amp;CF12</f>
        <v xml:space="preserve">ajaccio-valenciennes  X  1  </v>
      </c>
      <c r="CI24" s="39" t="str">
        <f>+$B12&amp;"-"&amp;$I12&amp;"  "&amp;CI12&amp;"  "&amp;CJ12&amp;"  "&amp;CK12</f>
        <v xml:space="preserve">ajaccio-valenciennes  1    </v>
      </c>
      <c r="CN24" s="39" t="str">
        <f>+$B12&amp;"-"&amp;$I12&amp;"  "&amp;CN12&amp;"  "&amp;CO12&amp;"  "&amp;CP12</f>
        <v xml:space="preserve">ajaccio-valenciennes  X    </v>
      </c>
      <c r="CS24" s="39" t="str">
        <f>+$B12&amp;"-"&amp;$I12&amp;"  "&amp;CS12&amp;"  "&amp;CT12&amp;"  "&amp;CU12</f>
        <v xml:space="preserve">ajaccio-valenciennes  2    </v>
      </c>
    </row>
    <row r="25" spans="1:101" s="39" customFormat="1" ht="16.5" customHeight="1">
      <c r="A25" s="66"/>
      <c r="B25" s="44"/>
      <c r="C25" s="44"/>
      <c r="D25" s="44"/>
      <c r="E25" s="44"/>
      <c r="F25" s="44"/>
      <c r="G25" s="44"/>
      <c r="H25" s="44"/>
      <c r="I25" s="44"/>
      <c r="AP25" s="39" t="str">
        <f t="shared" ref="AP25:AP33" si="48">+$B13&amp;"-"&amp;$I13&amp;"  "&amp;AP13&amp;"  "&amp;AQ13&amp;"  "&amp;AR13</f>
        <v xml:space="preserve">bordeaux-evian TG  1  2  </v>
      </c>
      <c r="AU25" s="39" t="str">
        <f t="shared" ref="AU25:AU33" si="49">+$B13&amp;"-"&amp;$I13&amp;"  "&amp;AU13&amp;"  "&amp;AV13&amp;"  "&amp;AW13</f>
        <v xml:space="preserve">bordeaux-evian TG  1    </v>
      </c>
      <c r="AZ25" s="39" t="str">
        <f t="shared" ref="AZ25:AZ33" si="50">+$B13&amp;"-"&amp;$I13&amp;"  "&amp;AZ13&amp;"  "&amp;BA13&amp;"  "&amp;BB13</f>
        <v xml:space="preserve">bordeaux-evian TG  1  2  </v>
      </c>
      <c r="BE25" s="39" t="str">
        <f t="shared" ref="BE25:BE33" si="51">+$B13&amp;"-"&amp;$I13&amp;"  "&amp;BE13&amp;"  "&amp;BF13&amp;"  "&amp;BG13</f>
        <v xml:space="preserve">bordeaux-evian TG  1    </v>
      </c>
      <c r="BJ25" s="39" t="str">
        <f t="shared" ref="BJ25:BJ33" si="52">+$B13&amp;"-"&amp;$I13&amp;"  "&amp;BJ13&amp;"  "&amp;BK13&amp;"  "&amp;BL13</f>
        <v xml:space="preserve">bordeaux-evian TG  1  2  </v>
      </c>
      <c r="BO25" s="39" t="str">
        <f t="shared" ref="BO25:BO33" si="53">+$B13&amp;"-"&amp;$I13&amp;"  "&amp;BO13&amp;"  "&amp;BP13&amp;"  "&amp;BQ13</f>
        <v xml:space="preserve">bordeaux-evian TG  1  2  </v>
      </c>
      <c r="BT25" s="39" t="str">
        <f t="shared" ref="BT25:BT33" si="54">+$B13&amp;"-"&amp;$I13&amp;"  "&amp;BT13&amp;"  "&amp;BU13&amp;"  "&amp;BV13</f>
        <v xml:space="preserve">bordeaux-evian TG  1  2  </v>
      </c>
      <c r="BY25" s="39" t="str">
        <f t="shared" ref="BY25:BY33" si="55">+$B13&amp;"-"&amp;$I13&amp;"  "&amp;BY13&amp;"  "&amp;BZ13&amp;"  "&amp;CA13</f>
        <v xml:space="preserve">bordeaux-evian TG  1  X  </v>
      </c>
      <c r="CD25" s="39" t="str">
        <f t="shared" ref="CD25:CD33" si="56">+$B13&amp;"-"&amp;$I13&amp;"  "&amp;CD13&amp;"  "&amp;CE13&amp;"  "&amp;CF13</f>
        <v xml:space="preserve">bordeaux-evian TG  1  2  </v>
      </c>
      <c r="CI25" s="39" t="str">
        <f t="shared" ref="CI25:CI33" si="57">+$B13&amp;"-"&amp;$I13&amp;"  "&amp;CI13&amp;"  "&amp;CJ13&amp;"  "&amp;CK13</f>
        <v xml:space="preserve">bordeaux-evian TG  1    </v>
      </c>
      <c r="CN25" s="39" t="str">
        <f t="shared" ref="CN25:CN33" si="58">+$B13&amp;"-"&amp;$I13&amp;"  "&amp;CN13&amp;"  "&amp;CO13&amp;"  "&amp;CP13</f>
        <v xml:space="preserve">bordeaux-evian TG  1  X  </v>
      </c>
      <c r="CS25" s="39" t="str">
        <f t="shared" ref="CS25:CS33" si="59">+$B13&amp;"-"&amp;$I13&amp;"  "&amp;CS13&amp;"  "&amp;CT13&amp;"  "&amp;CU13</f>
        <v xml:space="preserve">bordeaux-evian TG  1  X  </v>
      </c>
    </row>
    <row r="26" spans="1:101" s="39" customFormat="1" ht="16.5" customHeight="1">
      <c r="A26" s="66"/>
      <c r="B26" s="44"/>
      <c r="C26" s="44"/>
      <c r="D26" s="44"/>
      <c r="E26" s="44"/>
      <c r="F26" s="44"/>
      <c r="G26" s="44"/>
      <c r="H26" s="44"/>
      <c r="I26" s="44"/>
      <c r="AP26" s="39" t="str">
        <f t="shared" si="48"/>
        <v xml:space="preserve">caen-toulouse  1  X  </v>
      </c>
      <c r="AU26" s="39" t="str">
        <f t="shared" si="49"/>
        <v xml:space="preserve">caen-toulouse  1    </v>
      </c>
      <c r="AZ26" s="39" t="str">
        <f t="shared" si="50"/>
        <v xml:space="preserve">caen-toulouse  1  X  </v>
      </c>
      <c r="BE26" s="39" t="str">
        <f t="shared" si="51"/>
        <v xml:space="preserve">caen-toulouse  1    </v>
      </c>
      <c r="BJ26" s="39" t="str">
        <f t="shared" si="52"/>
        <v xml:space="preserve">caen-toulouse  1  X  </v>
      </c>
      <c r="BO26" s="39" t="str">
        <f t="shared" si="53"/>
        <v xml:space="preserve">caen-toulouse  1    </v>
      </c>
      <c r="BT26" s="39" t="str">
        <f t="shared" si="54"/>
        <v xml:space="preserve">caen-toulouse  1  X  </v>
      </c>
      <c r="BY26" s="39" t="str">
        <f t="shared" si="55"/>
        <v xml:space="preserve">caen-toulouse  1    </v>
      </c>
      <c r="CD26" s="39" t="str">
        <f t="shared" si="56"/>
        <v xml:space="preserve">caen-toulouse  1  X  </v>
      </c>
      <c r="CI26" s="39" t="str">
        <f t="shared" si="57"/>
        <v xml:space="preserve">caen-toulouse  1    </v>
      </c>
      <c r="CN26" s="39" t="str">
        <f t="shared" si="58"/>
        <v xml:space="preserve">caen-toulouse  1  X  </v>
      </c>
      <c r="CS26" s="39" t="str">
        <f t="shared" si="59"/>
        <v>caen-toulouse  1    B</v>
      </c>
    </row>
    <row r="27" spans="1:101" s="39" customFormat="1" ht="16.5" customHeight="1">
      <c r="A27" s="66"/>
      <c r="B27" s="44"/>
      <c r="C27" s="44"/>
      <c r="D27" s="44"/>
      <c r="E27" s="44"/>
      <c r="F27" s="44"/>
      <c r="G27" s="44"/>
      <c r="H27" s="44"/>
      <c r="I27" s="44"/>
      <c r="AP27" s="39" t="str">
        <f t="shared" si="48"/>
        <v>dijon-lyon  2    B</v>
      </c>
      <c r="AU27" s="39" t="str">
        <f t="shared" si="49"/>
        <v xml:space="preserve">dijon-lyon  X  2  </v>
      </c>
      <c r="AZ27" s="39" t="str">
        <f t="shared" si="50"/>
        <v>dijon-lyon  2    B</v>
      </c>
      <c r="BE27" s="39" t="str">
        <f t="shared" si="51"/>
        <v xml:space="preserve">dijon-lyon  X  2  </v>
      </c>
      <c r="BJ27" s="39" t="str">
        <f t="shared" si="52"/>
        <v>dijon-lyon  2    B</v>
      </c>
      <c r="BO27" s="39" t="str">
        <f t="shared" si="53"/>
        <v xml:space="preserve">dijon-lyon  X    </v>
      </c>
      <c r="BT27" s="39" t="str">
        <f t="shared" si="54"/>
        <v xml:space="preserve">dijon-lyon  2    </v>
      </c>
      <c r="BY27" s="39" t="str">
        <f t="shared" si="55"/>
        <v xml:space="preserve">dijon-lyon  X    </v>
      </c>
      <c r="CD27" s="39" t="str">
        <f t="shared" si="56"/>
        <v xml:space="preserve">dijon-lyon  2    </v>
      </c>
      <c r="CI27" s="39" t="str">
        <f t="shared" si="57"/>
        <v xml:space="preserve">dijon-lyon  X  2  </v>
      </c>
      <c r="CN27" s="39" t="str">
        <f t="shared" si="58"/>
        <v>dijon-lyon  2    B</v>
      </c>
      <c r="CS27" s="39" t="str">
        <f t="shared" si="59"/>
        <v xml:space="preserve">dijon-lyon  X    </v>
      </c>
    </row>
    <row r="28" spans="1:101" s="39" customFormat="1" ht="16.5" customHeight="1">
      <c r="A28" s="66"/>
      <c r="B28" s="44"/>
      <c r="C28" s="44"/>
      <c r="D28" s="44"/>
      <c r="E28" s="44"/>
      <c r="F28" s="44"/>
      <c r="G28" s="44"/>
      <c r="H28" s="44"/>
      <c r="I28" s="44"/>
      <c r="AP28" s="39" t="str">
        <f t="shared" si="48"/>
        <v xml:space="preserve">marseille-rennes  1    </v>
      </c>
      <c r="AU28" s="39" t="str">
        <f t="shared" si="49"/>
        <v xml:space="preserve">marseille-rennes  1    </v>
      </c>
      <c r="AZ28" s="39" t="str">
        <f t="shared" si="50"/>
        <v xml:space="preserve">marseille-rennes  1    </v>
      </c>
      <c r="BE28" s="39" t="str">
        <f t="shared" si="51"/>
        <v xml:space="preserve">marseille-rennes  1    </v>
      </c>
      <c r="BJ28" s="39" t="str">
        <f t="shared" si="52"/>
        <v xml:space="preserve">marseille-rennes  1    </v>
      </c>
      <c r="BO28" s="39" t="str">
        <f t="shared" si="53"/>
        <v xml:space="preserve">marseille-rennes  1    </v>
      </c>
      <c r="BT28" s="39" t="str">
        <f t="shared" si="54"/>
        <v xml:space="preserve">marseille-rennes  1    </v>
      </c>
      <c r="BY28" s="39" t="str">
        <f t="shared" si="55"/>
        <v xml:space="preserve">marseille-rennes  1    </v>
      </c>
      <c r="CD28" s="39" t="str">
        <f t="shared" si="56"/>
        <v xml:space="preserve">marseille-rennes  X    </v>
      </c>
      <c r="CI28" s="39" t="str">
        <f t="shared" si="57"/>
        <v xml:space="preserve">marseille-rennes  1    </v>
      </c>
      <c r="CN28" s="39" t="str">
        <f t="shared" si="58"/>
        <v xml:space="preserve">marseille-rennes  1    </v>
      </c>
      <c r="CS28" s="39" t="str">
        <f t="shared" si="59"/>
        <v xml:space="preserve">marseille-rennes  X    </v>
      </c>
    </row>
    <row r="29" spans="1:101" s="39" customFormat="1" ht="16.5" customHeight="1">
      <c r="A29" s="66"/>
      <c r="B29" s="44"/>
      <c r="C29" s="44"/>
      <c r="D29" s="44"/>
      <c r="E29" s="44"/>
      <c r="F29" s="44"/>
      <c r="G29" s="44"/>
      <c r="H29" s="44"/>
      <c r="I29" s="44"/>
      <c r="AP29" s="39" t="str">
        <f t="shared" si="48"/>
        <v xml:space="preserve">montpellier-nice  1    </v>
      </c>
      <c r="AU29" s="39" t="str">
        <f t="shared" si="49"/>
        <v xml:space="preserve">montpellier-nice  X  1  </v>
      </c>
      <c r="AZ29" s="39" t="str">
        <f t="shared" si="50"/>
        <v xml:space="preserve">montpellier-nice  1  X  </v>
      </c>
      <c r="BE29" s="39" t="str">
        <f t="shared" si="51"/>
        <v xml:space="preserve">montpellier-nice  X  1  </v>
      </c>
      <c r="BJ29" s="39" t="str">
        <f t="shared" si="52"/>
        <v xml:space="preserve">montpellier-nice  1  2  </v>
      </c>
      <c r="BO29" s="39" t="str">
        <f t="shared" si="53"/>
        <v xml:space="preserve">montpellier-nice  X    </v>
      </c>
      <c r="BT29" s="39" t="str">
        <f t="shared" si="54"/>
        <v>montpellier-nice  1  X  B</v>
      </c>
      <c r="BY29" s="39" t="str">
        <f t="shared" si="55"/>
        <v xml:space="preserve">montpellier-nice  X  1  </v>
      </c>
      <c r="CD29" s="39" t="str">
        <f t="shared" si="56"/>
        <v xml:space="preserve">montpellier-nice  1    </v>
      </c>
      <c r="CI29" s="39" t="str">
        <f t="shared" si="57"/>
        <v xml:space="preserve">montpellier-nice  X    </v>
      </c>
      <c r="CN29" s="39" t="str">
        <f t="shared" si="58"/>
        <v xml:space="preserve">montpellier-nice  X    </v>
      </c>
      <c r="CS29" s="39" t="str">
        <f t="shared" si="59"/>
        <v xml:space="preserve">montpellier-nice  X  1  </v>
      </c>
    </row>
    <row r="30" spans="1:101" s="39" customFormat="1" ht="16.5" customHeight="1">
      <c r="A30" s="66"/>
      <c r="B30" s="44"/>
      <c r="C30" s="44"/>
      <c r="D30" s="44"/>
      <c r="E30" s="44"/>
      <c r="F30" s="44"/>
      <c r="G30" s="44"/>
      <c r="H30" s="44"/>
      <c r="I30" s="44"/>
      <c r="AP30" s="39" t="str">
        <f t="shared" si="48"/>
        <v xml:space="preserve">nancy-auxerre  1  X  </v>
      </c>
      <c r="AU30" s="39" t="str">
        <f t="shared" si="49"/>
        <v xml:space="preserve">nancy-auxerre  1    </v>
      </c>
      <c r="AZ30" s="39" t="str">
        <f t="shared" si="50"/>
        <v xml:space="preserve">nancy-auxerre  1    </v>
      </c>
      <c r="BE30" s="39" t="str">
        <f t="shared" si="51"/>
        <v xml:space="preserve">nancy-auxerre  1    </v>
      </c>
      <c r="BJ30" s="39" t="str">
        <f t="shared" si="52"/>
        <v xml:space="preserve">nancy-auxerre  1    </v>
      </c>
      <c r="BO30" s="39" t="str">
        <f t="shared" si="53"/>
        <v xml:space="preserve">nancy-auxerre  1    </v>
      </c>
      <c r="BT30" s="39" t="str">
        <f t="shared" si="54"/>
        <v xml:space="preserve">nancy-auxerre  1    </v>
      </c>
      <c r="BY30" s="39" t="str">
        <f t="shared" si="55"/>
        <v xml:space="preserve">nancy-auxerre  1    </v>
      </c>
      <c r="CD30" s="39" t="str">
        <f t="shared" si="56"/>
        <v>nancy-auxerre  1    B</v>
      </c>
      <c r="CI30" s="39" t="str">
        <f t="shared" si="57"/>
        <v xml:space="preserve">nancy-auxerre  1    </v>
      </c>
      <c r="CN30" s="39" t="str">
        <f t="shared" si="58"/>
        <v xml:space="preserve">nancy-auxerre  1    </v>
      </c>
      <c r="CS30" s="39" t="str">
        <f t="shared" si="59"/>
        <v xml:space="preserve">nancy-auxerre  1    </v>
      </c>
    </row>
    <row r="31" spans="1:101" s="39" customFormat="1" ht="16.5" customHeight="1">
      <c r="A31" s="66"/>
      <c r="B31" s="44"/>
      <c r="C31" s="44"/>
      <c r="D31" s="44"/>
      <c r="E31" s="44"/>
      <c r="F31" s="44"/>
      <c r="G31" s="44"/>
      <c r="H31" s="44"/>
      <c r="I31" s="44"/>
      <c r="AP31" s="39" t="str">
        <f t="shared" si="48"/>
        <v xml:space="preserve">psg-brest  1    </v>
      </c>
      <c r="AU31" s="39" t="str">
        <f t="shared" si="49"/>
        <v>psg-brest  1    B</v>
      </c>
      <c r="AZ31" s="39" t="str">
        <f t="shared" si="50"/>
        <v xml:space="preserve">psg-brest  1    </v>
      </c>
      <c r="BE31" s="39" t="str">
        <f t="shared" si="51"/>
        <v xml:space="preserve">psg-brest  1    </v>
      </c>
      <c r="BJ31" s="39" t="str">
        <f t="shared" si="52"/>
        <v xml:space="preserve">psg-brest  1    </v>
      </c>
      <c r="BO31" s="39" t="str">
        <f t="shared" si="53"/>
        <v>psg-brest  1    B</v>
      </c>
      <c r="BT31" s="39" t="str">
        <f t="shared" si="54"/>
        <v xml:space="preserve">psg-brest  1    </v>
      </c>
      <c r="BY31" s="39" t="str">
        <f t="shared" si="55"/>
        <v>psg-brest  1    B</v>
      </c>
      <c r="CD31" s="39" t="str">
        <f t="shared" si="56"/>
        <v xml:space="preserve">psg-brest  1    </v>
      </c>
      <c r="CI31" s="39" t="str">
        <f t="shared" si="57"/>
        <v>psg-brest  1    B</v>
      </c>
      <c r="CN31" s="39" t="str">
        <f t="shared" si="58"/>
        <v xml:space="preserve">psg-brest  1    </v>
      </c>
      <c r="CS31" s="39" t="str">
        <f t="shared" si="59"/>
        <v xml:space="preserve">psg-brest  1    </v>
      </c>
    </row>
    <row r="32" spans="1:101" s="39" customFormat="1" ht="16.5" customHeight="1">
      <c r="A32" s="66"/>
      <c r="B32" s="44"/>
      <c r="C32" s="44"/>
      <c r="D32" s="44"/>
      <c r="E32" s="44"/>
      <c r="F32" s="44"/>
      <c r="G32" s="44"/>
      <c r="H32" s="44"/>
      <c r="I32" s="44"/>
      <c r="AP32" s="39" t="str">
        <f t="shared" si="48"/>
        <v xml:space="preserve">st etienne-lille  2  X  </v>
      </c>
      <c r="AU32" s="39" t="str">
        <f t="shared" si="49"/>
        <v xml:space="preserve">st etienne-lille  1    </v>
      </c>
      <c r="AZ32" s="39" t="str">
        <f t="shared" si="50"/>
        <v xml:space="preserve">st etienne-lille  2  X  </v>
      </c>
      <c r="BE32" s="39" t="str">
        <f t="shared" si="51"/>
        <v xml:space="preserve">st etienne-lille  1    </v>
      </c>
      <c r="BJ32" s="39" t="str">
        <f t="shared" si="52"/>
        <v xml:space="preserve">st etienne-lille  2  X  </v>
      </c>
      <c r="BO32" s="39" t="str">
        <f t="shared" si="53"/>
        <v xml:space="preserve">st etienne-lille  1  X  </v>
      </c>
      <c r="BT32" s="39" t="str">
        <f t="shared" si="54"/>
        <v xml:space="preserve">st etienne-lille  2  X  </v>
      </c>
      <c r="BY32" s="39" t="str">
        <f t="shared" si="55"/>
        <v xml:space="preserve">st etienne-lille  2    </v>
      </c>
      <c r="CD32" s="39" t="str">
        <f t="shared" si="56"/>
        <v xml:space="preserve">st etienne-lille  2  X  </v>
      </c>
      <c r="CI32" s="39" t="str">
        <f t="shared" si="57"/>
        <v xml:space="preserve">st etienne-lille  1  X  </v>
      </c>
      <c r="CN32" s="39" t="str">
        <f t="shared" si="58"/>
        <v xml:space="preserve">st etienne-lille  2  X  </v>
      </c>
      <c r="CS32" s="39" t="str">
        <f t="shared" si="59"/>
        <v xml:space="preserve">st etienne-lille  1    </v>
      </c>
    </row>
    <row r="33" spans="1:97" s="39" customFormat="1" ht="12.75">
      <c r="A33" s="68"/>
      <c r="B33" s="44"/>
      <c r="C33" s="44"/>
      <c r="D33" s="44"/>
      <c r="E33" s="44"/>
      <c r="F33" s="44"/>
      <c r="G33" s="44"/>
      <c r="H33" s="44"/>
      <c r="I33" s="44"/>
      <c r="AP33" s="39" t="str">
        <f t="shared" si="48"/>
        <v xml:space="preserve">sochaux-lorient  1    </v>
      </c>
      <c r="AU33" s="39" t="str">
        <f t="shared" si="49"/>
        <v xml:space="preserve">sochaux-lorient  X    </v>
      </c>
      <c r="AZ33" s="39" t="str">
        <f t="shared" si="50"/>
        <v xml:space="preserve">sochaux-lorient  1    </v>
      </c>
      <c r="BE33" s="39" t="str">
        <f t="shared" si="51"/>
        <v xml:space="preserve">sochaux-lorient  X    </v>
      </c>
      <c r="BJ33" s="39" t="str">
        <f t="shared" si="52"/>
        <v xml:space="preserve">sochaux-lorient  1    </v>
      </c>
      <c r="BO33" s="39" t="str">
        <f t="shared" si="53"/>
        <v xml:space="preserve">sochaux-lorient  1    </v>
      </c>
      <c r="BT33" s="39" t="str">
        <f t="shared" si="54"/>
        <v xml:space="preserve">sochaux-lorient  1    </v>
      </c>
      <c r="BY33" s="39" t="str">
        <f t="shared" si="55"/>
        <v xml:space="preserve">sochaux-lorient  X    </v>
      </c>
      <c r="CD33" s="39" t="str">
        <f t="shared" si="56"/>
        <v xml:space="preserve">sochaux-lorient  1    </v>
      </c>
      <c r="CI33" s="39" t="str">
        <f t="shared" si="57"/>
        <v xml:space="preserve">sochaux-lorient  X    </v>
      </c>
      <c r="CN33" s="39" t="str">
        <f t="shared" si="58"/>
        <v xml:space="preserve">sochaux-lorient  1  X  </v>
      </c>
      <c r="CS33" s="39" t="str">
        <f t="shared" si="59"/>
        <v xml:space="preserve">sochaux-lorient  X    </v>
      </c>
    </row>
    <row r="34" spans="1:97" ht="15.75">
      <c r="A34" s="68"/>
    </row>
    <row r="36" spans="1:97" ht="15.75">
      <c r="A36" s="68"/>
    </row>
    <row r="37" spans="1:97" ht="15.75">
      <c r="A37" s="68"/>
    </row>
    <row r="38" spans="1:97" ht="15.75">
      <c r="A38" s="68"/>
    </row>
    <row r="39" spans="1:97" ht="15.75">
      <c r="A39" s="68"/>
    </row>
    <row r="40" spans="1:97" ht="15.75">
      <c r="A40" s="68"/>
    </row>
    <row r="41" spans="1:97" ht="15.75">
      <c r="A41" s="68"/>
    </row>
    <row r="42" spans="1:97" ht="15.75">
      <c r="A42" s="68"/>
    </row>
    <row r="43" spans="1:97" ht="15.75">
      <c r="A43" s="68"/>
    </row>
    <row r="44" spans="1:97" ht="15.75">
      <c r="A44" s="68"/>
    </row>
    <row r="45" spans="1:97" ht="15.75">
      <c r="A45" s="68"/>
    </row>
    <row r="47" spans="1:97" ht="15.75">
      <c r="A47" s="67" t="s">
        <v>20</v>
      </c>
      <c r="B47" s="45" t="s">
        <v>0</v>
      </c>
      <c r="C47" s="45"/>
      <c r="D47" s="45"/>
      <c r="E47" s="45"/>
      <c r="F47" s="45"/>
      <c r="G47" s="45"/>
      <c r="H47" s="45"/>
      <c r="I47" s="45" t="s">
        <v>13</v>
      </c>
    </row>
    <row r="48" spans="1:97" ht="15.75">
      <c r="A48" s="67"/>
      <c r="B48" s="45" t="s">
        <v>1</v>
      </c>
      <c r="C48" s="45"/>
      <c r="D48" s="45"/>
      <c r="E48" s="45"/>
      <c r="F48" s="45"/>
      <c r="G48" s="45"/>
      <c r="H48" s="45"/>
      <c r="I48" s="45" t="s">
        <v>12</v>
      </c>
    </row>
    <row r="49" spans="1:9" ht="15.75">
      <c r="A49" s="67"/>
      <c r="B49" s="45" t="s">
        <v>3</v>
      </c>
      <c r="C49" s="45"/>
      <c r="D49" s="45"/>
      <c r="E49" s="45"/>
      <c r="F49" s="45"/>
      <c r="G49" s="45"/>
      <c r="H49" s="45"/>
      <c r="I49" s="45" t="s">
        <v>10</v>
      </c>
    </row>
    <row r="50" spans="1:9" ht="15.75">
      <c r="A50" s="67"/>
      <c r="B50" s="45" t="s">
        <v>4</v>
      </c>
      <c r="C50" s="45"/>
      <c r="D50" s="45"/>
      <c r="E50" s="45"/>
      <c r="F50" s="45"/>
      <c r="G50" s="45"/>
      <c r="H50" s="45"/>
      <c r="I50" s="45" t="s">
        <v>18</v>
      </c>
    </row>
    <row r="51" spans="1:9" ht="15.75">
      <c r="A51" s="67"/>
      <c r="B51" s="45" t="s">
        <v>5</v>
      </c>
      <c r="C51" s="45"/>
      <c r="D51" s="45"/>
      <c r="E51" s="45"/>
      <c r="F51" s="45"/>
      <c r="G51" s="45"/>
      <c r="H51" s="45"/>
      <c r="I51" s="45" t="s">
        <v>14</v>
      </c>
    </row>
    <row r="52" spans="1:9" ht="15.75">
      <c r="A52" s="67"/>
      <c r="B52" s="45" t="s">
        <v>6</v>
      </c>
      <c r="C52" s="45"/>
      <c r="D52" s="45"/>
      <c r="E52" s="45"/>
      <c r="F52" s="45"/>
      <c r="G52" s="45"/>
      <c r="H52" s="45"/>
      <c r="I52" s="45" t="s">
        <v>8</v>
      </c>
    </row>
    <row r="53" spans="1:9" ht="15.75">
      <c r="A53" s="67"/>
      <c r="B53" s="45" t="s">
        <v>7</v>
      </c>
      <c r="C53" s="45"/>
      <c r="D53" s="45"/>
      <c r="E53" s="45"/>
      <c r="F53" s="45"/>
      <c r="G53" s="45"/>
      <c r="H53" s="45"/>
      <c r="I53" s="45" t="s">
        <v>16</v>
      </c>
    </row>
    <row r="54" spans="1:9" ht="15.75">
      <c r="A54" s="67"/>
      <c r="B54" s="45" t="s">
        <v>9</v>
      </c>
      <c r="C54" s="45"/>
      <c r="D54" s="45"/>
      <c r="E54" s="45"/>
      <c r="F54" s="45"/>
      <c r="G54" s="45"/>
      <c r="H54" s="45"/>
      <c r="I54" s="45" t="s">
        <v>2</v>
      </c>
    </row>
    <row r="55" spans="1:9" ht="15.75">
      <c r="A55" s="69">
        <v>5</v>
      </c>
      <c r="B55" s="45" t="s">
        <v>11</v>
      </c>
      <c r="C55" s="45"/>
      <c r="D55" s="45"/>
      <c r="E55" s="45"/>
      <c r="F55" s="45"/>
      <c r="G55" s="45"/>
      <c r="H55" s="45"/>
      <c r="I55" s="45" t="s">
        <v>17</v>
      </c>
    </row>
    <row r="56" spans="1:9" ht="15.75">
      <c r="A56" s="69"/>
      <c r="B56" s="45" t="s">
        <v>15</v>
      </c>
      <c r="C56" s="45"/>
      <c r="D56" s="45"/>
      <c r="E56" s="45"/>
      <c r="F56" s="45"/>
      <c r="G56" s="45"/>
      <c r="H56" s="45"/>
      <c r="I56" s="45" t="s">
        <v>19</v>
      </c>
    </row>
    <row r="58" spans="1:9" ht="15.75">
      <c r="A58" s="67" t="s">
        <v>21</v>
      </c>
      <c r="B58" s="45" t="s">
        <v>16</v>
      </c>
      <c r="C58" s="45"/>
      <c r="D58" s="45"/>
      <c r="E58" s="45"/>
      <c r="F58" s="45"/>
      <c r="G58" s="45"/>
      <c r="H58" s="45"/>
      <c r="I58" s="45" t="s">
        <v>3</v>
      </c>
    </row>
    <row r="59" spans="1:9" ht="15.75">
      <c r="A59" s="67"/>
      <c r="B59" s="45" t="s">
        <v>2</v>
      </c>
      <c r="C59" s="45"/>
      <c r="D59" s="45"/>
      <c r="E59" s="45"/>
      <c r="F59" s="45"/>
      <c r="G59" s="45"/>
      <c r="H59" s="45"/>
      <c r="I59" s="45" t="s">
        <v>6</v>
      </c>
    </row>
    <row r="60" spans="1:9" ht="15.75">
      <c r="A60" s="67"/>
      <c r="B60" s="45" t="s">
        <v>12</v>
      </c>
      <c r="C60" s="45"/>
      <c r="D60" s="45"/>
      <c r="E60" s="45"/>
      <c r="F60" s="45"/>
      <c r="G60" s="45"/>
      <c r="H60" s="45"/>
      <c r="I60" s="45" t="s">
        <v>9</v>
      </c>
    </row>
    <row r="61" spans="1:9" ht="15.75">
      <c r="A61" s="67"/>
      <c r="B61" s="45" t="s">
        <v>17</v>
      </c>
      <c r="C61" s="45"/>
      <c r="D61" s="45"/>
      <c r="E61" s="45"/>
      <c r="F61" s="45"/>
      <c r="G61" s="45"/>
      <c r="H61" s="45"/>
      <c r="I61" s="45" t="s">
        <v>15</v>
      </c>
    </row>
    <row r="62" spans="1:9" ht="15.75">
      <c r="A62" s="67"/>
      <c r="B62" s="45" t="s">
        <v>19</v>
      </c>
      <c r="C62" s="45"/>
      <c r="D62" s="45"/>
      <c r="E62" s="45"/>
      <c r="F62" s="45"/>
      <c r="G62" s="45"/>
      <c r="H62" s="45"/>
      <c r="I62" s="45" t="s">
        <v>11</v>
      </c>
    </row>
    <row r="63" spans="1:9" ht="15.75">
      <c r="A63" s="67"/>
      <c r="B63" s="45" t="s">
        <v>18</v>
      </c>
      <c r="C63" s="45"/>
      <c r="D63" s="45"/>
      <c r="E63" s="45"/>
      <c r="F63" s="45"/>
      <c r="G63" s="45"/>
      <c r="H63" s="45"/>
      <c r="I63" s="45" t="s">
        <v>5</v>
      </c>
    </row>
    <row r="64" spans="1:9" ht="15.75">
      <c r="A64" s="67"/>
      <c r="B64" s="45" t="s">
        <v>8</v>
      </c>
      <c r="C64" s="45"/>
      <c r="D64" s="45"/>
      <c r="E64" s="45"/>
      <c r="F64" s="45"/>
      <c r="G64" s="45"/>
      <c r="H64" s="45"/>
      <c r="I64" s="45" t="s">
        <v>0</v>
      </c>
    </row>
    <row r="65" spans="1:9" ht="15.75">
      <c r="A65" s="67"/>
      <c r="B65" s="45" t="s">
        <v>14</v>
      </c>
      <c r="C65" s="45"/>
      <c r="D65" s="45"/>
      <c r="E65" s="45"/>
      <c r="F65" s="45"/>
      <c r="G65" s="45"/>
      <c r="H65" s="45"/>
      <c r="I65" s="45" t="s">
        <v>7</v>
      </c>
    </row>
    <row r="66" spans="1:9" ht="15.75">
      <c r="A66" s="69">
        <v>6</v>
      </c>
      <c r="B66" s="45" t="s">
        <v>10</v>
      </c>
      <c r="C66" s="45"/>
      <c r="D66" s="45"/>
      <c r="E66" s="45"/>
      <c r="F66" s="45"/>
      <c r="G66" s="45"/>
      <c r="H66" s="45"/>
      <c r="I66" s="45" t="s">
        <v>1</v>
      </c>
    </row>
    <row r="67" spans="1:9" ht="15.75">
      <c r="A67" s="69"/>
      <c r="B67" s="45" t="s">
        <v>13</v>
      </c>
      <c r="C67" s="45"/>
      <c r="D67" s="45"/>
      <c r="E67" s="45"/>
      <c r="F67" s="45"/>
      <c r="G67" s="45"/>
      <c r="H67" s="45"/>
      <c r="I67" s="45" t="s">
        <v>4</v>
      </c>
    </row>
    <row r="69" spans="1:9" ht="15.75">
      <c r="A69" s="67" t="s">
        <v>90</v>
      </c>
      <c r="B69" s="45" t="s">
        <v>0</v>
      </c>
      <c r="C69" s="45"/>
      <c r="D69" s="45"/>
      <c r="E69" s="45"/>
      <c r="F69" s="45"/>
      <c r="G69" s="45"/>
      <c r="H69" s="45"/>
      <c r="I69" s="45" t="s">
        <v>6</v>
      </c>
    </row>
    <row r="70" spans="1:9" ht="15.75">
      <c r="A70" s="67"/>
      <c r="B70" s="45" t="s">
        <v>1</v>
      </c>
      <c r="C70" s="45"/>
      <c r="D70" s="45"/>
      <c r="E70" s="45"/>
      <c r="F70" s="45"/>
      <c r="G70" s="45"/>
      <c r="H70" s="45"/>
      <c r="I70" s="45" t="s">
        <v>17</v>
      </c>
    </row>
    <row r="71" spans="1:9" ht="15.75">
      <c r="A71" s="67"/>
      <c r="B71" s="45" t="s">
        <v>3</v>
      </c>
      <c r="C71" s="45"/>
      <c r="D71" s="45"/>
      <c r="E71" s="45"/>
      <c r="F71" s="45"/>
      <c r="G71" s="45"/>
      <c r="H71" s="45"/>
      <c r="I71" s="45" t="s">
        <v>18</v>
      </c>
    </row>
    <row r="72" spans="1:9" ht="15.75">
      <c r="A72" s="67"/>
      <c r="B72" s="45" t="s">
        <v>4</v>
      </c>
      <c r="C72" s="45"/>
      <c r="D72" s="45"/>
      <c r="E72" s="45"/>
      <c r="F72" s="45"/>
      <c r="G72" s="45"/>
      <c r="H72" s="45"/>
      <c r="I72" s="45" t="s">
        <v>2</v>
      </c>
    </row>
    <row r="73" spans="1:9" ht="15.75">
      <c r="A73" s="67"/>
      <c r="B73" s="45" t="s">
        <v>19</v>
      </c>
      <c r="C73" s="45"/>
      <c r="D73" s="45"/>
      <c r="E73" s="45"/>
      <c r="F73" s="45"/>
      <c r="G73" s="45"/>
      <c r="H73" s="45"/>
      <c r="I73" s="45" t="s">
        <v>16</v>
      </c>
    </row>
    <row r="74" spans="1:9" ht="15.75">
      <c r="A74" s="67"/>
      <c r="B74" s="45" t="s">
        <v>5</v>
      </c>
      <c r="C74" s="45"/>
      <c r="D74" s="45"/>
      <c r="E74" s="45"/>
      <c r="F74" s="45"/>
      <c r="G74" s="45"/>
      <c r="H74" s="45"/>
      <c r="I74" s="45" t="s">
        <v>12</v>
      </c>
    </row>
    <row r="75" spans="1:9" ht="15.75">
      <c r="A75" s="67"/>
      <c r="B75" s="45" t="s">
        <v>7</v>
      </c>
      <c r="C75" s="45"/>
      <c r="D75" s="45"/>
      <c r="E75" s="45"/>
      <c r="F75" s="45"/>
      <c r="G75" s="45"/>
      <c r="H75" s="45"/>
      <c r="I75" s="45" t="s">
        <v>13</v>
      </c>
    </row>
    <row r="76" spans="1:9" ht="15.75">
      <c r="A76" s="67"/>
      <c r="B76" s="45" t="s">
        <v>9</v>
      </c>
      <c r="C76" s="45"/>
      <c r="D76" s="45"/>
      <c r="E76" s="45"/>
      <c r="F76" s="45"/>
      <c r="G76" s="45"/>
      <c r="H76" s="45"/>
      <c r="I76" s="45" t="s">
        <v>8</v>
      </c>
    </row>
    <row r="77" spans="1:9" ht="15.75">
      <c r="A77" s="69">
        <v>7</v>
      </c>
      <c r="B77" s="45" t="s">
        <v>11</v>
      </c>
      <c r="C77" s="45"/>
      <c r="D77" s="45"/>
      <c r="E77" s="45"/>
      <c r="F77" s="45"/>
      <c r="G77" s="45"/>
      <c r="H77" s="45"/>
      <c r="I77" s="45" t="s">
        <v>10</v>
      </c>
    </row>
    <row r="78" spans="1:9" ht="15.75">
      <c r="A78" s="69"/>
      <c r="B78" s="45" t="s">
        <v>15</v>
      </c>
      <c r="C78" s="45"/>
      <c r="D78" s="45"/>
      <c r="E78" s="45"/>
      <c r="F78" s="45"/>
      <c r="G78" s="45"/>
      <c r="H78" s="45"/>
      <c r="I78" s="45" t="s">
        <v>14</v>
      </c>
    </row>
    <row r="80" spans="1:9" ht="15.75">
      <c r="A80" s="67" t="s">
        <v>22</v>
      </c>
      <c r="B80" s="45" t="s">
        <v>16</v>
      </c>
      <c r="C80" s="45"/>
      <c r="D80" s="45"/>
      <c r="E80" s="45"/>
      <c r="F80" s="45"/>
      <c r="G80" s="45"/>
      <c r="H80" s="45"/>
      <c r="I80" s="45" t="s">
        <v>15</v>
      </c>
    </row>
    <row r="81" spans="1:9" ht="15.75">
      <c r="A81" s="67"/>
      <c r="B81" s="45" t="s">
        <v>2</v>
      </c>
      <c r="C81" s="45"/>
      <c r="D81" s="45"/>
      <c r="E81" s="45"/>
      <c r="F81" s="45"/>
      <c r="G81" s="45"/>
      <c r="H81" s="45"/>
      <c r="I81" s="45" t="s">
        <v>0</v>
      </c>
    </row>
    <row r="82" spans="1:9" ht="15.75">
      <c r="A82" s="67"/>
      <c r="B82" s="45" t="s">
        <v>12</v>
      </c>
      <c r="C82" s="45"/>
      <c r="D82" s="45"/>
      <c r="E82" s="45"/>
      <c r="F82" s="45"/>
      <c r="G82" s="45"/>
      <c r="H82" s="45"/>
      <c r="I82" s="45" t="s">
        <v>3</v>
      </c>
    </row>
    <row r="83" spans="1:9" ht="15.75">
      <c r="A83" s="67"/>
      <c r="B83" s="45" t="s">
        <v>17</v>
      </c>
      <c r="C83" s="45"/>
      <c r="D83" s="45"/>
      <c r="E83" s="45"/>
      <c r="F83" s="45"/>
      <c r="G83" s="45"/>
      <c r="H83" s="45"/>
      <c r="I83" s="45" t="s">
        <v>19</v>
      </c>
    </row>
    <row r="84" spans="1:9" ht="15.75">
      <c r="A84" s="67"/>
      <c r="B84" s="45" t="s">
        <v>18</v>
      </c>
      <c r="C84" s="45"/>
      <c r="D84" s="45"/>
      <c r="E84" s="45"/>
      <c r="F84" s="45"/>
      <c r="G84" s="45"/>
      <c r="H84" s="45"/>
      <c r="I84" s="45" t="s">
        <v>1</v>
      </c>
    </row>
    <row r="85" spans="1:9" ht="15.75">
      <c r="A85" s="67"/>
      <c r="B85" s="45" t="s">
        <v>6</v>
      </c>
      <c r="C85" s="45"/>
      <c r="D85" s="45"/>
      <c r="E85" s="45"/>
      <c r="F85" s="45"/>
      <c r="G85" s="45"/>
      <c r="H85" s="45"/>
      <c r="I85" s="45" t="s">
        <v>9</v>
      </c>
    </row>
    <row r="86" spans="1:9" ht="15.75">
      <c r="A86" s="67"/>
      <c r="B86" s="45" t="s">
        <v>8</v>
      </c>
      <c r="C86" s="45"/>
      <c r="D86" s="45"/>
      <c r="E86" s="45"/>
      <c r="F86" s="45"/>
      <c r="G86" s="45"/>
      <c r="H86" s="45"/>
      <c r="I86" s="45" t="s">
        <v>4</v>
      </c>
    </row>
    <row r="87" spans="1:9" ht="15.75">
      <c r="A87" s="67"/>
      <c r="B87" s="45" t="s">
        <v>14</v>
      </c>
      <c r="C87" s="45"/>
      <c r="D87" s="45"/>
      <c r="E87" s="45"/>
      <c r="F87" s="45"/>
      <c r="G87" s="45"/>
      <c r="H87" s="45"/>
      <c r="I87" s="45" t="s">
        <v>11</v>
      </c>
    </row>
    <row r="88" spans="1:9" ht="15.75">
      <c r="A88" s="69">
        <v>8</v>
      </c>
      <c r="B88" s="45" t="s">
        <v>10</v>
      </c>
      <c r="C88" s="45"/>
      <c r="D88" s="45"/>
      <c r="E88" s="45"/>
      <c r="F88" s="45"/>
      <c r="G88" s="45"/>
      <c r="H88" s="45"/>
      <c r="I88" s="45" t="s">
        <v>7</v>
      </c>
    </row>
    <row r="89" spans="1:9" ht="15.75">
      <c r="A89" s="69"/>
      <c r="B89" s="45" t="s">
        <v>13</v>
      </c>
      <c r="C89" s="45"/>
      <c r="D89" s="45"/>
      <c r="E89" s="45"/>
      <c r="F89" s="45"/>
      <c r="G89" s="45"/>
      <c r="H89" s="45"/>
      <c r="I89" s="45" t="s">
        <v>5</v>
      </c>
    </row>
    <row r="91" spans="1:9" ht="15.75">
      <c r="A91" s="67" t="s">
        <v>23</v>
      </c>
      <c r="B91" s="45" t="s">
        <v>1</v>
      </c>
      <c r="C91" s="45"/>
      <c r="D91" s="45"/>
      <c r="E91" s="45"/>
      <c r="F91" s="45"/>
      <c r="G91" s="45"/>
      <c r="H91" s="45"/>
      <c r="I91" s="45" t="s">
        <v>6</v>
      </c>
    </row>
    <row r="92" spans="1:9" ht="15.75">
      <c r="A92" s="67"/>
      <c r="B92" s="45" t="s">
        <v>3</v>
      </c>
      <c r="C92" s="45"/>
      <c r="D92" s="45"/>
      <c r="E92" s="45"/>
      <c r="F92" s="45"/>
      <c r="G92" s="45"/>
      <c r="H92" s="45"/>
      <c r="I92" s="45" t="s">
        <v>8</v>
      </c>
    </row>
    <row r="93" spans="1:9" ht="15.75">
      <c r="A93" s="67"/>
      <c r="B93" s="45" t="s">
        <v>4</v>
      </c>
      <c r="C93" s="45"/>
      <c r="D93" s="45"/>
      <c r="E93" s="45"/>
      <c r="F93" s="45"/>
      <c r="G93" s="45"/>
      <c r="H93" s="45"/>
      <c r="I93" s="45" t="s">
        <v>0</v>
      </c>
    </row>
    <row r="94" spans="1:9" ht="15.75">
      <c r="A94" s="67"/>
      <c r="B94" s="45" t="s">
        <v>17</v>
      </c>
      <c r="C94" s="45"/>
      <c r="D94" s="45"/>
      <c r="E94" s="45"/>
      <c r="F94" s="45"/>
      <c r="G94" s="45"/>
      <c r="H94" s="45"/>
      <c r="I94" s="45" t="s">
        <v>14</v>
      </c>
    </row>
    <row r="95" spans="1:9" ht="15.75">
      <c r="A95" s="67"/>
      <c r="B95" s="45" t="s">
        <v>19</v>
      </c>
      <c r="C95" s="45"/>
      <c r="D95" s="45"/>
      <c r="E95" s="45"/>
      <c r="F95" s="45"/>
      <c r="G95" s="45"/>
      <c r="H95" s="45"/>
      <c r="I95" s="45" t="s">
        <v>13</v>
      </c>
    </row>
    <row r="96" spans="1:9" ht="15.75">
      <c r="A96" s="67"/>
      <c r="B96" s="45" t="s">
        <v>5</v>
      </c>
      <c r="C96" s="45"/>
      <c r="D96" s="45"/>
      <c r="E96" s="45"/>
      <c r="F96" s="45"/>
      <c r="G96" s="45"/>
      <c r="H96" s="45"/>
      <c r="I96" s="45" t="s">
        <v>2</v>
      </c>
    </row>
    <row r="97" spans="1:9" ht="15.75">
      <c r="A97" s="67"/>
      <c r="B97" s="45" t="s">
        <v>7</v>
      </c>
      <c r="C97" s="45"/>
      <c r="D97" s="45"/>
      <c r="E97" s="45"/>
      <c r="F97" s="45"/>
      <c r="G97" s="45"/>
      <c r="H97" s="45"/>
      <c r="I97" s="45" t="s">
        <v>12</v>
      </c>
    </row>
    <row r="98" spans="1:9" ht="15.75">
      <c r="A98" s="67"/>
      <c r="B98" s="45" t="s">
        <v>9</v>
      </c>
      <c r="C98" s="45"/>
      <c r="D98" s="45"/>
      <c r="E98" s="45"/>
      <c r="F98" s="45"/>
      <c r="G98" s="45"/>
      <c r="H98" s="45"/>
      <c r="I98" s="45" t="s">
        <v>18</v>
      </c>
    </row>
    <row r="99" spans="1:9" ht="15.75">
      <c r="A99" s="69">
        <v>9</v>
      </c>
      <c r="B99" s="45" t="s">
        <v>11</v>
      </c>
      <c r="C99" s="45"/>
      <c r="D99" s="45"/>
      <c r="E99" s="45"/>
      <c r="F99" s="45"/>
      <c r="G99" s="45"/>
      <c r="H99" s="45"/>
      <c r="I99" s="45" t="s">
        <v>16</v>
      </c>
    </row>
    <row r="100" spans="1:9" ht="15.75">
      <c r="A100" s="69"/>
      <c r="B100" s="45" t="s">
        <v>15</v>
      </c>
      <c r="C100" s="45"/>
      <c r="D100" s="45"/>
      <c r="E100" s="45"/>
      <c r="F100" s="45"/>
      <c r="G100" s="45"/>
      <c r="H100" s="45"/>
      <c r="I100" s="45" t="s">
        <v>10</v>
      </c>
    </row>
    <row r="102" spans="1:9" ht="15.75">
      <c r="A102" s="67" t="s">
        <v>24</v>
      </c>
      <c r="B102" s="45" t="s">
        <v>0</v>
      </c>
      <c r="C102" s="45"/>
      <c r="D102" s="45"/>
      <c r="E102" s="45"/>
      <c r="F102" s="45"/>
      <c r="G102" s="45"/>
      <c r="H102" s="45"/>
      <c r="I102" s="45" t="s">
        <v>9</v>
      </c>
    </row>
    <row r="103" spans="1:9" ht="15.75">
      <c r="A103" s="67"/>
      <c r="B103" s="45" t="s">
        <v>16</v>
      </c>
      <c r="C103" s="45"/>
      <c r="D103" s="45"/>
      <c r="E103" s="45"/>
      <c r="F103" s="45"/>
      <c r="G103" s="45"/>
      <c r="H103" s="45"/>
      <c r="I103" s="45" t="s">
        <v>17</v>
      </c>
    </row>
    <row r="104" spans="1:9" ht="15.75">
      <c r="A104" s="67"/>
      <c r="B104" s="45" t="s">
        <v>2</v>
      </c>
      <c r="C104" s="45"/>
      <c r="D104" s="45"/>
      <c r="E104" s="45"/>
      <c r="F104" s="45"/>
      <c r="G104" s="45"/>
      <c r="H104" s="45"/>
      <c r="I104" s="45" t="s">
        <v>3</v>
      </c>
    </row>
    <row r="105" spans="1:9" ht="15.75">
      <c r="A105" s="67"/>
      <c r="B105" s="45" t="s">
        <v>12</v>
      </c>
      <c r="C105" s="45"/>
      <c r="D105" s="45"/>
      <c r="E105" s="45"/>
      <c r="F105" s="45"/>
      <c r="G105" s="45"/>
      <c r="H105" s="45"/>
      <c r="I105" s="45" t="s">
        <v>11</v>
      </c>
    </row>
    <row r="106" spans="1:9" ht="15.75">
      <c r="A106" s="67"/>
      <c r="B106" s="45" t="s">
        <v>18</v>
      </c>
      <c r="C106" s="45"/>
      <c r="D106" s="45"/>
      <c r="E106" s="45"/>
      <c r="F106" s="45"/>
      <c r="G106" s="45"/>
      <c r="H106" s="45"/>
      <c r="I106" s="45" t="s">
        <v>7</v>
      </c>
    </row>
    <row r="107" spans="1:9" ht="15.75">
      <c r="A107" s="67"/>
      <c r="B107" s="45" t="s">
        <v>6</v>
      </c>
      <c r="C107" s="45"/>
      <c r="D107" s="45"/>
      <c r="E107" s="45"/>
      <c r="F107" s="45"/>
      <c r="G107" s="45"/>
      <c r="H107" s="45"/>
      <c r="I107" s="45" t="s">
        <v>4</v>
      </c>
    </row>
    <row r="108" spans="1:9" ht="15.75">
      <c r="A108" s="67"/>
      <c r="B108" s="45" t="s">
        <v>8</v>
      </c>
      <c r="C108" s="45"/>
      <c r="D108" s="45"/>
      <c r="E108" s="45"/>
      <c r="F108" s="45"/>
      <c r="G108" s="45"/>
      <c r="H108" s="45"/>
      <c r="I108" s="45" t="s">
        <v>1</v>
      </c>
    </row>
    <row r="109" spans="1:9" ht="15.75">
      <c r="A109" s="67"/>
      <c r="B109" s="45" t="s">
        <v>14</v>
      </c>
      <c r="C109" s="45"/>
      <c r="D109" s="45"/>
      <c r="E109" s="45"/>
      <c r="F109" s="45"/>
      <c r="G109" s="45"/>
      <c r="H109" s="45"/>
      <c r="I109" s="45" t="s">
        <v>19</v>
      </c>
    </row>
    <row r="110" spans="1:9" ht="15.75">
      <c r="A110" s="69">
        <v>10</v>
      </c>
      <c r="B110" s="45" t="s">
        <v>10</v>
      </c>
      <c r="C110" s="45"/>
      <c r="D110" s="45"/>
      <c r="E110" s="45"/>
      <c r="F110" s="45"/>
      <c r="G110" s="45"/>
      <c r="H110" s="45"/>
      <c r="I110" s="45" t="s">
        <v>5</v>
      </c>
    </row>
    <row r="111" spans="1:9" ht="15.75">
      <c r="A111" s="69"/>
      <c r="B111" s="45" t="s">
        <v>13</v>
      </c>
      <c r="C111" s="45"/>
      <c r="D111" s="45"/>
      <c r="E111" s="45"/>
      <c r="F111" s="45"/>
      <c r="G111" s="45"/>
      <c r="H111" s="45"/>
      <c r="I111" s="45" t="s">
        <v>15</v>
      </c>
    </row>
    <row r="113" spans="1:9" ht="15.75">
      <c r="A113" s="67" t="s">
        <v>25</v>
      </c>
      <c r="B113" s="45" t="s">
        <v>16</v>
      </c>
      <c r="C113" s="45"/>
      <c r="D113" s="45"/>
      <c r="E113" s="45"/>
      <c r="F113" s="45"/>
      <c r="G113" s="45"/>
      <c r="H113" s="45"/>
      <c r="I113" s="45" t="s">
        <v>14</v>
      </c>
    </row>
    <row r="114" spans="1:9" ht="15.75">
      <c r="A114" s="67"/>
      <c r="B114" s="45" t="s">
        <v>1</v>
      </c>
      <c r="C114" s="45"/>
      <c r="D114" s="45"/>
      <c r="E114" s="45"/>
      <c r="F114" s="45"/>
      <c r="G114" s="45"/>
      <c r="H114" s="45"/>
      <c r="I114" s="45" t="s">
        <v>2</v>
      </c>
    </row>
    <row r="115" spans="1:9" ht="15.75">
      <c r="A115" s="67"/>
      <c r="B115" s="45" t="s">
        <v>3</v>
      </c>
      <c r="C115" s="45"/>
      <c r="D115" s="45"/>
      <c r="E115" s="45"/>
      <c r="F115" s="45"/>
      <c r="G115" s="45"/>
      <c r="H115" s="45"/>
      <c r="I115" s="45" t="s">
        <v>6</v>
      </c>
    </row>
    <row r="116" spans="1:9" ht="15.75">
      <c r="A116" s="67"/>
      <c r="B116" s="45" t="s">
        <v>17</v>
      </c>
      <c r="C116" s="45"/>
      <c r="D116" s="45"/>
      <c r="E116" s="45"/>
      <c r="F116" s="45"/>
      <c r="G116" s="45"/>
      <c r="H116" s="45"/>
      <c r="I116" s="45" t="s">
        <v>18</v>
      </c>
    </row>
    <row r="117" spans="1:9" ht="15.75">
      <c r="A117" s="67"/>
      <c r="B117" s="45" t="s">
        <v>19</v>
      </c>
      <c r="C117" s="45"/>
      <c r="D117" s="45"/>
      <c r="E117" s="45"/>
      <c r="F117" s="45"/>
      <c r="G117" s="45"/>
      <c r="H117" s="45"/>
      <c r="I117" s="45" t="s">
        <v>10</v>
      </c>
    </row>
    <row r="118" spans="1:9" ht="15.75">
      <c r="A118" s="67"/>
      <c r="B118" s="45" t="s">
        <v>5</v>
      </c>
      <c r="C118" s="45"/>
      <c r="D118" s="45"/>
      <c r="E118" s="45"/>
      <c r="F118" s="45"/>
      <c r="G118" s="45"/>
      <c r="H118" s="45"/>
      <c r="I118" s="45" t="s">
        <v>0</v>
      </c>
    </row>
    <row r="119" spans="1:9" ht="15.75">
      <c r="A119" s="67"/>
      <c r="B119" s="45" t="s">
        <v>7</v>
      </c>
      <c r="C119" s="45"/>
      <c r="D119" s="45"/>
      <c r="E119" s="45"/>
      <c r="F119" s="45"/>
      <c r="G119" s="45"/>
      <c r="H119" s="45"/>
      <c r="I119" s="45" t="s">
        <v>8</v>
      </c>
    </row>
    <row r="120" spans="1:9" ht="15.75">
      <c r="A120" s="67"/>
      <c r="B120" s="45" t="s">
        <v>9</v>
      </c>
      <c r="C120" s="45"/>
      <c r="D120" s="45"/>
      <c r="E120" s="45"/>
      <c r="F120" s="45"/>
      <c r="G120" s="45"/>
      <c r="H120" s="45"/>
      <c r="I120" s="45" t="s">
        <v>4</v>
      </c>
    </row>
    <row r="121" spans="1:9" ht="15.75">
      <c r="A121" s="69">
        <v>11</v>
      </c>
      <c r="B121" s="45" t="s">
        <v>11</v>
      </c>
      <c r="C121" s="45"/>
      <c r="D121" s="45"/>
      <c r="E121" s="45"/>
      <c r="F121" s="45"/>
      <c r="G121" s="45"/>
      <c r="H121" s="45"/>
      <c r="I121" s="45" t="s">
        <v>13</v>
      </c>
    </row>
    <row r="122" spans="1:9" ht="15.75">
      <c r="A122" s="69"/>
      <c r="B122" s="45" t="s">
        <v>15</v>
      </c>
      <c r="C122" s="45"/>
      <c r="D122" s="45"/>
      <c r="E122" s="45"/>
      <c r="F122" s="45"/>
      <c r="G122" s="45"/>
      <c r="H122" s="45"/>
      <c r="I122" s="45" t="s">
        <v>12</v>
      </c>
    </row>
    <row r="124" spans="1:9" ht="15.75">
      <c r="A124" s="67" t="s">
        <v>26</v>
      </c>
      <c r="B124" s="45" t="s">
        <v>0</v>
      </c>
      <c r="C124" s="45"/>
      <c r="D124" s="45"/>
      <c r="E124" s="45"/>
      <c r="F124" s="45"/>
      <c r="G124" s="45"/>
      <c r="H124" s="45"/>
      <c r="I124" s="45" t="s">
        <v>1</v>
      </c>
    </row>
    <row r="125" spans="1:9" ht="15.75">
      <c r="A125" s="67"/>
      <c r="B125" s="45" t="s">
        <v>2</v>
      </c>
      <c r="C125" s="45"/>
      <c r="D125" s="45"/>
      <c r="E125" s="45"/>
      <c r="F125" s="45"/>
      <c r="G125" s="45"/>
      <c r="H125" s="45"/>
      <c r="I125" s="45" t="s">
        <v>19</v>
      </c>
    </row>
    <row r="126" spans="1:9" ht="15.75">
      <c r="A126" s="67"/>
      <c r="B126" s="45" t="s">
        <v>4</v>
      </c>
      <c r="C126" s="45"/>
      <c r="D126" s="45"/>
      <c r="E126" s="45"/>
      <c r="F126" s="45"/>
      <c r="G126" s="45"/>
      <c r="H126" s="45"/>
      <c r="I126" s="45" t="s">
        <v>5</v>
      </c>
    </row>
    <row r="127" spans="1:9" ht="15.75">
      <c r="A127" s="67"/>
      <c r="B127" s="45" t="s">
        <v>12</v>
      </c>
      <c r="C127" s="45"/>
      <c r="D127" s="45"/>
      <c r="E127" s="45"/>
      <c r="F127" s="45"/>
      <c r="G127" s="45"/>
      <c r="H127" s="45"/>
      <c r="I127" s="45" t="s">
        <v>16</v>
      </c>
    </row>
    <row r="128" spans="1:9" ht="15.75">
      <c r="A128" s="67"/>
      <c r="B128" s="45" t="s">
        <v>18</v>
      </c>
      <c r="C128" s="45"/>
      <c r="D128" s="45"/>
      <c r="E128" s="45"/>
      <c r="F128" s="45"/>
      <c r="G128" s="45"/>
      <c r="H128" s="45"/>
      <c r="I128" s="45" t="s">
        <v>11</v>
      </c>
    </row>
    <row r="129" spans="1:9" ht="15.75">
      <c r="A129" s="67"/>
      <c r="B129" s="45" t="s">
        <v>6</v>
      </c>
      <c r="C129" s="45"/>
      <c r="D129" s="45"/>
      <c r="E129" s="45"/>
      <c r="F129" s="45"/>
      <c r="G129" s="45"/>
      <c r="H129" s="45"/>
      <c r="I129" s="45" t="s">
        <v>7</v>
      </c>
    </row>
    <row r="130" spans="1:9" ht="15.75">
      <c r="A130" s="67"/>
      <c r="B130" s="45" t="s">
        <v>8</v>
      </c>
      <c r="C130" s="45"/>
      <c r="D130" s="45"/>
      <c r="E130" s="45"/>
      <c r="F130" s="45"/>
      <c r="G130" s="45"/>
      <c r="H130" s="45"/>
      <c r="I130" s="45" t="s">
        <v>15</v>
      </c>
    </row>
    <row r="131" spans="1:9" ht="15.75">
      <c r="A131" s="67"/>
      <c r="B131" s="45" t="s">
        <v>9</v>
      </c>
      <c r="C131" s="45"/>
      <c r="D131" s="45"/>
      <c r="E131" s="45"/>
      <c r="F131" s="45"/>
      <c r="G131" s="45"/>
      <c r="H131" s="45"/>
      <c r="I131" s="45" t="s">
        <v>3</v>
      </c>
    </row>
    <row r="132" spans="1:9" ht="15.75">
      <c r="A132" s="69">
        <v>12</v>
      </c>
      <c r="B132" s="45" t="s">
        <v>10</v>
      </c>
      <c r="C132" s="45"/>
      <c r="D132" s="45"/>
      <c r="E132" s="45"/>
      <c r="F132" s="45"/>
      <c r="G132" s="45"/>
      <c r="H132" s="45"/>
      <c r="I132" s="45" t="s">
        <v>14</v>
      </c>
    </row>
    <row r="133" spans="1:9" ht="15.75">
      <c r="A133" s="69"/>
      <c r="B133" s="45" t="s">
        <v>13</v>
      </c>
      <c r="C133" s="45"/>
      <c r="D133" s="45"/>
      <c r="E133" s="45"/>
      <c r="F133" s="45"/>
      <c r="G133" s="45"/>
      <c r="H133" s="45"/>
      <c r="I133" s="45" t="s">
        <v>17</v>
      </c>
    </row>
    <row r="135" spans="1:9" ht="15.75">
      <c r="A135" s="67" t="s">
        <v>27</v>
      </c>
      <c r="B135" s="45" t="s">
        <v>16</v>
      </c>
      <c r="C135" s="45"/>
      <c r="D135" s="45"/>
      <c r="E135" s="45"/>
      <c r="F135" s="45"/>
      <c r="G135" s="45"/>
      <c r="H135" s="45"/>
      <c r="I135" s="45" t="s">
        <v>10</v>
      </c>
    </row>
    <row r="136" spans="1:9" ht="15.75">
      <c r="A136" s="67"/>
      <c r="B136" s="45" t="s">
        <v>1</v>
      </c>
      <c r="C136" s="45"/>
      <c r="D136" s="45"/>
      <c r="E136" s="45"/>
      <c r="F136" s="45"/>
      <c r="G136" s="45"/>
      <c r="H136" s="45"/>
      <c r="I136" s="45" t="s">
        <v>9</v>
      </c>
    </row>
    <row r="137" spans="1:9" ht="15.75">
      <c r="A137" s="67"/>
      <c r="B137" s="45" t="s">
        <v>3</v>
      </c>
      <c r="C137" s="45"/>
      <c r="D137" s="45"/>
      <c r="E137" s="45"/>
      <c r="F137" s="45"/>
      <c r="G137" s="45"/>
      <c r="H137" s="45"/>
      <c r="I137" s="45" t="s">
        <v>4</v>
      </c>
    </row>
    <row r="138" spans="1:9" ht="15.75">
      <c r="A138" s="67"/>
      <c r="B138" s="45" t="s">
        <v>17</v>
      </c>
      <c r="C138" s="45"/>
      <c r="D138" s="45"/>
      <c r="E138" s="45"/>
      <c r="F138" s="45"/>
      <c r="G138" s="45"/>
      <c r="H138" s="45"/>
      <c r="I138" s="45" t="s">
        <v>12</v>
      </c>
    </row>
    <row r="139" spans="1:9" ht="15.75">
      <c r="A139" s="67"/>
      <c r="B139" s="45" t="s">
        <v>19</v>
      </c>
      <c r="C139" s="45"/>
      <c r="D139" s="45"/>
      <c r="E139" s="45"/>
      <c r="F139" s="45"/>
      <c r="G139" s="45"/>
      <c r="H139" s="45"/>
      <c r="I139" s="45" t="s">
        <v>0</v>
      </c>
    </row>
    <row r="140" spans="1:9" ht="15.75">
      <c r="A140" s="67"/>
      <c r="B140" s="45" t="s">
        <v>5</v>
      </c>
      <c r="C140" s="45"/>
      <c r="D140" s="45"/>
      <c r="E140" s="45"/>
      <c r="F140" s="45"/>
      <c r="G140" s="45"/>
      <c r="H140" s="45"/>
      <c r="I140" s="45" t="s">
        <v>8</v>
      </c>
    </row>
    <row r="141" spans="1:9" ht="15.75">
      <c r="A141" s="67"/>
      <c r="B141" s="45" t="s">
        <v>7</v>
      </c>
      <c r="C141" s="45"/>
      <c r="D141" s="45"/>
      <c r="E141" s="45"/>
      <c r="F141" s="45"/>
      <c r="G141" s="45"/>
      <c r="H141" s="45"/>
      <c r="I141" s="45" t="s">
        <v>2</v>
      </c>
    </row>
    <row r="142" spans="1:9" ht="15.75">
      <c r="A142" s="67"/>
      <c r="B142" s="45" t="s">
        <v>14</v>
      </c>
      <c r="C142" s="45"/>
      <c r="D142" s="45"/>
      <c r="E142" s="45"/>
      <c r="F142" s="45"/>
      <c r="G142" s="45"/>
      <c r="H142" s="45"/>
      <c r="I142" s="45" t="s">
        <v>13</v>
      </c>
    </row>
    <row r="143" spans="1:9" ht="15.75">
      <c r="A143" s="69">
        <v>13</v>
      </c>
      <c r="B143" s="45" t="s">
        <v>11</v>
      </c>
      <c r="C143" s="45"/>
      <c r="D143" s="45"/>
      <c r="E143" s="45"/>
      <c r="F143" s="45"/>
      <c r="G143" s="45"/>
      <c r="H143" s="45"/>
      <c r="I143" s="45" t="s">
        <v>6</v>
      </c>
    </row>
    <row r="144" spans="1:9" ht="15.75">
      <c r="A144" s="69"/>
      <c r="B144" s="45" t="s">
        <v>15</v>
      </c>
      <c r="C144" s="45"/>
      <c r="D144" s="45"/>
      <c r="E144" s="45"/>
      <c r="F144" s="45"/>
      <c r="G144" s="45"/>
      <c r="H144" s="45"/>
      <c r="I144" s="45" t="s">
        <v>18</v>
      </c>
    </row>
    <row r="146" spans="1:9" ht="15.75">
      <c r="A146" s="67" t="s">
        <v>28</v>
      </c>
      <c r="B146" s="45" t="s">
        <v>0</v>
      </c>
      <c r="C146" s="45"/>
      <c r="D146" s="45"/>
      <c r="E146" s="45"/>
      <c r="F146" s="45"/>
      <c r="G146" s="45"/>
      <c r="H146" s="45"/>
      <c r="I146" s="45" t="s">
        <v>3</v>
      </c>
    </row>
    <row r="147" spans="1:9" ht="15.75">
      <c r="A147" s="67"/>
      <c r="B147" s="45" t="s">
        <v>2</v>
      </c>
      <c r="C147" s="45"/>
      <c r="D147" s="45"/>
      <c r="E147" s="45"/>
      <c r="F147" s="45"/>
      <c r="G147" s="45"/>
      <c r="H147" s="45"/>
      <c r="I147" s="45" t="s">
        <v>15</v>
      </c>
    </row>
    <row r="148" spans="1:9" ht="15.75">
      <c r="A148" s="67"/>
      <c r="B148" s="45" t="s">
        <v>4</v>
      </c>
      <c r="C148" s="45"/>
      <c r="D148" s="45"/>
      <c r="E148" s="45"/>
      <c r="F148" s="45"/>
      <c r="G148" s="45"/>
      <c r="H148" s="45"/>
      <c r="I148" s="45" t="s">
        <v>1</v>
      </c>
    </row>
    <row r="149" spans="1:9" ht="15.75">
      <c r="A149" s="67"/>
      <c r="B149" s="45" t="s">
        <v>12</v>
      </c>
      <c r="C149" s="45"/>
      <c r="D149" s="45"/>
      <c r="E149" s="45"/>
      <c r="F149" s="45"/>
      <c r="G149" s="45"/>
      <c r="H149" s="45"/>
      <c r="I149" s="45" t="s">
        <v>19</v>
      </c>
    </row>
    <row r="150" spans="1:9" ht="15.75">
      <c r="A150" s="67"/>
      <c r="B150" s="45" t="s">
        <v>18</v>
      </c>
      <c r="C150" s="45"/>
      <c r="D150" s="45"/>
      <c r="E150" s="45"/>
      <c r="F150" s="45"/>
      <c r="G150" s="45"/>
      <c r="H150" s="45"/>
      <c r="I150" s="45" t="s">
        <v>14</v>
      </c>
    </row>
    <row r="151" spans="1:9" ht="15.75">
      <c r="A151" s="67"/>
      <c r="B151" s="45" t="s">
        <v>6</v>
      </c>
      <c r="C151" s="45"/>
      <c r="D151" s="45"/>
      <c r="E151" s="45"/>
      <c r="F151" s="45"/>
      <c r="G151" s="45"/>
      <c r="H151" s="45"/>
      <c r="I151" s="45" t="s">
        <v>5</v>
      </c>
    </row>
    <row r="152" spans="1:9" ht="15.75">
      <c r="A152" s="67"/>
      <c r="B152" s="45" t="s">
        <v>8</v>
      </c>
      <c r="C152" s="45"/>
      <c r="D152" s="45"/>
      <c r="E152" s="45"/>
      <c r="F152" s="45"/>
      <c r="G152" s="45"/>
      <c r="H152" s="45"/>
      <c r="I152" s="45" t="s">
        <v>11</v>
      </c>
    </row>
    <row r="153" spans="1:9" ht="15.75">
      <c r="A153" s="67"/>
      <c r="B153" s="45" t="s">
        <v>9</v>
      </c>
      <c r="C153" s="45"/>
      <c r="D153" s="45"/>
      <c r="E153" s="45"/>
      <c r="F153" s="45"/>
      <c r="G153" s="45"/>
      <c r="H153" s="45"/>
      <c r="I153" s="45" t="s">
        <v>7</v>
      </c>
    </row>
    <row r="154" spans="1:9" ht="15.75">
      <c r="A154" s="69">
        <v>14</v>
      </c>
      <c r="B154" s="45" t="s">
        <v>10</v>
      </c>
      <c r="C154" s="45"/>
      <c r="D154" s="45"/>
      <c r="E154" s="45"/>
      <c r="F154" s="45"/>
      <c r="G154" s="45"/>
      <c r="H154" s="45"/>
      <c r="I154" s="45" t="s">
        <v>17</v>
      </c>
    </row>
    <row r="155" spans="1:9" ht="15.75">
      <c r="A155" s="69"/>
      <c r="B155" s="45" t="s">
        <v>13</v>
      </c>
      <c r="C155" s="45"/>
      <c r="D155" s="45"/>
      <c r="E155" s="45"/>
      <c r="F155" s="45"/>
      <c r="G155" s="45"/>
      <c r="H155" s="45"/>
      <c r="I155" s="45" t="s">
        <v>16</v>
      </c>
    </row>
    <row r="157" spans="1:9" ht="15.75">
      <c r="A157" s="67" t="s">
        <v>29</v>
      </c>
      <c r="B157" s="45" t="s">
        <v>16</v>
      </c>
      <c r="C157" s="45"/>
      <c r="D157" s="45"/>
      <c r="E157" s="45"/>
      <c r="F157" s="45"/>
      <c r="G157" s="45"/>
      <c r="H157" s="45"/>
      <c r="I157" s="45" t="s">
        <v>18</v>
      </c>
    </row>
    <row r="158" spans="1:9" ht="15.75">
      <c r="A158" s="67"/>
      <c r="B158" s="45" t="s">
        <v>1</v>
      </c>
      <c r="C158" s="45"/>
      <c r="D158" s="45"/>
      <c r="E158" s="45"/>
      <c r="F158" s="45"/>
      <c r="G158" s="45"/>
      <c r="H158" s="45"/>
      <c r="I158" s="45" t="s">
        <v>3</v>
      </c>
    </row>
    <row r="159" spans="1:9" ht="15.75">
      <c r="A159" s="67"/>
      <c r="B159" s="45" t="s">
        <v>17</v>
      </c>
      <c r="C159" s="45"/>
      <c r="D159" s="45"/>
      <c r="E159" s="45"/>
      <c r="F159" s="45"/>
      <c r="G159" s="45"/>
      <c r="H159" s="45"/>
      <c r="I159" s="45" t="s">
        <v>2</v>
      </c>
    </row>
    <row r="160" spans="1:9" ht="15.75">
      <c r="A160" s="67"/>
      <c r="B160" s="45" t="s">
        <v>19</v>
      </c>
      <c r="C160" s="45"/>
      <c r="D160" s="45"/>
      <c r="E160" s="45"/>
      <c r="F160" s="45"/>
      <c r="G160" s="45"/>
      <c r="H160" s="45"/>
      <c r="I160" s="45" t="s">
        <v>8</v>
      </c>
    </row>
    <row r="161" spans="1:9" ht="15.75">
      <c r="A161" s="67"/>
      <c r="B161" s="45" t="s">
        <v>5</v>
      </c>
      <c r="C161" s="45"/>
      <c r="D161" s="45"/>
      <c r="E161" s="45"/>
      <c r="F161" s="45"/>
      <c r="G161" s="45"/>
      <c r="H161" s="45"/>
      <c r="I161" s="45" t="s">
        <v>9</v>
      </c>
    </row>
    <row r="162" spans="1:9" ht="15.75">
      <c r="A162" s="67"/>
      <c r="B162" s="45" t="s">
        <v>7</v>
      </c>
      <c r="C162" s="45"/>
      <c r="D162" s="45"/>
      <c r="E162" s="45"/>
      <c r="F162" s="45"/>
      <c r="G162" s="45"/>
      <c r="H162" s="45"/>
      <c r="I162" s="45" t="s">
        <v>4</v>
      </c>
    </row>
    <row r="163" spans="1:9" ht="15.75">
      <c r="A163" s="67"/>
      <c r="B163" s="45" t="s">
        <v>14</v>
      </c>
      <c r="C163" s="45"/>
      <c r="D163" s="45"/>
      <c r="E163" s="45"/>
      <c r="F163" s="45"/>
      <c r="G163" s="45"/>
      <c r="H163" s="45"/>
      <c r="I163" s="45" t="s">
        <v>12</v>
      </c>
    </row>
    <row r="164" spans="1:9" ht="15.75">
      <c r="A164" s="67"/>
      <c r="B164" s="45" t="s">
        <v>11</v>
      </c>
      <c r="C164" s="45"/>
      <c r="D164" s="45"/>
      <c r="E164" s="45"/>
      <c r="F164" s="45"/>
      <c r="G164" s="45"/>
      <c r="H164" s="45"/>
      <c r="I164" s="45" t="s">
        <v>0</v>
      </c>
    </row>
    <row r="165" spans="1:9" ht="15.75">
      <c r="A165" s="69">
        <v>15</v>
      </c>
      <c r="B165" s="45" t="s">
        <v>15</v>
      </c>
      <c r="C165" s="45"/>
      <c r="D165" s="45"/>
      <c r="E165" s="45"/>
      <c r="F165" s="45"/>
      <c r="G165" s="45"/>
      <c r="H165" s="45"/>
      <c r="I165" s="45" t="s">
        <v>6</v>
      </c>
    </row>
    <row r="166" spans="1:9" ht="15.75">
      <c r="A166" s="69"/>
      <c r="B166" s="45" t="s">
        <v>10</v>
      </c>
      <c r="C166" s="45"/>
      <c r="D166" s="45"/>
      <c r="E166" s="45"/>
      <c r="F166" s="45"/>
      <c r="G166" s="45"/>
      <c r="H166" s="45"/>
      <c r="I166" s="45" t="s">
        <v>13</v>
      </c>
    </row>
    <row r="168" spans="1:9" ht="15.75">
      <c r="A168" s="67" t="s">
        <v>30</v>
      </c>
      <c r="B168" s="45" t="s">
        <v>0</v>
      </c>
      <c r="C168" s="45"/>
      <c r="D168" s="45"/>
      <c r="E168" s="45"/>
      <c r="F168" s="45"/>
      <c r="G168" s="45"/>
      <c r="H168" s="45"/>
      <c r="I168" s="45" t="s">
        <v>17</v>
      </c>
    </row>
    <row r="169" spans="1:9" ht="15.75">
      <c r="A169" s="67"/>
      <c r="B169" s="45" t="s">
        <v>1</v>
      </c>
      <c r="C169" s="45"/>
      <c r="D169" s="45"/>
      <c r="E169" s="45"/>
      <c r="F169" s="45"/>
      <c r="G169" s="45"/>
      <c r="H169" s="45"/>
      <c r="I169" s="45" t="s">
        <v>7</v>
      </c>
    </row>
    <row r="170" spans="1:9" ht="15.75">
      <c r="A170" s="67"/>
      <c r="B170" s="45" t="s">
        <v>2</v>
      </c>
      <c r="C170" s="45"/>
      <c r="D170" s="45"/>
      <c r="E170" s="45"/>
      <c r="F170" s="45"/>
      <c r="G170" s="45"/>
      <c r="H170" s="45"/>
      <c r="I170" s="45" t="s">
        <v>11</v>
      </c>
    </row>
    <row r="171" spans="1:9" ht="15.75">
      <c r="A171" s="67"/>
      <c r="B171" s="45" t="s">
        <v>3</v>
      </c>
      <c r="C171" s="45"/>
      <c r="D171" s="45"/>
      <c r="E171" s="45"/>
      <c r="F171" s="45"/>
      <c r="G171" s="45"/>
      <c r="H171" s="45"/>
      <c r="I171" s="45" t="s">
        <v>5</v>
      </c>
    </row>
    <row r="172" spans="1:9" ht="15.75">
      <c r="A172" s="67"/>
      <c r="B172" s="45" t="s">
        <v>4</v>
      </c>
      <c r="C172" s="45"/>
      <c r="D172" s="45"/>
      <c r="E172" s="45"/>
      <c r="F172" s="45"/>
      <c r="G172" s="45"/>
      <c r="H172" s="45"/>
      <c r="I172" s="45" t="s">
        <v>15</v>
      </c>
    </row>
    <row r="173" spans="1:9" ht="15.75">
      <c r="A173" s="67"/>
      <c r="B173" s="45" t="s">
        <v>12</v>
      </c>
      <c r="C173" s="45"/>
      <c r="D173" s="45"/>
      <c r="E173" s="45"/>
      <c r="F173" s="45"/>
      <c r="G173" s="45"/>
      <c r="H173" s="45"/>
      <c r="I173" s="45" t="s">
        <v>13</v>
      </c>
    </row>
    <row r="174" spans="1:9" ht="15.75">
      <c r="A174" s="67"/>
      <c r="B174" s="45" t="s">
        <v>18</v>
      </c>
      <c r="C174" s="45"/>
      <c r="D174" s="45"/>
      <c r="E174" s="45"/>
      <c r="F174" s="45"/>
      <c r="G174" s="45"/>
      <c r="H174" s="45"/>
      <c r="I174" s="45" t="s">
        <v>10</v>
      </c>
    </row>
    <row r="175" spans="1:9" ht="15.75">
      <c r="A175" s="67"/>
      <c r="B175" s="45" t="s">
        <v>6</v>
      </c>
      <c r="C175" s="45"/>
      <c r="D175" s="45"/>
      <c r="E175" s="45"/>
      <c r="F175" s="45"/>
      <c r="G175" s="45"/>
      <c r="H175" s="45"/>
      <c r="I175" s="45" t="s">
        <v>19</v>
      </c>
    </row>
    <row r="176" spans="1:9" ht="15.75">
      <c r="A176" s="69">
        <v>16</v>
      </c>
      <c r="B176" s="45" t="s">
        <v>8</v>
      </c>
      <c r="C176" s="45"/>
      <c r="D176" s="45"/>
      <c r="E176" s="45"/>
      <c r="F176" s="45"/>
      <c r="G176" s="45"/>
      <c r="H176" s="45"/>
      <c r="I176" s="45" t="s">
        <v>14</v>
      </c>
    </row>
    <row r="177" spans="1:9" ht="15.75">
      <c r="A177" s="69"/>
      <c r="B177" s="45" t="s">
        <v>9</v>
      </c>
      <c r="C177" s="45"/>
      <c r="D177" s="45"/>
      <c r="E177" s="45"/>
      <c r="F177" s="45"/>
      <c r="G177" s="45"/>
      <c r="H177" s="45"/>
      <c r="I177" s="45" t="s">
        <v>16</v>
      </c>
    </row>
    <row r="179" spans="1:9" ht="15.75">
      <c r="A179" s="67" t="s">
        <v>31</v>
      </c>
      <c r="B179" s="45" t="s">
        <v>16</v>
      </c>
      <c r="C179" s="45"/>
      <c r="D179" s="45"/>
      <c r="E179" s="45"/>
      <c r="F179" s="45"/>
      <c r="G179" s="45"/>
      <c r="H179" s="45"/>
      <c r="I179" s="45" t="s">
        <v>8</v>
      </c>
    </row>
    <row r="180" spans="1:9" ht="15.75">
      <c r="A180" s="67"/>
      <c r="B180" s="45" t="s">
        <v>17</v>
      </c>
      <c r="C180" s="45"/>
      <c r="D180" s="45"/>
      <c r="E180" s="45"/>
      <c r="F180" s="45"/>
      <c r="G180" s="45"/>
      <c r="H180" s="45"/>
      <c r="I180" s="45" t="s">
        <v>4</v>
      </c>
    </row>
    <row r="181" spans="1:9" ht="15.75">
      <c r="A181" s="67"/>
      <c r="B181" s="45" t="s">
        <v>19</v>
      </c>
      <c r="C181" s="45"/>
      <c r="D181" s="45"/>
      <c r="E181" s="45"/>
      <c r="F181" s="45"/>
      <c r="G181" s="45"/>
      <c r="H181" s="45"/>
      <c r="I181" s="45" t="s">
        <v>18</v>
      </c>
    </row>
    <row r="182" spans="1:9" ht="15.75">
      <c r="A182" s="67"/>
      <c r="B182" s="45" t="s">
        <v>5</v>
      </c>
      <c r="C182" s="45"/>
      <c r="D182" s="45"/>
      <c r="E182" s="45"/>
      <c r="F182" s="45"/>
      <c r="G182" s="45"/>
      <c r="H182" s="45"/>
      <c r="I182" s="45" t="s">
        <v>1</v>
      </c>
    </row>
    <row r="183" spans="1:9" ht="15.75">
      <c r="A183" s="67"/>
      <c r="B183" s="45" t="s">
        <v>7</v>
      </c>
      <c r="C183" s="45"/>
      <c r="D183" s="45"/>
      <c r="E183" s="45"/>
      <c r="F183" s="45"/>
      <c r="G183" s="45"/>
      <c r="H183" s="45"/>
      <c r="I183" s="45" t="s">
        <v>0</v>
      </c>
    </row>
    <row r="184" spans="1:9" ht="15.75">
      <c r="A184" s="67"/>
      <c r="B184" s="45" t="s">
        <v>14</v>
      </c>
      <c r="C184" s="45"/>
      <c r="D184" s="45"/>
      <c r="E184" s="45"/>
      <c r="F184" s="45"/>
      <c r="G184" s="45"/>
      <c r="H184" s="45"/>
      <c r="I184" s="45" t="s">
        <v>2</v>
      </c>
    </row>
    <row r="185" spans="1:9" ht="15.75">
      <c r="A185" s="67"/>
      <c r="B185" s="45" t="s">
        <v>11</v>
      </c>
      <c r="C185" s="45"/>
      <c r="D185" s="45"/>
      <c r="E185" s="45"/>
      <c r="F185" s="45"/>
      <c r="G185" s="45"/>
      <c r="H185" s="45"/>
      <c r="I185" s="45" t="s">
        <v>3</v>
      </c>
    </row>
    <row r="186" spans="1:9" ht="15.75">
      <c r="A186" s="67"/>
      <c r="B186" s="45" t="s">
        <v>15</v>
      </c>
      <c r="C186" s="45"/>
      <c r="D186" s="45"/>
      <c r="E186" s="45"/>
      <c r="F186" s="45"/>
      <c r="G186" s="45"/>
      <c r="H186" s="45"/>
      <c r="I186" s="45" t="s">
        <v>9</v>
      </c>
    </row>
    <row r="187" spans="1:9" ht="15.75">
      <c r="A187" s="69">
        <v>17</v>
      </c>
      <c r="B187" s="45" t="s">
        <v>10</v>
      </c>
      <c r="C187" s="45"/>
      <c r="D187" s="45"/>
      <c r="E187" s="45"/>
      <c r="F187" s="45"/>
      <c r="G187" s="45"/>
      <c r="H187" s="45"/>
      <c r="I187" s="45" t="s">
        <v>12</v>
      </c>
    </row>
    <row r="188" spans="1:9" ht="15.75">
      <c r="A188" s="69"/>
      <c r="B188" s="45" t="s">
        <v>13</v>
      </c>
      <c r="C188" s="45"/>
      <c r="D188" s="45"/>
      <c r="E188" s="45"/>
      <c r="F188" s="45"/>
      <c r="G188" s="45"/>
      <c r="H188" s="45"/>
      <c r="I188" s="45" t="s">
        <v>6</v>
      </c>
    </row>
    <row r="190" spans="1:9" ht="15.75">
      <c r="A190" s="67" t="s">
        <v>32</v>
      </c>
      <c r="B190" s="45" t="s">
        <v>0</v>
      </c>
      <c r="C190" s="45"/>
      <c r="D190" s="45"/>
      <c r="E190" s="45"/>
      <c r="F190" s="45"/>
      <c r="G190" s="45"/>
      <c r="H190" s="45"/>
      <c r="I190" s="45" t="s">
        <v>14</v>
      </c>
    </row>
    <row r="191" spans="1:9" ht="15.75">
      <c r="A191" s="67"/>
      <c r="B191" s="45" t="s">
        <v>1</v>
      </c>
      <c r="C191" s="45"/>
      <c r="D191" s="45"/>
      <c r="E191" s="45"/>
      <c r="F191" s="45"/>
      <c r="G191" s="45"/>
      <c r="H191" s="45"/>
      <c r="I191" s="45" t="s">
        <v>15</v>
      </c>
    </row>
    <row r="192" spans="1:9" ht="15.75">
      <c r="A192" s="67"/>
      <c r="B192" s="45" t="s">
        <v>2</v>
      </c>
      <c r="C192" s="45"/>
      <c r="D192" s="45"/>
      <c r="E192" s="45"/>
      <c r="F192" s="45"/>
      <c r="G192" s="45"/>
      <c r="H192" s="45"/>
      <c r="I192" s="45" t="s">
        <v>16</v>
      </c>
    </row>
    <row r="193" spans="1:9" ht="15.75">
      <c r="A193" s="67"/>
      <c r="B193" s="45" t="s">
        <v>3</v>
      </c>
      <c r="C193" s="45"/>
      <c r="D193" s="45"/>
      <c r="E193" s="45"/>
      <c r="F193" s="45"/>
      <c r="G193" s="45"/>
      <c r="H193" s="45"/>
      <c r="I193" s="45" t="s">
        <v>7</v>
      </c>
    </row>
    <row r="194" spans="1:9" ht="15.75">
      <c r="A194" s="67"/>
      <c r="B194" s="45" t="s">
        <v>4</v>
      </c>
      <c r="C194" s="45"/>
      <c r="D194" s="45"/>
      <c r="E194" s="45"/>
      <c r="F194" s="45"/>
      <c r="G194" s="45"/>
      <c r="H194" s="45"/>
      <c r="I194" s="45" t="s">
        <v>11</v>
      </c>
    </row>
    <row r="195" spans="1:9" ht="15.75">
      <c r="A195" s="67"/>
      <c r="B195" s="45" t="s">
        <v>18</v>
      </c>
      <c r="C195" s="45"/>
      <c r="D195" s="45"/>
      <c r="E195" s="45"/>
      <c r="F195" s="45"/>
      <c r="G195" s="45"/>
      <c r="H195" s="45"/>
      <c r="I195" s="45" t="s">
        <v>12</v>
      </c>
    </row>
    <row r="196" spans="1:9" ht="15.75">
      <c r="A196" s="67"/>
      <c r="B196" s="45" t="s">
        <v>5</v>
      </c>
      <c r="C196" s="45"/>
      <c r="D196" s="45"/>
      <c r="E196" s="45"/>
      <c r="F196" s="45"/>
      <c r="G196" s="45"/>
      <c r="H196" s="45"/>
      <c r="I196" s="45" t="s">
        <v>19</v>
      </c>
    </row>
    <row r="197" spans="1:9" ht="15.75">
      <c r="A197" s="67"/>
      <c r="B197" s="45" t="s">
        <v>6</v>
      </c>
      <c r="C197" s="45"/>
      <c r="D197" s="45"/>
      <c r="E197" s="45"/>
      <c r="F197" s="45"/>
      <c r="G197" s="45"/>
      <c r="H197" s="45"/>
      <c r="I197" s="45" t="s">
        <v>10</v>
      </c>
    </row>
    <row r="198" spans="1:9" ht="15.75">
      <c r="A198" s="69">
        <v>18</v>
      </c>
      <c r="B198" s="45" t="s">
        <v>8</v>
      </c>
      <c r="C198" s="45"/>
      <c r="D198" s="45"/>
      <c r="E198" s="45"/>
      <c r="F198" s="45"/>
      <c r="G198" s="45"/>
      <c r="H198" s="45"/>
      <c r="I198" s="45" t="s">
        <v>13</v>
      </c>
    </row>
    <row r="199" spans="1:9" ht="15.75">
      <c r="A199" s="69"/>
      <c r="B199" s="45" t="s">
        <v>9</v>
      </c>
      <c r="C199" s="45"/>
      <c r="D199" s="45"/>
      <c r="E199" s="45"/>
      <c r="F199" s="45"/>
      <c r="G199" s="45"/>
      <c r="H199" s="45"/>
      <c r="I199" s="45" t="s">
        <v>17</v>
      </c>
    </row>
    <row r="201" spans="1:9" ht="15.75">
      <c r="A201" s="67" t="s">
        <v>33</v>
      </c>
      <c r="B201" s="45" t="s">
        <v>16</v>
      </c>
      <c r="C201" s="45"/>
      <c r="D201" s="45"/>
      <c r="E201" s="45"/>
      <c r="F201" s="45"/>
      <c r="G201" s="45"/>
      <c r="H201" s="45"/>
      <c r="I201" s="45" t="s">
        <v>4</v>
      </c>
    </row>
    <row r="202" spans="1:9" ht="15.75">
      <c r="A202" s="67"/>
      <c r="B202" s="45" t="s">
        <v>12</v>
      </c>
      <c r="C202" s="45"/>
      <c r="D202" s="45"/>
      <c r="E202" s="45"/>
      <c r="F202" s="45"/>
      <c r="G202" s="45"/>
      <c r="H202" s="45"/>
      <c r="I202" s="45" t="s">
        <v>6</v>
      </c>
    </row>
    <row r="203" spans="1:9" ht="15.75">
      <c r="A203" s="67"/>
      <c r="B203" s="45" t="s">
        <v>17</v>
      </c>
      <c r="C203" s="45"/>
      <c r="D203" s="45"/>
      <c r="E203" s="45"/>
      <c r="F203" s="45"/>
      <c r="G203" s="45"/>
      <c r="H203" s="45"/>
      <c r="I203" s="45" t="s">
        <v>8</v>
      </c>
    </row>
    <row r="204" spans="1:9" ht="15.75">
      <c r="A204" s="67"/>
      <c r="B204" s="45" t="s">
        <v>19</v>
      </c>
      <c r="C204" s="45"/>
      <c r="D204" s="45"/>
      <c r="E204" s="45"/>
      <c r="F204" s="45"/>
      <c r="G204" s="45"/>
      <c r="H204" s="45"/>
      <c r="I204" s="45" t="s">
        <v>3</v>
      </c>
    </row>
    <row r="205" spans="1:9" ht="15.75">
      <c r="A205" s="67"/>
      <c r="B205" s="45" t="s">
        <v>7</v>
      </c>
      <c r="C205" s="45"/>
      <c r="D205" s="45"/>
      <c r="E205" s="45"/>
      <c r="F205" s="45"/>
      <c r="G205" s="45"/>
      <c r="H205" s="45"/>
      <c r="I205" s="45" t="s">
        <v>5</v>
      </c>
    </row>
    <row r="206" spans="1:9" ht="15.75">
      <c r="A206" s="67"/>
      <c r="B206" s="45" t="s">
        <v>14</v>
      </c>
      <c r="C206" s="45"/>
      <c r="D206" s="45"/>
      <c r="E206" s="45"/>
      <c r="F206" s="45"/>
      <c r="G206" s="45"/>
      <c r="H206" s="45"/>
      <c r="I206" s="45" t="s">
        <v>1</v>
      </c>
    </row>
    <row r="207" spans="1:9" ht="15.75">
      <c r="A207" s="67"/>
      <c r="B207" s="45" t="s">
        <v>11</v>
      </c>
      <c r="C207" s="45"/>
      <c r="D207" s="45"/>
      <c r="E207" s="45"/>
      <c r="F207" s="45"/>
      <c r="G207" s="45"/>
      <c r="H207" s="45"/>
      <c r="I207" s="45" t="s">
        <v>9</v>
      </c>
    </row>
    <row r="208" spans="1:9" ht="15.75">
      <c r="A208" s="67"/>
      <c r="B208" s="45" t="s">
        <v>15</v>
      </c>
      <c r="C208" s="45"/>
      <c r="D208" s="45"/>
      <c r="E208" s="45"/>
      <c r="F208" s="45"/>
      <c r="G208" s="45"/>
      <c r="H208" s="45"/>
      <c r="I208" s="45" t="s">
        <v>0</v>
      </c>
    </row>
    <row r="209" spans="1:9" ht="15.75">
      <c r="A209" s="69">
        <v>19</v>
      </c>
      <c r="B209" s="45" t="s">
        <v>10</v>
      </c>
      <c r="C209" s="45"/>
      <c r="D209" s="45"/>
      <c r="E209" s="45"/>
      <c r="F209" s="45"/>
      <c r="G209" s="45"/>
      <c r="H209" s="45"/>
      <c r="I209" s="45" t="s">
        <v>2</v>
      </c>
    </row>
    <row r="210" spans="1:9" ht="15.75">
      <c r="A210" s="69"/>
      <c r="B210" s="45" t="s">
        <v>13</v>
      </c>
      <c r="C210" s="45"/>
      <c r="D210" s="45"/>
      <c r="E210" s="45"/>
      <c r="F210" s="45"/>
      <c r="G210" s="45"/>
      <c r="H210" s="45"/>
      <c r="I210" s="45" t="s">
        <v>18</v>
      </c>
    </row>
    <row r="212" spans="1:9" ht="15.75">
      <c r="A212" s="67" t="s">
        <v>34</v>
      </c>
      <c r="B212" s="45" t="s">
        <v>0</v>
      </c>
      <c r="C212" s="45"/>
      <c r="D212" s="45"/>
      <c r="E212" s="45"/>
      <c r="F212" s="45"/>
      <c r="G212" s="45"/>
      <c r="H212" s="45"/>
      <c r="I212" s="45" t="s">
        <v>16</v>
      </c>
    </row>
    <row r="213" spans="1:9" ht="15.75">
      <c r="A213" s="67"/>
      <c r="B213" s="45" t="s">
        <v>1</v>
      </c>
      <c r="C213" s="45"/>
      <c r="D213" s="45"/>
      <c r="E213" s="45"/>
      <c r="F213" s="45"/>
      <c r="G213" s="45"/>
      <c r="H213" s="45"/>
      <c r="I213" s="45" t="s">
        <v>13</v>
      </c>
    </row>
    <row r="214" spans="1:9" ht="15.75">
      <c r="A214" s="67"/>
      <c r="B214" s="45" t="s">
        <v>2</v>
      </c>
      <c r="C214" s="45"/>
      <c r="D214" s="45"/>
      <c r="E214" s="45"/>
      <c r="F214" s="45"/>
      <c r="G214" s="45"/>
      <c r="H214" s="45"/>
      <c r="I214" s="45" t="s">
        <v>8</v>
      </c>
    </row>
    <row r="215" spans="1:9" ht="15.75">
      <c r="A215" s="67"/>
      <c r="B215" s="45" t="s">
        <v>3</v>
      </c>
      <c r="C215" s="45"/>
      <c r="D215" s="45"/>
      <c r="E215" s="45"/>
      <c r="F215" s="45"/>
      <c r="G215" s="45"/>
      <c r="H215" s="45"/>
      <c r="I215" s="45" t="s">
        <v>14</v>
      </c>
    </row>
    <row r="216" spans="1:9" ht="15.75">
      <c r="A216" s="67"/>
      <c r="B216" s="45" t="s">
        <v>4</v>
      </c>
      <c r="C216" s="45"/>
      <c r="D216" s="45"/>
      <c r="E216" s="45"/>
      <c r="F216" s="45"/>
      <c r="G216" s="45"/>
      <c r="H216" s="45"/>
      <c r="I216" s="45" t="s">
        <v>12</v>
      </c>
    </row>
    <row r="217" spans="1:9" ht="15.75">
      <c r="A217" s="67"/>
      <c r="B217" s="45" t="s">
        <v>5</v>
      </c>
      <c r="C217" s="45"/>
      <c r="D217" s="45"/>
      <c r="E217" s="45"/>
      <c r="F217" s="45"/>
      <c r="G217" s="45"/>
      <c r="H217" s="45"/>
      <c r="I217" s="45" t="s">
        <v>17</v>
      </c>
    </row>
    <row r="218" spans="1:9" ht="15.75">
      <c r="A218" s="67"/>
      <c r="B218" s="45" t="s">
        <v>6</v>
      </c>
      <c r="C218" s="45"/>
      <c r="D218" s="45"/>
      <c r="E218" s="45"/>
      <c r="F218" s="45"/>
      <c r="G218" s="45"/>
      <c r="H218" s="45"/>
      <c r="I218" s="45" t="s">
        <v>18</v>
      </c>
    </row>
    <row r="219" spans="1:9" ht="15.75">
      <c r="A219" s="67"/>
      <c r="B219" s="45" t="s">
        <v>7</v>
      </c>
      <c r="C219" s="45"/>
      <c r="D219" s="45"/>
      <c r="E219" s="45"/>
      <c r="F219" s="45"/>
      <c r="G219" s="45"/>
      <c r="H219" s="45"/>
      <c r="I219" s="45" t="s">
        <v>19</v>
      </c>
    </row>
    <row r="220" spans="1:9" ht="15.75">
      <c r="A220" s="69">
        <v>20</v>
      </c>
      <c r="B220" s="45" t="s">
        <v>9</v>
      </c>
      <c r="C220" s="45"/>
      <c r="D220" s="45"/>
      <c r="E220" s="45"/>
      <c r="F220" s="45"/>
      <c r="G220" s="45"/>
      <c r="H220" s="45"/>
      <c r="I220" s="45" t="s">
        <v>10</v>
      </c>
    </row>
    <row r="221" spans="1:9" ht="15.75">
      <c r="A221" s="69"/>
      <c r="B221" s="45" t="s">
        <v>11</v>
      </c>
      <c r="C221" s="45"/>
      <c r="D221" s="45"/>
      <c r="E221" s="45"/>
      <c r="F221" s="45"/>
      <c r="G221" s="45"/>
      <c r="H221" s="45"/>
      <c r="I221" s="45" t="s">
        <v>15</v>
      </c>
    </row>
    <row r="223" spans="1:9" ht="15.75">
      <c r="A223" s="67" t="s">
        <v>35</v>
      </c>
      <c r="B223" s="45" t="s">
        <v>16</v>
      </c>
      <c r="C223" s="45"/>
      <c r="D223" s="45"/>
      <c r="E223" s="45"/>
      <c r="F223" s="45"/>
      <c r="G223" s="45"/>
      <c r="H223" s="45"/>
      <c r="I223" s="45" t="s">
        <v>7</v>
      </c>
    </row>
    <row r="224" spans="1:9" ht="15.75">
      <c r="A224" s="67"/>
      <c r="B224" s="45" t="s">
        <v>2</v>
      </c>
      <c r="C224" s="45"/>
      <c r="D224" s="45"/>
      <c r="E224" s="45"/>
      <c r="F224" s="45"/>
      <c r="G224" s="45"/>
      <c r="H224" s="45"/>
      <c r="I224" s="45" t="s">
        <v>9</v>
      </c>
    </row>
    <row r="225" spans="1:9" ht="15.75">
      <c r="A225" s="67"/>
      <c r="B225" s="45" t="s">
        <v>12</v>
      </c>
      <c r="C225" s="45"/>
      <c r="D225" s="45"/>
      <c r="E225" s="45"/>
      <c r="F225" s="45"/>
      <c r="G225" s="45"/>
      <c r="H225" s="45"/>
      <c r="I225" s="45" t="s">
        <v>1</v>
      </c>
    </row>
    <row r="226" spans="1:9" ht="15.75">
      <c r="A226" s="67"/>
      <c r="B226" s="45" t="s">
        <v>17</v>
      </c>
      <c r="C226" s="45"/>
      <c r="D226" s="45"/>
      <c r="E226" s="45"/>
      <c r="F226" s="45"/>
      <c r="G226" s="45"/>
      <c r="H226" s="45"/>
      <c r="I226" s="45" t="s">
        <v>11</v>
      </c>
    </row>
    <row r="227" spans="1:9" ht="15.75">
      <c r="A227" s="67"/>
      <c r="B227" s="45" t="s">
        <v>19</v>
      </c>
      <c r="C227" s="45"/>
      <c r="D227" s="45"/>
      <c r="E227" s="45"/>
      <c r="F227" s="45"/>
      <c r="G227" s="45"/>
      <c r="H227" s="45"/>
      <c r="I227" s="45" t="s">
        <v>15</v>
      </c>
    </row>
    <row r="228" spans="1:9" ht="15.75">
      <c r="A228" s="67"/>
      <c r="B228" s="45" t="s">
        <v>18</v>
      </c>
      <c r="C228" s="45"/>
      <c r="D228" s="45"/>
      <c r="E228" s="45"/>
      <c r="F228" s="45"/>
      <c r="G228" s="45"/>
      <c r="H228" s="45"/>
      <c r="I228" s="45" t="s">
        <v>4</v>
      </c>
    </row>
    <row r="229" spans="1:9" ht="15.75">
      <c r="A229" s="67"/>
      <c r="B229" s="45" t="s">
        <v>8</v>
      </c>
      <c r="C229" s="45"/>
      <c r="D229" s="45"/>
      <c r="E229" s="45"/>
      <c r="F229" s="45"/>
      <c r="G229" s="45"/>
      <c r="H229" s="45"/>
      <c r="I229" s="45" t="s">
        <v>6</v>
      </c>
    </row>
    <row r="230" spans="1:9" ht="15.75">
      <c r="A230" s="67"/>
      <c r="B230" s="45" t="s">
        <v>14</v>
      </c>
      <c r="C230" s="45"/>
      <c r="D230" s="45"/>
      <c r="E230" s="45"/>
      <c r="F230" s="45"/>
      <c r="G230" s="45"/>
      <c r="H230" s="45"/>
      <c r="I230" s="45" t="s">
        <v>5</v>
      </c>
    </row>
    <row r="231" spans="1:9" ht="15.75">
      <c r="A231" s="69">
        <v>21</v>
      </c>
      <c r="B231" s="45" t="s">
        <v>10</v>
      </c>
      <c r="C231" s="45"/>
      <c r="D231" s="45"/>
      <c r="E231" s="45"/>
      <c r="F231" s="45"/>
      <c r="G231" s="45"/>
      <c r="H231" s="45"/>
      <c r="I231" s="45" t="s">
        <v>3</v>
      </c>
    </row>
    <row r="232" spans="1:9" ht="15.75">
      <c r="A232" s="69"/>
      <c r="B232" s="45" t="s">
        <v>13</v>
      </c>
      <c r="C232" s="45"/>
      <c r="D232" s="45"/>
      <c r="E232" s="45"/>
      <c r="F232" s="45"/>
      <c r="G232" s="45"/>
      <c r="H232" s="45"/>
      <c r="I232" s="45" t="s">
        <v>0</v>
      </c>
    </row>
    <row r="234" spans="1:9" ht="15.75">
      <c r="A234" s="67" t="s">
        <v>36</v>
      </c>
      <c r="B234" s="45" t="s">
        <v>0</v>
      </c>
      <c r="C234" s="45"/>
      <c r="D234" s="45"/>
      <c r="E234" s="45"/>
      <c r="F234" s="45"/>
      <c r="G234" s="45"/>
      <c r="H234" s="45"/>
      <c r="I234" s="45" t="s">
        <v>8</v>
      </c>
    </row>
    <row r="235" spans="1:9" ht="15.75">
      <c r="A235" s="67"/>
      <c r="B235" s="45" t="s">
        <v>1</v>
      </c>
      <c r="C235" s="45"/>
      <c r="D235" s="45"/>
      <c r="E235" s="45"/>
      <c r="F235" s="45"/>
      <c r="G235" s="45"/>
      <c r="H235" s="45"/>
      <c r="I235" s="45" t="s">
        <v>10</v>
      </c>
    </row>
    <row r="236" spans="1:9" ht="15.75">
      <c r="A236" s="67"/>
      <c r="B236" s="45" t="s">
        <v>3</v>
      </c>
      <c r="C236" s="45"/>
      <c r="D236" s="45"/>
      <c r="E236" s="45"/>
      <c r="F236" s="45"/>
      <c r="G236" s="45"/>
      <c r="H236" s="45"/>
      <c r="I236" s="45" t="s">
        <v>16</v>
      </c>
    </row>
    <row r="237" spans="1:9" ht="15.75">
      <c r="A237" s="67"/>
      <c r="B237" s="45" t="s">
        <v>4</v>
      </c>
      <c r="C237" s="45"/>
      <c r="D237" s="45"/>
      <c r="E237" s="45"/>
      <c r="F237" s="45"/>
      <c r="G237" s="45"/>
      <c r="H237" s="45"/>
      <c r="I237" s="45" t="s">
        <v>13</v>
      </c>
    </row>
    <row r="238" spans="1:9" ht="15.75">
      <c r="A238" s="67"/>
      <c r="B238" s="45" t="s">
        <v>5</v>
      </c>
      <c r="C238" s="45"/>
      <c r="D238" s="45"/>
      <c r="E238" s="45"/>
      <c r="F238" s="45"/>
      <c r="G238" s="45"/>
      <c r="H238" s="45"/>
      <c r="I238" s="45" t="s">
        <v>18</v>
      </c>
    </row>
    <row r="239" spans="1:9" ht="15.75">
      <c r="A239" s="67"/>
      <c r="B239" s="45" t="s">
        <v>6</v>
      </c>
      <c r="C239" s="45"/>
      <c r="D239" s="45"/>
      <c r="E239" s="45"/>
      <c r="F239" s="45"/>
      <c r="G239" s="45"/>
      <c r="H239" s="45"/>
      <c r="I239" s="45" t="s">
        <v>2</v>
      </c>
    </row>
    <row r="240" spans="1:9" ht="15.75">
      <c r="A240" s="67"/>
      <c r="B240" s="45" t="s">
        <v>7</v>
      </c>
      <c r="C240" s="45"/>
      <c r="D240" s="45"/>
      <c r="E240" s="45"/>
      <c r="F240" s="45"/>
      <c r="G240" s="45"/>
      <c r="H240" s="45"/>
      <c r="I240" s="45" t="s">
        <v>14</v>
      </c>
    </row>
    <row r="241" spans="1:9" ht="15.75">
      <c r="A241" s="67"/>
      <c r="B241" s="45" t="s">
        <v>9</v>
      </c>
      <c r="C241" s="45"/>
      <c r="D241" s="45"/>
      <c r="E241" s="45"/>
      <c r="F241" s="45"/>
      <c r="G241" s="45"/>
      <c r="H241" s="45"/>
      <c r="I241" s="45" t="s">
        <v>12</v>
      </c>
    </row>
    <row r="242" spans="1:9" ht="15.75">
      <c r="A242" s="69">
        <v>22</v>
      </c>
      <c r="B242" s="45" t="s">
        <v>11</v>
      </c>
      <c r="C242" s="45"/>
      <c r="D242" s="45"/>
      <c r="E242" s="45"/>
      <c r="F242" s="45"/>
      <c r="G242" s="45"/>
      <c r="H242" s="45"/>
      <c r="I242" s="45" t="s">
        <v>19</v>
      </c>
    </row>
    <row r="243" spans="1:9" ht="15.75">
      <c r="A243" s="69"/>
      <c r="B243" s="45" t="s">
        <v>15</v>
      </c>
      <c r="C243" s="45"/>
      <c r="D243" s="45"/>
      <c r="E243" s="45"/>
      <c r="F243" s="45"/>
      <c r="G243" s="45"/>
      <c r="H243" s="45"/>
      <c r="I243" s="45" t="s">
        <v>17</v>
      </c>
    </row>
    <row r="245" spans="1:9" ht="15.75">
      <c r="A245" s="67" t="s">
        <v>37</v>
      </c>
      <c r="B245" s="45" t="s">
        <v>16</v>
      </c>
      <c r="C245" s="45"/>
      <c r="D245" s="45"/>
      <c r="E245" s="45"/>
      <c r="F245" s="45"/>
      <c r="G245" s="45"/>
      <c r="H245" s="45"/>
      <c r="I245" s="45" t="s">
        <v>19</v>
      </c>
    </row>
    <row r="246" spans="1:9" ht="15.75">
      <c r="A246" s="67"/>
      <c r="B246" s="45" t="s">
        <v>2</v>
      </c>
      <c r="C246" s="45"/>
      <c r="D246" s="45"/>
      <c r="E246" s="45"/>
      <c r="F246" s="45"/>
      <c r="G246" s="45"/>
      <c r="H246" s="45"/>
      <c r="I246" s="45" t="s">
        <v>4</v>
      </c>
    </row>
    <row r="247" spans="1:9" ht="15.75">
      <c r="A247" s="67"/>
      <c r="B247" s="45" t="s">
        <v>12</v>
      </c>
      <c r="C247" s="45"/>
      <c r="D247" s="45"/>
      <c r="E247" s="45"/>
      <c r="F247" s="45"/>
      <c r="G247" s="45"/>
      <c r="H247" s="45"/>
      <c r="I247" s="45" t="s">
        <v>5</v>
      </c>
    </row>
    <row r="248" spans="1:9" ht="15.75">
      <c r="A248" s="67"/>
      <c r="B248" s="45" t="s">
        <v>17</v>
      </c>
      <c r="C248" s="45"/>
      <c r="D248" s="45"/>
      <c r="E248" s="45"/>
      <c r="F248" s="45"/>
      <c r="G248" s="45"/>
      <c r="H248" s="45"/>
      <c r="I248" s="45" t="s">
        <v>1</v>
      </c>
    </row>
    <row r="249" spans="1:9" ht="15.75">
      <c r="A249" s="67"/>
      <c r="B249" s="45" t="s">
        <v>18</v>
      </c>
      <c r="C249" s="45"/>
      <c r="D249" s="45"/>
      <c r="E249" s="45"/>
      <c r="F249" s="45"/>
      <c r="G249" s="45"/>
      <c r="H249" s="45"/>
      <c r="I249" s="45" t="s">
        <v>3</v>
      </c>
    </row>
    <row r="250" spans="1:9" ht="15.75">
      <c r="A250" s="67"/>
      <c r="B250" s="45" t="s">
        <v>6</v>
      </c>
      <c r="C250" s="45"/>
      <c r="D250" s="45"/>
      <c r="E250" s="45"/>
      <c r="F250" s="45"/>
      <c r="G250" s="45"/>
      <c r="H250" s="45"/>
      <c r="I250" s="45" t="s">
        <v>0</v>
      </c>
    </row>
    <row r="251" spans="1:9" ht="15.75">
      <c r="A251" s="67"/>
      <c r="B251" s="45" t="s">
        <v>8</v>
      </c>
      <c r="C251" s="45"/>
      <c r="D251" s="45"/>
      <c r="E251" s="45"/>
      <c r="F251" s="45"/>
      <c r="G251" s="45"/>
      <c r="H251" s="45"/>
      <c r="I251" s="45" t="s">
        <v>9</v>
      </c>
    </row>
    <row r="252" spans="1:9" ht="15.75">
      <c r="A252" s="67"/>
      <c r="B252" s="45" t="s">
        <v>14</v>
      </c>
      <c r="C252" s="45"/>
      <c r="D252" s="45"/>
      <c r="E252" s="45"/>
      <c r="F252" s="45"/>
      <c r="G252" s="45"/>
      <c r="H252" s="45"/>
      <c r="I252" s="45" t="s">
        <v>15</v>
      </c>
    </row>
    <row r="253" spans="1:9" ht="15.75">
      <c r="A253" s="69">
        <v>23</v>
      </c>
      <c r="B253" s="45" t="s">
        <v>10</v>
      </c>
      <c r="C253" s="45"/>
      <c r="D253" s="45"/>
      <c r="E253" s="45"/>
      <c r="F253" s="45"/>
      <c r="G253" s="45"/>
      <c r="H253" s="45"/>
      <c r="I253" s="45" t="s">
        <v>11</v>
      </c>
    </row>
    <row r="254" spans="1:9" ht="15.75">
      <c r="A254" s="69"/>
      <c r="B254" s="45" t="s">
        <v>13</v>
      </c>
      <c r="C254" s="45"/>
      <c r="D254" s="45"/>
      <c r="E254" s="45"/>
      <c r="F254" s="45"/>
      <c r="G254" s="45"/>
      <c r="H254" s="45"/>
      <c r="I254" s="45" t="s">
        <v>7</v>
      </c>
    </row>
    <row r="256" spans="1:9" ht="15.75">
      <c r="A256" s="67" t="s">
        <v>38</v>
      </c>
      <c r="B256" s="45" t="s">
        <v>0</v>
      </c>
      <c r="C256" s="45"/>
      <c r="D256" s="45"/>
      <c r="E256" s="45"/>
      <c r="F256" s="45"/>
      <c r="G256" s="45"/>
      <c r="H256" s="45"/>
      <c r="I256" s="45" t="s">
        <v>2</v>
      </c>
    </row>
    <row r="257" spans="1:9" ht="15.75">
      <c r="A257" s="67"/>
      <c r="B257" s="45" t="s">
        <v>1</v>
      </c>
      <c r="C257" s="45"/>
      <c r="D257" s="45"/>
      <c r="E257" s="45"/>
      <c r="F257" s="45"/>
      <c r="G257" s="45"/>
      <c r="H257" s="45"/>
      <c r="I257" s="45" t="s">
        <v>18</v>
      </c>
    </row>
    <row r="258" spans="1:9" ht="15.75">
      <c r="A258" s="67"/>
      <c r="B258" s="45" t="s">
        <v>3</v>
      </c>
      <c r="C258" s="45"/>
      <c r="D258" s="45"/>
      <c r="E258" s="45"/>
      <c r="F258" s="45"/>
      <c r="G258" s="45"/>
      <c r="H258" s="45"/>
      <c r="I258" s="45" t="s">
        <v>12</v>
      </c>
    </row>
    <row r="259" spans="1:9" ht="15.75">
      <c r="A259" s="67"/>
      <c r="B259" s="45" t="s">
        <v>4</v>
      </c>
      <c r="C259" s="45"/>
      <c r="D259" s="45"/>
      <c r="E259" s="45"/>
      <c r="F259" s="45"/>
      <c r="G259" s="45"/>
      <c r="H259" s="45"/>
      <c r="I259" s="45" t="s">
        <v>8</v>
      </c>
    </row>
    <row r="260" spans="1:9" ht="15.75">
      <c r="A260" s="67"/>
      <c r="B260" s="45" t="s">
        <v>19</v>
      </c>
      <c r="C260" s="45"/>
      <c r="D260" s="45"/>
      <c r="E260" s="45"/>
      <c r="F260" s="45"/>
      <c r="G260" s="45"/>
      <c r="H260" s="45"/>
      <c r="I260" s="45" t="s">
        <v>17</v>
      </c>
    </row>
    <row r="261" spans="1:9" ht="15.75">
      <c r="A261" s="67"/>
      <c r="B261" s="45" t="s">
        <v>5</v>
      </c>
      <c r="C261" s="45"/>
      <c r="D261" s="45"/>
      <c r="E261" s="45"/>
      <c r="F261" s="45"/>
      <c r="G261" s="45"/>
      <c r="H261" s="45"/>
      <c r="I261" s="45" t="s">
        <v>13</v>
      </c>
    </row>
    <row r="262" spans="1:9" ht="15.75">
      <c r="A262" s="67"/>
      <c r="B262" s="45" t="s">
        <v>7</v>
      </c>
      <c r="C262" s="45"/>
      <c r="D262" s="45"/>
      <c r="E262" s="45"/>
      <c r="F262" s="45"/>
      <c r="G262" s="45"/>
      <c r="H262" s="45"/>
      <c r="I262" s="45" t="s">
        <v>10</v>
      </c>
    </row>
    <row r="263" spans="1:9" ht="15.75">
      <c r="A263" s="67"/>
      <c r="B263" s="45" t="s">
        <v>9</v>
      </c>
      <c r="C263" s="45"/>
      <c r="D263" s="45"/>
      <c r="E263" s="45"/>
      <c r="F263" s="45"/>
      <c r="G263" s="45"/>
      <c r="H263" s="45"/>
      <c r="I263" s="45" t="s">
        <v>6</v>
      </c>
    </row>
    <row r="264" spans="1:9" ht="15.75">
      <c r="A264" s="69">
        <v>24</v>
      </c>
      <c r="B264" s="45" t="s">
        <v>11</v>
      </c>
      <c r="C264" s="45"/>
      <c r="D264" s="45"/>
      <c r="E264" s="45"/>
      <c r="F264" s="45"/>
      <c r="G264" s="45"/>
      <c r="H264" s="45"/>
      <c r="I264" s="45" t="s">
        <v>14</v>
      </c>
    </row>
    <row r="265" spans="1:9" ht="15.75">
      <c r="A265" s="69"/>
      <c r="B265" s="45" t="s">
        <v>15</v>
      </c>
      <c r="C265" s="45"/>
      <c r="D265" s="45"/>
      <c r="E265" s="45"/>
      <c r="F265" s="45"/>
      <c r="G265" s="45"/>
      <c r="H265" s="45"/>
      <c r="I265" s="45" t="s">
        <v>16</v>
      </c>
    </row>
    <row r="267" spans="1:9" ht="15.75">
      <c r="A267" s="67" t="s">
        <v>39</v>
      </c>
      <c r="B267" s="45" t="s">
        <v>0</v>
      </c>
      <c r="C267" s="45"/>
      <c r="D267" s="45"/>
      <c r="E267" s="45"/>
      <c r="F267" s="45"/>
      <c r="G267" s="45"/>
      <c r="H267" s="45"/>
      <c r="I267" s="45" t="s">
        <v>4</v>
      </c>
    </row>
    <row r="268" spans="1:9" ht="15.75">
      <c r="A268" s="67"/>
      <c r="B268" s="45" t="s">
        <v>16</v>
      </c>
      <c r="C268" s="45"/>
      <c r="D268" s="45"/>
      <c r="E268" s="45"/>
      <c r="F268" s="45"/>
      <c r="G268" s="45"/>
      <c r="H268" s="45"/>
      <c r="I268" s="45" t="s">
        <v>11</v>
      </c>
    </row>
    <row r="269" spans="1:9" ht="15.75">
      <c r="A269" s="67"/>
      <c r="B269" s="45" t="s">
        <v>2</v>
      </c>
      <c r="C269" s="45"/>
      <c r="D269" s="45"/>
      <c r="E269" s="45"/>
      <c r="F269" s="45"/>
      <c r="G269" s="45"/>
      <c r="H269" s="45"/>
      <c r="I269" s="45" t="s">
        <v>5</v>
      </c>
    </row>
    <row r="270" spans="1:9" ht="15.75">
      <c r="A270" s="67"/>
      <c r="B270" s="45" t="s">
        <v>12</v>
      </c>
      <c r="C270" s="45"/>
      <c r="D270" s="45"/>
      <c r="E270" s="45"/>
      <c r="F270" s="45"/>
      <c r="G270" s="45"/>
      <c r="H270" s="45"/>
      <c r="I270" s="45" t="s">
        <v>7</v>
      </c>
    </row>
    <row r="271" spans="1:9" ht="15.75">
      <c r="A271" s="67"/>
      <c r="B271" s="45" t="s">
        <v>18</v>
      </c>
      <c r="C271" s="45"/>
      <c r="D271" s="45"/>
      <c r="E271" s="45"/>
      <c r="F271" s="45"/>
      <c r="G271" s="45"/>
      <c r="H271" s="45"/>
      <c r="I271" s="45" t="s">
        <v>9</v>
      </c>
    </row>
    <row r="272" spans="1:9" ht="15.75">
      <c r="A272" s="67"/>
      <c r="B272" s="45" t="s">
        <v>6</v>
      </c>
      <c r="C272" s="45"/>
      <c r="D272" s="45"/>
      <c r="E272" s="45"/>
      <c r="F272" s="45"/>
      <c r="G272" s="45"/>
      <c r="H272" s="45"/>
      <c r="I272" s="45" t="s">
        <v>1</v>
      </c>
    </row>
    <row r="273" spans="1:9" ht="15.75">
      <c r="A273" s="67"/>
      <c r="B273" s="45" t="s">
        <v>8</v>
      </c>
      <c r="C273" s="45"/>
      <c r="D273" s="45"/>
      <c r="E273" s="45"/>
      <c r="F273" s="45"/>
      <c r="G273" s="45"/>
      <c r="H273" s="45"/>
      <c r="I273" s="45" t="s">
        <v>3</v>
      </c>
    </row>
    <row r="274" spans="1:9" ht="15.75">
      <c r="A274" s="67"/>
      <c r="B274" s="45" t="s">
        <v>14</v>
      </c>
      <c r="C274" s="45"/>
      <c r="D274" s="45"/>
      <c r="E274" s="45"/>
      <c r="F274" s="45"/>
      <c r="G274" s="45"/>
      <c r="H274" s="45"/>
      <c r="I274" s="45" t="s">
        <v>17</v>
      </c>
    </row>
    <row r="275" spans="1:9" ht="15.75">
      <c r="A275" s="69">
        <v>25</v>
      </c>
      <c r="B275" s="45" t="s">
        <v>10</v>
      </c>
      <c r="C275" s="45"/>
      <c r="D275" s="45"/>
      <c r="E275" s="45"/>
      <c r="F275" s="45"/>
      <c r="G275" s="45"/>
      <c r="H275" s="45"/>
      <c r="I275" s="45" t="s">
        <v>15</v>
      </c>
    </row>
    <row r="276" spans="1:9" ht="15.75">
      <c r="A276" s="69"/>
      <c r="B276" s="45" t="s">
        <v>13</v>
      </c>
      <c r="C276" s="45"/>
      <c r="D276" s="45"/>
      <c r="E276" s="45"/>
      <c r="F276" s="45"/>
      <c r="G276" s="45"/>
      <c r="H276" s="45"/>
      <c r="I276" s="45" t="s">
        <v>19</v>
      </c>
    </row>
    <row r="278" spans="1:9" ht="15.75">
      <c r="A278" s="67" t="s">
        <v>40</v>
      </c>
      <c r="B278" s="45" t="s">
        <v>1</v>
      </c>
      <c r="C278" s="45"/>
      <c r="D278" s="45"/>
      <c r="E278" s="45"/>
      <c r="F278" s="45"/>
      <c r="G278" s="45"/>
      <c r="H278" s="45"/>
      <c r="I278" s="45" t="s">
        <v>8</v>
      </c>
    </row>
    <row r="279" spans="1:9" ht="15.75">
      <c r="A279" s="67"/>
      <c r="B279" s="45" t="s">
        <v>3</v>
      </c>
      <c r="C279" s="45"/>
      <c r="D279" s="45"/>
      <c r="E279" s="45"/>
      <c r="F279" s="45"/>
      <c r="G279" s="45"/>
      <c r="H279" s="45"/>
      <c r="I279" s="45" t="s">
        <v>2</v>
      </c>
    </row>
    <row r="280" spans="1:9" ht="15.75">
      <c r="A280" s="67"/>
      <c r="B280" s="45" t="s">
        <v>4</v>
      </c>
      <c r="C280" s="45"/>
      <c r="D280" s="45"/>
      <c r="E280" s="45"/>
      <c r="F280" s="45"/>
      <c r="G280" s="45"/>
      <c r="H280" s="45"/>
      <c r="I280" s="45" t="s">
        <v>6</v>
      </c>
    </row>
    <row r="281" spans="1:9" ht="15.75">
      <c r="A281" s="67"/>
      <c r="B281" s="45" t="s">
        <v>17</v>
      </c>
      <c r="C281" s="45"/>
      <c r="D281" s="45"/>
      <c r="E281" s="45"/>
      <c r="F281" s="45"/>
      <c r="G281" s="45"/>
      <c r="H281" s="45"/>
      <c r="I281" s="45" t="s">
        <v>16</v>
      </c>
    </row>
    <row r="282" spans="1:9" ht="15.75">
      <c r="A282" s="67"/>
      <c r="B282" s="45" t="s">
        <v>19</v>
      </c>
      <c r="C282" s="45"/>
      <c r="D282" s="45"/>
      <c r="E282" s="45"/>
      <c r="F282" s="45"/>
      <c r="G282" s="45"/>
      <c r="H282" s="45"/>
      <c r="I282" s="45" t="s">
        <v>14</v>
      </c>
    </row>
    <row r="283" spans="1:9" ht="15.75">
      <c r="A283" s="67"/>
      <c r="B283" s="45" t="s">
        <v>5</v>
      </c>
      <c r="C283" s="45"/>
      <c r="D283" s="45"/>
      <c r="E283" s="45"/>
      <c r="F283" s="45"/>
      <c r="G283" s="45"/>
      <c r="H283" s="45"/>
      <c r="I283" s="45" t="s">
        <v>10</v>
      </c>
    </row>
    <row r="284" spans="1:9" ht="15.75">
      <c r="A284" s="67"/>
      <c r="B284" s="45" t="s">
        <v>7</v>
      </c>
      <c r="C284" s="45"/>
      <c r="D284" s="45"/>
      <c r="E284" s="45"/>
      <c r="F284" s="45"/>
      <c r="G284" s="45"/>
      <c r="H284" s="45"/>
      <c r="I284" s="45" t="s">
        <v>18</v>
      </c>
    </row>
    <row r="285" spans="1:9" ht="15.75">
      <c r="A285" s="67"/>
      <c r="B285" s="45" t="s">
        <v>9</v>
      </c>
      <c r="C285" s="45"/>
      <c r="D285" s="45"/>
      <c r="E285" s="45"/>
      <c r="F285" s="45"/>
      <c r="G285" s="45"/>
      <c r="H285" s="45"/>
      <c r="I285" s="45" t="s">
        <v>0</v>
      </c>
    </row>
    <row r="286" spans="1:9" ht="15.75">
      <c r="A286" s="69">
        <v>26</v>
      </c>
      <c r="B286" s="45" t="s">
        <v>11</v>
      </c>
      <c r="C286" s="45"/>
      <c r="D286" s="45"/>
      <c r="E286" s="45"/>
      <c r="F286" s="45"/>
      <c r="G286" s="45"/>
      <c r="H286" s="45"/>
      <c r="I286" s="45" t="s">
        <v>12</v>
      </c>
    </row>
    <row r="287" spans="1:9" ht="15.75">
      <c r="A287" s="69"/>
      <c r="B287" s="45" t="s">
        <v>15</v>
      </c>
      <c r="C287" s="45"/>
      <c r="D287" s="45"/>
      <c r="E287" s="45"/>
      <c r="F287" s="45"/>
      <c r="G287" s="45"/>
      <c r="H287" s="45"/>
      <c r="I287" s="45" t="s">
        <v>13</v>
      </c>
    </row>
    <row r="289" spans="1:9" ht="15.75">
      <c r="A289" s="67" t="s">
        <v>41</v>
      </c>
      <c r="B289" s="45" t="s">
        <v>0</v>
      </c>
      <c r="C289" s="45"/>
      <c r="D289" s="45"/>
      <c r="E289" s="45"/>
      <c r="F289" s="45"/>
      <c r="G289" s="45"/>
      <c r="H289" s="45"/>
      <c r="I289" s="45" t="s">
        <v>5</v>
      </c>
    </row>
    <row r="290" spans="1:9" ht="15.75">
      <c r="A290" s="67"/>
      <c r="B290" s="45" t="s">
        <v>2</v>
      </c>
      <c r="C290" s="45"/>
      <c r="D290" s="45"/>
      <c r="E290" s="45"/>
      <c r="F290" s="45"/>
      <c r="G290" s="45"/>
      <c r="H290" s="45"/>
      <c r="I290" s="45" t="s">
        <v>1</v>
      </c>
    </row>
    <row r="291" spans="1:9" ht="15.75">
      <c r="A291" s="67"/>
      <c r="B291" s="45" t="s">
        <v>4</v>
      </c>
      <c r="C291" s="45"/>
      <c r="D291" s="45"/>
      <c r="E291" s="45"/>
      <c r="F291" s="45"/>
      <c r="G291" s="45"/>
      <c r="H291" s="45"/>
      <c r="I291" s="45" t="s">
        <v>9</v>
      </c>
    </row>
    <row r="292" spans="1:9" ht="15.75">
      <c r="A292" s="67"/>
      <c r="B292" s="45" t="s">
        <v>12</v>
      </c>
      <c r="C292" s="45"/>
      <c r="D292" s="45"/>
      <c r="E292" s="45"/>
      <c r="F292" s="45"/>
      <c r="G292" s="45"/>
      <c r="H292" s="45"/>
      <c r="I292" s="45" t="s">
        <v>15</v>
      </c>
    </row>
    <row r="293" spans="1:9" ht="15.75">
      <c r="A293" s="67"/>
      <c r="B293" s="45" t="s">
        <v>18</v>
      </c>
      <c r="C293" s="45"/>
      <c r="D293" s="45"/>
      <c r="E293" s="45"/>
      <c r="F293" s="45"/>
      <c r="G293" s="45"/>
      <c r="H293" s="45"/>
      <c r="I293" s="45" t="s">
        <v>17</v>
      </c>
    </row>
    <row r="294" spans="1:9" ht="15.75">
      <c r="A294" s="67"/>
      <c r="B294" s="45" t="s">
        <v>6</v>
      </c>
      <c r="C294" s="45"/>
      <c r="D294" s="45"/>
      <c r="E294" s="45"/>
      <c r="F294" s="45"/>
      <c r="G294" s="45"/>
      <c r="H294" s="45"/>
      <c r="I294" s="45" t="s">
        <v>3</v>
      </c>
    </row>
    <row r="295" spans="1:9" ht="15.75">
      <c r="A295" s="67"/>
      <c r="B295" s="45" t="s">
        <v>8</v>
      </c>
      <c r="C295" s="45"/>
      <c r="D295" s="45"/>
      <c r="E295" s="45"/>
      <c r="F295" s="45"/>
      <c r="G295" s="45"/>
      <c r="H295" s="45"/>
      <c r="I295" s="45" t="s">
        <v>7</v>
      </c>
    </row>
    <row r="296" spans="1:9" ht="15.75">
      <c r="A296" s="67"/>
      <c r="B296" s="45" t="s">
        <v>14</v>
      </c>
      <c r="C296" s="45"/>
      <c r="D296" s="45"/>
      <c r="E296" s="45"/>
      <c r="F296" s="45"/>
      <c r="G296" s="45"/>
      <c r="H296" s="45"/>
      <c r="I296" s="45" t="s">
        <v>16</v>
      </c>
    </row>
    <row r="297" spans="1:9" ht="15.75">
      <c r="A297" s="69">
        <v>27</v>
      </c>
      <c r="B297" s="45" t="s">
        <v>10</v>
      </c>
      <c r="C297" s="45"/>
      <c r="D297" s="45"/>
      <c r="E297" s="45"/>
      <c r="F297" s="45"/>
      <c r="G297" s="45"/>
      <c r="H297" s="45"/>
      <c r="I297" s="45" t="s">
        <v>19</v>
      </c>
    </row>
    <row r="298" spans="1:9" ht="15.75">
      <c r="A298" s="69"/>
      <c r="B298" s="45" t="s">
        <v>13</v>
      </c>
      <c r="C298" s="45"/>
      <c r="D298" s="45"/>
      <c r="E298" s="45"/>
      <c r="F298" s="45"/>
      <c r="G298" s="45"/>
      <c r="H298" s="45"/>
      <c r="I298" s="45" t="s">
        <v>11</v>
      </c>
    </row>
    <row r="300" spans="1:9" ht="15.75">
      <c r="A300" s="67" t="s">
        <v>42</v>
      </c>
      <c r="B300" s="45" t="s">
        <v>16</v>
      </c>
      <c r="C300" s="45"/>
      <c r="D300" s="45"/>
      <c r="E300" s="45"/>
      <c r="F300" s="45"/>
      <c r="G300" s="45"/>
      <c r="H300" s="45"/>
      <c r="I300" s="45" t="s">
        <v>12</v>
      </c>
    </row>
    <row r="301" spans="1:9" ht="15.75">
      <c r="A301" s="67"/>
      <c r="B301" s="45" t="s">
        <v>1</v>
      </c>
      <c r="C301" s="45"/>
      <c r="D301" s="45"/>
      <c r="E301" s="45"/>
      <c r="F301" s="45"/>
      <c r="G301" s="45"/>
      <c r="H301" s="45"/>
      <c r="I301" s="45" t="s">
        <v>0</v>
      </c>
    </row>
    <row r="302" spans="1:9" ht="15.75">
      <c r="A302" s="67"/>
      <c r="B302" s="45" t="s">
        <v>3</v>
      </c>
      <c r="C302" s="45"/>
      <c r="D302" s="45"/>
      <c r="E302" s="45"/>
      <c r="F302" s="45"/>
      <c r="G302" s="45"/>
      <c r="H302" s="45"/>
      <c r="I302" s="45" t="s">
        <v>9</v>
      </c>
    </row>
    <row r="303" spans="1:9" ht="15.75">
      <c r="A303" s="67"/>
      <c r="B303" s="45" t="s">
        <v>17</v>
      </c>
      <c r="C303" s="45"/>
      <c r="D303" s="45"/>
      <c r="E303" s="45"/>
      <c r="F303" s="45"/>
      <c r="G303" s="45"/>
      <c r="H303" s="45"/>
      <c r="I303" s="45" t="s">
        <v>13</v>
      </c>
    </row>
    <row r="304" spans="1:9" ht="15.75">
      <c r="A304" s="67"/>
      <c r="B304" s="45" t="s">
        <v>19</v>
      </c>
      <c r="C304" s="45"/>
      <c r="D304" s="45"/>
      <c r="E304" s="45"/>
      <c r="F304" s="45"/>
      <c r="G304" s="45"/>
      <c r="H304" s="45"/>
      <c r="I304" s="45" t="s">
        <v>2</v>
      </c>
    </row>
    <row r="305" spans="1:9" ht="15.75">
      <c r="A305" s="67"/>
      <c r="B305" s="45" t="s">
        <v>5</v>
      </c>
      <c r="C305" s="45"/>
      <c r="D305" s="45"/>
      <c r="E305" s="45"/>
      <c r="F305" s="45"/>
      <c r="G305" s="45"/>
      <c r="H305" s="45"/>
      <c r="I305" s="45" t="s">
        <v>4</v>
      </c>
    </row>
    <row r="306" spans="1:9" ht="15.75">
      <c r="A306" s="67"/>
      <c r="B306" s="45" t="s">
        <v>7</v>
      </c>
      <c r="C306" s="45"/>
      <c r="D306" s="45"/>
      <c r="E306" s="45"/>
      <c r="F306" s="45"/>
      <c r="G306" s="45"/>
      <c r="H306" s="45"/>
      <c r="I306" s="45" t="s">
        <v>6</v>
      </c>
    </row>
    <row r="307" spans="1:9" ht="15.75">
      <c r="A307" s="67"/>
      <c r="B307" s="45" t="s">
        <v>14</v>
      </c>
      <c r="C307" s="45"/>
      <c r="D307" s="45"/>
      <c r="E307" s="45"/>
      <c r="F307" s="45"/>
      <c r="G307" s="45"/>
      <c r="H307" s="45"/>
      <c r="I307" s="45" t="s">
        <v>10</v>
      </c>
    </row>
    <row r="308" spans="1:9" ht="15.75">
      <c r="A308" s="69">
        <v>28</v>
      </c>
      <c r="B308" s="45" t="s">
        <v>11</v>
      </c>
      <c r="C308" s="45"/>
      <c r="D308" s="45"/>
      <c r="E308" s="45"/>
      <c r="F308" s="45"/>
      <c r="G308" s="45"/>
      <c r="H308" s="45"/>
      <c r="I308" s="45" t="s">
        <v>18</v>
      </c>
    </row>
    <row r="309" spans="1:9" ht="15.75">
      <c r="A309" s="69"/>
      <c r="B309" s="45" t="s">
        <v>15</v>
      </c>
      <c r="C309" s="45"/>
      <c r="D309" s="45"/>
      <c r="E309" s="45"/>
      <c r="F309" s="45"/>
      <c r="G309" s="45"/>
      <c r="H309" s="45"/>
      <c r="I309" s="45" t="s">
        <v>8</v>
      </c>
    </row>
    <row r="311" spans="1:9" ht="15.75">
      <c r="A311" s="67" t="s">
        <v>43</v>
      </c>
      <c r="B311" s="45" t="s">
        <v>0</v>
      </c>
      <c r="C311" s="45"/>
      <c r="D311" s="45"/>
      <c r="E311" s="45"/>
      <c r="F311" s="45"/>
      <c r="G311" s="45"/>
      <c r="H311" s="45"/>
      <c r="I311" s="45" t="s">
        <v>19</v>
      </c>
    </row>
    <row r="312" spans="1:9" ht="15.75">
      <c r="A312" s="67"/>
      <c r="B312" s="45" t="s">
        <v>2</v>
      </c>
      <c r="C312" s="45"/>
      <c r="D312" s="45"/>
      <c r="E312" s="45"/>
      <c r="F312" s="45"/>
      <c r="G312" s="45"/>
      <c r="H312" s="45"/>
      <c r="I312" s="45" t="s">
        <v>7</v>
      </c>
    </row>
    <row r="313" spans="1:9" ht="15.75">
      <c r="A313" s="67"/>
      <c r="B313" s="45" t="s">
        <v>4</v>
      </c>
      <c r="C313" s="45"/>
      <c r="D313" s="45"/>
      <c r="E313" s="45"/>
      <c r="F313" s="45"/>
      <c r="G313" s="45"/>
      <c r="H313" s="45"/>
      <c r="I313" s="45" t="s">
        <v>3</v>
      </c>
    </row>
    <row r="314" spans="1:9" ht="15.75">
      <c r="A314" s="67"/>
      <c r="B314" s="45" t="s">
        <v>12</v>
      </c>
      <c r="C314" s="45"/>
      <c r="D314" s="45"/>
      <c r="E314" s="45"/>
      <c r="F314" s="45"/>
      <c r="G314" s="45"/>
      <c r="H314" s="45"/>
      <c r="I314" s="45" t="s">
        <v>17</v>
      </c>
    </row>
    <row r="315" spans="1:9" ht="15.75">
      <c r="A315" s="67"/>
      <c r="B315" s="45" t="s">
        <v>18</v>
      </c>
      <c r="C315" s="45"/>
      <c r="D315" s="45"/>
      <c r="E315" s="45"/>
      <c r="F315" s="45"/>
      <c r="G315" s="45"/>
      <c r="H315" s="45"/>
      <c r="I315" s="45" t="s">
        <v>15</v>
      </c>
    </row>
    <row r="316" spans="1:9" ht="15.75">
      <c r="A316" s="67"/>
      <c r="B316" s="45" t="s">
        <v>6</v>
      </c>
      <c r="C316" s="45"/>
      <c r="D316" s="45"/>
      <c r="E316" s="45"/>
      <c r="F316" s="45"/>
      <c r="G316" s="45"/>
      <c r="H316" s="45"/>
      <c r="I316" s="45" t="s">
        <v>11</v>
      </c>
    </row>
    <row r="317" spans="1:9" ht="15.75">
      <c r="A317" s="67"/>
      <c r="B317" s="45" t="s">
        <v>8</v>
      </c>
      <c r="C317" s="45"/>
      <c r="D317" s="45"/>
      <c r="E317" s="45"/>
      <c r="F317" s="45"/>
      <c r="G317" s="45"/>
      <c r="H317" s="45"/>
      <c r="I317" s="45" t="s">
        <v>5</v>
      </c>
    </row>
    <row r="318" spans="1:9" ht="15.75">
      <c r="A318" s="67"/>
      <c r="B318" s="45" t="s">
        <v>9</v>
      </c>
      <c r="C318" s="45"/>
      <c r="D318" s="45"/>
      <c r="E318" s="45"/>
      <c r="F318" s="45"/>
      <c r="G318" s="45"/>
      <c r="H318" s="45"/>
      <c r="I318" s="45" t="s">
        <v>1</v>
      </c>
    </row>
    <row r="319" spans="1:9" ht="15.75">
      <c r="A319" s="69">
        <v>29</v>
      </c>
      <c r="B319" s="45" t="s">
        <v>10</v>
      </c>
      <c r="C319" s="45"/>
      <c r="D319" s="45"/>
      <c r="E319" s="45"/>
      <c r="F319" s="45"/>
      <c r="G319" s="45"/>
      <c r="H319" s="45"/>
      <c r="I319" s="45" t="s">
        <v>16</v>
      </c>
    </row>
    <row r="320" spans="1:9" ht="15.75">
      <c r="A320" s="69"/>
      <c r="B320" s="45" t="s">
        <v>13</v>
      </c>
      <c r="C320" s="45"/>
      <c r="D320" s="45"/>
      <c r="E320" s="45"/>
      <c r="F320" s="45"/>
      <c r="G320" s="45"/>
      <c r="H320" s="45"/>
      <c r="I320" s="45" t="s">
        <v>14</v>
      </c>
    </row>
    <row r="322" spans="1:9" ht="15.75">
      <c r="A322" s="67" t="s">
        <v>44</v>
      </c>
      <c r="B322" s="45" t="s">
        <v>16</v>
      </c>
      <c r="C322" s="45"/>
      <c r="D322" s="45"/>
      <c r="E322" s="45"/>
      <c r="F322" s="45"/>
      <c r="G322" s="45"/>
      <c r="H322" s="45"/>
      <c r="I322" s="45" t="s">
        <v>13</v>
      </c>
    </row>
    <row r="323" spans="1:9" ht="15.75">
      <c r="A323" s="67"/>
      <c r="B323" s="45" t="s">
        <v>1</v>
      </c>
      <c r="C323" s="45"/>
      <c r="D323" s="45"/>
      <c r="E323" s="45"/>
      <c r="F323" s="45"/>
      <c r="G323" s="45"/>
      <c r="H323" s="45"/>
      <c r="I323" s="45" t="s">
        <v>4</v>
      </c>
    </row>
    <row r="324" spans="1:9" ht="15.75">
      <c r="A324" s="67"/>
      <c r="B324" s="45" t="s">
        <v>3</v>
      </c>
      <c r="C324" s="45"/>
      <c r="D324" s="45"/>
      <c r="E324" s="45"/>
      <c r="F324" s="45"/>
      <c r="G324" s="45"/>
      <c r="H324" s="45"/>
      <c r="I324" s="45" t="s">
        <v>0</v>
      </c>
    </row>
    <row r="325" spans="1:9" ht="15.75">
      <c r="A325" s="67"/>
      <c r="B325" s="45" t="s">
        <v>17</v>
      </c>
      <c r="C325" s="45"/>
      <c r="D325" s="45"/>
      <c r="E325" s="45"/>
      <c r="F325" s="45"/>
      <c r="G325" s="45"/>
      <c r="H325" s="45"/>
      <c r="I325" s="45" t="s">
        <v>10</v>
      </c>
    </row>
    <row r="326" spans="1:9" ht="15.75">
      <c r="A326" s="67"/>
      <c r="B326" s="45" t="s">
        <v>19</v>
      </c>
      <c r="C326" s="45"/>
      <c r="D326" s="45"/>
      <c r="E326" s="45"/>
      <c r="F326" s="45"/>
      <c r="G326" s="45"/>
      <c r="H326" s="45"/>
      <c r="I326" s="45" t="s">
        <v>12</v>
      </c>
    </row>
    <row r="327" spans="1:9" ht="15.75">
      <c r="A327" s="67"/>
      <c r="B327" s="45" t="s">
        <v>5</v>
      </c>
      <c r="C327" s="45"/>
      <c r="D327" s="45"/>
      <c r="E327" s="45"/>
      <c r="F327" s="45"/>
      <c r="G327" s="45"/>
      <c r="H327" s="45"/>
      <c r="I327" s="45" t="s">
        <v>6</v>
      </c>
    </row>
    <row r="328" spans="1:9" ht="15.75">
      <c r="A328" s="67"/>
      <c r="B328" s="45" t="s">
        <v>7</v>
      </c>
      <c r="C328" s="45"/>
      <c r="D328" s="45"/>
      <c r="E328" s="45"/>
      <c r="F328" s="45"/>
      <c r="G328" s="45"/>
      <c r="H328" s="45"/>
      <c r="I328" s="45" t="s">
        <v>9</v>
      </c>
    </row>
    <row r="329" spans="1:9" ht="15.75">
      <c r="A329" s="67"/>
      <c r="B329" s="45" t="s">
        <v>14</v>
      </c>
      <c r="C329" s="45"/>
      <c r="D329" s="45"/>
      <c r="E329" s="45"/>
      <c r="F329" s="45"/>
      <c r="G329" s="45"/>
      <c r="H329" s="45"/>
      <c r="I329" s="45" t="s">
        <v>18</v>
      </c>
    </row>
    <row r="330" spans="1:9" ht="15.75">
      <c r="A330" s="69">
        <v>30</v>
      </c>
      <c r="B330" s="45" t="s">
        <v>11</v>
      </c>
      <c r="C330" s="45"/>
      <c r="D330" s="45"/>
      <c r="E330" s="45"/>
      <c r="F330" s="45"/>
      <c r="G330" s="45"/>
      <c r="H330" s="45"/>
      <c r="I330" s="45" t="s">
        <v>8</v>
      </c>
    </row>
    <row r="331" spans="1:9" ht="15.75">
      <c r="A331" s="69"/>
      <c r="B331" s="45" t="s">
        <v>15</v>
      </c>
      <c r="C331" s="45"/>
      <c r="D331" s="45"/>
      <c r="E331" s="45"/>
      <c r="F331" s="45"/>
      <c r="G331" s="45"/>
      <c r="H331" s="45"/>
      <c r="I331" s="45" t="s">
        <v>2</v>
      </c>
    </row>
    <row r="333" spans="1:9" ht="15.75">
      <c r="A333" s="67" t="s">
        <v>45</v>
      </c>
      <c r="B333" s="45" t="s">
        <v>0</v>
      </c>
      <c r="C333" s="45"/>
      <c r="D333" s="45"/>
      <c r="E333" s="45"/>
      <c r="F333" s="45"/>
      <c r="G333" s="45"/>
      <c r="H333" s="45"/>
      <c r="I333" s="45" t="s">
        <v>11</v>
      </c>
    </row>
    <row r="334" spans="1:9" ht="15.75">
      <c r="A334" s="67"/>
      <c r="B334" s="45" t="s">
        <v>2</v>
      </c>
      <c r="C334" s="45"/>
      <c r="D334" s="45"/>
      <c r="E334" s="45"/>
      <c r="F334" s="45"/>
      <c r="G334" s="45"/>
      <c r="H334" s="45"/>
      <c r="I334" s="45" t="s">
        <v>17</v>
      </c>
    </row>
    <row r="335" spans="1:9" ht="15.75">
      <c r="A335" s="67"/>
      <c r="B335" s="45" t="s">
        <v>3</v>
      </c>
      <c r="C335" s="45"/>
      <c r="D335" s="45"/>
      <c r="E335" s="45"/>
      <c r="F335" s="45"/>
      <c r="G335" s="45"/>
      <c r="H335" s="45"/>
      <c r="I335" s="45" t="s">
        <v>1</v>
      </c>
    </row>
    <row r="336" spans="1:9" ht="15.75">
      <c r="A336" s="67"/>
      <c r="B336" s="45" t="s">
        <v>4</v>
      </c>
      <c r="C336" s="45"/>
      <c r="D336" s="45"/>
      <c r="E336" s="45"/>
      <c r="F336" s="45"/>
      <c r="G336" s="45"/>
      <c r="H336" s="45"/>
      <c r="I336" s="45" t="s">
        <v>7</v>
      </c>
    </row>
    <row r="337" spans="1:9" ht="15.75">
      <c r="A337" s="67"/>
      <c r="B337" s="45" t="s">
        <v>12</v>
      </c>
      <c r="C337" s="45"/>
      <c r="D337" s="45"/>
      <c r="E337" s="45"/>
      <c r="F337" s="45"/>
      <c r="G337" s="45"/>
      <c r="H337" s="45"/>
      <c r="I337" s="45" t="s">
        <v>14</v>
      </c>
    </row>
    <row r="338" spans="1:9" ht="15.75">
      <c r="A338" s="67"/>
      <c r="B338" s="45" t="s">
        <v>18</v>
      </c>
      <c r="C338" s="45"/>
      <c r="D338" s="45"/>
      <c r="E338" s="45"/>
      <c r="F338" s="45"/>
      <c r="G338" s="45"/>
      <c r="H338" s="45"/>
      <c r="I338" s="45" t="s">
        <v>16</v>
      </c>
    </row>
    <row r="339" spans="1:9" ht="15.75">
      <c r="A339" s="67"/>
      <c r="B339" s="45" t="s">
        <v>6</v>
      </c>
      <c r="C339" s="45"/>
      <c r="D339" s="45"/>
      <c r="E339" s="45"/>
      <c r="F339" s="45"/>
      <c r="G339" s="45"/>
      <c r="H339" s="45"/>
      <c r="I339" s="45" t="s">
        <v>15</v>
      </c>
    </row>
    <row r="340" spans="1:9" ht="15.75">
      <c r="A340" s="67"/>
      <c r="B340" s="45" t="s">
        <v>8</v>
      </c>
      <c r="C340" s="45"/>
      <c r="D340" s="45"/>
      <c r="E340" s="45"/>
      <c r="F340" s="45"/>
      <c r="G340" s="45"/>
      <c r="H340" s="45"/>
      <c r="I340" s="45" t="s">
        <v>19</v>
      </c>
    </row>
    <row r="341" spans="1:9" ht="15.75">
      <c r="A341" s="69">
        <v>31</v>
      </c>
      <c r="B341" s="45" t="s">
        <v>9</v>
      </c>
      <c r="C341" s="45"/>
      <c r="D341" s="45"/>
      <c r="E341" s="45"/>
      <c r="F341" s="45"/>
      <c r="G341" s="45"/>
      <c r="H341" s="45"/>
      <c r="I341" s="45" t="s">
        <v>5</v>
      </c>
    </row>
    <row r="342" spans="1:9" ht="15.75">
      <c r="A342" s="69"/>
      <c r="B342" s="45" t="s">
        <v>13</v>
      </c>
      <c r="C342" s="45"/>
      <c r="D342" s="45"/>
      <c r="E342" s="45"/>
      <c r="F342" s="45"/>
      <c r="G342" s="45"/>
      <c r="H342" s="45"/>
      <c r="I342" s="45" t="s">
        <v>10</v>
      </c>
    </row>
    <row r="344" spans="1:9" ht="15.75">
      <c r="A344" s="67" t="s">
        <v>46</v>
      </c>
      <c r="B344" s="45" t="s">
        <v>16</v>
      </c>
      <c r="C344" s="45"/>
      <c r="D344" s="45"/>
      <c r="E344" s="45"/>
      <c r="F344" s="45"/>
      <c r="G344" s="45"/>
      <c r="H344" s="45"/>
      <c r="I344" s="45" t="s">
        <v>9</v>
      </c>
    </row>
    <row r="345" spans="1:9" ht="15.75">
      <c r="A345" s="67"/>
      <c r="B345" s="45" t="s">
        <v>17</v>
      </c>
      <c r="C345" s="45"/>
      <c r="D345" s="45"/>
      <c r="E345" s="45"/>
      <c r="F345" s="45"/>
      <c r="G345" s="45"/>
      <c r="H345" s="45"/>
      <c r="I345" s="45" t="s">
        <v>0</v>
      </c>
    </row>
    <row r="346" spans="1:9" ht="15.75">
      <c r="A346" s="67"/>
      <c r="B346" s="45" t="s">
        <v>19</v>
      </c>
      <c r="C346" s="45"/>
      <c r="D346" s="45"/>
      <c r="E346" s="45"/>
      <c r="F346" s="45"/>
      <c r="G346" s="45"/>
      <c r="H346" s="45"/>
      <c r="I346" s="45" t="s">
        <v>6</v>
      </c>
    </row>
    <row r="347" spans="1:9" ht="15.75">
      <c r="A347" s="67"/>
      <c r="B347" s="45" t="s">
        <v>5</v>
      </c>
      <c r="C347" s="45"/>
      <c r="D347" s="45"/>
      <c r="E347" s="45"/>
      <c r="F347" s="45"/>
      <c r="G347" s="45"/>
      <c r="H347" s="45"/>
      <c r="I347" s="45" t="s">
        <v>3</v>
      </c>
    </row>
    <row r="348" spans="1:9" ht="15.75">
      <c r="A348" s="67"/>
      <c r="B348" s="45" t="s">
        <v>7</v>
      </c>
      <c r="C348" s="45"/>
      <c r="D348" s="45"/>
      <c r="E348" s="45"/>
      <c r="F348" s="45"/>
      <c r="G348" s="45"/>
      <c r="H348" s="45"/>
      <c r="I348" s="45" t="s">
        <v>1</v>
      </c>
    </row>
    <row r="349" spans="1:9" ht="15.75">
      <c r="A349" s="67"/>
      <c r="B349" s="45" t="s">
        <v>14</v>
      </c>
      <c r="C349" s="45"/>
      <c r="D349" s="45"/>
      <c r="E349" s="45"/>
      <c r="F349" s="45"/>
      <c r="G349" s="45"/>
      <c r="H349" s="45"/>
      <c r="I349" s="45" t="s">
        <v>8</v>
      </c>
    </row>
    <row r="350" spans="1:9" ht="15.75">
      <c r="A350" s="67"/>
      <c r="B350" s="45" t="s">
        <v>11</v>
      </c>
      <c r="C350" s="45"/>
      <c r="D350" s="45"/>
      <c r="E350" s="45"/>
      <c r="F350" s="45"/>
      <c r="G350" s="45"/>
      <c r="H350" s="45"/>
      <c r="I350" s="45" t="s">
        <v>2</v>
      </c>
    </row>
    <row r="351" spans="1:9" ht="15.75">
      <c r="A351" s="67"/>
      <c r="B351" s="45" t="s">
        <v>15</v>
      </c>
      <c r="C351" s="45"/>
      <c r="D351" s="45"/>
      <c r="E351" s="45"/>
      <c r="F351" s="45"/>
      <c r="G351" s="45"/>
      <c r="H351" s="45"/>
      <c r="I351" s="45" t="s">
        <v>4</v>
      </c>
    </row>
    <row r="352" spans="1:9" ht="15.75">
      <c r="A352" s="69">
        <v>32</v>
      </c>
      <c r="B352" s="45" t="s">
        <v>10</v>
      </c>
      <c r="C352" s="45"/>
      <c r="D352" s="45"/>
      <c r="E352" s="45"/>
      <c r="F352" s="45"/>
      <c r="G352" s="45"/>
      <c r="H352" s="45"/>
      <c r="I352" s="45" t="s">
        <v>18</v>
      </c>
    </row>
    <row r="353" spans="1:9" ht="15.75">
      <c r="A353" s="69"/>
      <c r="B353" s="45" t="s">
        <v>13</v>
      </c>
      <c r="C353" s="45"/>
      <c r="D353" s="45"/>
      <c r="E353" s="45"/>
      <c r="F353" s="45"/>
      <c r="G353" s="45"/>
      <c r="H353" s="45"/>
      <c r="I353" s="45" t="s">
        <v>12</v>
      </c>
    </row>
    <row r="355" spans="1:9" ht="15.75">
      <c r="A355" s="67" t="s">
        <v>47</v>
      </c>
      <c r="B355" s="45" t="s">
        <v>0</v>
      </c>
      <c r="C355" s="45"/>
      <c r="D355" s="45"/>
      <c r="E355" s="45"/>
      <c r="F355" s="45"/>
      <c r="G355" s="45"/>
      <c r="H355" s="45"/>
      <c r="I355" s="45" t="s">
        <v>7</v>
      </c>
    </row>
    <row r="356" spans="1:9" ht="15.75">
      <c r="A356" s="67"/>
      <c r="B356" s="45" t="s">
        <v>1</v>
      </c>
      <c r="C356" s="45"/>
      <c r="D356" s="45"/>
      <c r="E356" s="45"/>
      <c r="F356" s="45"/>
      <c r="G356" s="45"/>
      <c r="H356" s="45"/>
      <c r="I356" s="45" t="s">
        <v>5</v>
      </c>
    </row>
    <row r="357" spans="1:9" ht="15.75">
      <c r="A357" s="67"/>
      <c r="B357" s="45" t="s">
        <v>2</v>
      </c>
      <c r="C357" s="45"/>
      <c r="D357" s="45"/>
      <c r="E357" s="45"/>
      <c r="F357" s="45"/>
      <c r="G357" s="45"/>
      <c r="H357" s="45"/>
      <c r="I357" s="45" t="s">
        <v>14</v>
      </c>
    </row>
    <row r="358" spans="1:9" ht="15.75">
      <c r="A358" s="67"/>
      <c r="B358" s="45" t="s">
        <v>3</v>
      </c>
      <c r="C358" s="45"/>
      <c r="D358" s="45"/>
      <c r="E358" s="45"/>
      <c r="F358" s="45"/>
      <c r="G358" s="45"/>
      <c r="H358" s="45"/>
      <c r="I358" s="45" t="s">
        <v>11</v>
      </c>
    </row>
    <row r="359" spans="1:9" ht="15.75">
      <c r="A359" s="67"/>
      <c r="B359" s="45" t="s">
        <v>4</v>
      </c>
      <c r="C359" s="45"/>
      <c r="D359" s="45"/>
      <c r="E359" s="45"/>
      <c r="F359" s="45"/>
      <c r="G359" s="45"/>
      <c r="H359" s="45"/>
      <c r="I359" s="45" t="s">
        <v>17</v>
      </c>
    </row>
    <row r="360" spans="1:9" ht="15.75">
      <c r="A360" s="67"/>
      <c r="B360" s="45" t="s">
        <v>12</v>
      </c>
      <c r="C360" s="45"/>
      <c r="D360" s="45"/>
      <c r="E360" s="45"/>
      <c r="F360" s="45"/>
      <c r="G360" s="45"/>
      <c r="H360" s="45"/>
      <c r="I360" s="45" t="s">
        <v>10</v>
      </c>
    </row>
    <row r="361" spans="1:9" ht="15.75">
      <c r="A361" s="67"/>
      <c r="B361" s="45" t="s">
        <v>18</v>
      </c>
      <c r="C361" s="45"/>
      <c r="D361" s="45"/>
      <c r="E361" s="45"/>
      <c r="F361" s="45"/>
      <c r="G361" s="45"/>
      <c r="H361" s="45"/>
      <c r="I361" s="45" t="s">
        <v>19</v>
      </c>
    </row>
    <row r="362" spans="1:9" ht="15.75">
      <c r="A362" s="67"/>
      <c r="B362" s="45" t="s">
        <v>6</v>
      </c>
      <c r="C362" s="45"/>
      <c r="D362" s="45"/>
      <c r="E362" s="45"/>
      <c r="F362" s="45"/>
      <c r="G362" s="45"/>
      <c r="H362" s="45"/>
      <c r="I362" s="45" t="s">
        <v>13</v>
      </c>
    </row>
    <row r="363" spans="1:9" ht="15.75">
      <c r="A363" s="69">
        <v>33</v>
      </c>
      <c r="B363" s="45" t="s">
        <v>8</v>
      </c>
      <c r="C363" s="45"/>
      <c r="D363" s="45"/>
      <c r="E363" s="45"/>
      <c r="F363" s="45"/>
      <c r="G363" s="45"/>
      <c r="H363" s="45"/>
      <c r="I363" s="45" t="s">
        <v>16</v>
      </c>
    </row>
    <row r="364" spans="1:9" ht="15.75">
      <c r="A364" s="69"/>
      <c r="B364" s="45" t="s">
        <v>9</v>
      </c>
      <c r="C364" s="45"/>
      <c r="D364" s="45"/>
      <c r="E364" s="45"/>
      <c r="F364" s="45"/>
      <c r="G364" s="45"/>
      <c r="H364" s="45"/>
      <c r="I364" s="45" t="s">
        <v>15</v>
      </c>
    </row>
    <row r="366" spans="1:9" ht="15.75">
      <c r="A366" s="67" t="s">
        <v>48</v>
      </c>
      <c r="B366" s="45" t="s">
        <v>16</v>
      </c>
      <c r="C366" s="45"/>
      <c r="D366" s="45"/>
      <c r="E366" s="45"/>
      <c r="F366" s="45"/>
      <c r="G366" s="45"/>
      <c r="H366" s="45"/>
      <c r="I366" s="45" t="s">
        <v>2</v>
      </c>
    </row>
    <row r="367" spans="1:9" ht="15.75">
      <c r="A367" s="67"/>
      <c r="B367" s="45" t="s">
        <v>12</v>
      </c>
      <c r="C367" s="45"/>
      <c r="D367" s="45"/>
      <c r="E367" s="45"/>
      <c r="F367" s="45"/>
      <c r="G367" s="45"/>
      <c r="H367" s="45"/>
      <c r="I367" s="45" t="s">
        <v>18</v>
      </c>
    </row>
    <row r="368" spans="1:9" ht="15.75">
      <c r="A368" s="67"/>
      <c r="B368" s="45" t="s">
        <v>17</v>
      </c>
      <c r="C368" s="45"/>
      <c r="D368" s="45"/>
      <c r="E368" s="45"/>
      <c r="F368" s="45"/>
      <c r="G368" s="45"/>
      <c r="H368" s="45"/>
      <c r="I368" s="45" t="s">
        <v>9</v>
      </c>
    </row>
    <row r="369" spans="1:9" ht="15.75">
      <c r="A369" s="67"/>
      <c r="B369" s="45" t="s">
        <v>19</v>
      </c>
      <c r="C369" s="45"/>
      <c r="D369" s="45"/>
      <c r="E369" s="45"/>
      <c r="F369" s="45"/>
      <c r="G369" s="45"/>
      <c r="H369" s="45"/>
      <c r="I369" s="45" t="s">
        <v>5</v>
      </c>
    </row>
    <row r="370" spans="1:9" ht="15.75">
      <c r="A370" s="67"/>
      <c r="B370" s="45" t="s">
        <v>7</v>
      </c>
      <c r="C370" s="45"/>
      <c r="D370" s="45"/>
      <c r="E370" s="45"/>
      <c r="F370" s="45"/>
      <c r="G370" s="45"/>
      <c r="H370" s="45"/>
      <c r="I370" s="45" t="s">
        <v>3</v>
      </c>
    </row>
    <row r="371" spans="1:9" ht="15.75">
      <c r="A371" s="67"/>
      <c r="B371" s="45" t="s">
        <v>14</v>
      </c>
      <c r="C371" s="45"/>
      <c r="D371" s="45"/>
      <c r="E371" s="45"/>
      <c r="F371" s="45"/>
      <c r="G371" s="45"/>
      <c r="H371" s="45"/>
      <c r="I371" s="45" t="s">
        <v>0</v>
      </c>
    </row>
    <row r="372" spans="1:9" ht="15.75">
      <c r="A372" s="67"/>
      <c r="B372" s="45" t="s">
        <v>11</v>
      </c>
      <c r="C372" s="45"/>
      <c r="D372" s="45"/>
      <c r="E372" s="45"/>
      <c r="F372" s="45"/>
      <c r="G372" s="45"/>
      <c r="H372" s="45"/>
      <c r="I372" s="45" t="s">
        <v>4</v>
      </c>
    </row>
    <row r="373" spans="1:9" ht="15.75">
      <c r="A373" s="67"/>
      <c r="B373" s="45" t="s">
        <v>15</v>
      </c>
      <c r="C373" s="45"/>
      <c r="D373" s="45"/>
      <c r="E373" s="45"/>
      <c r="F373" s="45"/>
      <c r="G373" s="45"/>
      <c r="H373" s="45"/>
      <c r="I373" s="45" t="s">
        <v>1</v>
      </c>
    </row>
    <row r="374" spans="1:9" ht="15.75">
      <c r="A374" s="69">
        <v>34</v>
      </c>
      <c r="B374" s="45" t="s">
        <v>10</v>
      </c>
      <c r="C374" s="45"/>
      <c r="D374" s="45"/>
      <c r="E374" s="45"/>
      <c r="F374" s="45"/>
      <c r="G374" s="45"/>
      <c r="H374" s="45"/>
      <c r="I374" s="45" t="s">
        <v>6</v>
      </c>
    </row>
    <row r="375" spans="1:9" ht="15.75">
      <c r="A375" s="69"/>
      <c r="B375" s="45" t="s">
        <v>13</v>
      </c>
      <c r="C375" s="45"/>
      <c r="D375" s="45"/>
      <c r="E375" s="45"/>
      <c r="F375" s="45"/>
      <c r="G375" s="45"/>
      <c r="H375" s="45"/>
      <c r="I375" s="45" t="s">
        <v>8</v>
      </c>
    </row>
    <row r="377" spans="1:9" ht="15.75">
      <c r="A377" s="67" t="s">
        <v>49</v>
      </c>
      <c r="B377" s="45" t="s">
        <v>0</v>
      </c>
      <c r="C377" s="45"/>
      <c r="D377" s="45"/>
      <c r="E377" s="45"/>
      <c r="F377" s="45"/>
      <c r="G377" s="45"/>
      <c r="H377" s="45"/>
      <c r="I377" s="45" t="s">
        <v>15</v>
      </c>
    </row>
    <row r="378" spans="1:9" ht="15.75">
      <c r="A378" s="67"/>
      <c r="B378" s="45" t="s">
        <v>1</v>
      </c>
      <c r="C378" s="45"/>
      <c r="D378" s="45"/>
      <c r="E378" s="45"/>
      <c r="F378" s="45"/>
      <c r="G378" s="45"/>
      <c r="H378" s="45"/>
      <c r="I378" s="45" t="s">
        <v>14</v>
      </c>
    </row>
    <row r="379" spans="1:9" ht="15.75">
      <c r="A379" s="67"/>
      <c r="B379" s="45" t="s">
        <v>2</v>
      </c>
      <c r="C379" s="45"/>
      <c r="D379" s="45"/>
      <c r="E379" s="45"/>
      <c r="F379" s="45"/>
      <c r="G379" s="45"/>
      <c r="H379" s="45"/>
      <c r="I379" s="45" t="s">
        <v>10</v>
      </c>
    </row>
    <row r="380" spans="1:9" ht="15.75">
      <c r="A380" s="67"/>
      <c r="B380" s="45" t="s">
        <v>3</v>
      </c>
      <c r="C380" s="45"/>
      <c r="D380" s="45"/>
      <c r="E380" s="45"/>
      <c r="F380" s="45"/>
      <c r="G380" s="45"/>
      <c r="H380" s="45"/>
      <c r="I380" s="45" t="s">
        <v>19</v>
      </c>
    </row>
    <row r="381" spans="1:9" ht="15.75">
      <c r="A381" s="67"/>
      <c r="B381" s="45" t="s">
        <v>4</v>
      </c>
      <c r="C381" s="45"/>
      <c r="D381" s="45"/>
      <c r="E381" s="45"/>
      <c r="F381" s="45"/>
      <c r="G381" s="45"/>
      <c r="H381" s="45"/>
      <c r="I381" s="45" t="s">
        <v>16</v>
      </c>
    </row>
    <row r="382" spans="1:9" ht="15.75">
      <c r="A382" s="67"/>
      <c r="B382" s="45" t="s">
        <v>18</v>
      </c>
      <c r="C382" s="45"/>
      <c r="D382" s="45"/>
      <c r="E382" s="45"/>
      <c r="F382" s="45"/>
      <c r="G382" s="45"/>
      <c r="H382" s="45"/>
      <c r="I382" s="45" t="s">
        <v>13</v>
      </c>
    </row>
    <row r="383" spans="1:9" ht="15.75">
      <c r="A383" s="67"/>
      <c r="B383" s="45" t="s">
        <v>5</v>
      </c>
      <c r="C383" s="45"/>
      <c r="D383" s="45"/>
      <c r="E383" s="45"/>
      <c r="F383" s="45"/>
      <c r="G383" s="45"/>
      <c r="H383" s="45"/>
      <c r="I383" s="45" t="s">
        <v>7</v>
      </c>
    </row>
    <row r="384" spans="1:9" ht="15.75">
      <c r="A384" s="67"/>
      <c r="B384" s="45" t="s">
        <v>6</v>
      </c>
      <c r="C384" s="45"/>
      <c r="D384" s="45"/>
      <c r="E384" s="45"/>
      <c r="F384" s="45"/>
      <c r="G384" s="45"/>
      <c r="H384" s="45"/>
      <c r="I384" s="45" t="s">
        <v>12</v>
      </c>
    </row>
    <row r="385" spans="1:9" ht="15.75">
      <c r="A385" s="69">
        <v>35</v>
      </c>
      <c r="B385" s="45" t="s">
        <v>8</v>
      </c>
      <c r="C385" s="45"/>
      <c r="D385" s="45"/>
      <c r="E385" s="45"/>
      <c r="F385" s="45"/>
      <c r="G385" s="45"/>
      <c r="H385" s="45"/>
      <c r="I385" s="45" t="s">
        <v>17</v>
      </c>
    </row>
    <row r="386" spans="1:9" ht="15.75">
      <c r="A386" s="69"/>
      <c r="B386" s="45" t="s">
        <v>9</v>
      </c>
      <c r="C386" s="45"/>
      <c r="D386" s="45"/>
      <c r="E386" s="45"/>
      <c r="F386" s="45"/>
      <c r="G386" s="45"/>
      <c r="H386" s="45"/>
      <c r="I386" s="45" t="s">
        <v>11</v>
      </c>
    </row>
    <row r="388" spans="1:9" ht="15.75">
      <c r="A388" s="67" t="s">
        <v>50</v>
      </c>
      <c r="B388" s="45" t="s">
        <v>16</v>
      </c>
      <c r="C388" s="45"/>
      <c r="D388" s="45"/>
      <c r="E388" s="45"/>
      <c r="F388" s="45"/>
      <c r="G388" s="45"/>
      <c r="H388" s="45"/>
      <c r="I388" s="45" t="s">
        <v>1</v>
      </c>
    </row>
    <row r="389" spans="1:9" ht="15.75">
      <c r="A389" s="67"/>
      <c r="B389" s="45" t="s">
        <v>12</v>
      </c>
      <c r="C389" s="45"/>
      <c r="D389" s="45"/>
      <c r="E389" s="45"/>
      <c r="F389" s="45"/>
      <c r="G389" s="45"/>
      <c r="H389" s="45"/>
      <c r="I389" s="45" t="s">
        <v>0</v>
      </c>
    </row>
    <row r="390" spans="1:9" ht="15.75">
      <c r="A390" s="67"/>
      <c r="B390" s="45" t="s">
        <v>17</v>
      </c>
      <c r="C390" s="45"/>
      <c r="D390" s="45"/>
      <c r="E390" s="45"/>
      <c r="F390" s="45"/>
      <c r="G390" s="45"/>
      <c r="H390" s="45"/>
      <c r="I390" s="45" t="s">
        <v>3</v>
      </c>
    </row>
    <row r="391" spans="1:9" ht="15.75">
      <c r="A391" s="67"/>
      <c r="B391" s="45" t="s">
        <v>19</v>
      </c>
      <c r="C391" s="45"/>
      <c r="D391" s="45"/>
      <c r="E391" s="45"/>
      <c r="F391" s="45"/>
      <c r="G391" s="45"/>
      <c r="H391" s="45"/>
      <c r="I391" s="45" t="s">
        <v>4</v>
      </c>
    </row>
    <row r="392" spans="1:9" ht="15.75">
      <c r="A392" s="67"/>
      <c r="B392" s="45" t="s">
        <v>18</v>
      </c>
      <c r="C392" s="45"/>
      <c r="D392" s="45"/>
      <c r="E392" s="45"/>
      <c r="F392" s="45"/>
      <c r="G392" s="45"/>
      <c r="H392" s="45"/>
      <c r="I392" s="45" t="s">
        <v>2</v>
      </c>
    </row>
    <row r="393" spans="1:9" ht="15.75">
      <c r="A393" s="67"/>
      <c r="B393" s="45" t="s">
        <v>14</v>
      </c>
      <c r="C393" s="45"/>
      <c r="D393" s="45"/>
      <c r="E393" s="45"/>
      <c r="F393" s="45"/>
      <c r="G393" s="45"/>
      <c r="H393" s="45"/>
      <c r="I393" s="45" t="s">
        <v>6</v>
      </c>
    </row>
    <row r="394" spans="1:9" ht="15.75">
      <c r="A394" s="67"/>
      <c r="B394" s="45" t="s">
        <v>11</v>
      </c>
      <c r="C394" s="45"/>
      <c r="D394" s="45"/>
      <c r="E394" s="45"/>
      <c r="F394" s="45"/>
      <c r="G394" s="45"/>
      <c r="H394" s="45"/>
      <c r="I394" s="45" t="s">
        <v>5</v>
      </c>
    </row>
    <row r="395" spans="1:9" ht="15.75">
      <c r="A395" s="67"/>
      <c r="B395" s="45" t="s">
        <v>15</v>
      </c>
      <c r="C395" s="45"/>
      <c r="D395" s="45"/>
      <c r="E395" s="45"/>
      <c r="F395" s="45"/>
      <c r="G395" s="45"/>
      <c r="H395" s="45"/>
      <c r="I395" s="45" t="s">
        <v>7</v>
      </c>
    </row>
    <row r="396" spans="1:9" ht="15.75">
      <c r="A396" s="69">
        <v>36</v>
      </c>
      <c r="B396" s="45" t="s">
        <v>10</v>
      </c>
      <c r="C396" s="45"/>
      <c r="D396" s="45"/>
      <c r="E396" s="45"/>
      <c r="F396" s="45"/>
      <c r="G396" s="45"/>
      <c r="H396" s="45"/>
      <c r="I396" s="45" t="s">
        <v>8</v>
      </c>
    </row>
    <row r="397" spans="1:9" ht="15.75">
      <c r="A397" s="69"/>
      <c r="B397" s="45" t="s">
        <v>13</v>
      </c>
      <c r="C397" s="45"/>
      <c r="D397" s="45"/>
      <c r="E397" s="45"/>
      <c r="F397" s="45"/>
      <c r="G397" s="45"/>
      <c r="H397" s="45"/>
      <c r="I397" s="45" t="s">
        <v>9</v>
      </c>
    </row>
    <row r="399" spans="1:9" ht="15.75">
      <c r="A399" s="67" t="s">
        <v>51</v>
      </c>
      <c r="B399" s="45" t="s">
        <v>0</v>
      </c>
      <c r="C399" s="45"/>
      <c r="D399" s="45"/>
      <c r="E399" s="45"/>
      <c r="F399" s="45"/>
      <c r="G399" s="45"/>
      <c r="H399" s="45"/>
      <c r="I399" s="45" t="s">
        <v>18</v>
      </c>
    </row>
    <row r="400" spans="1:9" ht="15.75">
      <c r="A400" s="67"/>
      <c r="B400" s="45" t="s">
        <v>1</v>
      </c>
      <c r="C400" s="45"/>
      <c r="D400" s="45"/>
      <c r="E400" s="45"/>
      <c r="F400" s="45"/>
      <c r="G400" s="45"/>
      <c r="H400" s="45"/>
      <c r="I400" s="45" t="s">
        <v>19</v>
      </c>
    </row>
    <row r="401" spans="1:9" ht="15.75">
      <c r="A401" s="67"/>
      <c r="B401" s="45" t="s">
        <v>2</v>
      </c>
      <c r="C401" s="45"/>
      <c r="D401" s="45"/>
      <c r="E401" s="45"/>
      <c r="F401" s="45"/>
      <c r="G401" s="45"/>
      <c r="H401" s="45"/>
      <c r="I401" s="45" t="s">
        <v>13</v>
      </c>
    </row>
    <row r="402" spans="1:9" ht="15.75">
      <c r="A402" s="67"/>
      <c r="B402" s="45" t="s">
        <v>3</v>
      </c>
      <c r="C402" s="45"/>
      <c r="D402" s="45"/>
      <c r="E402" s="45"/>
      <c r="F402" s="45"/>
      <c r="G402" s="45"/>
      <c r="H402" s="45"/>
      <c r="I402" s="45" t="s">
        <v>15</v>
      </c>
    </row>
    <row r="403" spans="1:9" ht="15.75">
      <c r="A403" s="67"/>
      <c r="B403" s="45" t="s">
        <v>4</v>
      </c>
      <c r="C403" s="45"/>
      <c r="D403" s="45"/>
      <c r="E403" s="45"/>
      <c r="F403" s="45"/>
      <c r="G403" s="45"/>
      <c r="H403" s="45"/>
      <c r="I403" s="45" t="s">
        <v>10</v>
      </c>
    </row>
    <row r="404" spans="1:9" ht="15.75">
      <c r="A404" s="67"/>
      <c r="B404" s="45" t="s">
        <v>5</v>
      </c>
      <c r="C404" s="45"/>
      <c r="D404" s="45"/>
      <c r="E404" s="45"/>
      <c r="F404" s="45"/>
      <c r="G404" s="45"/>
      <c r="H404" s="45"/>
      <c r="I404" s="45" t="s">
        <v>16</v>
      </c>
    </row>
    <row r="405" spans="1:9" ht="15.75">
      <c r="A405" s="67"/>
      <c r="B405" s="45" t="s">
        <v>6</v>
      </c>
      <c r="C405" s="45"/>
      <c r="D405" s="45"/>
      <c r="E405" s="45"/>
      <c r="F405" s="45"/>
      <c r="G405" s="45"/>
      <c r="H405" s="45"/>
      <c r="I405" s="45" t="s">
        <v>17</v>
      </c>
    </row>
    <row r="406" spans="1:9" ht="15.75">
      <c r="A406" s="67"/>
      <c r="B406" s="45" t="s">
        <v>7</v>
      </c>
      <c r="C406" s="45"/>
      <c r="D406" s="45"/>
      <c r="E406" s="45"/>
      <c r="F406" s="45"/>
      <c r="G406" s="45"/>
      <c r="H406" s="45"/>
      <c r="I406" s="45" t="s">
        <v>11</v>
      </c>
    </row>
    <row r="407" spans="1:9" ht="15.75">
      <c r="A407" s="69">
        <v>37</v>
      </c>
      <c r="B407" s="45" t="s">
        <v>8</v>
      </c>
      <c r="C407" s="45"/>
      <c r="D407" s="45"/>
      <c r="E407" s="45"/>
      <c r="F407" s="45"/>
      <c r="G407" s="45"/>
      <c r="H407" s="45"/>
      <c r="I407" s="45" t="s">
        <v>12</v>
      </c>
    </row>
    <row r="408" spans="1:9" ht="15.75">
      <c r="A408" s="69"/>
      <c r="B408" s="45" t="s">
        <v>9</v>
      </c>
      <c r="C408" s="45"/>
      <c r="D408" s="45"/>
      <c r="E408" s="45"/>
      <c r="F408" s="45"/>
      <c r="G408" s="45"/>
      <c r="H408" s="45"/>
      <c r="I408" s="45" t="s">
        <v>14</v>
      </c>
    </row>
    <row r="410" spans="1:9" ht="15.75">
      <c r="A410" s="67" t="s">
        <v>52</v>
      </c>
      <c r="B410" s="45" t="s">
        <v>16</v>
      </c>
      <c r="C410" s="45"/>
      <c r="D410" s="45"/>
      <c r="E410" s="45"/>
      <c r="F410" s="45"/>
      <c r="G410" s="45"/>
      <c r="H410" s="45"/>
      <c r="I410" s="45" t="s">
        <v>6</v>
      </c>
    </row>
    <row r="411" spans="1:9" ht="15.75">
      <c r="A411" s="67"/>
      <c r="B411" s="45" t="s">
        <v>12</v>
      </c>
      <c r="C411" s="45"/>
      <c r="D411" s="45"/>
      <c r="E411" s="45"/>
      <c r="F411" s="45"/>
      <c r="G411" s="45"/>
      <c r="H411" s="45"/>
      <c r="I411" s="45" t="s">
        <v>2</v>
      </c>
    </row>
    <row r="412" spans="1:9" ht="15.75">
      <c r="A412" s="67"/>
      <c r="B412" s="45" t="s">
        <v>17</v>
      </c>
      <c r="C412" s="45"/>
      <c r="D412" s="45"/>
      <c r="E412" s="45"/>
      <c r="F412" s="45"/>
      <c r="G412" s="45"/>
      <c r="H412" s="45"/>
      <c r="I412" s="45" t="s">
        <v>7</v>
      </c>
    </row>
    <row r="413" spans="1:9" ht="15.75">
      <c r="A413" s="67"/>
      <c r="B413" s="45" t="s">
        <v>19</v>
      </c>
      <c r="C413" s="45"/>
      <c r="D413" s="45"/>
      <c r="E413" s="45"/>
      <c r="F413" s="45"/>
      <c r="G413" s="45"/>
      <c r="H413" s="45"/>
      <c r="I413" s="45" t="s">
        <v>9</v>
      </c>
    </row>
    <row r="414" spans="1:9" ht="15.75">
      <c r="A414" s="67"/>
      <c r="B414" s="45" t="s">
        <v>18</v>
      </c>
      <c r="C414" s="45"/>
      <c r="D414" s="45"/>
      <c r="E414" s="45"/>
      <c r="F414" s="45"/>
      <c r="G414" s="45"/>
      <c r="H414" s="45"/>
      <c r="I414" s="45" t="s">
        <v>8</v>
      </c>
    </row>
    <row r="415" spans="1:9" ht="15.75">
      <c r="A415" s="67"/>
      <c r="B415" s="45" t="s">
        <v>14</v>
      </c>
      <c r="C415" s="45"/>
      <c r="D415" s="45"/>
      <c r="E415" s="45"/>
      <c r="F415" s="45"/>
      <c r="G415" s="45"/>
      <c r="H415" s="45"/>
      <c r="I415" s="45" t="s">
        <v>4</v>
      </c>
    </row>
    <row r="416" spans="1:9" ht="15.75">
      <c r="A416" s="67"/>
      <c r="B416" s="45" t="s">
        <v>11</v>
      </c>
      <c r="C416" s="45"/>
      <c r="D416" s="45"/>
      <c r="E416" s="45"/>
      <c r="F416" s="45"/>
      <c r="G416" s="45"/>
      <c r="H416" s="45"/>
      <c r="I416" s="45" t="s">
        <v>1</v>
      </c>
    </row>
    <row r="417" spans="1:9" ht="15.75">
      <c r="A417" s="67"/>
      <c r="B417" s="45" t="s">
        <v>15</v>
      </c>
      <c r="C417" s="45"/>
      <c r="D417" s="45"/>
      <c r="E417" s="45"/>
      <c r="F417" s="45"/>
      <c r="G417" s="45"/>
      <c r="H417" s="45"/>
      <c r="I417" s="45" t="s">
        <v>5</v>
      </c>
    </row>
    <row r="418" spans="1:9" ht="15.75">
      <c r="A418" s="69">
        <v>38</v>
      </c>
      <c r="B418" s="45" t="s">
        <v>10</v>
      </c>
      <c r="C418" s="45"/>
      <c r="D418" s="45"/>
      <c r="E418" s="45"/>
      <c r="F418" s="45"/>
      <c r="G418" s="45"/>
      <c r="H418" s="45"/>
      <c r="I418" s="45" t="s">
        <v>0</v>
      </c>
    </row>
    <row r="419" spans="1:9" ht="15.75">
      <c r="A419" s="69"/>
      <c r="B419" s="45" t="s">
        <v>13</v>
      </c>
      <c r="C419" s="45"/>
      <c r="D419" s="45"/>
      <c r="E419" s="45"/>
      <c r="F419" s="45"/>
      <c r="G419" s="45"/>
      <c r="H419" s="45"/>
      <c r="I419" s="45" t="s">
        <v>3</v>
      </c>
    </row>
  </sheetData>
  <mergeCells count="97">
    <mergeCell ref="A399:A406"/>
    <mergeCell ref="A407:A408"/>
    <mergeCell ref="A410:A417"/>
    <mergeCell ref="A418:A419"/>
    <mergeCell ref="A366:A373"/>
    <mergeCell ref="A374:A375"/>
    <mergeCell ref="A377:A384"/>
    <mergeCell ref="A385:A386"/>
    <mergeCell ref="A388:A395"/>
    <mergeCell ref="A396:A397"/>
    <mergeCell ref="A333:A340"/>
    <mergeCell ref="A341:A342"/>
    <mergeCell ref="A344:A351"/>
    <mergeCell ref="A352:A353"/>
    <mergeCell ref="A355:A362"/>
    <mergeCell ref="A363:A364"/>
    <mergeCell ref="A300:A307"/>
    <mergeCell ref="A308:A309"/>
    <mergeCell ref="A311:A318"/>
    <mergeCell ref="A319:A320"/>
    <mergeCell ref="A322:A329"/>
    <mergeCell ref="A330:A331"/>
    <mergeCell ref="A267:A274"/>
    <mergeCell ref="A275:A276"/>
    <mergeCell ref="A278:A285"/>
    <mergeCell ref="A286:A287"/>
    <mergeCell ref="A289:A296"/>
    <mergeCell ref="A297:A298"/>
    <mergeCell ref="A234:A241"/>
    <mergeCell ref="A242:A243"/>
    <mergeCell ref="A245:A252"/>
    <mergeCell ref="A253:A254"/>
    <mergeCell ref="A256:A263"/>
    <mergeCell ref="A264:A265"/>
    <mergeCell ref="A201:A208"/>
    <mergeCell ref="A209:A210"/>
    <mergeCell ref="A212:A219"/>
    <mergeCell ref="A220:A221"/>
    <mergeCell ref="A223:A230"/>
    <mergeCell ref="A231:A232"/>
    <mergeCell ref="A168:A175"/>
    <mergeCell ref="A176:A177"/>
    <mergeCell ref="A179:A186"/>
    <mergeCell ref="A187:A188"/>
    <mergeCell ref="A190:A197"/>
    <mergeCell ref="A198:A199"/>
    <mergeCell ref="A135:A142"/>
    <mergeCell ref="A143:A144"/>
    <mergeCell ref="A146:A153"/>
    <mergeCell ref="A154:A155"/>
    <mergeCell ref="A157:A164"/>
    <mergeCell ref="A165:A166"/>
    <mergeCell ref="A102:A109"/>
    <mergeCell ref="A110:A111"/>
    <mergeCell ref="A113:A120"/>
    <mergeCell ref="A121:A122"/>
    <mergeCell ref="A124:A131"/>
    <mergeCell ref="A132:A133"/>
    <mergeCell ref="A69:A76"/>
    <mergeCell ref="A77:A78"/>
    <mergeCell ref="A80:A87"/>
    <mergeCell ref="A88:A89"/>
    <mergeCell ref="A91:A98"/>
    <mergeCell ref="A99:A100"/>
    <mergeCell ref="A36:A43"/>
    <mergeCell ref="A44:A45"/>
    <mergeCell ref="A47:A54"/>
    <mergeCell ref="A55:A56"/>
    <mergeCell ref="A58:A65"/>
    <mergeCell ref="A66:A67"/>
    <mergeCell ref="CI11:CL11"/>
    <mergeCell ref="CN11:CQ11"/>
    <mergeCell ref="CS11:CV11"/>
    <mergeCell ref="A23:A24"/>
    <mergeCell ref="A25:A32"/>
    <mergeCell ref="A33:A34"/>
    <mergeCell ref="BE11:BH11"/>
    <mergeCell ref="BJ11:BM11"/>
    <mergeCell ref="BO11:BR11"/>
    <mergeCell ref="BT11:BW11"/>
    <mergeCell ref="BY11:CB11"/>
    <mergeCell ref="CD11:CG11"/>
    <mergeCell ref="AK4:AL4"/>
    <mergeCell ref="AK5:AL5"/>
    <mergeCell ref="AK6:AL6"/>
    <mergeCell ref="AK7:AL7"/>
    <mergeCell ref="AP10:BB10"/>
    <mergeCell ref="B11:I11"/>
    <mergeCell ref="AP11:AS11"/>
    <mergeCell ref="AU11:AX11"/>
    <mergeCell ref="AZ11:BC11"/>
    <mergeCell ref="L1:U1"/>
    <mergeCell ref="W1:AH1"/>
    <mergeCell ref="AK1:AM1"/>
    <mergeCell ref="E2:F2"/>
    <mergeCell ref="AK2:AL2"/>
    <mergeCell ref="AK3:AL3"/>
  </mergeCells>
  <conditionalFormatting sqref="A3:A8">
    <cfRule type="expression" dxfId="74" priority="36">
      <formula>$A3="forfait"</formula>
    </cfRule>
  </conditionalFormatting>
  <conditionalFormatting sqref="J3:K8">
    <cfRule type="expression" dxfId="73" priority="35">
      <formula>$J3="forfait"</formula>
    </cfRule>
  </conditionalFormatting>
  <conditionalFormatting sqref="L3 L5 L7 L9 L11:L13 M3:U14">
    <cfRule type="expression" dxfId="72" priority="34" stopIfTrue="1">
      <formula>$M$6=""</formula>
    </cfRule>
  </conditionalFormatting>
  <conditionalFormatting sqref="L4 L6 L8 L10 L12">
    <cfRule type="expression" dxfId="71" priority="33" stopIfTrue="1">
      <formula>$M$7=""</formula>
    </cfRule>
  </conditionalFormatting>
  <conditionalFormatting sqref="L5">
    <cfRule type="expression" dxfId="70" priority="32" stopIfTrue="1">
      <formula>$M$8=""</formula>
    </cfRule>
  </conditionalFormatting>
  <conditionalFormatting sqref="L6">
    <cfRule type="expression" dxfId="69" priority="31" stopIfTrue="1">
      <formula>$M$9=""</formula>
    </cfRule>
  </conditionalFormatting>
  <conditionalFormatting sqref="L7">
    <cfRule type="expression" dxfId="68" priority="30" stopIfTrue="1">
      <formula>$M$10=""</formula>
    </cfRule>
  </conditionalFormatting>
  <conditionalFormatting sqref="L8">
    <cfRule type="expression" dxfId="67" priority="29" stopIfTrue="1">
      <formula>$M$11=""</formula>
    </cfRule>
  </conditionalFormatting>
  <conditionalFormatting sqref="L9">
    <cfRule type="expression" dxfId="66" priority="28" stopIfTrue="1">
      <formula>$M$12=""</formula>
    </cfRule>
  </conditionalFormatting>
  <conditionalFormatting sqref="AU12:AU21">
    <cfRule type="expression" dxfId="65" priority="27">
      <formula>$D12&lt;&gt;""</formula>
    </cfRule>
  </conditionalFormatting>
  <conditionalFormatting sqref="AU12:AU21">
    <cfRule type="expression" dxfId="64" priority="26">
      <formula>$D12&lt;&gt;""</formula>
    </cfRule>
  </conditionalFormatting>
  <conditionalFormatting sqref="AR12:AR21">
    <cfRule type="expression" dxfId="63" priority="25">
      <formula>$AR12&lt;&gt;""</formula>
    </cfRule>
  </conditionalFormatting>
  <conditionalFormatting sqref="AW12:AW21">
    <cfRule type="expression" dxfId="62" priority="24">
      <formula>$AW12&lt;&gt;""</formula>
    </cfRule>
  </conditionalFormatting>
  <conditionalFormatting sqref="AZ12:AZ21">
    <cfRule type="expression" dxfId="61" priority="23">
      <formula>$D12&lt;&gt;""</formula>
    </cfRule>
  </conditionalFormatting>
  <conditionalFormatting sqref="AZ12:AZ21">
    <cfRule type="expression" dxfId="60" priority="22">
      <formula>$D12&lt;&gt;""</formula>
    </cfRule>
  </conditionalFormatting>
  <conditionalFormatting sqref="BB12:BB21">
    <cfRule type="expression" dxfId="59" priority="21">
      <formula>$AW12&lt;&gt;""</formula>
    </cfRule>
  </conditionalFormatting>
  <conditionalFormatting sqref="BE12:BE21">
    <cfRule type="expression" dxfId="58" priority="20">
      <formula>$D12&lt;&gt;""</formula>
    </cfRule>
  </conditionalFormatting>
  <conditionalFormatting sqref="BE12:BE21">
    <cfRule type="expression" dxfId="57" priority="19">
      <formula>$D12&lt;&gt;""</formula>
    </cfRule>
  </conditionalFormatting>
  <conditionalFormatting sqref="BB12:BB21">
    <cfRule type="expression" dxfId="56" priority="18">
      <formula>$AR12&lt;&gt;""</formula>
    </cfRule>
  </conditionalFormatting>
  <conditionalFormatting sqref="BG12:BG21">
    <cfRule type="expression" dxfId="55" priority="17">
      <formula>$AW12&lt;&gt;""</formula>
    </cfRule>
  </conditionalFormatting>
  <conditionalFormatting sqref="BO12:BO21">
    <cfRule type="expression" dxfId="54" priority="16">
      <formula>$D12&lt;&gt;""</formula>
    </cfRule>
  </conditionalFormatting>
  <conditionalFormatting sqref="BO12:BO21">
    <cfRule type="expression" dxfId="53" priority="15">
      <formula>$D12&lt;&gt;""</formula>
    </cfRule>
  </conditionalFormatting>
  <conditionalFormatting sqref="BL12:BL21">
    <cfRule type="expression" dxfId="52" priority="14">
      <formula>$AR12&lt;&gt;""</formula>
    </cfRule>
  </conditionalFormatting>
  <conditionalFormatting sqref="BQ12:BQ21">
    <cfRule type="expression" dxfId="51" priority="13">
      <formula>$AW12&lt;&gt;""</formula>
    </cfRule>
  </conditionalFormatting>
  <conditionalFormatting sqref="BY12:BY21">
    <cfRule type="expression" dxfId="50" priority="12">
      <formula>$D12&lt;&gt;""</formula>
    </cfRule>
  </conditionalFormatting>
  <conditionalFormatting sqref="BY12:BY21">
    <cfRule type="expression" dxfId="49" priority="11">
      <formula>$D12&lt;&gt;""</formula>
    </cfRule>
  </conditionalFormatting>
  <conditionalFormatting sqref="BV12:BV21">
    <cfRule type="expression" dxfId="48" priority="10">
      <formula>$AR12&lt;&gt;""</formula>
    </cfRule>
  </conditionalFormatting>
  <conditionalFormatting sqref="CA12:CA21">
    <cfRule type="expression" dxfId="47" priority="9">
      <formula>$AW12&lt;&gt;""</formula>
    </cfRule>
  </conditionalFormatting>
  <conditionalFormatting sqref="CI12:CI21">
    <cfRule type="expression" dxfId="46" priority="8">
      <formula>$D12&lt;&gt;""</formula>
    </cfRule>
  </conditionalFormatting>
  <conditionalFormatting sqref="CI12:CI21">
    <cfRule type="expression" dxfId="45" priority="7">
      <formula>$D12&lt;&gt;""</formula>
    </cfRule>
  </conditionalFormatting>
  <conditionalFormatting sqref="CF12:CF21">
    <cfRule type="expression" dxfId="44" priority="6">
      <formula>$AR12&lt;&gt;""</formula>
    </cfRule>
  </conditionalFormatting>
  <conditionalFormatting sqref="CK12:CK21">
    <cfRule type="expression" dxfId="43" priority="5">
      <formula>$AW12&lt;&gt;""</formula>
    </cfRule>
  </conditionalFormatting>
  <conditionalFormatting sqref="CS12:CS21">
    <cfRule type="expression" dxfId="42" priority="4">
      <formula>$D12&lt;&gt;""</formula>
    </cfRule>
  </conditionalFormatting>
  <conditionalFormatting sqref="CS12:CS21">
    <cfRule type="expression" dxfId="41" priority="3">
      <formula>$D12&lt;&gt;""</formula>
    </cfRule>
  </conditionalFormatting>
  <conditionalFormatting sqref="CP12:CP21">
    <cfRule type="expression" dxfId="40" priority="2">
      <formula>$AR12&lt;&gt;""</formula>
    </cfRule>
  </conditionalFormatting>
  <conditionalFormatting sqref="CU12:CU21">
    <cfRule type="expression" dxfId="39" priority="1">
      <formula>$AW12&lt;&gt;""</formula>
    </cfRule>
  </conditionalFormatting>
  <dataValidations count="11">
    <dataValidation type="list" allowBlank="1" showInputMessage="1" showErrorMessage="1" sqref="J7">
      <formula1>$CI$24:$CI$33</formula1>
    </dataValidation>
    <dataValidation type="list" allowBlank="1" showInputMessage="1" showErrorMessage="1" sqref="J6">
      <formula1>$BY$24:$BY$33</formula1>
    </dataValidation>
    <dataValidation type="list" allowBlank="1" showInputMessage="1" showErrorMessage="1" sqref="J5">
      <formula1>$BO$24:$BO$33</formula1>
    </dataValidation>
    <dataValidation type="list" allowBlank="1" showInputMessage="1" showErrorMessage="1" sqref="J4">
      <formula1>$BE$24:$BE$33</formula1>
    </dataValidation>
    <dataValidation type="list" allowBlank="1" showInputMessage="1" showErrorMessage="1" sqref="A8">
      <formula1>$CN$24:$CN$33</formula1>
    </dataValidation>
    <dataValidation type="list" allowBlank="1" showInputMessage="1" showErrorMessage="1" sqref="A7">
      <formula1>$CD$24:$CD$33</formula1>
    </dataValidation>
    <dataValidation type="list" allowBlank="1" showInputMessage="1" showErrorMessage="1" sqref="A6">
      <formula1>$BT$24:$BT$33</formula1>
    </dataValidation>
    <dataValidation type="list" allowBlank="1" showInputMessage="1" showErrorMessage="1" sqref="A5">
      <formula1>$BJ$24:$BJ$33</formula1>
    </dataValidation>
    <dataValidation type="list" allowBlank="1" showInputMessage="1" showErrorMessage="1" sqref="A4 J3:K3">
      <formula1>$AU$24:$AU$33</formula1>
    </dataValidation>
    <dataValidation type="list" allowBlank="1" showInputMessage="1" showErrorMessage="1" sqref="A3">
      <formula1>$AP$24:$AP$33</formula1>
    </dataValidation>
    <dataValidation type="list" allowBlank="1" showInputMessage="1" showErrorMessage="1" sqref="AU12:AV21 AP12:AQ21 BE12:BF21 AZ12:BA21 BO12:BP21 BJ12:BK21 BY12:BZ21 BT12:BU21 CI12:CJ21 CD12:CE21 CS12:CT21 CN12:CO21">
      <formula1>"1,X,2"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W419"/>
  <sheetViews>
    <sheetView workbookViewId="0">
      <selection activeCell="E2" sqref="E2:F2"/>
    </sheetView>
  </sheetViews>
  <sheetFormatPr baseColWidth="10" defaultRowHeight="16.5" customHeight="1"/>
  <cols>
    <col min="1" max="1" width="17.5" style="48" customWidth="1"/>
    <col min="2" max="2" width="10" style="14" customWidth="1"/>
    <col min="3" max="4" width="3.75" style="14" customWidth="1"/>
    <col min="5" max="6" width="2.5" style="14" customWidth="1"/>
    <col min="7" max="8" width="3.75" style="14" customWidth="1"/>
    <col min="9" max="9" width="10" style="14" customWidth="1"/>
    <col min="10" max="10" width="17.5" style="48" customWidth="1"/>
    <col min="11" max="11" width="2.5" style="48" customWidth="1"/>
    <col min="12" max="12" width="3.75" style="48" customWidth="1"/>
    <col min="13" max="13" width="12.5" style="48" customWidth="1"/>
    <col min="14" max="14" width="5" style="48" customWidth="1"/>
    <col min="15" max="20" width="3.75" style="48" customWidth="1"/>
    <col min="21" max="21" width="5" style="48" customWidth="1"/>
    <col min="22" max="22" width="11" style="48"/>
    <col min="23" max="23" width="3.75" style="48" customWidth="1"/>
    <col min="24" max="24" width="8.75" style="48" customWidth="1"/>
    <col min="25" max="32" width="3.75" style="48" customWidth="1"/>
    <col min="33" max="33" width="11" style="48"/>
    <col min="34" max="34" width="3.75" style="48" customWidth="1"/>
    <col min="35" max="41" width="11" style="48"/>
    <col min="42" max="101" width="2.5" style="48" customWidth="1"/>
    <col min="102" max="16384" width="11" style="48"/>
  </cols>
  <sheetData>
    <row r="1" spans="1:101" ht="16.5" customHeight="1">
      <c r="L1" s="50" t="s">
        <v>86</v>
      </c>
      <c r="M1" s="51"/>
      <c r="N1" s="51"/>
      <c r="O1" s="51"/>
      <c r="P1" s="51"/>
      <c r="Q1" s="51"/>
      <c r="R1" s="51"/>
      <c r="S1" s="51"/>
      <c r="T1" s="51"/>
      <c r="U1" s="52"/>
      <c r="W1" s="49" t="s">
        <v>87</v>
      </c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K1" s="54" t="s">
        <v>80</v>
      </c>
      <c r="AL1" s="55"/>
      <c r="AM1" s="56"/>
      <c r="AO1" s="48" t="s">
        <v>74</v>
      </c>
    </row>
    <row r="2" spans="1:101" ht="16.5" customHeight="1">
      <c r="B2" s="73"/>
      <c r="C2" s="74"/>
      <c r="D2" s="74"/>
      <c r="E2" s="72">
        <v>3</v>
      </c>
      <c r="F2" s="72"/>
      <c r="G2" s="74"/>
      <c r="H2" s="74"/>
      <c r="I2" s="75"/>
      <c r="L2" s="15" t="s">
        <v>73</v>
      </c>
      <c r="M2" s="16" t="s">
        <v>74</v>
      </c>
      <c r="N2" s="16" t="s">
        <v>64</v>
      </c>
      <c r="O2" s="16" t="s">
        <v>75</v>
      </c>
      <c r="P2" s="16" t="s">
        <v>65</v>
      </c>
      <c r="Q2" s="16" t="s">
        <v>66</v>
      </c>
      <c r="R2" s="16" t="s">
        <v>67</v>
      </c>
      <c r="S2" s="16" t="s">
        <v>68</v>
      </c>
      <c r="T2" s="16" t="s">
        <v>69</v>
      </c>
      <c r="U2" s="16" t="s">
        <v>70</v>
      </c>
      <c r="W2" s="17"/>
      <c r="X2" s="18" t="s">
        <v>74</v>
      </c>
      <c r="Y2" s="18" t="s">
        <v>75</v>
      </c>
      <c r="Z2" s="18" t="s">
        <v>64</v>
      </c>
      <c r="AA2" s="18" t="s">
        <v>65</v>
      </c>
      <c r="AB2" s="18" t="s">
        <v>66</v>
      </c>
      <c r="AC2" s="18" t="s">
        <v>67</v>
      </c>
      <c r="AD2" s="18" t="s">
        <v>76</v>
      </c>
      <c r="AE2" s="18" t="s">
        <v>77</v>
      </c>
      <c r="AF2" s="18" t="s">
        <v>70</v>
      </c>
      <c r="AG2" s="18" t="s">
        <v>78</v>
      </c>
      <c r="AH2" s="18" t="s">
        <v>79</v>
      </c>
      <c r="AK2" s="57" t="s">
        <v>81</v>
      </c>
      <c r="AL2" s="58"/>
      <c r="AM2" s="19">
        <v>4</v>
      </c>
      <c r="AO2" s="48" t="s">
        <v>94</v>
      </c>
    </row>
    <row r="3" spans="1:101" ht="16.5" customHeight="1">
      <c r="A3" s="20"/>
      <c r="B3" s="21" t="s">
        <v>58</v>
      </c>
      <c r="C3" s="22">
        <f>IF($E3="","",IF($A3="forfait",0,IF($J3="forfait",4,IF($E3&gt;$F3,$AM$2,IF($E3&lt;$F3,$AM$4,$AM$3)))))</f>
        <v>4</v>
      </c>
      <c r="D3" s="22">
        <f>IF($E3="","",IF(AND($E3&gt;F3+2,$J3=""),1,0))</f>
        <v>0</v>
      </c>
      <c r="E3" s="23">
        <f>IF(COUNTA(AP$12:AQ$21)=0,"",IF(COUNTA($E$12:$F$21)=0,"",IF(J3="forfait",3,IF(A3="forfait",0,AT$22))))</f>
        <v>4</v>
      </c>
      <c r="F3" s="23">
        <f>IF(COUNTA(AU$12:AV$21)=0,"",IF(COUNTA($E$12:$F$21)=0,"",IF(J3="forfait",0,IF(A3="forfait",3,AY$22))))</f>
        <v>2</v>
      </c>
      <c r="G3" s="22">
        <f>IF($E3="","",IF($A3="forfait",4,IF($J3="forfait",0,IF($E3&gt;$F3,$AM$4,IF($E3&lt;$F3,$AM$2,$AM$3)))))</f>
        <v>1</v>
      </c>
      <c r="H3" s="22">
        <f>IF($E3="","",IF(AND($F3&gt;E3+2,$A3=""),1,0))</f>
        <v>0</v>
      </c>
      <c r="I3" s="24" t="s">
        <v>62</v>
      </c>
      <c r="J3" s="25"/>
      <c r="K3" s="25"/>
      <c r="L3" s="26">
        <v>1</v>
      </c>
      <c r="M3" s="27" t="str">
        <f>IF(ISNA(MATCH(W3,$AH$3:$AH$14,0)),"",INDEX($X$3:$X$14,MATCH(W3,$AH$3:$AH$14,0)))</f>
        <v>sylvain</v>
      </c>
      <c r="N3" s="28">
        <f>IF($M3&lt;&gt;"",VLOOKUP($M3,$X$3:$AF$22,3,0),"")</f>
        <v>5</v>
      </c>
      <c r="O3" s="29">
        <f>IF($M3&lt;&gt;"",VLOOKUP($M3,$X$3:$AF$22,2,0),"")</f>
        <v>1</v>
      </c>
      <c r="P3" s="29">
        <f>IF($M3&lt;&gt;"",VLOOKUP($M3,$X$3:$AF$22,4,0),"")</f>
        <v>1</v>
      </c>
      <c r="Q3" s="29">
        <f>IF($M3&lt;&gt;"",VLOOKUP($M3,$X$3:$AF$22,5,0),"")</f>
        <v>0</v>
      </c>
      <c r="R3" s="29">
        <f>IF($M3&lt;&gt;"",VLOOKUP($M3,$X$3:$AF$22,6,0),"")</f>
        <v>0</v>
      </c>
      <c r="S3" s="29">
        <f>IF($M3&lt;&gt;"",VLOOKUP($M3,$X$3:$AF$22,7,0),"")</f>
        <v>3</v>
      </c>
      <c r="T3" s="29">
        <f>IF($M3&lt;&gt;"",VLOOKUP($M3,$X$3:$AF$22,8,0),"")</f>
        <v>0</v>
      </c>
      <c r="U3" s="30">
        <f>IF($M3&lt;&gt;"",VLOOKUP($M3,$X$3:$AF$22,9,0),"")</f>
        <v>3</v>
      </c>
      <c r="W3" s="31">
        <v>1</v>
      </c>
      <c r="X3" s="18" t="str">
        <f>IF(ISBLANK(AO2),"",AO2)</f>
        <v>AAA</v>
      </c>
      <c r="Y3" s="18">
        <f>SUM(AA3:AC3)</f>
        <v>1</v>
      </c>
      <c r="Z3" s="32">
        <f>IF(X3&lt;&gt;"",SUMIF($B$3:$B$8,X3,$C$3:$C$8))+SUMIF($I$3:$I$8,X3,$G$3:$G$8)+SUMIF($B$3:$B$8,X3,$D$3:$D$8)+SUMIF($I$3:$I$8,X3,$H$3:$H$8)</f>
        <v>1</v>
      </c>
      <c r="AA3" s="18">
        <f>IF($E$3&lt;&gt;"",SUMPRODUCT(($B$3:$B$8=$X3)*($C$3:$C$8&gt;2)+($I$3:$I$8=$X3)*($G$3:$G$8&gt;2)),"")</f>
        <v>0</v>
      </c>
      <c r="AB3" s="18">
        <f>IF($E$3&lt;&gt;"",SUMPRODUCT(($B$3:$B$8=$X3)*($C$3:$C$8=2)+($I$3:$I$8=$X3)*($G$3:$G$8=2)),"")</f>
        <v>0</v>
      </c>
      <c r="AC3" s="18">
        <f>IF($E$3&lt;&gt;"",SUMPRODUCT(($B$3:$B$8=$X3)*($C$3:$C$8&lt;2)+($I$3:$I$8=$X3)*($G$3:$G$8&lt;2)),"")</f>
        <v>1</v>
      </c>
      <c r="AD3" s="32">
        <f>IF(X3&lt;&gt;"",SUMIF($B$3:$B$8,X3,$E$3:$E$8))+SUMIF($I$3:$I$8,X3,$F$3:$F$8)</f>
        <v>1</v>
      </c>
      <c r="AE3" s="32">
        <f>IF(X3&lt;&gt;"",SUMIF($B$3:$B$8,X3,$F$3:$F$8))+SUMIF($I$3:$I$8,X3,$E$3:$E$8)</f>
        <v>3</v>
      </c>
      <c r="AF3" s="18">
        <f>AD3-AE3</f>
        <v>-2</v>
      </c>
      <c r="AG3" s="18">
        <f>IF(X3&lt;&gt;"",Z3*1000000000+AF3*1000+AD3*10,"")</f>
        <v>999998010</v>
      </c>
      <c r="AH3" s="18">
        <f>IF(X3&lt;&gt;"",COUNTIF($AG$3:$AG$22,"&gt;"&amp;AG3)+COUNTIF($AG3:AG$22,AG3),"")</f>
        <v>11</v>
      </c>
      <c r="AK3" s="59" t="s">
        <v>82</v>
      </c>
      <c r="AL3" s="60"/>
      <c r="AM3" s="33">
        <v>2</v>
      </c>
      <c r="AO3" s="48" t="s">
        <v>54</v>
      </c>
    </row>
    <row r="4" spans="1:101" ht="16.5" customHeight="1">
      <c r="A4" s="20"/>
      <c r="B4" s="21" t="s">
        <v>59</v>
      </c>
      <c r="C4" s="22">
        <f t="shared" ref="C4:C8" si="0">IF($E4="","",IF($A4="forfait",0,IF($J4="forfait",4,IF($E4&gt;$F4,$AM$2,IF($E4&lt;$F4,$AM$4,$AM$3)))))</f>
        <v>4</v>
      </c>
      <c r="D4" s="22">
        <f t="shared" ref="D4:D8" si="1">IF($E4="","",IF(AND($E4&gt;F4+2,$J4=""),1,0))</f>
        <v>1</v>
      </c>
      <c r="E4" s="23">
        <f>IF(COUNTA(AZ$12:BA$21)=0,"",IF(COUNTA($E$12:$F$21)=0,"",IF(J4="forfait",3,IF(A4="forfait",0,BD$22))))</f>
        <v>3</v>
      </c>
      <c r="F4" s="23">
        <f>IF(COUNTA(BE$12:BF$21)=0,"",IF(COUNTA($E$12:$F$21)=0,"",IF(J4="forfait",0,IF(A4="forfait",3,BI$22))))</f>
        <v>0</v>
      </c>
      <c r="G4" s="22">
        <f t="shared" ref="G4:G8" si="2">IF($E4="","",IF($A4="forfait",4,IF($J4="forfait",0,IF($E4&gt;$F4,$AM$4,IF($E4&lt;$F4,$AM$2,$AM$3)))))</f>
        <v>1</v>
      </c>
      <c r="H4" s="22">
        <f t="shared" ref="H4:H8" si="3">IF($E4="","",IF(AND($F4&gt;E4+2,$A4=""),1,0))</f>
        <v>0</v>
      </c>
      <c r="I4" s="24" t="s">
        <v>61</v>
      </c>
      <c r="J4" s="25"/>
      <c r="K4" s="25"/>
      <c r="L4" s="26">
        <v>2</v>
      </c>
      <c r="M4" s="27" t="str">
        <f t="shared" ref="M4:M14" si="4">IF(ISNA(MATCH(W4,$AH$3:$AH$14,0)),"",INDEX($X$3:$X$14,MATCH(W4,$AH$3:$AH$14,0)))</f>
        <v>tibo</v>
      </c>
      <c r="N4" s="28">
        <f t="shared" ref="N4:N14" si="5">IF($M4&lt;&gt;"",VLOOKUP($M4,$X$3:$AF$22,3,0),"")</f>
        <v>4</v>
      </c>
      <c r="O4" s="29">
        <f t="shared" ref="O4:O14" si="6">IF($M4&lt;&gt;"",VLOOKUP($M4,$X$3:$AF$22,2,0),"")</f>
        <v>1</v>
      </c>
      <c r="P4" s="29">
        <f t="shared" ref="P4:P14" si="7">IF($M4&lt;&gt;"",VLOOKUP($M4,$X$3:$AF$22,4,0),"")</f>
        <v>1</v>
      </c>
      <c r="Q4" s="29">
        <f t="shared" ref="Q4:Q14" si="8">IF($M4&lt;&gt;"",VLOOKUP($M4,$X$3:$AF$22,5,0),"")</f>
        <v>0</v>
      </c>
      <c r="R4" s="29">
        <f t="shared" ref="R4:R14" si="9">IF($M4&lt;&gt;"",VLOOKUP($M4,$X$3:$AF$22,6,0),"")</f>
        <v>0</v>
      </c>
      <c r="S4" s="29">
        <f t="shared" ref="S4:S14" si="10">IF($M4&lt;&gt;"",VLOOKUP($M4,$X$3:$AF$22,7,0),"")</f>
        <v>4</v>
      </c>
      <c r="T4" s="29">
        <f t="shared" ref="T4:T14" si="11">IF($M4&lt;&gt;"",VLOOKUP($M4,$X$3:$AF$22,8,0),"")</f>
        <v>2</v>
      </c>
      <c r="U4" s="30">
        <f t="shared" ref="U4:U14" si="12">IF($M4&lt;&gt;"",VLOOKUP($M4,$X$3:$AF$22,9,0),"")</f>
        <v>2</v>
      </c>
      <c r="W4" s="31">
        <v>2</v>
      </c>
      <c r="X4" s="18" t="str">
        <f t="shared" ref="X4:X22" si="13">IF(ISBLANK(AO3),"",AO3)</f>
        <v>david</v>
      </c>
      <c r="Y4" s="18">
        <f t="shared" ref="Y4:Y22" si="14">SUM(AA4:AC4)</f>
        <v>1</v>
      </c>
      <c r="Z4" s="32">
        <f t="shared" ref="Z4:Z22" si="15">IF(X4&lt;&gt;"",SUMIF($B$3:$B$8,X4,$C$3:$C$8))+SUMIF($I$3:$I$8,X4,$G$3:$G$8)+SUMIF($B$3:$B$8,X4,$D$3:$D$8)+SUMIF($I$3:$I$8,X4,$H$3:$H$8)</f>
        <v>1</v>
      </c>
      <c r="AA4" s="18">
        <f t="shared" ref="AA4:AA22" si="16">IF($E$3&lt;&gt;"",SUMPRODUCT(($B$3:$B$8=$X4)*($C$3:$C$8&gt;2)+($I$3:$I$8=$X4)*($G$3:$G$8&gt;2)),"")</f>
        <v>0</v>
      </c>
      <c r="AB4" s="18">
        <f t="shared" ref="AB4:AB22" si="17">IF($E$3&lt;&gt;"",SUMPRODUCT(($B$3:$B$8=$X4)*($C$3:$C$8=2)+($I$3:$I$8=$X4)*($G$3:$G$8=2)),"")</f>
        <v>0</v>
      </c>
      <c r="AC4" s="18">
        <f t="shared" ref="AC4:AC22" si="18">IF($E$3&lt;&gt;"",SUMPRODUCT(($B$3:$B$8=$X4)*($C$3:$C$8&lt;2)+($I$3:$I$8=$X4)*($G$3:$G$8&lt;2)),"")</f>
        <v>1</v>
      </c>
      <c r="AD4" s="32">
        <f t="shared" ref="AD4:AD22" si="19">IF(X4&lt;&gt;"",SUMIF($B$3:$B$8,X4,$E$3:$E$8))+SUMIF($I$3:$I$8,X4,$F$3:$F$8)</f>
        <v>2</v>
      </c>
      <c r="AE4" s="32">
        <f t="shared" ref="AE4:AE22" si="20">IF(X4&lt;&gt;"",SUMIF($B$3:$B$8,X4,$F$3:$F$8))+SUMIF($I$3:$I$8,X4,$E$3:$E$8)</f>
        <v>4</v>
      </c>
      <c r="AF4" s="18">
        <f t="shared" ref="AF4:AF22" si="21">AD4-AE4</f>
        <v>-2</v>
      </c>
      <c r="AG4" s="18">
        <f t="shared" ref="AG4:AG22" si="22">IF(X4&lt;&gt;"",Z4*1000000000+AF4*1000+AD4*10,"")</f>
        <v>999998020</v>
      </c>
      <c r="AH4" s="18">
        <f>IF(X4&lt;&gt;"",COUNTIF($AG$3:$AG$22,"&gt;"&amp;AG4)+COUNTIF($AG4:AG$22,AG4),"")</f>
        <v>10</v>
      </c>
      <c r="AK4" s="57" t="s">
        <v>83</v>
      </c>
      <c r="AL4" s="58"/>
      <c r="AM4" s="19">
        <v>1</v>
      </c>
      <c r="AO4" s="48" t="s">
        <v>56</v>
      </c>
    </row>
    <row r="5" spans="1:101" ht="16.5" customHeight="1">
      <c r="A5" s="20"/>
      <c r="B5" s="24" t="s">
        <v>55</v>
      </c>
      <c r="C5" s="22">
        <f t="shared" si="0"/>
        <v>1</v>
      </c>
      <c r="D5" s="22">
        <f t="shared" si="1"/>
        <v>0</v>
      </c>
      <c r="E5" s="23">
        <f>IF(COUNTA(BJ$12:BK$21)=0,"",IF(COUNTA($E$12:$F$21)=0,"",IF(J5="forfait",3,IF(A5="forfait",0,BN$22))))</f>
        <v>1</v>
      </c>
      <c r="F5" s="23">
        <f>IF(COUNTA(BO$12:BP$21)=0,"",IF(COUNTA($E$12:$F$21)=0,"",IF(J5="forfait",0,IF(A5="forfait",3,BS$22))))</f>
        <v>2</v>
      </c>
      <c r="G5" s="22">
        <f t="shared" si="2"/>
        <v>4</v>
      </c>
      <c r="H5" s="22">
        <f t="shared" si="3"/>
        <v>0</v>
      </c>
      <c r="I5" s="24" t="s">
        <v>60</v>
      </c>
      <c r="J5" s="25"/>
      <c r="K5" s="25"/>
      <c r="L5" s="26">
        <v>3</v>
      </c>
      <c r="M5" s="27" t="str">
        <f t="shared" si="4"/>
        <v>erwan</v>
      </c>
      <c r="N5" s="28">
        <f t="shared" si="5"/>
        <v>4</v>
      </c>
      <c r="O5" s="29">
        <f t="shared" si="6"/>
        <v>1</v>
      </c>
      <c r="P5" s="29">
        <f t="shared" si="7"/>
        <v>1</v>
      </c>
      <c r="Q5" s="29">
        <f t="shared" si="8"/>
        <v>0</v>
      </c>
      <c r="R5" s="29">
        <f t="shared" si="9"/>
        <v>0</v>
      </c>
      <c r="S5" s="29">
        <f t="shared" si="10"/>
        <v>4</v>
      </c>
      <c r="T5" s="29">
        <f t="shared" si="11"/>
        <v>2</v>
      </c>
      <c r="U5" s="30">
        <f t="shared" si="12"/>
        <v>2</v>
      </c>
      <c r="W5" s="31">
        <v>3</v>
      </c>
      <c r="X5" s="18" t="str">
        <f t="shared" si="13"/>
        <v>erwan</v>
      </c>
      <c r="Y5" s="18">
        <f t="shared" si="14"/>
        <v>1</v>
      </c>
      <c r="Z5" s="32">
        <f t="shared" si="15"/>
        <v>4</v>
      </c>
      <c r="AA5" s="18">
        <f t="shared" si="16"/>
        <v>1</v>
      </c>
      <c r="AB5" s="18">
        <f t="shared" si="17"/>
        <v>0</v>
      </c>
      <c r="AC5" s="18">
        <f t="shared" si="18"/>
        <v>0</v>
      </c>
      <c r="AD5" s="32">
        <f t="shared" si="19"/>
        <v>4</v>
      </c>
      <c r="AE5" s="32">
        <f t="shared" si="20"/>
        <v>2</v>
      </c>
      <c r="AF5" s="18">
        <f t="shared" si="21"/>
        <v>2</v>
      </c>
      <c r="AG5" s="18">
        <f t="shared" si="22"/>
        <v>4000002040</v>
      </c>
      <c r="AH5" s="18">
        <f>IF(X5&lt;&gt;"",COUNTIF($AG$3:$AG$22,"&gt;"&amp;AG5)+COUNTIF($AG5:AG$22,AG5),"")</f>
        <v>3</v>
      </c>
      <c r="AK5" s="61" t="s">
        <v>92</v>
      </c>
      <c r="AL5" s="62"/>
      <c r="AM5" s="33">
        <v>1</v>
      </c>
      <c r="AO5" s="48" t="s">
        <v>63</v>
      </c>
    </row>
    <row r="6" spans="1:101" ht="16.5" customHeight="1">
      <c r="A6" s="20"/>
      <c r="B6" s="24" t="s">
        <v>56</v>
      </c>
      <c r="C6" s="22">
        <f t="shared" si="0"/>
        <v>4</v>
      </c>
      <c r="D6" s="22">
        <f t="shared" si="1"/>
        <v>0</v>
      </c>
      <c r="E6" s="23">
        <f>IF(COUNTA(BT$12:BU$21)=0,"",IF(COUNTA($E$12:$F$21)=0,"",IF(J6="forfait",3,IF(A6="forfait",0,BX$22))))</f>
        <v>4</v>
      </c>
      <c r="F6" s="23">
        <f>IF(COUNTA(BY$12:BZ$21)=0,"",IF(COUNTA($E$12:$F$21)=0,"",IF(J6="forfait",0,IF(A6="forfait",3,CC$22))))</f>
        <v>2</v>
      </c>
      <c r="G6" s="22">
        <f t="shared" si="2"/>
        <v>1</v>
      </c>
      <c r="H6" s="22">
        <f t="shared" si="3"/>
        <v>0</v>
      </c>
      <c r="I6" s="21" t="s">
        <v>54</v>
      </c>
      <c r="J6" s="25"/>
      <c r="K6" s="25"/>
      <c r="L6" s="26">
        <v>4</v>
      </c>
      <c r="M6" s="27" t="str">
        <f t="shared" si="4"/>
        <v>XXX</v>
      </c>
      <c r="N6" s="28">
        <f t="shared" si="5"/>
        <v>4</v>
      </c>
      <c r="O6" s="29">
        <f t="shared" si="6"/>
        <v>1</v>
      </c>
      <c r="P6" s="29">
        <f t="shared" si="7"/>
        <v>1</v>
      </c>
      <c r="Q6" s="29">
        <f t="shared" si="8"/>
        <v>0</v>
      </c>
      <c r="R6" s="29">
        <f t="shared" si="9"/>
        <v>0</v>
      </c>
      <c r="S6" s="29">
        <f t="shared" si="10"/>
        <v>3</v>
      </c>
      <c r="T6" s="29">
        <f t="shared" si="11"/>
        <v>1</v>
      </c>
      <c r="U6" s="30">
        <f t="shared" si="12"/>
        <v>2</v>
      </c>
      <c r="W6" s="31">
        <v>4</v>
      </c>
      <c r="X6" s="18" t="str">
        <f t="shared" si="13"/>
        <v>gello</v>
      </c>
      <c r="Y6" s="18">
        <f t="shared" si="14"/>
        <v>1</v>
      </c>
      <c r="Z6" s="32">
        <f t="shared" si="15"/>
        <v>1</v>
      </c>
      <c r="AA6" s="18">
        <f t="shared" si="16"/>
        <v>0</v>
      </c>
      <c r="AB6" s="18">
        <f t="shared" si="17"/>
        <v>0</v>
      </c>
      <c r="AC6" s="18">
        <f t="shared" si="18"/>
        <v>1</v>
      </c>
      <c r="AD6" s="32">
        <f t="shared" si="19"/>
        <v>2</v>
      </c>
      <c r="AE6" s="32">
        <f t="shared" si="20"/>
        <v>3</v>
      </c>
      <c r="AF6" s="18">
        <f t="shared" si="21"/>
        <v>-1</v>
      </c>
      <c r="AG6" s="18">
        <f t="shared" si="22"/>
        <v>999999020</v>
      </c>
      <c r="AH6" s="18">
        <f>IF(X6&lt;&gt;"",COUNTIF($AG$3:$AG$22,"&gt;"&amp;AG6)+COUNTIF($AG6:AG$22,AG6),"")</f>
        <v>7</v>
      </c>
      <c r="AK6" s="57" t="s">
        <v>85</v>
      </c>
      <c r="AL6" s="58"/>
      <c r="AM6" s="34">
        <v>4</v>
      </c>
      <c r="AO6" s="48" t="s">
        <v>61</v>
      </c>
    </row>
    <row r="7" spans="1:101" ht="16.5" customHeight="1">
      <c r="A7" s="20"/>
      <c r="B7" s="24" t="s">
        <v>57</v>
      </c>
      <c r="C7" s="22">
        <f t="shared" si="0"/>
        <v>4</v>
      </c>
      <c r="D7" s="22">
        <f t="shared" si="1"/>
        <v>0</v>
      </c>
      <c r="E7" s="23">
        <f>IF(COUNTA(CD$12:CE$21)=0,"",IF(COUNTA($E$12:$F$21)=0,"",IF(J7="forfait",3,IF(A7="forfait",0,CH$22))))</f>
        <v>3</v>
      </c>
      <c r="F7" s="23">
        <f>IF(COUNTA(CI$12:CJ$21)=0,"",IF(COUNTA($E$12:$F$21)=0,"",IF(J7="forfait",0,IF(A7="forfait",3,CM$22))))</f>
        <v>2</v>
      </c>
      <c r="G7" s="22">
        <f t="shared" si="2"/>
        <v>1</v>
      </c>
      <c r="H7" s="22">
        <f t="shared" si="3"/>
        <v>0</v>
      </c>
      <c r="I7" s="24" t="s">
        <v>63</v>
      </c>
      <c r="J7" s="25"/>
      <c r="K7" s="25"/>
      <c r="L7" s="26">
        <v>5</v>
      </c>
      <c r="M7" s="27" t="str">
        <f t="shared" si="4"/>
        <v>moline</v>
      </c>
      <c r="N7" s="28">
        <f t="shared" si="5"/>
        <v>4</v>
      </c>
      <c r="O7" s="29">
        <f t="shared" si="6"/>
        <v>1</v>
      </c>
      <c r="P7" s="29">
        <f t="shared" si="7"/>
        <v>1</v>
      </c>
      <c r="Q7" s="29">
        <f t="shared" si="8"/>
        <v>0</v>
      </c>
      <c r="R7" s="29">
        <f t="shared" si="9"/>
        <v>0</v>
      </c>
      <c r="S7" s="29">
        <f t="shared" si="10"/>
        <v>3</v>
      </c>
      <c r="T7" s="29">
        <f t="shared" si="11"/>
        <v>2</v>
      </c>
      <c r="U7" s="30">
        <f t="shared" si="12"/>
        <v>1</v>
      </c>
      <c r="W7" s="31">
        <v>5</v>
      </c>
      <c r="X7" s="18" t="str">
        <f t="shared" si="13"/>
        <v>keulu</v>
      </c>
      <c r="Y7" s="18">
        <f t="shared" si="14"/>
        <v>1</v>
      </c>
      <c r="Z7" s="32">
        <f t="shared" si="15"/>
        <v>1</v>
      </c>
      <c r="AA7" s="18">
        <f t="shared" si="16"/>
        <v>0</v>
      </c>
      <c r="AB7" s="18">
        <f t="shared" si="17"/>
        <v>0</v>
      </c>
      <c r="AC7" s="18">
        <f t="shared" si="18"/>
        <v>1</v>
      </c>
      <c r="AD7" s="32">
        <f t="shared" si="19"/>
        <v>0</v>
      </c>
      <c r="AE7" s="32">
        <f t="shared" si="20"/>
        <v>3</v>
      </c>
      <c r="AF7" s="18">
        <f t="shared" si="21"/>
        <v>-3</v>
      </c>
      <c r="AG7" s="18">
        <f t="shared" si="22"/>
        <v>999997000</v>
      </c>
      <c r="AH7" s="18">
        <f>IF(X7&lt;&gt;"",COUNTIF($AG$3:$AG$22,"&gt;"&amp;AG7)+COUNTIF($AG7:AG$22,AG7),"")</f>
        <v>12</v>
      </c>
      <c r="AK7" s="63" t="s">
        <v>84</v>
      </c>
      <c r="AL7" s="64"/>
      <c r="AM7" s="35">
        <v>0</v>
      </c>
      <c r="AO7" s="48" t="s">
        <v>62</v>
      </c>
    </row>
    <row r="8" spans="1:101" ht="16.5" customHeight="1">
      <c r="A8" s="20"/>
      <c r="B8" s="21" t="s">
        <v>93</v>
      </c>
      <c r="C8" s="22">
        <f t="shared" si="0"/>
        <v>4</v>
      </c>
      <c r="D8" s="22">
        <f t="shared" si="1"/>
        <v>0</v>
      </c>
      <c r="E8" s="23">
        <f>IF(COUNTA(CN$12:CO$21)=0,"",IF(COUNTA($E$12:$F$21)=0,"",IF(J8="forfait",3,IF(A8="forfait",0,CR$22))))</f>
        <v>3</v>
      </c>
      <c r="F8" s="23">
        <f>IF(COUNTA(CS$12:CT$21)=0,"",IF(COUNTA($E$12:$F$21)=0,"",IF(J8="forfait",0,IF(A8="forfait",3,CW$22))))</f>
        <v>1</v>
      </c>
      <c r="G8" s="22">
        <f t="shared" si="2"/>
        <v>1</v>
      </c>
      <c r="H8" s="22">
        <f t="shared" si="3"/>
        <v>0</v>
      </c>
      <c r="I8" s="21" t="s">
        <v>94</v>
      </c>
      <c r="J8" s="25"/>
      <c r="K8" s="25"/>
      <c r="L8" s="26">
        <v>6</v>
      </c>
      <c r="M8" s="27" t="str">
        <f t="shared" si="4"/>
        <v>viore</v>
      </c>
      <c r="N8" s="28">
        <f t="shared" si="5"/>
        <v>4</v>
      </c>
      <c r="O8" s="29">
        <f t="shared" si="6"/>
        <v>1</v>
      </c>
      <c r="P8" s="29">
        <f t="shared" si="7"/>
        <v>1</v>
      </c>
      <c r="Q8" s="29">
        <f t="shared" si="8"/>
        <v>0</v>
      </c>
      <c r="R8" s="29">
        <f t="shared" si="9"/>
        <v>0</v>
      </c>
      <c r="S8" s="29">
        <f t="shared" si="10"/>
        <v>2</v>
      </c>
      <c r="T8" s="29">
        <f t="shared" si="11"/>
        <v>1</v>
      </c>
      <c r="U8" s="30">
        <f t="shared" si="12"/>
        <v>1</v>
      </c>
      <c r="W8" s="31">
        <v>6</v>
      </c>
      <c r="X8" s="18" t="str">
        <f t="shared" si="13"/>
        <v>maharajah</v>
      </c>
      <c r="Y8" s="18">
        <f t="shared" si="14"/>
        <v>1</v>
      </c>
      <c r="Z8" s="32">
        <f t="shared" si="15"/>
        <v>1</v>
      </c>
      <c r="AA8" s="18">
        <f t="shared" si="16"/>
        <v>0</v>
      </c>
      <c r="AB8" s="18">
        <f t="shared" si="17"/>
        <v>0</v>
      </c>
      <c r="AC8" s="18">
        <f t="shared" si="18"/>
        <v>1</v>
      </c>
      <c r="AD8" s="32">
        <f t="shared" si="19"/>
        <v>2</v>
      </c>
      <c r="AE8" s="32">
        <f t="shared" si="20"/>
        <v>4</v>
      </c>
      <c r="AF8" s="18">
        <f t="shared" si="21"/>
        <v>-2</v>
      </c>
      <c r="AG8" s="18">
        <f t="shared" si="22"/>
        <v>999998020</v>
      </c>
      <c r="AH8" s="18">
        <f>IF(X8&lt;&gt;"",COUNTIF($AG$3:$AG$22,"&gt;"&amp;AG8)+COUNTIF($AG8:AG$22,AG8),"")</f>
        <v>9</v>
      </c>
      <c r="AO8" s="48" t="s">
        <v>55</v>
      </c>
    </row>
    <row r="9" spans="1:101" ht="16.5" customHeight="1">
      <c r="B9" s="36"/>
      <c r="C9" s="36"/>
      <c r="D9" s="36"/>
      <c r="E9" s="36"/>
      <c r="F9" s="36"/>
      <c r="G9" s="36"/>
      <c r="H9" s="36"/>
      <c r="I9" s="36"/>
      <c r="J9" s="37" t="str">
        <f t="shared" ref="J9:J21" si="23">IF(E9="","",IF(E9&gt;F9,1,IF(E9=F9,"X",IF(E9&lt;F9,2,""))))</f>
        <v/>
      </c>
      <c r="K9" s="37"/>
      <c r="L9" s="26">
        <v>7</v>
      </c>
      <c r="M9" s="27" t="str">
        <f t="shared" si="4"/>
        <v>gello</v>
      </c>
      <c r="N9" s="28">
        <f t="shared" si="5"/>
        <v>1</v>
      </c>
      <c r="O9" s="29">
        <f t="shared" si="6"/>
        <v>1</v>
      </c>
      <c r="P9" s="29">
        <f t="shared" si="7"/>
        <v>0</v>
      </c>
      <c r="Q9" s="29">
        <f t="shared" si="8"/>
        <v>0</v>
      </c>
      <c r="R9" s="29">
        <f t="shared" si="9"/>
        <v>1</v>
      </c>
      <c r="S9" s="29">
        <f t="shared" si="10"/>
        <v>2</v>
      </c>
      <c r="T9" s="29">
        <f t="shared" si="11"/>
        <v>3</v>
      </c>
      <c r="U9" s="30">
        <f t="shared" si="12"/>
        <v>-1</v>
      </c>
      <c r="W9" s="31">
        <v>7</v>
      </c>
      <c r="X9" s="18" t="str">
        <f t="shared" si="13"/>
        <v>mingos</v>
      </c>
      <c r="Y9" s="18">
        <f t="shared" si="14"/>
        <v>1</v>
      </c>
      <c r="Z9" s="32">
        <f t="shared" si="15"/>
        <v>1</v>
      </c>
      <c r="AA9" s="18">
        <f t="shared" si="16"/>
        <v>0</v>
      </c>
      <c r="AB9" s="18">
        <f t="shared" si="17"/>
        <v>0</v>
      </c>
      <c r="AC9" s="18">
        <f t="shared" si="18"/>
        <v>1</v>
      </c>
      <c r="AD9" s="32">
        <f t="shared" si="19"/>
        <v>1</v>
      </c>
      <c r="AE9" s="32">
        <f t="shared" si="20"/>
        <v>2</v>
      </c>
      <c r="AF9" s="18">
        <f t="shared" si="21"/>
        <v>-1</v>
      </c>
      <c r="AG9" s="18">
        <f t="shared" si="22"/>
        <v>999999010</v>
      </c>
      <c r="AH9" s="18">
        <f>IF(X9&lt;&gt;"",COUNTIF($AG$3:$AG$22,"&gt;"&amp;AG9)+COUNTIF($AG9:AG$22,AG9),"")</f>
        <v>8</v>
      </c>
      <c r="AO9" s="48" t="s">
        <v>57</v>
      </c>
    </row>
    <row r="10" spans="1:101" ht="16.5" customHeight="1">
      <c r="B10" s="36"/>
      <c r="C10" s="36"/>
      <c r="D10" s="36"/>
      <c r="E10" s="36"/>
      <c r="F10" s="36"/>
      <c r="G10" s="36"/>
      <c r="H10" s="36"/>
      <c r="I10" s="36"/>
      <c r="J10" s="37" t="str">
        <f t="shared" si="23"/>
        <v/>
      </c>
      <c r="K10" s="37"/>
      <c r="L10" s="26">
        <v>8</v>
      </c>
      <c r="M10" s="27" t="str">
        <f t="shared" si="4"/>
        <v>mingos</v>
      </c>
      <c r="N10" s="28">
        <f t="shared" si="5"/>
        <v>1</v>
      </c>
      <c r="O10" s="29">
        <f t="shared" si="6"/>
        <v>1</v>
      </c>
      <c r="P10" s="29">
        <f t="shared" si="7"/>
        <v>0</v>
      </c>
      <c r="Q10" s="29">
        <f t="shared" si="8"/>
        <v>0</v>
      </c>
      <c r="R10" s="29">
        <f t="shared" si="9"/>
        <v>1</v>
      </c>
      <c r="S10" s="29">
        <f t="shared" si="10"/>
        <v>1</v>
      </c>
      <c r="T10" s="29">
        <f t="shared" si="11"/>
        <v>2</v>
      </c>
      <c r="U10" s="30">
        <f t="shared" si="12"/>
        <v>-1</v>
      </c>
      <c r="W10" s="31">
        <v>8</v>
      </c>
      <c r="X10" s="18" t="str">
        <f t="shared" si="13"/>
        <v>moline</v>
      </c>
      <c r="Y10" s="18">
        <f t="shared" si="14"/>
        <v>1</v>
      </c>
      <c r="Z10" s="32">
        <f t="shared" si="15"/>
        <v>4</v>
      </c>
      <c r="AA10" s="18">
        <f t="shared" si="16"/>
        <v>1</v>
      </c>
      <c r="AB10" s="18">
        <f t="shared" si="17"/>
        <v>0</v>
      </c>
      <c r="AC10" s="18">
        <f t="shared" si="18"/>
        <v>0</v>
      </c>
      <c r="AD10" s="32">
        <f t="shared" si="19"/>
        <v>3</v>
      </c>
      <c r="AE10" s="32">
        <f t="shared" si="20"/>
        <v>2</v>
      </c>
      <c r="AF10" s="18">
        <f t="shared" si="21"/>
        <v>1</v>
      </c>
      <c r="AG10" s="18">
        <f t="shared" si="22"/>
        <v>4000001030</v>
      </c>
      <c r="AH10" s="18">
        <f>IF(X10&lt;&gt;"",COUNTIF($AG$3:$AG$22,"&gt;"&amp;AG10)+COUNTIF($AG10:AG$22,AG10),"")</f>
        <v>5</v>
      </c>
      <c r="AO10" s="48" t="s">
        <v>59</v>
      </c>
      <c r="AP10" s="53" t="s">
        <v>88</v>
      </c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</row>
    <row r="11" spans="1:101" ht="16.5" customHeight="1">
      <c r="A11" s="46"/>
      <c r="B11" s="65" t="s">
        <v>71</v>
      </c>
      <c r="C11" s="65"/>
      <c r="D11" s="65"/>
      <c r="E11" s="65"/>
      <c r="F11" s="65"/>
      <c r="G11" s="65"/>
      <c r="H11" s="65"/>
      <c r="I11" s="65"/>
      <c r="J11" s="38" t="str">
        <f t="shared" si="23"/>
        <v/>
      </c>
      <c r="K11" s="38"/>
      <c r="L11" s="26">
        <v>9</v>
      </c>
      <c r="M11" s="27" t="str">
        <f t="shared" si="4"/>
        <v>maharajah</v>
      </c>
      <c r="N11" s="28">
        <f t="shared" si="5"/>
        <v>1</v>
      </c>
      <c r="O11" s="29">
        <f t="shared" si="6"/>
        <v>1</v>
      </c>
      <c r="P11" s="29">
        <f t="shared" si="7"/>
        <v>0</v>
      </c>
      <c r="Q11" s="29">
        <f t="shared" si="8"/>
        <v>0</v>
      </c>
      <c r="R11" s="29">
        <f t="shared" si="9"/>
        <v>1</v>
      </c>
      <c r="S11" s="29">
        <f t="shared" si="10"/>
        <v>2</v>
      </c>
      <c r="T11" s="29">
        <f t="shared" si="11"/>
        <v>4</v>
      </c>
      <c r="U11" s="30">
        <f t="shared" si="12"/>
        <v>-2</v>
      </c>
      <c r="W11" s="31">
        <v>9</v>
      </c>
      <c r="X11" s="18" t="str">
        <f t="shared" si="13"/>
        <v>sylvain</v>
      </c>
      <c r="Y11" s="18">
        <f t="shared" si="14"/>
        <v>1</v>
      </c>
      <c r="Z11" s="32">
        <f t="shared" si="15"/>
        <v>5</v>
      </c>
      <c r="AA11" s="18">
        <f t="shared" si="16"/>
        <v>1</v>
      </c>
      <c r="AB11" s="18">
        <f t="shared" si="17"/>
        <v>0</v>
      </c>
      <c r="AC11" s="18">
        <f t="shared" si="18"/>
        <v>0</v>
      </c>
      <c r="AD11" s="32">
        <f t="shared" si="19"/>
        <v>3</v>
      </c>
      <c r="AE11" s="32">
        <f t="shared" si="20"/>
        <v>0</v>
      </c>
      <c r="AF11" s="18">
        <f t="shared" si="21"/>
        <v>3</v>
      </c>
      <c r="AG11" s="18">
        <f t="shared" si="22"/>
        <v>5000003030</v>
      </c>
      <c r="AH11" s="18">
        <f>IF(X11&lt;&gt;"",COUNTIF($AG$3:$AG$22,"&gt;"&amp;AG11)+COUNTIF($AG11:AG$22,AG11),"")</f>
        <v>1</v>
      </c>
      <c r="AO11" s="48" t="s">
        <v>58</v>
      </c>
      <c r="AP11" s="49" t="str">
        <f>+B3</f>
        <v>tibo</v>
      </c>
      <c r="AQ11" s="49"/>
      <c r="AR11" s="49"/>
      <c r="AS11" s="49"/>
      <c r="AT11" s="39" t="s">
        <v>72</v>
      </c>
      <c r="AU11" s="49" t="str">
        <f>+I3</f>
        <v>maharajah</v>
      </c>
      <c r="AV11" s="49"/>
      <c r="AW11" s="49"/>
      <c r="AX11" s="49"/>
      <c r="AY11" s="39" t="s">
        <v>72</v>
      </c>
      <c r="AZ11" s="49" t="str">
        <f>+B4</f>
        <v>sylvain</v>
      </c>
      <c r="BA11" s="49"/>
      <c r="BB11" s="49"/>
      <c r="BC11" s="49"/>
      <c r="BD11" s="39" t="s">
        <v>72</v>
      </c>
      <c r="BE11" s="49" t="str">
        <f>+I4</f>
        <v>keulu</v>
      </c>
      <c r="BF11" s="49"/>
      <c r="BG11" s="49"/>
      <c r="BH11" s="49"/>
      <c r="BI11" s="39" t="s">
        <v>72</v>
      </c>
      <c r="BJ11" s="49" t="str">
        <f>+B5</f>
        <v>mingos</v>
      </c>
      <c r="BK11" s="49"/>
      <c r="BL11" s="49"/>
      <c r="BM11" s="49"/>
      <c r="BN11" s="39" t="s">
        <v>72</v>
      </c>
      <c r="BO11" s="49" t="str">
        <f>+I5</f>
        <v>viore</v>
      </c>
      <c r="BP11" s="49"/>
      <c r="BQ11" s="49"/>
      <c r="BR11" s="49"/>
      <c r="BS11" s="39" t="s">
        <v>72</v>
      </c>
      <c r="BT11" s="49" t="str">
        <f>+B6</f>
        <v>erwan</v>
      </c>
      <c r="BU11" s="49"/>
      <c r="BV11" s="49"/>
      <c r="BW11" s="49"/>
      <c r="BX11" s="39" t="s">
        <v>72</v>
      </c>
      <c r="BY11" s="49" t="str">
        <f>+I6</f>
        <v>david</v>
      </c>
      <c r="BZ11" s="49"/>
      <c r="CA11" s="49"/>
      <c r="CB11" s="49"/>
      <c r="CC11" s="39" t="s">
        <v>72</v>
      </c>
      <c r="CD11" s="49" t="str">
        <f>+B7</f>
        <v>moline</v>
      </c>
      <c r="CE11" s="49"/>
      <c r="CF11" s="49"/>
      <c r="CG11" s="49"/>
      <c r="CH11" s="39" t="s">
        <v>72</v>
      </c>
      <c r="CI11" s="49" t="str">
        <f>+I7</f>
        <v>gello</v>
      </c>
      <c r="CJ11" s="49"/>
      <c r="CK11" s="49"/>
      <c r="CL11" s="49"/>
      <c r="CM11" s="39" t="s">
        <v>72</v>
      </c>
      <c r="CN11" s="49" t="str">
        <f>+B8</f>
        <v>XXX</v>
      </c>
      <c r="CO11" s="49"/>
      <c r="CP11" s="49"/>
      <c r="CQ11" s="49"/>
      <c r="CR11" s="39" t="s">
        <v>72</v>
      </c>
      <c r="CS11" s="49" t="str">
        <f>+I8</f>
        <v>AAA</v>
      </c>
      <c r="CT11" s="49"/>
      <c r="CU11" s="49"/>
      <c r="CV11" s="49"/>
      <c r="CW11" s="39" t="s">
        <v>72</v>
      </c>
    </row>
    <row r="12" spans="1:101" ht="16.5" customHeight="1">
      <c r="A12" s="46"/>
      <c r="B12" s="40" t="s">
        <v>0</v>
      </c>
      <c r="C12" s="40"/>
      <c r="D12" s="40"/>
      <c r="E12" s="23">
        <v>3</v>
      </c>
      <c r="F12" s="23">
        <v>1</v>
      </c>
      <c r="G12" s="23"/>
      <c r="H12" s="23"/>
      <c r="I12" s="40" t="s">
        <v>13</v>
      </c>
      <c r="J12" s="38">
        <f t="shared" si="23"/>
        <v>1</v>
      </c>
      <c r="K12" s="38"/>
      <c r="L12" s="26">
        <v>10</v>
      </c>
      <c r="M12" s="27" t="str">
        <f t="shared" si="4"/>
        <v>david</v>
      </c>
      <c r="N12" s="28">
        <f t="shared" si="5"/>
        <v>1</v>
      </c>
      <c r="O12" s="29">
        <f t="shared" si="6"/>
        <v>1</v>
      </c>
      <c r="P12" s="29">
        <f t="shared" si="7"/>
        <v>0</v>
      </c>
      <c r="Q12" s="29">
        <f t="shared" si="8"/>
        <v>0</v>
      </c>
      <c r="R12" s="29">
        <f t="shared" si="9"/>
        <v>1</v>
      </c>
      <c r="S12" s="29">
        <f t="shared" si="10"/>
        <v>2</v>
      </c>
      <c r="T12" s="29">
        <f t="shared" si="11"/>
        <v>4</v>
      </c>
      <c r="U12" s="30">
        <f t="shared" si="12"/>
        <v>-2</v>
      </c>
      <c r="W12" s="31">
        <v>10</v>
      </c>
      <c r="X12" s="18" t="str">
        <f t="shared" si="13"/>
        <v>tibo</v>
      </c>
      <c r="Y12" s="18">
        <f t="shared" si="14"/>
        <v>1</v>
      </c>
      <c r="Z12" s="32">
        <f t="shared" si="15"/>
        <v>4</v>
      </c>
      <c r="AA12" s="18">
        <f t="shared" si="16"/>
        <v>1</v>
      </c>
      <c r="AB12" s="18">
        <f t="shared" si="17"/>
        <v>0</v>
      </c>
      <c r="AC12" s="18">
        <f t="shared" si="18"/>
        <v>0</v>
      </c>
      <c r="AD12" s="32">
        <f t="shared" si="19"/>
        <v>4</v>
      </c>
      <c r="AE12" s="32">
        <f t="shared" si="20"/>
        <v>2</v>
      </c>
      <c r="AF12" s="18">
        <f t="shared" si="21"/>
        <v>2</v>
      </c>
      <c r="AG12" s="18">
        <f t="shared" si="22"/>
        <v>4000002040</v>
      </c>
      <c r="AH12" s="18">
        <f>IF(X12&lt;&gt;"",COUNTIF($AG$3:$AG$22,"&gt;"&amp;AG12)+COUNTIF($AG12:AG$22,AG12),"")</f>
        <v>2</v>
      </c>
      <c r="AO12" s="48" t="s">
        <v>60</v>
      </c>
      <c r="AP12" s="9" t="s">
        <v>53</v>
      </c>
      <c r="AQ12" s="9"/>
      <c r="AS12" s="39">
        <f>IF(AND(AP12="",AQ12=""),"",IF($J12="","",IF(OR(AP12=$J12,AQ12=$J12),1,0)))</f>
        <v>0</v>
      </c>
      <c r="AT12" s="41">
        <f>IF($J12="","",IF(AND(AP12="",AQ12=""),"",IF(AS12=0,0,IF(AND(AS12=1,AX12=0),1,IF(AND(AR12="B",AW12="B"),0,IF(AND(AS12+AX12=2,AR12="B"),1,0))))))</f>
        <v>0</v>
      </c>
      <c r="AU12" s="9" t="s">
        <v>53</v>
      </c>
      <c r="AV12" s="9"/>
      <c r="AX12" s="39">
        <f>IF(AND(AU12="",AV12=""),"",IF($J12="","",IF(OR(AU12=$J12,AV12=$J12),1,0)))</f>
        <v>0</v>
      </c>
      <c r="AY12" s="41">
        <f>IF($J12="","",IF(AND(AU12="",AV12=""),"",IF(AX12=0,0,IF(AND(AX12=1,AS12=0),1,IF(AND(AW12="B",AR12="B"),0,IF(AND(AX12+AS12=2,AW12="B"),1,0))))))</f>
        <v>0</v>
      </c>
      <c r="AZ12" s="9" t="s">
        <v>53</v>
      </c>
      <c r="BA12" s="9"/>
      <c r="BC12" s="39">
        <f>IF(AND(AZ12="",BA12=""),"",IF($J12="","",IF(OR(AZ12=$J12,BA12=$J12),1,0)))</f>
        <v>0</v>
      </c>
      <c r="BD12" s="41">
        <f>IF($J12="","",IF(AND(AZ12="",BA12=""),"",IF(BC12=0,0,IF(AND(BC12=1,BH12=0),1,IF(AND(BB12="B",BG12="B"),0,IF(AND(BC12+BH12=2,BB12="B"),1,0))))))</f>
        <v>0</v>
      </c>
      <c r="BE12" s="9" t="s">
        <v>53</v>
      </c>
      <c r="BF12" s="9"/>
      <c r="BG12" s="48" t="s">
        <v>91</v>
      </c>
      <c r="BH12" s="39">
        <f>IF(AND(BE12="",BF12=""),"",IF($J12="","",IF(OR(BE12=$J12,BF12=$J12),1,0)))</f>
        <v>0</v>
      </c>
      <c r="BI12" s="41">
        <f>IF($J12="","",IF(AND(BE12="",BF12=""),"",IF(BH12=0,0,IF(AND(BH12=1,BC12=0),1,IF(AND(BG12="B",BB12="B"),0,IF(AND(BH12+BC12=2,BG12="B"),1,0))))))</f>
        <v>0</v>
      </c>
      <c r="BJ12" s="9" t="s">
        <v>53</v>
      </c>
      <c r="BK12" s="9"/>
      <c r="BM12" s="39">
        <f>IF(AND(BJ12="",BK12=""),"",IF($J12="","",IF(OR(BJ12=$J12,BK12=$J12),1,0)))</f>
        <v>0</v>
      </c>
      <c r="BN12" s="41">
        <f>IF($J12="","",IF(AND(BJ12="",BK12=""),"",IF(BM12=0,0,IF(AND(BM12=1,BR12=0),1,IF(AND(BL12="B",BQ12="B"),0,IF(AND(BM12+BR12=2,BL12="B"),1,0))))))</f>
        <v>0</v>
      </c>
      <c r="BO12" s="9" t="s">
        <v>53</v>
      </c>
      <c r="BP12" s="9"/>
      <c r="BR12" s="39">
        <f>IF(AND(BO12="",BP12=""),"",IF($J12="","",IF(OR(BO12=$J12,BP12=$J12),1,0)))</f>
        <v>0</v>
      </c>
      <c r="BS12" s="41">
        <f>IF($J12="","",IF(AND(BO12="",BP12=""),"",IF(BR12=0,0,IF(AND(BR12=1,BM12=0),1,IF(AND(BQ12="B",BL12="B"),0,IF(AND(BR12+BM12=2,BQ12="B"),1,0))))))</f>
        <v>0</v>
      </c>
      <c r="BT12" s="9" t="s">
        <v>53</v>
      </c>
      <c r="BU12" s="9"/>
      <c r="BW12" s="39">
        <f>IF(AND(BT12="",BU12=""),"",IF($J12="","",IF(OR(BT12=$J12,BU12=$J12),1,0)))</f>
        <v>0</v>
      </c>
      <c r="BX12" s="41">
        <f>IF($J12="","",IF(AND(BT12="",BU12=""),"",IF(BW12=0,0,IF(AND(BW12=1,CB12=0),1,IF(AND(BV12="B",CA12="B"),0,IF(AND(BW12+CB12=2,BV12="B"),1,0))))))</f>
        <v>0</v>
      </c>
      <c r="BY12" s="9" t="s">
        <v>53</v>
      </c>
      <c r="BZ12" s="9"/>
      <c r="CB12" s="39">
        <f>IF(AND(BY12="",BZ12=""),"",IF($J12="","",IF(OR(BY12=$J12,BZ12=$J12),1,0)))</f>
        <v>0</v>
      </c>
      <c r="CC12" s="41">
        <f>IF($J12="","",IF(AND(BY12="",BZ12=""),"",IF(CB12=0,0,IF(AND(CB12=1,BW12=0),1,IF(AND(CA12="B",BV12="B"),0,IF(AND(CB12+BW12=2,CA12="B"),1,0))))))</f>
        <v>0</v>
      </c>
      <c r="CD12" s="9" t="s">
        <v>53</v>
      </c>
      <c r="CE12" s="9">
        <v>1</v>
      </c>
      <c r="CG12" s="39">
        <f>IF(AND(CD12="",CE12=""),"",IF($J12="","",IF(OR(CD12=$J12,CE12=$J12),1,0)))</f>
        <v>1</v>
      </c>
      <c r="CH12" s="41">
        <f>IF($J12="","",IF(AND(CD12="",CE12=""),"",IF(CG12=0,0,IF(AND(CG12=1,CL12=0),1,IF(AND(CF12="B",CK12="B"),0,IF(AND(CG12+CL12=2,CF12="B"),1,0))))))</f>
        <v>0</v>
      </c>
      <c r="CI12" s="9">
        <v>1</v>
      </c>
      <c r="CJ12" s="9"/>
      <c r="CL12" s="39">
        <f>IF(AND(CI12="",CJ12=""),"",IF($J12="","",IF(OR(CI12=$J12,CJ12=$J12),1,0)))</f>
        <v>1</v>
      </c>
      <c r="CM12" s="41">
        <f>IF($J12="","",IF(AND(CI12="",CJ12=""),"",IF(CL12=0,0,IF(AND(CL12=1,CG12=0),1,IF(AND(CK12="B",CF12="B"),0,IF(AND(CL12+CG12=2,CK12="B"),1,0))))))</f>
        <v>0</v>
      </c>
      <c r="CN12" s="9" t="s">
        <v>53</v>
      </c>
      <c r="CO12" s="9"/>
      <c r="CQ12" s="39">
        <f>IF(AND(CN12="",CO12=""),"",IF($J12="","",IF(OR(CN12=$J12,CO12=$J12),1,0)))</f>
        <v>0</v>
      </c>
      <c r="CR12" s="41">
        <f>IF($J12="","",IF(AND(CN12="",CO12=""),"",IF(CQ12=0,0,IF(AND(CQ12=1,CV12=0),1,IF(AND(CP12="B",CU12="B"),0,IF(AND(CQ12+CV12=2,CP12="B"),1,0))))))</f>
        <v>0</v>
      </c>
      <c r="CS12" s="9">
        <v>2</v>
      </c>
      <c r="CT12" s="9"/>
      <c r="CV12" s="39">
        <f>IF(AND(CS12="",CT12=""),"",IF($J12="","",IF(OR(CS12=$J12,CT12=$J12),1,0)))</f>
        <v>0</v>
      </c>
      <c r="CW12" s="41">
        <f>IF($J12="","",IF(AND(CS12="",CT12=""),"",IF(CV12=0,0,IF(AND(CV12=1,CQ12=0),1,IF(AND(CU12="B",CP12="B"),0,IF(AND(CV12+CQ12=2,CU12="B"),1,0))))))</f>
        <v>0</v>
      </c>
    </row>
    <row r="13" spans="1:101" ht="16.5" customHeight="1">
      <c r="B13" s="40" t="s">
        <v>1</v>
      </c>
      <c r="C13" s="40"/>
      <c r="D13" s="40"/>
      <c r="E13" s="23">
        <v>0</v>
      </c>
      <c r="F13" s="23">
        <v>0</v>
      </c>
      <c r="G13" s="23"/>
      <c r="H13" s="23"/>
      <c r="I13" s="40" t="s">
        <v>12</v>
      </c>
      <c r="J13" s="38" t="str">
        <f t="shared" si="23"/>
        <v>X</v>
      </c>
      <c r="K13" s="38"/>
      <c r="L13" s="26">
        <v>11</v>
      </c>
      <c r="M13" s="27" t="str">
        <f t="shared" si="4"/>
        <v>AAA</v>
      </c>
      <c r="N13" s="28">
        <f t="shared" si="5"/>
        <v>1</v>
      </c>
      <c r="O13" s="29">
        <f t="shared" si="6"/>
        <v>1</v>
      </c>
      <c r="P13" s="29">
        <f t="shared" si="7"/>
        <v>0</v>
      </c>
      <c r="Q13" s="29">
        <f t="shared" si="8"/>
        <v>0</v>
      </c>
      <c r="R13" s="29">
        <f t="shared" si="9"/>
        <v>1</v>
      </c>
      <c r="S13" s="29">
        <f t="shared" si="10"/>
        <v>1</v>
      </c>
      <c r="T13" s="29">
        <f t="shared" si="11"/>
        <v>3</v>
      </c>
      <c r="U13" s="30">
        <f t="shared" si="12"/>
        <v>-2</v>
      </c>
      <c r="W13" s="31">
        <v>11</v>
      </c>
      <c r="X13" s="18" t="str">
        <f t="shared" si="13"/>
        <v>viore</v>
      </c>
      <c r="Y13" s="18">
        <f t="shared" si="14"/>
        <v>1</v>
      </c>
      <c r="Z13" s="32">
        <f t="shared" si="15"/>
        <v>4</v>
      </c>
      <c r="AA13" s="18">
        <f t="shared" si="16"/>
        <v>1</v>
      </c>
      <c r="AB13" s="18">
        <f t="shared" si="17"/>
        <v>0</v>
      </c>
      <c r="AC13" s="18">
        <f t="shared" si="18"/>
        <v>0</v>
      </c>
      <c r="AD13" s="32">
        <f t="shared" si="19"/>
        <v>2</v>
      </c>
      <c r="AE13" s="32">
        <f t="shared" si="20"/>
        <v>1</v>
      </c>
      <c r="AF13" s="18">
        <f t="shared" si="21"/>
        <v>1</v>
      </c>
      <c r="AG13" s="18">
        <f t="shared" si="22"/>
        <v>4000001020</v>
      </c>
      <c r="AH13" s="18">
        <f>IF(X13&lt;&gt;"",COUNTIF($AG$3:$AG$22,"&gt;"&amp;AG13)+COUNTIF($AG13:AG$22,AG13),"")</f>
        <v>6</v>
      </c>
      <c r="AO13" s="48" t="s">
        <v>93</v>
      </c>
      <c r="AP13" s="9">
        <v>1</v>
      </c>
      <c r="AQ13" s="9">
        <v>2</v>
      </c>
      <c r="AS13" s="39">
        <f t="shared" ref="AS13:AS21" si="24">IF(AND(AP13="",AQ13=""),"",IF($J13="","",IF(OR(AP13=$J13,AQ13=$J13),1,0)))</f>
        <v>0</v>
      </c>
      <c r="AT13" s="41">
        <f t="shared" ref="AT13:AT21" si="25">IF($J13="","",IF(AND(AP13="",AQ13=""),"",IF(AS13=0,0,IF(AND(AS13=1,AX13=0),1,IF(AND(AR13="B",AW13="B"),0,IF(AND(AS13+AX13=2,AR13="B"),1,0))))))</f>
        <v>0</v>
      </c>
      <c r="AU13" s="9">
        <v>1</v>
      </c>
      <c r="AV13" s="9"/>
      <c r="AX13" s="39">
        <f t="shared" ref="AX13:AX21" si="26">IF(AND(AU13="",AV13=""),"",IF($J13="","",IF(OR(AU13=$J13,AV13=$J13),1,0)))</f>
        <v>0</v>
      </c>
      <c r="AY13" s="41">
        <f t="shared" ref="AY13:AY21" si="27">IF($J13="","",IF(AND(AU13="",AV13=""),"",IF(AX13=0,0,IF(AND(AX13=1,AS13=0),1,IF(AND(AW13="B",AR13="B"),0,IF(AND(AX13+AS13=2,AW13="B"),1,0))))))</f>
        <v>0</v>
      </c>
      <c r="AZ13" s="9">
        <v>1</v>
      </c>
      <c r="BA13" s="9">
        <v>2</v>
      </c>
      <c r="BC13" s="39">
        <f t="shared" ref="BC13:BC21" si="28">IF(AND(AZ13="",BA13=""),"",IF($J13="","",IF(OR(AZ13=$J13,BA13=$J13),1,0)))</f>
        <v>0</v>
      </c>
      <c r="BD13" s="41">
        <f t="shared" ref="BD13:BD21" si="29">IF($J13="","",IF(AND(AZ13="",BA13=""),"",IF(BC13=0,0,IF(AND(BC13=1,BH13=0),1,IF(AND(BB13="B",BG13="B"),0,IF(AND(BC13+BH13=2,BB13="B"),1,0))))))</f>
        <v>0</v>
      </c>
      <c r="BE13" s="9">
        <v>1</v>
      </c>
      <c r="BF13" s="9"/>
      <c r="BH13" s="39">
        <f t="shared" ref="BH13:BH21" si="30">IF(AND(BE13="",BF13=""),"",IF($J13="","",IF(OR(BE13=$J13,BF13=$J13),1,0)))</f>
        <v>0</v>
      </c>
      <c r="BI13" s="41">
        <f t="shared" ref="BI13:BI21" si="31">IF($J13="","",IF(AND(BE13="",BF13=""),"",IF(BH13=0,0,IF(AND(BH13=1,BC13=0),1,IF(AND(BG13="B",BB13="B"),0,IF(AND(BH13+BC13=2,BG13="B"),1,0))))))</f>
        <v>0</v>
      </c>
      <c r="BJ13" s="9">
        <v>1</v>
      </c>
      <c r="BK13" s="9">
        <v>2</v>
      </c>
      <c r="BM13" s="39">
        <f t="shared" ref="BM13:BM21" si="32">IF(AND(BJ13="",BK13=""),"",IF($J13="","",IF(OR(BJ13=$J13,BK13=$J13),1,0)))</f>
        <v>0</v>
      </c>
      <c r="BN13" s="41">
        <f t="shared" ref="BN13:BN21" si="33">IF($J13="","",IF(AND(BJ13="",BK13=""),"",IF(BM13=0,0,IF(AND(BM13=1,BR13=0),1,IF(AND(BL13="B",BQ13="B"),0,IF(AND(BM13+BR13=2,BL13="B"),1,0))))))</f>
        <v>0</v>
      </c>
      <c r="BO13" s="9">
        <v>1</v>
      </c>
      <c r="BP13" s="9">
        <v>2</v>
      </c>
      <c r="BR13" s="39">
        <f t="shared" ref="BR13:BR21" si="34">IF(AND(BO13="",BP13=""),"",IF($J13="","",IF(OR(BO13=$J13,BP13=$J13),1,0)))</f>
        <v>0</v>
      </c>
      <c r="BS13" s="41">
        <f t="shared" ref="BS13:BS21" si="35">IF($J13="","",IF(AND(BO13="",BP13=""),"",IF(BR13=0,0,IF(AND(BR13=1,BM13=0),1,IF(AND(BQ13="B",BL13="B"),0,IF(AND(BR13+BM13=2,BQ13="B"),1,0))))))</f>
        <v>0</v>
      </c>
      <c r="BT13" s="9">
        <v>1</v>
      </c>
      <c r="BU13" s="9">
        <v>2</v>
      </c>
      <c r="BW13" s="39">
        <f t="shared" ref="BW13:BW21" si="36">IF(AND(BT13="",BU13=""),"",IF($J13="","",IF(OR(BT13=$J13,BU13=$J13),1,0)))</f>
        <v>0</v>
      </c>
      <c r="BX13" s="41">
        <f t="shared" ref="BX13:BX21" si="37">IF($J13="","",IF(AND(BT13="",BU13=""),"",IF(BW13=0,0,IF(AND(BW13=1,CB13=0),1,IF(AND(BV13="B",CA13="B"),0,IF(AND(BW13+CB13=2,BV13="B"),1,0))))))</f>
        <v>0</v>
      </c>
      <c r="BY13" s="9">
        <v>1</v>
      </c>
      <c r="BZ13" s="9" t="s">
        <v>53</v>
      </c>
      <c r="CB13" s="39">
        <f t="shared" ref="CB13:CB21" si="38">IF(AND(BY13="",BZ13=""),"",IF($J13="","",IF(OR(BY13=$J13,BZ13=$J13),1,0)))</f>
        <v>1</v>
      </c>
      <c r="CC13" s="41">
        <f t="shared" ref="CC13:CC21" si="39">IF($J13="","",IF(AND(BY13="",BZ13=""),"",IF(CB13=0,0,IF(AND(CB13=1,BW13=0),1,IF(AND(CA13="B",BV13="B"),0,IF(AND(CB13+BW13=2,CA13="B"),1,0))))))</f>
        <v>1</v>
      </c>
      <c r="CD13" s="9">
        <v>1</v>
      </c>
      <c r="CE13" s="9">
        <v>2</v>
      </c>
      <c r="CG13" s="39">
        <f t="shared" ref="CG13:CG21" si="40">IF(AND(CD13="",CE13=""),"",IF($J13="","",IF(OR(CD13=$J13,CE13=$J13),1,0)))</f>
        <v>0</v>
      </c>
      <c r="CH13" s="41">
        <f t="shared" ref="CH13:CH21" si="41">IF($J13="","",IF(AND(CD13="",CE13=""),"",IF(CG13=0,0,IF(AND(CG13=1,CL13=0),1,IF(AND(CF13="B",CK13="B"),0,IF(AND(CG13+CL13=2,CF13="B"),1,0))))))</f>
        <v>0</v>
      </c>
      <c r="CI13" s="9">
        <v>1</v>
      </c>
      <c r="CJ13" s="9"/>
      <c r="CL13" s="39">
        <f t="shared" ref="CL13:CL21" si="42">IF(AND(CI13="",CJ13=""),"",IF($J13="","",IF(OR(CI13=$J13,CJ13=$J13),1,0)))</f>
        <v>0</v>
      </c>
      <c r="CM13" s="41">
        <f t="shared" ref="CM13:CM21" si="43">IF($J13="","",IF(AND(CI13="",CJ13=""),"",IF(CL13=0,0,IF(AND(CL13=1,CG13=0),1,IF(AND(CK13="B",CF13="B"),0,IF(AND(CL13+CG13=2,CK13="B"),1,0))))))</f>
        <v>0</v>
      </c>
      <c r="CN13" s="9">
        <v>1</v>
      </c>
      <c r="CO13" s="1" t="s">
        <v>53</v>
      </c>
      <c r="CQ13" s="39">
        <f t="shared" ref="CQ13:CQ21" si="44">IF(AND(CN13="",CO13=""),"",IF($J13="","",IF(OR(CN13=$J13,CO13=$J13),1,0)))</f>
        <v>1</v>
      </c>
      <c r="CR13" s="41">
        <f t="shared" ref="CR13:CR21" si="45">IF($J13="","",IF(AND(CN13="",CO13=""),"",IF(CQ13=0,0,IF(AND(CQ13=1,CV13=0),1,IF(AND(CP13="B",CU13="B"),0,IF(AND(CQ13+CV13=2,CP13="B"),1,0))))))</f>
        <v>0</v>
      </c>
      <c r="CS13" s="9">
        <v>1</v>
      </c>
      <c r="CT13" s="9" t="s">
        <v>53</v>
      </c>
      <c r="CV13" s="39">
        <f t="shared" ref="CV13:CV21" si="46">IF(AND(CS13="",CT13=""),"",IF($J13="","",IF(OR(CS13=$J13,CT13=$J13),1,0)))</f>
        <v>1</v>
      </c>
      <c r="CW13" s="41">
        <f t="shared" ref="CW13:CW21" si="47">IF($J13="","",IF(AND(CS13="",CT13=""),"",IF(CV13=0,0,IF(AND(CV13=1,CQ13=0),1,IF(AND(CU13="B",CP13="B"),0,IF(AND(CV13+CQ13=2,CU13="B"),1,0))))))</f>
        <v>0</v>
      </c>
    </row>
    <row r="14" spans="1:101" ht="16.5" customHeight="1">
      <c r="B14" s="40" t="s">
        <v>3</v>
      </c>
      <c r="C14" s="40"/>
      <c r="D14" s="40"/>
      <c r="E14" s="23">
        <v>1</v>
      </c>
      <c r="F14" s="23">
        <v>1</v>
      </c>
      <c r="G14" s="23"/>
      <c r="H14" s="23"/>
      <c r="I14" s="40" t="s">
        <v>10</v>
      </c>
      <c r="J14" s="38" t="str">
        <f t="shared" si="23"/>
        <v>X</v>
      </c>
      <c r="K14" s="38"/>
      <c r="L14" s="26">
        <v>12</v>
      </c>
      <c r="M14" s="27" t="str">
        <f t="shared" si="4"/>
        <v>keulu</v>
      </c>
      <c r="N14" s="28">
        <f t="shared" si="5"/>
        <v>1</v>
      </c>
      <c r="O14" s="29">
        <f t="shared" si="6"/>
        <v>1</v>
      </c>
      <c r="P14" s="29">
        <f t="shared" si="7"/>
        <v>0</v>
      </c>
      <c r="Q14" s="29">
        <f t="shared" si="8"/>
        <v>0</v>
      </c>
      <c r="R14" s="29">
        <f t="shared" si="9"/>
        <v>1</v>
      </c>
      <c r="S14" s="29">
        <f t="shared" si="10"/>
        <v>0</v>
      </c>
      <c r="T14" s="29">
        <f t="shared" si="11"/>
        <v>3</v>
      </c>
      <c r="U14" s="30">
        <f t="shared" si="12"/>
        <v>-3</v>
      </c>
      <c r="W14" s="31">
        <v>12</v>
      </c>
      <c r="X14" s="18" t="str">
        <f t="shared" si="13"/>
        <v>XXX</v>
      </c>
      <c r="Y14" s="18">
        <f t="shared" si="14"/>
        <v>1</v>
      </c>
      <c r="Z14" s="32">
        <f t="shared" si="15"/>
        <v>4</v>
      </c>
      <c r="AA14" s="18">
        <f t="shared" si="16"/>
        <v>1</v>
      </c>
      <c r="AB14" s="18">
        <f t="shared" si="17"/>
        <v>0</v>
      </c>
      <c r="AC14" s="18">
        <f t="shared" si="18"/>
        <v>0</v>
      </c>
      <c r="AD14" s="32">
        <f t="shared" si="19"/>
        <v>3</v>
      </c>
      <c r="AE14" s="32">
        <f t="shared" si="20"/>
        <v>1</v>
      </c>
      <c r="AF14" s="18">
        <f t="shared" si="21"/>
        <v>2</v>
      </c>
      <c r="AG14" s="18">
        <f t="shared" si="22"/>
        <v>4000002030</v>
      </c>
      <c r="AH14" s="18">
        <f>IF(X14&lt;&gt;"",COUNTIF($AG$3:$AG$22,"&gt;"&amp;AG14)+COUNTIF($AG14:AG$22,AG14),"")</f>
        <v>4</v>
      </c>
      <c r="AP14" s="9">
        <v>1</v>
      </c>
      <c r="AQ14" s="9" t="s">
        <v>53</v>
      </c>
      <c r="AS14" s="39">
        <f t="shared" si="24"/>
        <v>1</v>
      </c>
      <c r="AT14" s="41">
        <f t="shared" si="25"/>
        <v>1</v>
      </c>
      <c r="AU14" s="9">
        <v>1</v>
      </c>
      <c r="AV14" s="9"/>
      <c r="AX14" s="39">
        <f t="shared" si="26"/>
        <v>0</v>
      </c>
      <c r="AY14" s="41">
        <f t="shared" si="27"/>
        <v>0</v>
      </c>
      <c r="AZ14" s="9">
        <v>1</v>
      </c>
      <c r="BA14" s="9" t="s">
        <v>53</v>
      </c>
      <c r="BC14" s="39">
        <f t="shared" si="28"/>
        <v>1</v>
      </c>
      <c r="BD14" s="41">
        <f t="shared" si="29"/>
        <v>1</v>
      </c>
      <c r="BE14" s="9">
        <v>1</v>
      </c>
      <c r="BF14" s="9"/>
      <c r="BH14" s="39">
        <f t="shared" si="30"/>
        <v>0</v>
      </c>
      <c r="BI14" s="41">
        <f t="shared" si="31"/>
        <v>0</v>
      </c>
      <c r="BJ14" s="9">
        <v>1</v>
      </c>
      <c r="BK14" s="9" t="s">
        <v>53</v>
      </c>
      <c r="BM14" s="39">
        <f t="shared" si="32"/>
        <v>1</v>
      </c>
      <c r="BN14" s="41">
        <f t="shared" si="33"/>
        <v>1</v>
      </c>
      <c r="BO14" s="9">
        <v>1</v>
      </c>
      <c r="BP14" s="9"/>
      <c r="BR14" s="39">
        <f t="shared" si="34"/>
        <v>0</v>
      </c>
      <c r="BS14" s="41">
        <f t="shared" si="35"/>
        <v>0</v>
      </c>
      <c r="BT14" s="9">
        <v>1</v>
      </c>
      <c r="BU14" s="9" t="s">
        <v>53</v>
      </c>
      <c r="BW14" s="39">
        <f t="shared" si="36"/>
        <v>1</v>
      </c>
      <c r="BX14" s="41">
        <f t="shared" si="37"/>
        <v>1</v>
      </c>
      <c r="BY14" s="9">
        <v>1</v>
      </c>
      <c r="BZ14" s="9"/>
      <c r="CB14" s="39">
        <f t="shared" si="38"/>
        <v>0</v>
      </c>
      <c r="CC14" s="41">
        <f t="shared" si="39"/>
        <v>0</v>
      </c>
      <c r="CD14" s="9">
        <v>1</v>
      </c>
      <c r="CE14" s="9" t="s">
        <v>53</v>
      </c>
      <c r="CG14" s="39">
        <f t="shared" si="40"/>
        <v>1</v>
      </c>
      <c r="CH14" s="41">
        <f t="shared" si="41"/>
        <v>1</v>
      </c>
      <c r="CI14" s="9">
        <v>1</v>
      </c>
      <c r="CJ14" s="9"/>
      <c r="CL14" s="39">
        <f t="shared" si="42"/>
        <v>0</v>
      </c>
      <c r="CM14" s="41">
        <f t="shared" si="43"/>
        <v>0</v>
      </c>
      <c r="CN14" s="9">
        <v>1</v>
      </c>
      <c r="CO14" s="9" t="s">
        <v>53</v>
      </c>
      <c r="CQ14" s="39">
        <f t="shared" si="44"/>
        <v>1</v>
      </c>
      <c r="CR14" s="41">
        <f t="shared" si="45"/>
        <v>1</v>
      </c>
      <c r="CS14" s="9">
        <v>1</v>
      </c>
      <c r="CT14" s="9"/>
      <c r="CU14" s="48" t="s">
        <v>91</v>
      </c>
      <c r="CV14" s="39">
        <f t="shared" si="46"/>
        <v>0</v>
      </c>
      <c r="CW14" s="41">
        <f t="shared" si="47"/>
        <v>0</v>
      </c>
    </row>
    <row r="15" spans="1:101" ht="16.5" customHeight="1">
      <c r="A15" s="47"/>
      <c r="B15" s="40" t="s">
        <v>4</v>
      </c>
      <c r="C15" s="40"/>
      <c r="D15" s="40"/>
      <c r="E15" s="23">
        <v>1</v>
      </c>
      <c r="F15" s="23">
        <v>0</v>
      </c>
      <c r="G15" s="23"/>
      <c r="H15" s="23"/>
      <c r="I15" s="40" t="s">
        <v>18</v>
      </c>
      <c r="J15" s="38">
        <f t="shared" si="23"/>
        <v>1</v>
      </c>
      <c r="K15" s="38"/>
      <c r="W15" s="31">
        <v>13</v>
      </c>
      <c r="X15" s="18" t="str">
        <f t="shared" si="13"/>
        <v/>
      </c>
      <c r="Y15" s="18">
        <f t="shared" si="14"/>
        <v>0</v>
      </c>
      <c r="Z15" s="32">
        <f t="shared" si="15"/>
        <v>0</v>
      </c>
      <c r="AA15" s="18">
        <f t="shared" si="16"/>
        <v>0</v>
      </c>
      <c r="AB15" s="18">
        <f t="shared" si="17"/>
        <v>0</v>
      </c>
      <c r="AC15" s="18">
        <f t="shared" si="18"/>
        <v>0</v>
      </c>
      <c r="AD15" s="32">
        <f t="shared" si="19"/>
        <v>0</v>
      </c>
      <c r="AE15" s="32">
        <f t="shared" si="20"/>
        <v>0</v>
      </c>
      <c r="AF15" s="18">
        <f t="shared" si="21"/>
        <v>0</v>
      </c>
      <c r="AG15" s="18" t="str">
        <f t="shared" si="22"/>
        <v/>
      </c>
      <c r="AH15" s="18" t="str">
        <f>IF(X15&lt;&gt;"",COUNTIF($AG$3:$AG$22,"&gt;"&amp;AG15)+COUNTIF($AG15:AG$22,AG15),"")</f>
        <v/>
      </c>
      <c r="AP15" s="9">
        <v>2</v>
      </c>
      <c r="AQ15" s="9"/>
      <c r="AR15" s="48" t="s">
        <v>91</v>
      </c>
      <c r="AS15" s="39">
        <f t="shared" si="24"/>
        <v>0</v>
      </c>
      <c r="AT15" s="41">
        <f t="shared" si="25"/>
        <v>0</v>
      </c>
      <c r="AU15" s="9" t="s">
        <v>53</v>
      </c>
      <c r="AV15" s="9">
        <v>2</v>
      </c>
      <c r="AX15" s="39">
        <f t="shared" si="26"/>
        <v>0</v>
      </c>
      <c r="AY15" s="41">
        <f t="shared" si="27"/>
        <v>0</v>
      </c>
      <c r="AZ15" s="9">
        <v>2</v>
      </c>
      <c r="BA15" s="9"/>
      <c r="BB15" s="48" t="s">
        <v>91</v>
      </c>
      <c r="BC15" s="39">
        <f t="shared" si="28"/>
        <v>0</v>
      </c>
      <c r="BD15" s="41">
        <f t="shared" si="29"/>
        <v>0</v>
      </c>
      <c r="BE15" s="9" t="s">
        <v>53</v>
      </c>
      <c r="BF15" s="9">
        <v>2</v>
      </c>
      <c r="BH15" s="39">
        <f t="shared" si="30"/>
        <v>0</v>
      </c>
      <c r="BI15" s="41">
        <f t="shared" si="31"/>
        <v>0</v>
      </c>
      <c r="BJ15" s="9">
        <v>2</v>
      </c>
      <c r="BK15" s="9"/>
      <c r="BL15" s="48" t="s">
        <v>91</v>
      </c>
      <c r="BM15" s="39">
        <f t="shared" si="32"/>
        <v>0</v>
      </c>
      <c r="BN15" s="41">
        <f t="shared" si="33"/>
        <v>0</v>
      </c>
      <c r="BO15" s="9" t="s">
        <v>53</v>
      </c>
      <c r="BP15" s="9"/>
      <c r="BR15" s="39">
        <f t="shared" si="34"/>
        <v>0</v>
      </c>
      <c r="BS15" s="41">
        <f t="shared" si="35"/>
        <v>0</v>
      </c>
      <c r="BT15" s="9">
        <v>2</v>
      </c>
      <c r="BU15" s="9"/>
      <c r="BW15" s="39">
        <f t="shared" si="36"/>
        <v>0</v>
      </c>
      <c r="BX15" s="41">
        <f t="shared" si="37"/>
        <v>0</v>
      </c>
      <c r="BY15" s="9" t="s">
        <v>53</v>
      </c>
      <c r="BZ15" s="9"/>
      <c r="CB15" s="39">
        <f t="shared" si="38"/>
        <v>0</v>
      </c>
      <c r="CC15" s="41">
        <f t="shared" si="39"/>
        <v>0</v>
      </c>
      <c r="CD15" s="9">
        <v>2</v>
      </c>
      <c r="CE15" s="9"/>
      <c r="CG15" s="39">
        <f t="shared" si="40"/>
        <v>0</v>
      </c>
      <c r="CH15" s="41">
        <f t="shared" si="41"/>
        <v>0</v>
      </c>
      <c r="CI15" s="9" t="s">
        <v>53</v>
      </c>
      <c r="CJ15" s="9">
        <v>2</v>
      </c>
      <c r="CL15" s="39">
        <f t="shared" si="42"/>
        <v>0</v>
      </c>
      <c r="CM15" s="41">
        <f t="shared" si="43"/>
        <v>0</v>
      </c>
      <c r="CN15" s="9">
        <v>2</v>
      </c>
      <c r="CO15" s="9"/>
      <c r="CP15" s="48" t="s">
        <v>91</v>
      </c>
      <c r="CQ15" s="39">
        <f t="shared" si="44"/>
        <v>0</v>
      </c>
      <c r="CR15" s="41">
        <f t="shared" si="45"/>
        <v>0</v>
      </c>
      <c r="CS15" s="9" t="s">
        <v>53</v>
      </c>
      <c r="CT15" s="9"/>
      <c r="CV15" s="39">
        <f t="shared" si="46"/>
        <v>0</v>
      </c>
      <c r="CW15" s="41">
        <f t="shared" si="47"/>
        <v>0</v>
      </c>
    </row>
    <row r="16" spans="1:101" ht="16.5" customHeight="1">
      <c r="A16" s="47"/>
      <c r="B16" s="40" t="s">
        <v>5</v>
      </c>
      <c r="C16" s="40"/>
      <c r="D16" s="40"/>
      <c r="E16" s="23">
        <v>2</v>
      </c>
      <c r="F16" s="23">
        <v>2</v>
      </c>
      <c r="G16" s="23"/>
      <c r="H16" s="23"/>
      <c r="I16" s="40" t="s">
        <v>14</v>
      </c>
      <c r="J16" s="38" t="str">
        <f t="shared" si="23"/>
        <v>X</v>
      </c>
      <c r="K16" s="38"/>
      <c r="W16" s="31">
        <v>14</v>
      </c>
      <c r="X16" s="18" t="str">
        <f t="shared" si="13"/>
        <v/>
      </c>
      <c r="Y16" s="18">
        <f t="shared" si="14"/>
        <v>0</v>
      </c>
      <c r="Z16" s="32">
        <f t="shared" si="15"/>
        <v>0</v>
      </c>
      <c r="AA16" s="18">
        <f t="shared" si="16"/>
        <v>0</v>
      </c>
      <c r="AB16" s="18">
        <f t="shared" si="17"/>
        <v>0</v>
      </c>
      <c r="AC16" s="18">
        <f t="shared" si="18"/>
        <v>0</v>
      </c>
      <c r="AD16" s="32">
        <f t="shared" si="19"/>
        <v>0</v>
      </c>
      <c r="AE16" s="32">
        <f t="shared" si="20"/>
        <v>0</v>
      </c>
      <c r="AF16" s="18">
        <f t="shared" si="21"/>
        <v>0</v>
      </c>
      <c r="AG16" s="18" t="str">
        <f t="shared" si="22"/>
        <v/>
      </c>
      <c r="AH16" s="18" t="str">
        <f>IF(X16&lt;&gt;"",COUNTIF($AG$3:$AG$22,"&gt;"&amp;AG16)+COUNTIF($AG16:AG$22,AG16),"")</f>
        <v/>
      </c>
      <c r="AP16" s="9">
        <v>1</v>
      </c>
      <c r="AQ16" s="9"/>
      <c r="AS16" s="39">
        <f t="shared" si="24"/>
        <v>0</v>
      </c>
      <c r="AT16" s="41">
        <f t="shared" si="25"/>
        <v>0</v>
      </c>
      <c r="AU16" s="9">
        <v>1</v>
      </c>
      <c r="AV16" s="9"/>
      <c r="AX16" s="39">
        <f t="shared" si="26"/>
        <v>0</v>
      </c>
      <c r="AY16" s="41">
        <f t="shared" si="27"/>
        <v>0</v>
      </c>
      <c r="AZ16" s="9">
        <v>1</v>
      </c>
      <c r="BA16" s="9"/>
      <c r="BC16" s="39">
        <f t="shared" si="28"/>
        <v>0</v>
      </c>
      <c r="BD16" s="41">
        <f t="shared" si="29"/>
        <v>0</v>
      </c>
      <c r="BE16" s="9">
        <v>1</v>
      </c>
      <c r="BF16" s="9"/>
      <c r="BH16" s="39">
        <f t="shared" si="30"/>
        <v>0</v>
      </c>
      <c r="BI16" s="41">
        <f t="shared" si="31"/>
        <v>0</v>
      </c>
      <c r="BJ16" s="9">
        <v>1</v>
      </c>
      <c r="BK16" s="9"/>
      <c r="BM16" s="39">
        <f t="shared" si="32"/>
        <v>0</v>
      </c>
      <c r="BN16" s="41">
        <f t="shared" si="33"/>
        <v>0</v>
      </c>
      <c r="BO16" s="9">
        <v>1</v>
      </c>
      <c r="BP16" s="9"/>
      <c r="BR16" s="39">
        <f t="shared" si="34"/>
        <v>0</v>
      </c>
      <c r="BS16" s="41">
        <f t="shared" si="35"/>
        <v>0</v>
      </c>
      <c r="BT16" s="9">
        <v>1</v>
      </c>
      <c r="BU16" s="9"/>
      <c r="BW16" s="39">
        <f t="shared" si="36"/>
        <v>0</v>
      </c>
      <c r="BX16" s="41">
        <f t="shared" si="37"/>
        <v>0</v>
      </c>
      <c r="BY16" s="9">
        <v>1</v>
      </c>
      <c r="BZ16" s="9"/>
      <c r="CB16" s="39">
        <f t="shared" si="38"/>
        <v>0</v>
      </c>
      <c r="CC16" s="41">
        <f t="shared" si="39"/>
        <v>0</v>
      </c>
      <c r="CD16" s="9" t="s">
        <v>53</v>
      </c>
      <c r="CE16" s="9"/>
      <c r="CG16" s="39">
        <f t="shared" si="40"/>
        <v>1</v>
      </c>
      <c r="CH16" s="41">
        <f t="shared" si="41"/>
        <v>1</v>
      </c>
      <c r="CI16" s="9">
        <v>1</v>
      </c>
      <c r="CJ16" s="9"/>
      <c r="CL16" s="39">
        <f t="shared" si="42"/>
        <v>0</v>
      </c>
      <c r="CM16" s="41">
        <f t="shared" si="43"/>
        <v>0</v>
      </c>
      <c r="CN16" s="9">
        <v>1</v>
      </c>
      <c r="CO16" s="9"/>
      <c r="CQ16" s="39">
        <f t="shared" si="44"/>
        <v>0</v>
      </c>
      <c r="CR16" s="41">
        <f t="shared" si="45"/>
        <v>0</v>
      </c>
      <c r="CS16" s="1" t="s">
        <v>53</v>
      </c>
      <c r="CT16" s="9"/>
      <c r="CV16" s="39">
        <f t="shared" si="46"/>
        <v>1</v>
      </c>
      <c r="CW16" s="41">
        <f t="shared" si="47"/>
        <v>1</v>
      </c>
    </row>
    <row r="17" spans="1:101" ht="16.5" customHeight="1">
      <c r="A17" s="47"/>
      <c r="B17" s="40" t="s">
        <v>6</v>
      </c>
      <c r="C17" s="40"/>
      <c r="D17" s="40"/>
      <c r="E17" s="23">
        <v>0</v>
      </c>
      <c r="F17" s="23">
        <v>0</v>
      </c>
      <c r="G17" s="23"/>
      <c r="H17" s="23"/>
      <c r="I17" s="40" t="s">
        <v>8</v>
      </c>
      <c r="J17" s="38" t="str">
        <f t="shared" si="23"/>
        <v>X</v>
      </c>
      <c r="K17" s="38"/>
      <c r="W17" s="31">
        <v>15</v>
      </c>
      <c r="X17" s="18" t="str">
        <f t="shared" si="13"/>
        <v/>
      </c>
      <c r="Y17" s="18">
        <f t="shared" si="14"/>
        <v>0</v>
      </c>
      <c r="Z17" s="32">
        <f t="shared" si="15"/>
        <v>0</v>
      </c>
      <c r="AA17" s="18">
        <f t="shared" si="16"/>
        <v>0</v>
      </c>
      <c r="AB17" s="18">
        <f t="shared" si="17"/>
        <v>0</v>
      </c>
      <c r="AC17" s="18">
        <f t="shared" si="18"/>
        <v>0</v>
      </c>
      <c r="AD17" s="32">
        <f t="shared" si="19"/>
        <v>0</v>
      </c>
      <c r="AE17" s="32">
        <f t="shared" si="20"/>
        <v>0</v>
      </c>
      <c r="AF17" s="18">
        <f t="shared" si="21"/>
        <v>0</v>
      </c>
      <c r="AG17" s="18" t="str">
        <f t="shared" si="22"/>
        <v/>
      </c>
      <c r="AH17" s="18" t="str">
        <f>IF(X17&lt;&gt;"",COUNTIF($AG$3:$AG$22,"&gt;"&amp;AG17)+COUNTIF($AG17:AG$22,AG17),"")</f>
        <v/>
      </c>
      <c r="AP17" s="9">
        <v>1</v>
      </c>
      <c r="AQ17" s="9"/>
      <c r="AS17" s="39">
        <f t="shared" si="24"/>
        <v>0</v>
      </c>
      <c r="AT17" s="41">
        <f t="shared" si="25"/>
        <v>0</v>
      </c>
      <c r="AU17" s="9" t="s">
        <v>53</v>
      </c>
      <c r="AV17" s="9">
        <v>1</v>
      </c>
      <c r="AX17" s="39">
        <f t="shared" si="26"/>
        <v>1</v>
      </c>
      <c r="AY17" s="41">
        <f t="shared" si="27"/>
        <v>1</v>
      </c>
      <c r="AZ17" s="9">
        <v>1</v>
      </c>
      <c r="BA17" s="9" t="s">
        <v>53</v>
      </c>
      <c r="BC17" s="39">
        <f t="shared" si="28"/>
        <v>1</v>
      </c>
      <c r="BD17" s="41">
        <f t="shared" si="29"/>
        <v>0</v>
      </c>
      <c r="BE17" s="1" t="s">
        <v>53</v>
      </c>
      <c r="BF17" s="9">
        <v>1</v>
      </c>
      <c r="BH17" s="39">
        <f t="shared" si="30"/>
        <v>1</v>
      </c>
      <c r="BI17" s="41">
        <f t="shared" si="31"/>
        <v>0</v>
      </c>
      <c r="BJ17" s="9">
        <v>1</v>
      </c>
      <c r="BK17" s="9">
        <v>2</v>
      </c>
      <c r="BM17" s="39">
        <f t="shared" si="32"/>
        <v>0</v>
      </c>
      <c r="BN17" s="41">
        <f t="shared" si="33"/>
        <v>0</v>
      </c>
      <c r="BO17" s="9" t="s">
        <v>53</v>
      </c>
      <c r="BP17" s="9"/>
      <c r="BR17" s="39">
        <f t="shared" si="34"/>
        <v>1</v>
      </c>
      <c r="BS17" s="41">
        <f t="shared" si="35"/>
        <v>1</v>
      </c>
      <c r="BT17" s="9">
        <v>1</v>
      </c>
      <c r="BU17" s="1" t="s">
        <v>53</v>
      </c>
      <c r="BV17" s="48" t="s">
        <v>91</v>
      </c>
      <c r="BW17" s="39">
        <f t="shared" si="36"/>
        <v>1</v>
      </c>
      <c r="BX17" s="41">
        <f t="shared" si="37"/>
        <v>1</v>
      </c>
      <c r="BY17" s="9" t="s">
        <v>53</v>
      </c>
      <c r="BZ17" s="9">
        <v>1</v>
      </c>
      <c r="CB17" s="39">
        <f t="shared" si="38"/>
        <v>1</v>
      </c>
      <c r="CC17" s="41">
        <f t="shared" si="39"/>
        <v>0</v>
      </c>
      <c r="CD17" s="9">
        <v>1</v>
      </c>
      <c r="CE17" s="9"/>
      <c r="CG17" s="39">
        <f t="shared" si="40"/>
        <v>0</v>
      </c>
      <c r="CH17" s="41">
        <f t="shared" si="41"/>
        <v>0</v>
      </c>
      <c r="CI17" s="9" t="s">
        <v>53</v>
      </c>
      <c r="CJ17" s="9"/>
      <c r="CL17" s="39">
        <f t="shared" si="42"/>
        <v>1</v>
      </c>
      <c r="CM17" s="41">
        <f t="shared" si="43"/>
        <v>1</v>
      </c>
      <c r="CN17" s="1" t="s">
        <v>53</v>
      </c>
      <c r="CO17" s="9"/>
      <c r="CQ17" s="39">
        <f t="shared" si="44"/>
        <v>1</v>
      </c>
      <c r="CR17" s="41">
        <f t="shared" si="45"/>
        <v>0</v>
      </c>
      <c r="CS17" s="9" t="s">
        <v>53</v>
      </c>
      <c r="CT17" s="9">
        <v>1</v>
      </c>
      <c r="CV17" s="39">
        <f t="shared" si="46"/>
        <v>1</v>
      </c>
      <c r="CW17" s="41">
        <f t="shared" si="47"/>
        <v>0</v>
      </c>
    </row>
    <row r="18" spans="1:101" ht="16.5" customHeight="1">
      <c r="A18" s="47"/>
      <c r="B18" s="40" t="s">
        <v>7</v>
      </c>
      <c r="C18" s="40"/>
      <c r="D18" s="40"/>
      <c r="E18" s="23">
        <v>0</v>
      </c>
      <c r="F18" s="23">
        <v>0</v>
      </c>
      <c r="G18" s="23"/>
      <c r="H18" s="23"/>
      <c r="I18" s="40" t="s">
        <v>16</v>
      </c>
      <c r="J18" s="38" t="str">
        <f t="shared" si="23"/>
        <v>X</v>
      </c>
      <c r="K18" s="38"/>
      <c r="W18" s="31">
        <v>16</v>
      </c>
      <c r="X18" s="18" t="str">
        <f t="shared" si="13"/>
        <v/>
      </c>
      <c r="Y18" s="18">
        <f t="shared" si="14"/>
        <v>0</v>
      </c>
      <c r="Z18" s="32">
        <f t="shared" si="15"/>
        <v>0</v>
      </c>
      <c r="AA18" s="18">
        <f t="shared" si="16"/>
        <v>0</v>
      </c>
      <c r="AB18" s="18">
        <f t="shared" si="17"/>
        <v>0</v>
      </c>
      <c r="AC18" s="18">
        <f t="shared" si="18"/>
        <v>0</v>
      </c>
      <c r="AD18" s="32">
        <f t="shared" si="19"/>
        <v>0</v>
      </c>
      <c r="AE18" s="32">
        <f t="shared" si="20"/>
        <v>0</v>
      </c>
      <c r="AF18" s="18">
        <f t="shared" si="21"/>
        <v>0</v>
      </c>
      <c r="AG18" s="18" t="str">
        <f t="shared" si="22"/>
        <v/>
      </c>
      <c r="AH18" s="18" t="str">
        <f>IF(X18&lt;&gt;"",COUNTIF($AG$3:$AG$22,"&gt;"&amp;AG18)+COUNTIF($AG18:AG$22,AG18),"")</f>
        <v/>
      </c>
      <c r="AP18" s="9">
        <v>1</v>
      </c>
      <c r="AQ18" s="1" t="s">
        <v>53</v>
      </c>
      <c r="AS18" s="39">
        <f t="shared" si="24"/>
        <v>1</v>
      </c>
      <c r="AT18" s="41">
        <f t="shared" si="25"/>
        <v>1</v>
      </c>
      <c r="AU18" s="9">
        <v>1</v>
      </c>
      <c r="AV18" s="9"/>
      <c r="AX18" s="39">
        <f t="shared" si="26"/>
        <v>0</v>
      </c>
      <c r="AY18" s="41">
        <f t="shared" si="27"/>
        <v>0</v>
      </c>
      <c r="AZ18" s="9">
        <v>1</v>
      </c>
      <c r="BA18" s="9"/>
      <c r="BC18" s="39">
        <f t="shared" si="28"/>
        <v>0</v>
      </c>
      <c r="BD18" s="41">
        <f t="shared" si="29"/>
        <v>0</v>
      </c>
      <c r="BE18" s="9">
        <v>1</v>
      </c>
      <c r="BF18" s="9"/>
      <c r="BH18" s="39">
        <f t="shared" si="30"/>
        <v>0</v>
      </c>
      <c r="BI18" s="41">
        <f t="shared" si="31"/>
        <v>0</v>
      </c>
      <c r="BJ18" s="9">
        <v>1</v>
      </c>
      <c r="BK18" s="9"/>
      <c r="BM18" s="39">
        <f t="shared" si="32"/>
        <v>0</v>
      </c>
      <c r="BN18" s="41">
        <f t="shared" si="33"/>
        <v>0</v>
      </c>
      <c r="BO18" s="9">
        <v>1</v>
      </c>
      <c r="BP18" s="9"/>
      <c r="BR18" s="39">
        <f t="shared" si="34"/>
        <v>0</v>
      </c>
      <c r="BS18" s="41">
        <f t="shared" si="35"/>
        <v>0</v>
      </c>
      <c r="BT18" s="9">
        <v>1</v>
      </c>
      <c r="BU18" s="9"/>
      <c r="BW18" s="39">
        <f t="shared" si="36"/>
        <v>0</v>
      </c>
      <c r="BX18" s="41">
        <f t="shared" si="37"/>
        <v>0</v>
      </c>
      <c r="BY18" s="9">
        <v>1</v>
      </c>
      <c r="BZ18" s="9"/>
      <c r="CB18" s="39">
        <f t="shared" si="38"/>
        <v>0</v>
      </c>
      <c r="CC18" s="41">
        <f t="shared" si="39"/>
        <v>0</v>
      </c>
      <c r="CD18" s="9">
        <v>1</v>
      </c>
      <c r="CE18" s="9"/>
      <c r="CF18" s="48" t="s">
        <v>91</v>
      </c>
      <c r="CG18" s="39">
        <f t="shared" si="40"/>
        <v>0</v>
      </c>
      <c r="CH18" s="41">
        <f t="shared" si="41"/>
        <v>0</v>
      </c>
      <c r="CI18" s="9">
        <v>1</v>
      </c>
      <c r="CJ18" s="9"/>
      <c r="CL18" s="39">
        <f t="shared" si="42"/>
        <v>0</v>
      </c>
      <c r="CM18" s="41">
        <f t="shared" si="43"/>
        <v>0</v>
      </c>
      <c r="CN18" s="9">
        <v>1</v>
      </c>
      <c r="CO18" s="9"/>
      <c r="CQ18" s="39">
        <f t="shared" si="44"/>
        <v>0</v>
      </c>
      <c r="CR18" s="41">
        <f t="shared" si="45"/>
        <v>0</v>
      </c>
      <c r="CS18" s="9">
        <v>1</v>
      </c>
      <c r="CT18" s="9"/>
      <c r="CV18" s="39">
        <f t="shared" si="46"/>
        <v>0</v>
      </c>
      <c r="CW18" s="41">
        <f t="shared" si="47"/>
        <v>0</v>
      </c>
    </row>
    <row r="19" spans="1:101" ht="16.5" customHeight="1">
      <c r="A19" s="47"/>
      <c r="B19" s="40" t="s">
        <v>9</v>
      </c>
      <c r="C19" s="40"/>
      <c r="D19" s="40"/>
      <c r="E19" s="23">
        <v>2</v>
      </c>
      <c r="F19" s="23">
        <v>0</v>
      </c>
      <c r="G19" s="23"/>
      <c r="H19" s="23"/>
      <c r="I19" s="40" t="s">
        <v>2</v>
      </c>
      <c r="J19" s="38">
        <f t="shared" si="23"/>
        <v>1</v>
      </c>
      <c r="K19" s="38"/>
      <c r="W19" s="31">
        <v>17</v>
      </c>
      <c r="X19" s="18" t="str">
        <f t="shared" si="13"/>
        <v/>
      </c>
      <c r="Y19" s="18">
        <f t="shared" si="14"/>
        <v>0</v>
      </c>
      <c r="Z19" s="32">
        <f t="shared" si="15"/>
        <v>0</v>
      </c>
      <c r="AA19" s="18">
        <f t="shared" si="16"/>
        <v>0</v>
      </c>
      <c r="AB19" s="18">
        <f t="shared" si="17"/>
        <v>0</v>
      </c>
      <c r="AC19" s="18">
        <f t="shared" si="18"/>
        <v>0</v>
      </c>
      <c r="AD19" s="32">
        <f t="shared" si="19"/>
        <v>0</v>
      </c>
      <c r="AE19" s="32">
        <f t="shared" si="20"/>
        <v>0</v>
      </c>
      <c r="AF19" s="18">
        <f t="shared" si="21"/>
        <v>0</v>
      </c>
      <c r="AG19" s="18" t="str">
        <f t="shared" si="22"/>
        <v/>
      </c>
      <c r="AH19" s="18" t="str">
        <f>IF(X19&lt;&gt;"",COUNTIF($AG$3:$AG$22,"&gt;"&amp;AG19)+COUNTIF($AG19:AG$22,AG19),"")</f>
        <v/>
      </c>
      <c r="AP19" s="9">
        <v>1</v>
      </c>
      <c r="AQ19" s="9"/>
      <c r="AS19" s="39">
        <f t="shared" si="24"/>
        <v>1</v>
      </c>
      <c r="AT19" s="41">
        <f t="shared" si="25"/>
        <v>0</v>
      </c>
      <c r="AU19" s="9">
        <v>1</v>
      </c>
      <c r="AV19" s="9"/>
      <c r="AW19" s="48" t="s">
        <v>91</v>
      </c>
      <c r="AX19" s="39">
        <f t="shared" si="26"/>
        <v>1</v>
      </c>
      <c r="AY19" s="41">
        <f t="shared" si="27"/>
        <v>1</v>
      </c>
      <c r="AZ19" s="9">
        <v>1</v>
      </c>
      <c r="BA19" s="9"/>
      <c r="BC19" s="39">
        <f t="shared" si="28"/>
        <v>1</v>
      </c>
      <c r="BD19" s="41">
        <f t="shared" si="29"/>
        <v>0</v>
      </c>
      <c r="BE19" s="9">
        <v>1</v>
      </c>
      <c r="BF19" s="9"/>
      <c r="BH19" s="39">
        <f t="shared" si="30"/>
        <v>1</v>
      </c>
      <c r="BI19" s="41">
        <f t="shared" si="31"/>
        <v>0</v>
      </c>
      <c r="BJ19" s="9">
        <v>1</v>
      </c>
      <c r="BK19" s="9"/>
      <c r="BM19" s="39">
        <f t="shared" si="32"/>
        <v>1</v>
      </c>
      <c r="BN19" s="41">
        <f t="shared" si="33"/>
        <v>0</v>
      </c>
      <c r="BO19" s="9">
        <v>1</v>
      </c>
      <c r="BP19" s="9"/>
      <c r="BQ19" s="48" t="s">
        <v>91</v>
      </c>
      <c r="BR19" s="39">
        <f t="shared" si="34"/>
        <v>1</v>
      </c>
      <c r="BS19" s="41">
        <f t="shared" si="35"/>
        <v>1</v>
      </c>
      <c r="BT19" s="9">
        <v>1</v>
      </c>
      <c r="BU19" s="9"/>
      <c r="BW19" s="39">
        <f t="shared" si="36"/>
        <v>1</v>
      </c>
      <c r="BX19" s="41">
        <f t="shared" si="37"/>
        <v>0</v>
      </c>
      <c r="BY19" s="9">
        <v>1</v>
      </c>
      <c r="BZ19" s="9"/>
      <c r="CA19" s="48" t="s">
        <v>91</v>
      </c>
      <c r="CB19" s="39">
        <f t="shared" si="38"/>
        <v>1</v>
      </c>
      <c r="CC19" s="41">
        <f t="shared" si="39"/>
        <v>1</v>
      </c>
      <c r="CD19" s="9">
        <v>1</v>
      </c>
      <c r="CE19" s="9"/>
      <c r="CG19" s="39">
        <f t="shared" si="40"/>
        <v>1</v>
      </c>
      <c r="CH19" s="41">
        <f t="shared" si="41"/>
        <v>0</v>
      </c>
      <c r="CI19" s="9">
        <v>1</v>
      </c>
      <c r="CJ19" s="9"/>
      <c r="CK19" s="48" t="s">
        <v>91</v>
      </c>
      <c r="CL19" s="39">
        <f t="shared" si="42"/>
        <v>1</v>
      </c>
      <c r="CM19" s="41">
        <f t="shared" si="43"/>
        <v>1</v>
      </c>
      <c r="CN19" s="9">
        <v>1</v>
      </c>
      <c r="CO19" s="9"/>
      <c r="CQ19" s="39">
        <f t="shared" si="44"/>
        <v>1</v>
      </c>
      <c r="CR19" s="41">
        <f t="shared" si="45"/>
        <v>0</v>
      </c>
      <c r="CS19" s="9">
        <v>1</v>
      </c>
      <c r="CT19" s="9"/>
      <c r="CV19" s="39">
        <f t="shared" si="46"/>
        <v>1</v>
      </c>
      <c r="CW19" s="41">
        <f t="shared" si="47"/>
        <v>0</v>
      </c>
    </row>
    <row r="20" spans="1:101" ht="16.5" customHeight="1">
      <c r="A20" s="47"/>
      <c r="B20" s="40" t="s">
        <v>11</v>
      </c>
      <c r="C20" s="40"/>
      <c r="D20" s="40"/>
      <c r="E20" s="23">
        <v>1</v>
      </c>
      <c r="F20" s="23">
        <v>1</v>
      </c>
      <c r="G20" s="23"/>
      <c r="H20" s="23"/>
      <c r="I20" s="40" t="s">
        <v>17</v>
      </c>
      <c r="J20" s="38" t="str">
        <f t="shared" si="23"/>
        <v>X</v>
      </c>
      <c r="K20" s="38"/>
      <c r="W20" s="31">
        <v>18</v>
      </c>
      <c r="X20" s="18" t="str">
        <f t="shared" si="13"/>
        <v/>
      </c>
      <c r="Y20" s="18">
        <f t="shared" si="14"/>
        <v>0</v>
      </c>
      <c r="Z20" s="32">
        <f t="shared" si="15"/>
        <v>0</v>
      </c>
      <c r="AA20" s="18">
        <f t="shared" si="16"/>
        <v>0</v>
      </c>
      <c r="AB20" s="18">
        <f t="shared" si="17"/>
        <v>0</v>
      </c>
      <c r="AC20" s="18">
        <f t="shared" si="18"/>
        <v>0</v>
      </c>
      <c r="AD20" s="32">
        <f t="shared" si="19"/>
        <v>0</v>
      </c>
      <c r="AE20" s="32">
        <f t="shared" si="20"/>
        <v>0</v>
      </c>
      <c r="AF20" s="18">
        <f t="shared" si="21"/>
        <v>0</v>
      </c>
      <c r="AG20" s="18" t="str">
        <f t="shared" si="22"/>
        <v/>
      </c>
      <c r="AH20" s="18" t="str">
        <f>IF(X20&lt;&gt;"",COUNTIF($AG$3:$AG$22,"&gt;"&amp;AG20)+COUNTIF($AG20:AG$22,AG20),"")</f>
        <v/>
      </c>
      <c r="AP20" s="9">
        <v>2</v>
      </c>
      <c r="AQ20" s="9" t="s">
        <v>53</v>
      </c>
      <c r="AS20" s="39">
        <f t="shared" si="24"/>
        <v>1</v>
      </c>
      <c r="AT20" s="41">
        <f t="shared" si="25"/>
        <v>1</v>
      </c>
      <c r="AU20" s="9">
        <v>1</v>
      </c>
      <c r="AV20" s="9"/>
      <c r="AX20" s="39">
        <f t="shared" si="26"/>
        <v>0</v>
      </c>
      <c r="AY20" s="41">
        <f t="shared" si="27"/>
        <v>0</v>
      </c>
      <c r="AZ20" s="9">
        <v>2</v>
      </c>
      <c r="BA20" s="9" t="s">
        <v>53</v>
      </c>
      <c r="BC20" s="39">
        <f t="shared" si="28"/>
        <v>1</v>
      </c>
      <c r="BD20" s="41">
        <f t="shared" si="29"/>
        <v>1</v>
      </c>
      <c r="BE20" s="9">
        <v>1</v>
      </c>
      <c r="BF20" s="9"/>
      <c r="BH20" s="39">
        <f t="shared" si="30"/>
        <v>0</v>
      </c>
      <c r="BI20" s="41">
        <f t="shared" si="31"/>
        <v>0</v>
      </c>
      <c r="BJ20" s="9">
        <v>2</v>
      </c>
      <c r="BK20" s="9" t="s">
        <v>53</v>
      </c>
      <c r="BM20" s="39">
        <f t="shared" si="32"/>
        <v>1</v>
      </c>
      <c r="BN20" s="41">
        <f t="shared" si="33"/>
        <v>0</v>
      </c>
      <c r="BO20" s="9">
        <v>1</v>
      </c>
      <c r="BP20" s="9" t="s">
        <v>53</v>
      </c>
      <c r="BR20" s="39">
        <f t="shared" si="34"/>
        <v>1</v>
      </c>
      <c r="BS20" s="41">
        <f t="shared" si="35"/>
        <v>0</v>
      </c>
      <c r="BT20" s="9">
        <v>2</v>
      </c>
      <c r="BU20" s="9" t="s">
        <v>53</v>
      </c>
      <c r="BW20" s="39">
        <f t="shared" si="36"/>
        <v>1</v>
      </c>
      <c r="BX20" s="41">
        <f t="shared" si="37"/>
        <v>1</v>
      </c>
      <c r="BY20" s="9">
        <v>2</v>
      </c>
      <c r="BZ20" s="9"/>
      <c r="CB20" s="39">
        <f t="shared" si="38"/>
        <v>0</v>
      </c>
      <c r="CC20" s="41">
        <f t="shared" si="39"/>
        <v>0</v>
      </c>
      <c r="CD20" s="9">
        <v>2</v>
      </c>
      <c r="CE20" s="9" t="s">
        <v>53</v>
      </c>
      <c r="CG20" s="39">
        <f t="shared" si="40"/>
        <v>1</v>
      </c>
      <c r="CH20" s="41">
        <f t="shared" si="41"/>
        <v>0</v>
      </c>
      <c r="CI20" s="9">
        <v>1</v>
      </c>
      <c r="CJ20" s="9" t="s">
        <v>53</v>
      </c>
      <c r="CL20" s="39">
        <f t="shared" si="42"/>
        <v>1</v>
      </c>
      <c r="CM20" s="41">
        <f t="shared" si="43"/>
        <v>0</v>
      </c>
      <c r="CN20" s="9">
        <v>2</v>
      </c>
      <c r="CO20" s="9" t="s">
        <v>53</v>
      </c>
      <c r="CQ20" s="39">
        <f t="shared" si="44"/>
        <v>1</v>
      </c>
      <c r="CR20" s="41">
        <f t="shared" si="45"/>
        <v>1</v>
      </c>
      <c r="CS20" s="9">
        <v>1</v>
      </c>
      <c r="CT20" s="9"/>
      <c r="CV20" s="39">
        <f t="shared" si="46"/>
        <v>0</v>
      </c>
      <c r="CW20" s="41">
        <f t="shared" si="47"/>
        <v>0</v>
      </c>
    </row>
    <row r="21" spans="1:101" ht="16.5" customHeight="1">
      <c r="A21" s="47"/>
      <c r="B21" s="40" t="s">
        <v>15</v>
      </c>
      <c r="C21" s="40"/>
      <c r="D21" s="40"/>
      <c r="E21" s="23">
        <v>2</v>
      </c>
      <c r="F21" s="23">
        <v>1</v>
      </c>
      <c r="G21" s="23"/>
      <c r="H21" s="23"/>
      <c r="I21" s="40" t="s">
        <v>19</v>
      </c>
      <c r="J21" s="38">
        <f t="shared" si="23"/>
        <v>1</v>
      </c>
      <c r="K21" s="38"/>
      <c r="W21" s="31">
        <v>19</v>
      </c>
      <c r="X21" s="18" t="str">
        <f t="shared" si="13"/>
        <v/>
      </c>
      <c r="Y21" s="18">
        <f t="shared" si="14"/>
        <v>0</v>
      </c>
      <c r="Z21" s="32">
        <f t="shared" si="15"/>
        <v>0</v>
      </c>
      <c r="AA21" s="18">
        <f t="shared" si="16"/>
        <v>0</v>
      </c>
      <c r="AB21" s="18">
        <f t="shared" si="17"/>
        <v>0</v>
      </c>
      <c r="AC21" s="18">
        <f t="shared" si="18"/>
        <v>0</v>
      </c>
      <c r="AD21" s="32">
        <f t="shared" si="19"/>
        <v>0</v>
      </c>
      <c r="AE21" s="32">
        <f t="shared" si="20"/>
        <v>0</v>
      </c>
      <c r="AF21" s="18">
        <f t="shared" si="21"/>
        <v>0</v>
      </c>
      <c r="AG21" s="18" t="str">
        <f t="shared" si="22"/>
        <v/>
      </c>
      <c r="AH21" s="18" t="str">
        <f>IF(X21&lt;&gt;"",COUNTIF($AG$3:$AG$22,"&gt;"&amp;AG21)+COUNTIF($AG21:AG$22,AG21),"")</f>
        <v/>
      </c>
      <c r="AP21" s="9">
        <v>1</v>
      </c>
      <c r="AQ21" s="9"/>
      <c r="AS21" s="39">
        <f t="shared" si="24"/>
        <v>1</v>
      </c>
      <c r="AT21" s="41">
        <f t="shared" si="25"/>
        <v>1</v>
      </c>
      <c r="AU21" s="1" t="s">
        <v>53</v>
      </c>
      <c r="AV21" s="9"/>
      <c r="AX21" s="39">
        <f t="shared" si="26"/>
        <v>0</v>
      </c>
      <c r="AY21" s="41">
        <f t="shared" si="27"/>
        <v>0</v>
      </c>
      <c r="AZ21" s="9">
        <v>1</v>
      </c>
      <c r="BA21" s="9"/>
      <c r="BC21" s="39">
        <f t="shared" si="28"/>
        <v>1</v>
      </c>
      <c r="BD21" s="41">
        <f t="shared" si="29"/>
        <v>1</v>
      </c>
      <c r="BE21" s="1" t="s">
        <v>53</v>
      </c>
      <c r="BF21" s="9"/>
      <c r="BH21" s="39">
        <f t="shared" si="30"/>
        <v>0</v>
      </c>
      <c r="BI21" s="41">
        <f t="shared" si="31"/>
        <v>0</v>
      </c>
      <c r="BJ21" s="9">
        <v>1</v>
      </c>
      <c r="BK21" s="9"/>
      <c r="BM21" s="39">
        <f t="shared" si="32"/>
        <v>1</v>
      </c>
      <c r="BN21" s="41">
        <f t="shared" si="33"/>
        <v>0</v>
      </c>
      <c r="BO21" s="1">
        <v>1</v>
      </c>
      <c r="BP21" s="9"/>
      <c r="BR21" s="39">
        <f t="shared" si="34"/>
        <v>1</v>
      </c>
      <c r="BS21" s="41">
        <f t="shared" si="35"/>
        <v>0</v>
      </c>
      <c r="BT21" s="9">
        <v>1</v>
      </c>
      <c r="BU21" s="9"/>
      <c r="BW21" s="39">
        <f t="shared" si="36"/>
        <v>1</v>
      </c>
      <c r="BX21" s="41">
        <f t="shared" si="37"/>
        <v>1</v>
      </c>
      <c r="BY21" s="1" t="s">
        <v>53</v>
      </c>
      <c r="BZ21" s="9"/>
      <c r="CB21" s="39">
        <f t="shared" si="38"/>
        <v>0</v>
      </c>
      <c r="CC21" s="41">
        <f t="shared" si="39"/>
        <v>0</v>
      </c>
      <c r="CD21" s="9">
        <v>1</v>
      </c>
      <c r="CE21" s="9"/>
      <c r="CG21" s="39">
        <f t="shared" si="40"/>
        <v>1</v>
      </c>
      <c r="CH21" s="41">
        <f t="shared" si="41"/>
        <v>1</v>
      </c>
      <c r="CI21" s="1" t="s">
        <v>53</v>
      </c>
      <c r="CJ21" s="9"/>
      <c r="CL21" s="39">
        <f t="shared" si="42"/>
        <v>0</v>
      </c>
      <c r="CM21" s="41">
        <f t="shared" si="43"/>
        <v>0</v>
      </c>
      <c r="CN21" s="9">
        <v>1</v>
      </c>
      <c r="CO21" s="1" t="s">
        <v>53</v>
      </c>
      <c r="CQ21" s="39">
        <f t="shared" si="44"/>
        <v>1</v>
      </c>
      <c r="CR21" s="41">
        <f t="shared" si="45"/>
        <v>1</v>
      </c>
      <c r="CS21" s="1" t="s">
        <v>53</v>
      </c>
      <c r="CT21" s="9"/>
      <c r="CV21" s="39">
        <f t="shared" si="46"/>
        <v>0</v>
      </c>
      <c r="CW21" s="41">
        <f t="shared" si="47"/>
        <v>0</v>
      </c>
    </row>
    <row r="22" spans="1:101" ht="16.5" customHeight="1">
      <c r="A22" s="47"/>
      <c r="B22" s="36"/>
      <c r="C22" s="36"/>
      <c r="D22" s="36"/>
      <c r="E22" s="36"/>
      <c r="F22" s="36"/>
      <c r="G22" s="36"/>
      <c r="H22" s="36"/>
      <c r="I22" s="36"/>
      <c r="W22" s="31">
        <v>20</v>
      </c>
      <c r="X22" s="18" t="str">
        <f t="shared" si="13"/>
        <v/>
      </c>
      <c r="Y22" s="18">
        <f t="shared" si="14"/>
        <v>0</v>
      </c>
      <c r="Z22" s="32">
        <f t="shared" si="15"/>
        <v>0</v>
      </c>
      <c r="AA22" s="18">
        <f t="shared" si="16"/>
        <v>0</v>
      </c>
      <c r="AB22" s="18">
        <f t="shared" si="17"/>
        <v>0</v>
      </c>
      <c r="AC22" s="18">
        <f t="shared" si="18"/>
        <v>0</v>
      </c>
      <c r="AD22" s="32">
        <f t="shared" si="19"/>
        <v>0</v>
      </c>
      <c r="AE22" s="32">
        <f t="shared" si="20"/>
        <v>0</v>
      </c>
      <c r="AF22" s="18">
        <f t="shared" si="21"/>
        <v>0</v>
      </c>
      <c r="AG22" s="18" t="str">
        <f t="shared" si="22"/>
        <v/>
      </c>
      <c r="AH22" s="18" t="str">
        <f>IF(X22&lt;&gt;"",COUNTIF($AG$3:$AG$22,"&gt;"&amp;AG22)+COUNTIF($AG22:AG$22,AG22),"")</f>
        <v/>
      </c>
      <c r="AT22" s="42">
        <f>SUM(AT12:AT21)</f>
        <v>4</v>
      </c>
      <c r="AX22" s="39"/>
      <c r="AY22" s="42">
        <f>SUM(AY12:AY21)</f>
        <v>2</v>
      </c>
      <c r="BC22" s="39"/>
      <c r="BD22" s="42">
        <f>SUM(BD12:BD21)</f>
        <v>3</v>
      </c>
      <c r="BH22" s="39"/>
      <c r="BI22" s="42">
        <f>SUM(BI12:BI21)</f>
        <v>0</v>
      </c>
      <c r="BN22" s="43">
        <f>SUM(BN12:BN21)</f>
        <v>1</v>
      </c>
      <c r="BR22" s="39"/>
      <c r="BS22" s="42">
        <f>SUM(BS12:BS21)</f>
        <v>2</v>
      </c>
      <c r="BW22" s="39"/>
      <c r="BX22" s="42">
        <f>SUM(BX12:BX21)</f>
        <v>4</v>
      </c>
      <c r="CB22" s="39"/>
      <c r="CC22" s="42">
        <f>SUM(CC12:CC21)</f>
        <v>2</v>
      </c>
      <c r="CG22" s="39"/>
      <c r="CH22" s="42">
        <f>SUM(CH12:CH21)</f>
        <v>3</v>
      </c>
      <c r="CL22" s="39"/>
      <c r="CM22" s="42">
        <f>SUM(CM12:CM21)</f>
        <v>2</v>
      </c>
      <c r="CQ22" s="39"/>
      <c r="CR22" s="42">
        <f>SUM(CR12:CR21)</f>
        <v>3</v>
      </c>
      <c r="CV22" s="39"/>
      <c r="CW22" s="42">
        <f>SUM(CW12:CW21)</f>
        <v>1</v>
      </c>
    </row>
    <row r="23" spans="1:101" ht="16.5" customHeight="1">
      <c r="A23" s="68"/>
      <c r="B23" s="36"/>
      <c r="C23" s="36"/>
      <c r="D23" s="36"/>
      <c r="E23" s="36"/>
      <c r="F23" s="36"/>
      <c r="G23" s="36"/>
      <c r="H23" s="36"/>
      <c r="I23" s="36"/>
    </row>
    <row r="24" spans="1:101" s="39" customFormat="1" ht="16.5" customHeight="1">
      <c r="A24" s="68"/>
      <c r="B24" s="44"/>
      <c r="C24" s="44"/>
      <c r="D24" s="44"/>
      <c r="E24" s="44"/>
      <c r="F24" s="44"/>
      <c r="G24" s="44"/>
      <c r="H24" s="44"/>
      <c r="I24" s="44"/>
      <c r="AP24" s="39" t="str">
        <f>+$B12&amp;"-"&amp;$I12&amp;"  "&amp;AP12&amp;"  "&amp;AQ12&amp;"  "&amp;AR12</f>
        <v xml:space="preserve">ajaccio-valenciennes  X    </v>
      </c>
      <c r="AU24" s="39" t="str">
        <f>+$B12&amp;"-"&amp;$I12&amp;"  "&amp;AU12&amp;"  "&amp;AV12&amp;"  "&amp;AW12</f>
        <v xml:space="preserve">ajaccio-valenciennes  X    </v>
      </c>
      <c r="AZ24" s="39" t="str">
        <f>+$B12&amp;"-"&amp;$I12&amp;"  "&amp;AZ12&amp;"  "&amp;BA12&amp;"  "&amp;BB12</f>
        <v xml:space="preserve">ajaccio-valenciennes  X    </v>
      </c>
      <c r="BE24" s="39" t="str">
        <f>+$B12&amp;"-"&amp;$I12&amp;"  "&amp;BE12&amp;"  "&amp;BF12&amp;"  "&amp;BG12</f>
        <v>ajaccio-valenciennes  X    B</v>
      </c>
      <c r="BJ24" s="39" t="str">
        <f>+$B12&amp;"-"&amp;$I12&amp;"  "&amp;BJ12&amp;"  "&amp;BK12&amp;"  "&amp;BL12</f>
        <v xml:space="preserve">ajaccio-valenciennes  X    </v>
      </c>
      <c r="BO24" s="39" t="str">
        <f>+$B12&amp;"-"&amp;$I12&amp;"  "&amp;BO12&amp;"  "&amp;BP12&amp;"  "&amp;BQ12</f>
        <v xml:space="preserve">ajaccio-valenciennes  X    </v>
      </c>
      <c r="BT24" s="39" t="str">
        <f>+$B12&amp;"-"&amp;$I12&amp;"  "&amp;BT12&amp;"  "&amp;BU12&amp;"  "&amp;BV12</f>
        <v xml:space="preserve">ajaccio-valenciennes  X    </v>
      </c>
      <c r="BY24" s="39" t="str">
        <f>+$B12&amp;"-"&amp;$I12&amp;"  "&amp;BY12&amp;"  "&amp;BZ12&amp;"  "&amp;CA12</f>
        <v xml:space="preserve">ajaccio-valenciennes  X    </v>
      </c>
      <c r="CD24" s="39" t="str">
        <f>+$B12&amp;"-"&amp;$I12&amp;"  "&amp;CD12&amp;"  "&amp;CE12&amp;"  "&amp;CF12</f>
        <v xml:space="preserve">ajaccio-valenciennes  X  1  </v>
      </c>
      <c r="CI24" s="39" t="str">
        <f>+$B12&amp;"-"&amp;$I12&amp;"  "&amp;CI12&amp;"  "&amp;CJ12&amp;"  "&amp;CK12</f>
        <v xml:space="preserve">ajaccio-valenciennes  1    </v>
      </c>
      <c r="CN24" s="39" t="str">
        <f>+$B12&amp;"-"&amp;$I12&amp;"  "&amp;CN12&amp;"  "&amp;CO12&amp;"  "&amp;CP12</f>
        <v xml:space="preserve">ajaccio-valenciennes  X    </v>
      </c>
      <c r="CS24" s="39" t="str">
        <f>+$B12&amp;"-"&amp;$I12&amp;"  "&amp;CS12&amp;"  "&amp;CT12&amp;"  "&amp;CU12</f>
        <v xml:space="preserve">ajaccio-valenciennes  2    </v>
      </c>
    </row>
    <row r="25" spans="1:101" s="39" customFormat="1" ht="16.5" customHeight="1">
      <c r="A25" s="66"/>
      <c r="B25" s="44"/>
      <c r="C25" s="44"/>
      <c r="D25" s="44"/>
      <c r="E25" s="44"/>
      <c r="F25" s="44"/>
      <c r="G25" s="44"/>
      <c r="H25" s="44"/>
      <c r="I25" s="44"/>
      <c r="AP25" s="39" t="str">
        <f t="shared" ref="AP25:AP33" si="48">+$B13&amp;"-"&amp;$I13&amp;"  "&amp;AP13&amp;"  "&amp;AQ13&amp;"  "&amp;AR13</f>
        <v xml:space="preserve">bordeaux-evian TG  1  2  </v>
      </c>
      <c r="AU25" s="39" t="str">
        <f t="shared" ref="AU25:AU33" si="49">+$B13&amp;"-"&amp;$I13&amp;"  "&amp;AU13&amp;"  "&amp;AV13&amp;"  "&amp;AW13</f>
        <v xml:space="preserve">bordeaux-evian TG  1    </v>
      </c>
      <c r="AZ25" s="39" t="str">
        <f t="shared" ref="AZ25:AZ33" si="50">+$B13&amp;"-"&amp;$I13&amp;"  "&amp;AZ13&amp;"  "&amp;BA13&amp;"  "&amp;BB13</f>
        <v xml:space="preserve">bordeaux-evian TG  1  2  </v>
      </c>
      <c r="BE25" s="39" t="str">
        <f t="shared" ref="BE25:BE33" si="51">+$B13&amp;"-"&amp;$I13&amp;"  "&amp;BE13&amp;"  "&amp;BF13&amp;"  "&amp;BG13</f>
        <v xml:space="preserve">bordeaux-evian TG  1    </v>
      </c>
      <c r="BJ25" s="39" t="str">
        <f t="shared" ref="BJ25:BJ33" si="52">+$B13&amp;"-"&amp;$I13&amp;"  "&amp;BJ13&amp;"  "&amp;BK13&amp;"  "&amp;BL13</f>
        <v xml:space="preserve">bordeaux-evian TG  1  2  </v>
      </c>
      <c r="BO25" s="39" t="str">
        <f t="shared" ref="BO25:BO33" si="53">+$B13&amp;"-"&amp;$I13&amp;"  "&amp;BO13&amp;"  "&amp;BP13&amp;"  "&amp;BQ13</f>
        <v xml:space="preserve">bordeaux-evian TG  1  2  </v>
      </c>
      <c r="BT25" s="39" t="str">
        <f t="shared" ref="BT25:BT33" si="54">+$B13&amp;"-"&amp;$I13&amp;"  "&amp;BT13&amp;"  "&amp;BU13&amp;"  "&amp;BV13</f>
        <v xml:space="preserve">bordeaux-evian TG  1  2  </v>
      </c>
      <c r="BY25" s="39" t="str">
        <f t="shared" ref="BY25:BY33" si="55">+$B13&amp;"-"&amp;$I13&amp;"  "&amp;BY13&amp;"  "&amp;BZ13&amp;"  "&amp;CA13</f>
        <v xml:space="preserve">bordeaux-evian TG  1  X  </v>
      </c>
      <c r="CD25" s="39" t="str">
        <f t="shared" ref="CD25:CD33" si="56">+$B13&amp;"-"&amp;$I13&amp;"  "&amp;CD13&amp;"  "&amp;CE13&amp;"  "&amp;CF13</f>
        <v xml:space="preserve">bordeaux-evian TG  1  2  </v>
      </c>
      <c r="CI25" s="39" t="str">
        <f t="shared" ref="CI25:CI33" si="57">+$B13&amp;"-"&amp;$I13&amp;"  "&amp;CI13&amp;"  "&amp;CJ13&amp;"  "&amp;CK13</f>
        <v xml:space="preserve">bordeaux-evian TG  1    </v>
      </c>
      <c r="CN25" s="39" t="str">
        <f t="shared" ref="CN25:CN33" si="58">+$B13&amp;"-"&amp;$I13&amp;"  "&amp;CN13&amp;"  "&amp;CO13&amp;"  "&amp;CP13</f>
        <v xml:space="preserve">bordeaux-evian TG  1  X  </v>
      </c>
      <c r="CS25" s="39" t="str">
        <f t="shared" ref="CS25:CS33" si="59">+$B13&amp;"-"&amp;$I13&amp;"  "&amp;CS13&amp;"  "&amp;CT13&amp;"  "&amp;CU13</f>
        <v xml:space="preserve">bordeaux-evian TG  1  X  </v>
      </c>
    </row>
    <row r="26" spans="1:101" s="39" customFormat="1" ht="16.5" customHeight="1">
      <c r="A26" s="66"/>
      <c r="B26" s="44"/>
      <c r="C26" s="44"/>
      <c r="D26" s="44"/>
      <c r="E26" s="44"/>
      <c r="F26" s="44"/>
      <c r="G26" s="44"/>
      <c r="H26" s="44"/>
      <c r="I26" s="44"/>
      <c r="AP26" s="39" t="str">
        <f t="shared" si="48"/>
        <v xml:space="preserve">caen-toulouse  1  X  </v>
      </c>
      <c r="AU26" s="39" t="str">
        <f t="shared" si="49"/>
        <v xml:space="preserve">caen-toulouse  1    </v>
      </c>
      <c r="AZ26" s="39" t="str">
        <f t="shared" si="50"/>
        <v xml:space="preserve">caen-toulouse  1  X  </v>
      </c>
      <c r="BE26" s="39" t="str">
        <f t="shared" si="51"/>
        <v xml:space="preserve">caen-toulouse  1    </v>
      </c>
      <c r="BJ26" s="39" t="str">
        <f t="shared" si="52"/>
        <v xml:space="preserve">caen-toulouse  1  X  </v>
      </c>
      <c r="BO26" s="39" t="str">
        <f t="shared" si="53"/>
        <v xml:space="preserve">caen-toulouse  1    </v>
      </c>
      <c r="BT26" s="39" t="str">
        <f t="shared" si="54"/>
        <v xml:space="preserve">caen-toulouse  1  X  </v>
      </c>
      <c r="BY26" s="39" t="str">
        <f t="shared" si="55"/>
        <v xml:space="preserve">caen-toulouse  1    </v>
      </c>
      <c r="CD26" s="39" t="str">
        <f t="shared" si="56"/>
        <v xml:space="preserve">caen-toulouse  1  X  </v>
      </c>
      <c r="CI26" s="39" t="str">
        <f t="shared" si="57"/>
        <v xml:space="preserve">caen-toulouse  1    </v>
      </c>
      <c r="CN26" s="39" t="str">
        <f t="shared" si="58"/>
        <v xml:space="preserve">caen-toulouse  1  X  </v>
      </c>
      <c r="CS26" s="39" t="str">
        <f t="shared" si="59"/>
        <v>caen-toulouse  1    B</v>
      </c>
    </row>
    <row r="27" spans="1:101" s="39" customFormat="1" ht="16.5" customHeight="1">
      <c r="A27" s="66"/>
      <c r="B27" s="44"/>
      <c r="C27" s="44"/>
      <c r="D27" s="44"/>
      <c r="E27" s="44"/>
      <c r="F27" s="44"/>
      <c r="G27" s="44"/>
      <c r="H27" s="44"/>
      <c r="I27" s="44"/>
      <c r="AP27" s="39" t="str">
        <f t="shared" si="48"/>
        <v>dijon-lyon  2    B</v>
      </c>
      <c r="AU27" s="39" t="str">
        <f t="shared" si="49"/>
        <v xml:space="preserve">dijon-lyon  X  2  </v>
      </c>
      <c r="AZ27" s="39" t="str">
        <f t="shared" si="50"/>
        <v>dijon-lyon  2    B</v>
      </c>
      <c r="BE27" s="39" t="str">
        <f t="shared" si="51"/>
        <v xml:space="preserve">dijon-lyon  X  2  </v>
      </c>
      <c r="BJ27" s="39" t="str">
        <f t="shared" si="52"/>
        <v>dijon-lyon  2    B</v>
      </c>
      <c r="BO27" s="39" t="str">
        <f t="shared" si="53"/>
        <v xml:space="preserve">dijon-lyon  X    </v>
      </c>
      <c r="BT27" s="39" t="str">
        <f t="shared" si="54"/>
        <v xml:space="preserve">dijon-lyon  2    </v>
      </c>
      <c r="BY27" s="39" t="str">
        <f t="shared" si="55"/>
        <v xml:space="preserve">dijon-lyon  X    </v>
      </c>
      <c r="CD27" s="39" t="str">
        <f t="shared" si="56"/>
        <v xml:space="preserve">dijon-lyon  2    </v>
      </c>
      <c r="CI27" s="39" t="str">
        <f t="shared" si="57"/>
        <v xml:space="preserve">dijon-lyon  X  2  </v>
      </c>
      <c r="CN27" s="39" t="str">
        <f t="shared" si="58"/>
        <v>dijon-lyon  2    B</v>
      </c>
      <c r="CS27" s="39" t="str">
        <f t="shared" si="59"/>
        <v xml:space="preserve">dijon-lyon  X    </v>
      </c>
    </row>
    <row r="28" spans="1:101" s="39" customFormat="1" ht="16.5" customHeight="1">
      <c r="A28" s="66"/>
      <c r="B28" s="44"/>
      <c r="C28" s="44"/>
      <c r="D28" s="44"/>
      <c r="E28" s="44"/>
      <c r="F28" s="44"/>
      <c r="G28" s="44"/>
      <c r="H28" s="44"/>
      <c r="I28" s="44"/>
      <c r="AP28" s="39" t="str">
        <f t="shared" si="48"/>
        <v xml:space="preserve">marseille-rennes  1    </v>
      </c>
      <c r="AU28" s="39" t="str">
        <f t="shared" si="49"/>
        <v xml:space="preserve">marseille-rennes  1    </v>
      </c>
      <c r="AZ28" s="39" t="str">
        <f t="shared" si="50"/>
        <v xml:space="preserve">marseille-rennes  1    </v>
      </c>
      <c r="BE28" s="39" t="str">
        <f t="shared" si="51"/>
        <v xml:space="preserve">marseille-rennes  1    </v>
      </c>
      <c r="BJ28" s="39" t="str">
        <f t="shared" si="52"/>
        <v xml:space="preserve">marseille-rennes  1    </v>
      </c>
      <c r="BO28" s="39" t="str">
        <f t="shared" si="53"/>
        <v xml:space="preserve">marseille-rennes  1    </v>
      </c>
      <c r="BT28" s="39" t="str">
        <f t="shared" si="54"/>
        <v xml:space="preserve">marseille-rennes  1    </v>
      </c>
      <c r="BY28" s="39" t="str">
        <f t="shared" si="55"/>
        <v xml:space="preserve">marseille-rennes  1    </v>
      </c>
      <c r="CD28" s="39" t="str">
        <f t="shared" si="56"/>
        <v xml:space="preserve">marseille-rennes  X    </v>
      </c>
      <c r="CI28" s="39" t="str">
        <f t="shared" si="57"/>
        <v xml:space="preserve">marseille-rennes  1    </v>
      </c>
      <c r="CN28" s="39" t="str">
        <f t="shared" si="58"/>
        <v xml:space="preserve">marseille-rennes  1    </v>
      </c>
      <c r="CS28" s="39" t="str">
        <f t="shared" si="59"/>
        <v xml:space="preserve">marseille-rennes  X    </v>
      </c>
    </row>
    <row r="29" spans="1:101" s="39" customFormat="1" ht="16.5" customHeight="1">
      <c r="A29" s="66"/>
      <c r="B29" s="44"/>
      <c r="C29" s="44"/>
      <c r="D29" s="44"/>
      <c r="E29" s="44"/>
      <c r="F29" s="44"/>
      <c r="G29" s="44"/>
      <c r="H29" s="44"/>
      <c r="I29" s="44"/>
      <c r="AP29" s="39" t="str">
        <f t="shared" si="48"/>
        <v xml:space="preserve">montpellier-nice  1    </v>
      </c>
      <c r="AU29" s="39" t="str">
        <f t="shared" si="49"/>
        <v xml:space="preserve">montpellier-nice  X  1  </v>
      </c>
      <c r="AZ29" s="39" t="str">
        <f t="shared" si="50"/>
        <v xml:space="preserve">montpellier-nice  1  X  </v>
      </c>
      <c r="BE29" s="39" t="str">
        <f t="shared" si="51"/>
        <v xml:space="preserve">montpellier-nice  X  1  </v>
      </c>
      <c r="BJ29" s="39" t="str">
        <f t="shared" si="52"/>
        <v xml:space="preserve">montpellier-nice  1  2  </v>
      </c>
      <c r="BO29" s="39" t="str">
        <f t="shared" si="53"/>
        <v xml:space="preserve">montpellier-nice  X    </v>
      </c>
      <c r="BT29" s="39" t="str">
        <f t="shared" si="54"/>
        <v>montpellier-nice  1  X  B</v>
      </c>
      <c r="BY29" s="39" t="str">
        <f t="shared" si="55"/>
        <v xml:space="preserve">montpellier-nice  X  1  </v>
      </c>
      <c r="CD29" s="39" t="str">
        <f t="shared" si="56"/>
        <v xml:space="preserve">montpellier-nice  1    </v>
      </c>
      <c r="CI29" s="39" t="str">
        <f t="shared" si="57"/>
        <v xml:space="preserve">montpellier-nice  X    </v>
      </c>
      <c r="CN29" s="39" t="str">
        <f t="shared" si="58"/>
        <v xml:space="preserve">montpellier-nice  X    </v>
      </c>
      <c r="CS29" s="39" t="str">
        <f t="shared" si="59"/>
        <v xml:space="preserve">montpellier-nice  X  1  </v>
      </c>
    </row>
    <row r="30" spans="1:101" s="39" customFormat="1" ht="16.5" customHeight="1">
      <c r="A30" s="66"/>
      <c r="B30" s="44"/>
      <c r="C30" s="44"/>
      <c r="D30" s="44"/>
      <c r="E30" s="44"/>
      <c r="F30" s="44"/>
      <c r="G30" s="44"/>
      <c r="H30" s="44"/>
      <c r="I30" s="44"/>
      <c r="AP30" s="39" t="str">
        <f t="shared" si="48"/>
        <v xml:space="preserve">nancy-auxerre  1  X  </v>
      </c>
      <c r="AU30" s="39" t="str">
        <f t="shared" si="49"/>
        <v xml:space="preserve">nancy-auxerre  1    </v>
      </c>
      <c r="AZ30" s="39" t="str">
        <f t="shared" si="50"/>
        <v xml:space="preserve">nancy-auxerre  1    </v>
      </c>
      <c r="BE30" s="39" t="str">
        <f t="shared" si="51"/>
        <v xml:space="preserve">nancy-auxerre  1    </v>
      </c>
      <c r="BJ30" s="39" t="str">
        <f t="shared" si="52"/>
        <v xml:space="preserve">nancy-auxerre  1    </v>
      </c>
      <c r="BO30" s="39" t="str">
        <f t="shared" si="53"/>
        <v xml:space="preserve">nancy-auxerre  1    </v>
      </c>
      <c r="BT30" s="39" t="str">
        <f t="shared" si="54"/>
        <v xml:space="preserve">nancy-auxerre  1    </v>
      </c>
      <c r="BY30" s="39" t="str">
        <f t="shared" si="55"/>
        <v xml:space="preserve">nancy-auxerre  1    </v>
      </c>
      <c r="CD30" s="39" t="str">
        <f t="shared" si="56"/>
        <v>nancy-auxerre  1    B</v>
      </c>
      <c r="CI30" s="39" t="str">
        <f t="shared" si="57"/>
        <v xml:space="preserve">nancy-auxerre  1    </v>
      </c>
      <c r="CN30" s="39" t="str">
        <f t="shared" si="58"/>
        <v xml:space="preserve">nancy-auxerre  1    </v>
      </c>
      <c r="CS30" s="39" t="str">
        <f t="shared" si="59"/>
        <v xml:space="preserve">nancy-auxerre  1    </v>
      </c>
    </row>
    <row r="31" spans="1:101" s="39" customFormat="1" ht="16.5" customHeight="1">
      <c r="A31" s="66"/>
      <c r="B31" s="44"/>
      <c r="C31" s="44"/>
      <c r="D31" s="44"/>
      <c r="E31" s="44"/>
      <c r="F31" s="44"/>
      <c r="G31" s="44"/>
      <c r="H31" s="44"/>
      <c r="I31" s="44"/>
      <c r="AP31" s="39" t="str">
        <f t="shared" si="48"/>
        <v xml:space="preserve">psg-brest  1    </v>
      </c>
      <c r="AU31" s="39" t="str">
        <f t="shared" si="49"/>
        <v>psg-brest  1    B</v>
      </c>
      <c r="AZ31" s="39" t="str">
        <f t="shared" si="50"/>
        <v xml:space="preserve">psg-brest  1    </v>
      </c>
      <c r="BE31" s="39" t="str">
        <f t="shared" si="51"/>
        <v xml:space="preserve">psg-brest  1    </v>
      </c>
      <c r="BJ31" s="39" t="str">
        <f t="shared" si="52"/>
        <v xml:space="preserve">psg-brest  1    </v>
      </c>
      <c r="BO31" s="39" t="str">
        <f t="shared" si="53"/>
        <v>psg-brest  1    B</v>
      </c>
      <c r="BT31" s="39" t="str">
        <f t="shared" si="54"/>
        <v xml:space="preserve">psg-brest  1    </v>
      </c>
      <c r="BY31" s="39" t="str">
        <f t="shared" si="55"/>
        <v>psg-brest  1    B</v>
      </c>
      <c r="CD31" s="39" t="str">
        <f t="shared" si="56"/>
        <v xml:space="preserve">psg-brest  1    </v>
      </c>
      <c r="CI31" s="39" t="str">
        <f t="shared" si="57"/>
        <v>psg-brest  1    B</v>
      </c>
      <c r="CN31" s="39" t="str">
        <f t="shared" si="58"/>
        <v xml:space="preserve">psg-brest  1    </v>
      </c>
      <c r="CS31" s="39" t="str">
        <f t="shared" si="59"/>
        <v xml:space="preserve">psg-brest  1    </v>
      </c>
    </row>
    <row r="32" spans="1:101" s="39" customFormat="1" ht="16.5" customHeight="1">
      <c r="A32" s="66"/>
      <c r="B32" s="44"/>
      <c r="C32" s="44"/>
      <c r="D32" s="44"/>
      <c r="E32" s="44"/>
      <c r="F32" s="44"/>
      <c r="G32" s="44"/>
      <c r="H32" s="44"/>
      <c r="I32" s="44"/>
      <c r="AP32" s="39" t="str">
        <f t="shared" si="48"/>
        <v xml:space="preserve">st etienne-lille  2  X  </v>
      </c>
      <c r="AU32" s="39" t="str">
        <f t="shared" si="49"/>
        <v xml:space="preserve">st etienne-lille  1    </v>
      </c>
      <c r="AZ32" s="39" t="str">
        <f t="shared" si="50"/>
        <v xml:space="preserve">st etienne-lille  2  X  </v>
      </c>
      <c r="BE32" s="39" t="str">
        <f t="shared" si="51"/>
        <v xml:space="preserve">st etienne-lille  1    </v>
      </c>
      <c r="BJ32" s="39" t="str">
        <f t="shared" si="52"/>
        <v xml:space="preserve">st etienne-lille  2  X  </v>
      </c>
      <c r="BO32" s="39" t="str">
        <f t="shared" si="53"/>
        <v xml:space="preserve">st etienne-lille  1  X  </v>
      </c>
      <c r="BT32" s="39" t="str">
        <f t="shared" si="54"/>
        <v xml:space="preserve">st etienne-lille  2  X  </v>
      </c>
      <c r="BY32" s="39" t="str">
        <f t="shared" si="55"/>
        <v xml:space="preserve">st etienne-lille  2    </v>
      </c>
      <c r="CD32" s="39" t="str">
        <f t="shared" si="56"/>
        <v xml:space="preserve">st etienne-lille  2  X  </v>
      </c>
      <c r="CI32" s="39" t="str">
        <f t="shared" si="57"/>
        <v xml:space="preserve">st etienne-lille  1  X  </v>
      </c>
      <c r="CN32" s="39" t="str">
        <f t="shared" si="58"/>
        <v xml:space="preserve">st etienne-lille  2  X  </v>
      </c>
      <c r="CS32" s="39" t="str">
        <f t="shared" si="59"/>
        <v xml:space="preserve">st etienne-lille  1    </v>
      </c>
    </row>
    <row r="33" spans="1:97" s="39" customFormat="1" ht="12.75">
      <c r="A33" s="68"/>
      <c r="B33" s="44"/>
      <c r="C33" s="44"/>
      <c r="D33" s="44"/>
      <c r="E33" s="44"/>
      <c r="F33" s="44"/>
      <c r="G33" s="44"/>
      <c r="H33" s="44"/>
      <c r="I33" s="44"/>
      <c r="AP33" s="39" t="str">
        <f t="shared" si="48"/>
        <v xml:space="preserve">sochaux-lorient  1    </v>
      </c>
      <c r="AU33" s="39" t="str">
        <f t="shared" si="49"/>
        <v xml:space="preserve">sochaux-lorient  X    </v>
      </c>
      <c r="AZ33" s="39" t="str">
        <f t="shared" si="50"/>
        <v xml:space="preserve">sochaux-lorient  1    </v>
      </c>
      <c r="BE33" s="39" t="str">
        <f t="shared" si="51"/>
        <v xml:space="preserve">sochaux-lorient  X    </v>
      </c>
      <c r="BJ33" s="39" t="str">
        <f t="shared" si="52"/>
        <v xml:space="preserve">sochaux-lorient  1    </v>
      </c>
      <c r="BO33" s="39" t="str">
        <f t="shared" si="53"/>
        <v xml:space="preserve">sochaux-lorient  1    </v>
      </c>
      <c r="BT33" s="39" t="str">
        <f t="shared" si="54"/>
        <v xml:space="preserve">sochaux-lorient  1    </v>
      </c>
      <c r="BY33" s="39" t="str">
        <f t="shared" si="55"/>
        <v xml:space="preserve">sochaux-lorient  X    </v>
      </c>
      <c r="CD33" s="39" t="str">
        <f t="shared" si="56"/>
        <v xml:space="preserve">sochaux-lorient  1    </v>
      </c>
      <c r="CI33" s="39" t="str">
        <f t="shared" si="57"/>
        <v xml:space="preserve">sochaux-lorient  X    </v>
      </c>
      <c r="CN33" s="39" t="str">
        <f t="shared" si="58"/>
        <v xml:space="preserve">sochaux-lorient  1  X  </v>
      </c>
      <c r="CS33" s="39" t="str">
        <f t="shared" si="59"/>
        <v xml:space="preserve">sochaux-lorient  X    </v>
      </c>
    </row>
    <row r="34" spans="1:97" ht="15.75">
      <c r="A34" s="68"/>
    </row>
    <row r="36" spans="1:97" ht="15.75">
      <c r="A36" s="68"/>
    </row>
    <row r="37" spans="1:97" ht="15.75">
      <c r="A37" s="68"/>
    </row>
    <row r="38" spans="1:97" ht="15.75">
      <c r="A38" s="68"/>
    </row>
    <row r="39" spans="1:97" ht="15.75">
      <c r="A39" s="68"/>
    </row>
    <row r="40" spans="1:97" ht="15.75">
      <c r="A40" s="68"/>
    </row>
    <row r="41" spans="1:97" ht="15.75">
      <c r="A41" s="68"/>
    </row>
    <row r="42" spans="1:97" ht="15.75">
      <c r="A42" s="68"/>
    </row>
    <row r="43" spans="1:97" ht="15.75">
      <c r="A43" s="68"/>
    </row>
    <row r="44" spans="1:97" ht="15.75">
      <c r="A44" s="68"/>
    </row>
    <row r="45" spans="1:97" ht="15.75">
      <c r="A45" s="68"/>
    </row>
    <row r="47" spans="1:97" ht="15.75">
      <c r="A47" s="67" t="s">
        <v>20</v>
      </c>
      <c r="B47" s="45" t="s">
        <v>0</v>
      </c>
      <c r="C47" s="45"/>
      <c r="D47" s="45"/>
      <c r="E47" s="45"/>
      <c r="F47" s="45"/>
      <c r="G47" s="45"/>
      <c r="H47" s="45"/>
      <c r="I47" s="45" t="s">
        <v>13</v>
      </c>
    </row>
    <row r="48" spans="1:97" ht="15.75">
      <c r="A48" s="67"/>
      <c r="B48" s="45" t="s">
        <v>1</v>
      </c>
      <c r="C48" s="45"/>
      <c r="D48" s="45"/>
      <c r="E48" s="45"/>
      <c r="F48" s="45"/>
      <c r="G48" s="45"/>
      <c r="H48" s="45"/>
      <c r="I48" s="45" t="s">
        <v>12</v>
      </c>
    </row>
    <row r="49" spans="1:9" ht="15.75">
      <c r="A49" s="67"/>
      <c r="B49" s="45" t="s">
        <v>3</v>
      </c>
      <c r="C49" s="45"/>
      <c r="D49" s="45"/>
      <c r="E49" s="45"/>
      <c r="F49" s="45"/>
      <c r="G49" s="45"/>
      <c r="H49" s="45"/>
      <c r="I49" s="45" t="s">
        <v>10</v>
      </c>
    </row>
    <row r="50" spans="1:9" ht="15.75">
      <c r="A50" s="67"/>
      <c r="B50" s="45" t="s">
        <v>4</v>
      </c>
      <c r="C50" s="45"/>
      <c r="D50" s="45"/>
      <c r="E50" s="45"/>
      <c r="F50" s="45"/>
      <c r="G50" s="45"/>
      <c r="H50" s="45"/>
      <c r="I50" s="45" t="s">
        <v>18</v>
      </c>
    </row>
    <row r="51" spans="1:9" ht="15.75">
      <c r="A51" s="67"/>
      <c r="B51" s="45" t="s">
        <v>5</v>
      </c>
      <c r="C51" s="45"/>
      <c r="D51" s="45"/>
      <c r="E51" s="45"/>
      <c r="F51" s="45"/>
      <c r="G51" s="45"/>
      <c r="H51" s="45"/>
      <c r="I51" s="45" t="s">
        <v>14</v>
      </c>
    </row>
    <row r="52" spans="1:9" ht="15.75">
      <c r="A52" s="67"/>
      <c r="B52" s="45" t="s">
        <v>6</v>
      </c>
      <c r="C52" s="45"/>
      <c r="D52" s="45"/>
      <c r="E52" s="45"/>
      <c r="F52" s="45"/>
      <c r="G52" s="45"/>
      <c r="H52" s="45"/>
      <c r="I52" s="45" t="s">
        <v>8</v>
      </c>
    </row>
    <row r="53" spans="1:9" ht="15.75">
      <c r="A53" s="67"/>
      <c r="B53" s="45" t="s">
        <v>7</v>
      </c>
      <c r="C53" s="45"/>
      <c r="D53" s="45"/>
      <c r="E53" s="45"/>
      <c r="F53" s="45"/>
      <c r="G53" s="45"/>
      <c r="H53" s="45"/>
      <c r="I53" s="45" t="s">
        <v>16</v>
      </c>
    </row>
    <row r="54" spans="1:9" ht="15.75">
      <c r="A54" s="67"/>
      <c r="B54" s="45" t="s">
        <v>9</v>
      </c>
      <c r="C54" s="45"/>
      <c r="D54" s="45"/>
      <c r="E54" s="45"/>
      <c r="F54" s="45"/>
      <c r="G54" s="45"/>
      <c r="H54" s="45"/>
      <c r="I54" s="45" t="s">
        <v>2</v>
      </c>
    </row>
    <row r="55" spans="1:9" ht="15.75">
      <c r="A55" s="69">
        <v>5</v>
      </c>
      <c r="B55" s="45" t="s">
        <v>11</v>
      </c>
      <c r="C55" s="45"/>
      <c r="D55" s="45"/>
      <c r="E55" s="45"/>
      <c r="F55" s="45"/>
      <c r="G55" s="45"/>
      <c r="H55" s="45"/>
      <c r="I55" s="45" t="s">
        <v>17</v>
      </c>
    </row>
    <row r="56" spans="1:9" ht="15.75">
      <c r="A56" s="69"/>
      <c r="B56" s="45" t="s">
        <v>15</v>
      </c>
      <c r="C56" s="45"/>
      <c r="D56" s="45"/>
      <c r="E56" s="45"/>
      <c r="F56" s="45"/>
      <c r="G56" s="45"/>
      <c r="H56" s="45"/>
      <c r="I56" s="45" t="s">
        <v>19</v>
      </c>
    </row>
    <row r="58" spans="1:9" ht="15.75">
      <c r="A58" s="67" t="s">
        <v>21</v>
      </c>
      <c r="B58" s="45" t="s">
        <v>16</v>
      </c>
      <c r="C58" s="45"/>
      <c r="D58" s="45"/>
      <c r="E58" s="45"/>
      <c r="F58" s="45"/>
      <c r="G58" s="45"/>
      <c r="H58" s="45"/>
      <c r="I58" s="45" t="s">
        <v>3</v>
      </c>
    </row>
    <row r="59" spans="1:9" ht="15.75">
      <c r="A59" s="67"/>
      <c r="B59" s="45" t="s">
        <v>2</v>
      </c>
      <c r="C59" s="45"/>
      <c r="D59" s="45"/>
      <c r="E59" s="45"/>
      <c r="F59" s="45"/>
      <c r="G59" s="45"/>
      <c r="H59" s="45"/>
      <c r="I59" s="45" t="s">
        <v>6</v>
      </c>
    </row>
    <row r="60" spans="1:9" ht="15.75">
      <c r="A60" s="67"/>
      <c r="B60" s="45" t="s">
        <v>12</v>
      </c>
      <c r="C60" s="45"/>
      <c r="D60" s="45"/>
      <c r="E60" s="45"/>
      <c r="F60" s="45"/>
      <c r="G60" s="45"/>
      <c r="H60" s="45"/>
      <c r="I60" s="45" t="s">
        <v>9</v>
      </c>
    </row>
    <row r="61" spans="1:9" ht="15.75">
      <c r="A61" s="67"/>
      <c r="B61" s="45" t="s">
        <v>17</v>
      </c>
      <c r="C61" s="45"/>
      <c r="D61" s="45"/>
      <c r="E61" s="45"/>
      <c r="F61" s="45"/>
      <c r="G61" s="45"/>
      <c r="H61" s="45"/>
      <c r="I61" s="45" t="s">
        <v>15</v>
      </c>
    </row>
    <row r="62" spans="1:9" ht="15.75">
      <c r="A62" s="67"/>
      <c r="B62" s="45" t="s">
        <v>19</v>
      </c>
      <c r="C62" s="45"/>
      <c r="D62" s="45"/>
      <c r="E62" s="45"/>
      <c r="F62" s="45"/>
      <c r="G62" s="45"/>
      <c r="H62" s="45"/>
      <c r="I62" s="45" t="s">
        <v>11</v>
      </c>
    </row>
    <row r="63" spans="1:9" ht="15.75">
      <c r="A63" s="67"/>
      <c r="B63" s="45" t="s">
        <v>18</v>
      </c>
      <c r="C63" s="45"/>
      <c r="D63" s="45"/>
      <c r="E63" s="45"/>
      <c r="F63" s="45"/>
      <c r="G63" s="45"/>
      <c r="H63" s="45"/>
      <c r="I63" s="45" t="s">
        <v>5</v>
      </c>
    </row>
    <row r="64" spans="1:9" ht="15.75">
      <c r="A64" s="67"/>
      <c r="B64" s="45" t="s">
        <v>8</v>
      </c>
      <c r="C64" s="45"/>
      <c r="D64" s="45"/>
      <c r="E64" s="45"/>
      <c r="F64" s="45"/>
      <c r="G64" s="45"/>
      <c r="H64" s="45"/>
      <c r="I64" s="45" t="s">
        <v>0</v>
      </c>
    </row>
    <row r="65" spans="1:9" ht="15.75">
      <c r="A65" s="67"/>
      <c r="B65" s="45" t="s">
        <v>14</v>
      </c>
      <c r="C65" s="45"/>
      <c r="D65" s="45"/>
      <c r="E65" s="45"/>
      <c r="F65" s="45"/>
      <c r="G65" s="45"/>
      <c r="H65" s="45"/>
      <c r="I65" s="45" t="s">
        <v>7</v>
      </c>
    </row>
    <row r="66" spans="1:9" ht="15.75">
      <c r="A66" s="69">
        <v>6</v>
      </c>
      <c r="B66" s="45" t="s">
        <v>10</v>
      </c>
      <c r="C66" s="45"/>
      <c r="D66" s="45"/>
      <c r="E66" s="45"/>
      <c r="F66" s="45"/>
      <c r="G66" s="45"/>
      <c r="H66" s="45"/>
      <c r="I66" s="45" t="s">
        <v>1</v>
      </c>
    </row>
    <row r="67" spans="1:9" ht="15.75">
      <c r="A67" s="69"/>
      <c r="B67" s="45" t="s">
        <v>13</v>
      </c>
      <c r="C67" s="45"/>
      <c r="D67" s="45"/>
      <c r="E67" s="45"/>
      <c r="F67" s="45"/>
      <c r="G67" s="45"/>
      <c r="H67" s="45"/>
      <c r="I67" s="45" t="s">
        <v>4</v>
      </c>
    </row>
    <row r="69" spans="1:9" ht="15.75">
      <c r="A69" s="67" t="s">
        <v>90</v>
      </c>
      <c r="B69" s="45" t="s">
        <v>0</v>
      </c>
      <c r="C69" s="45"/>
      <c r="D69" s="45"/>
      <c r="E69" s="45"/>
      <c r="F69" s="45"/>
      <c r="G69" s="45"/>
      <c r="H69" s="45"/>
      <c r="I69" s="45" t="s">
        <v>6</v>
      </c>
    </row>
    <row r="70" spans="1:9" ht="15.75">
      <c r="A70" s="67"/>
      <c r="B70" s="45" t="s">
        <v>1</v>
      </c>
      <c r="C70" s="45"/>
      <c r="D70" s="45"/>
      <c r="E70" s="45"/>
      <c r="F70" s="45"/>
      <c r="G70" s="45"/>
      <c r="H70" s="45"/>
      <c r="I70" s="45" t="s">
        <v>17</v>
      </c>
    </row>
    <row r="71" spans="1:9" ht="15.75">
      <c r="A71" s="67"/>
      <c r="B71" s="45" t="s">
        <v>3</v>
      </c>
      <c r="C71" s="45"/>
      <c r="D71" s="45"/>
      <c r="E71" s="45"/>
      <c r="F71" s="45"/>
      <c r="G71" s="45"/>
      <c r="H71" s="45"/>
      <c r="I71" s="45" t="s">
        <v>18</v>
      </c>
    </row>
    <row r="72" spans="1:9" ht="15.75">
      <c r="A72" s="67"/>
      <c r="B72" s="45" t="s">
        <v>4</v>
      </c>
      <c r="C72" s="45"/>
      <c r="D72" s="45"/>
      <c r="E72" s="45"/>
      <c r="F72" s="45"/>
      <c r="G72" s="45"/>
      <c r="H72" s="45"/>
      <c r="I72" s="45" t="s">
        <v>2</v>
      </c>
    </row>
    <row r="73" spans="1:9" ht="15.75">
      <c r="A73" s="67"/>
      <c r="B73" s="45" t="s">
        <v>19</v>
      </c>
      <c r="C73" s="45"/>
      <c r="D73" s="45"/>
      <c r="E73" s="45"/>
      <c r="F73" s="45"/>
      <c r="G73" s="45"/>
      <c r="H73" s="45"/>
      <c r="I73" s="45" t="s">
        <v>16</v>
      </c>
    </row>
    <row r="74" spans="1:9" ht="15.75">
      <c r="A74" s="67"/>
      <c r="B74" s="45" t="s">
        <v>5</v>
      </c>
      <c r="C74" s="45"/>
      <c r="D74" s="45"/>
      <c r="E74" s="45"/>
      <c r="F74" s="45"/>
      <c r="G74" s="45"/>
      <c r="H74" s="45"/>
      <c r="I74" s="45" t="s">
        <v>12</v>
      </c>
    </row>
    <row r="75" spans="1:9" ht="15.75">
      <c r="A75" s="67"/>
      <c r="B75" s="45" t="s">
        <v>7</v>
      </c>
      <c r="C75" s="45"/>
      <c r="D75" s="45"/>
      <c r="E75" s="45"/>
      <c r="F75" s="45"/>
      <c r="G75" s="45"/>
      <c r="H75" s="45"/>
      <c r="I75" s="45" t="s">
        <v>13</v>
      </c>
    </row>
    <row r="76" spans="1:9" ht="15.75">
      <c r="A76" s="67"/>
      <c r="B76" s="45" t="s">
        <v>9</v>
      </c>
      <c r="C76" s="45"/>
      <c r="D76" s="45"/>
      <c r="E76" s="45"/>
      <c r="F76" s="45"/>
      <c r="G76" s="45"/>
      <c r="H76" s="45"/>
      <c r="I76" s="45" t="s">
        <v>8</v>
      </c>
    </row>
    <row r="77" spans="1:9" ht="15.75">
      <c r="A77" s="69">
        <v>7</v>
      </c>
      <c r="B77" s="45" t="s">
        <v>11</v>
      </c>
      <c r="C77" s="45"/>
      <c r="D77" s="45"/>
      <c r="E77" s="45"/>
      <c r="F77" s="45"/>
      <c r="G77" s="45"/>
      <c r="H77" s="45"/>
      <c r="I77" s="45" t="s">
        <v>10</v>
      </c>
    </row>
    <row r="78" spans="1:9" ht="15.75">
      <c r="A78" s="69"/>
      <c r="B78" s="45" t="s">
        <v>15</v>
      </c>
      <c r="C78" s="45"/>
      <c r="D78" s="45"/>
      <c r="E78" s="45"/>
      <c r="F78" s="45"/>
      <c r="G78" s="45"/>
      <c r="H78" s="45"/>
      <c r="I78" s="45" t="s">
        <v>14</v>
      </c>
    </row>
    <row r="80" spans="1:9" ht="15.75">
      <c r="A80" s="67" t="s">
        <v>22</v>
      </c>
      <c r="B80" s="45" t="s">
        <v>16</v>
      </c>
      <c r="C80" s="45"/>
      <c r="D80" s="45"/>
      <c r="E80" s="45"/>
      <c r="F80" s="45"/>
      <c r="G80" s="45"/>
      <c r="H80" s="45"/>
      <c r="I80" s="45" t="s">
        <v>15</v>
      </c>
    </row>
    <row r="81" spans="1:9" ht="15.75">
      <c r="A81" s="67"/>
      <c r="B81" s="45" t="s">
        <v>2</v>
      </c>
      <c r="C81" s="45"/>
      <c r="D81" s="45"/>
      <c r="E81" s="45"/>
      <c r="F81" s="45"/>
      <c r="G81" s="45"/>
      <c r="H81" s="45"/>
      <c r="I81" s="45" t="s">
        <v>0</v>
      </c>
    </row>
    <row r="82" spans="1:9" ht="15.75">
      <c r="A82" s="67"/>
      <c r="B82" s="45" t="s">
        <v>12</v>
      </c>
      <c r="C82" s="45"/>
      <c r="D82" s="45"/>
      <c r="E82" s="45"/>
      <c r="F82" s="45"/>
      <c r="G82" s="45"/>
      <c r="H82" s="45"/>
      <c r="I82" s="45" t="s">
        <v>3</v>
      </c>
    </row>
    <row r="83" spans="1:9" ht="15.75">
      <c r="A83" s="67"/>
      <c r="B83" s="45" t="s">
        <v>17</v>
      </c>
      <c r="C83" s="45"/>
      <c r="D83" s="45"/>
      <c r="E83" s="45"/>
      <c r="F83" s="45"/>
      <c r="G83" s="45"/>
      <c r="H83" s="45"/>
      <c r="I83" s="45" t="s">
        <v>19</v>
      </c>
    </row>
    <row r="84" spans="1:9" ht="15.75">
      <c r="A84" s="67"/>
      <c r="B84" s="45" t="s">
        <v>18</v>
      </c>
      <c r="C84" s="45"/>
      <c r="D84" s="45"/>
      <c r="E84" s="45"/>
      <c r="F84" s="45"/>
      <c r="G84" s="45"/>
      <c r="H84" s="45"/>
      <c r="I84" s="45" t="s">
        <v>1</v>
      </c>
    </row>
    <row r="85" spans="1:9" ht="15.75">
      <c r="A85" s="67"/>
      <c r="B85" s="45" t="s">
        <v>6</v>
      </c>
      <c r="C85" s="45"/>
      <c r="D85" s="45"/>
      <c r="E85" s="45"/>
      <c r="F85" s="45"/>
      <c r="G85" s="45"/>
      <c r="H85" s="45"/>
      <c r="I85" s="45" t="s">
        <v>9</v>
      </c>
    </row>
    <row r="86" spans="1:9" ht="15.75">
      <c r="A86" s="67"/>
      <c r="B86" s="45" t="s">
        <v>8</v>
      </c>
      <c r="C86" s="45"/>
      <c r="D86" s="45"/>
      <c r="E86" s="45"/>
      <c r="F86" s="45"/>
      <c r="G86" s="45"/>
      <c r="H86" s="45"/>
      <c r="I86" s="45" t="s">
        <v>4</v>
      </c>
    </row>
    <row r="87" spans="1:9" ht="15.75">
      <c r="A87" s="67"/>
      <c r="B87" s="45" t="s">
        <v>14</v>
      </c>
      <c r="C87" s="45"/>
      <c r="D87" s="45"/>
      <c r="E87" s="45"/>
      <c r="F87" s="45"/>
      <c r="G87" s="45"/>
      <c r="H87" s="45"/>
      <c r="I87" s="45" t="s">
        <v>11</v>
      </c>
    </row>
    <row r="88" spans="1:9" ht="15.75">
      <c r="A88" s="69">
        <v>8</v>
      </c>
      <c r="B88" s="45" t="s">
        <v>10</v>
      </c>
      <c r="C88" s="45"/>
      <c r="D88" s="45"/>
      <c r="E88" s="45"/>
      <c r="F88" s="45"/>
      <c r="G88" s="45"/>
      <c r="H88" s="45"/>
      <c r="I88" s="45" t="s">
        <v>7</v>
      </c>
    </row>
    <row r="89" spans="1:9" ht="15.75">
      <c r="A89" s="69"/>
      <c r="B89" s="45" t="s">
        <v>13</v>
      </c>
      <c r="C89" s="45"/>
      <c r="D89" s="45"/>
      <c r="E89" s="45"/>
      <c r="F89" s="45"/>
      <c r="G89" s="45"/>
      <c r="H89" s="45"/>
      <c r="I89" s="45" t="s">
        <v>5</v>
      </c>
    </row>
    <row r="91" spans="1:9" ht="15.75">
      <c r="A91" s="67" t="s">
        <v>23</v>
      </c>
      <c r="B91" s="45" t="s">
        <v>1</v>
      </c>
      <c r="C91" s="45"/>
      <c r="D91" s="45"/>
      <c r="E91" s="45"/>
      <c r="F91" s="45"/>
      <c r="G91" s="45"/>
      <c r="H91" s="45"/>
      <c r="I91" s="45" t="s">
        <v>6</v>
      </c>
    </row>
    <row r="92" spans="1:9" ht="15.75">
      <c r="A92" s="67"/>
      <c r="B92" s="45" t="s">
        <v>3</v>
      </c>
      <c r="C92" s="45"/>
      <c r="D92" s="45"/>
      <c r="E92" s="45"/>
      <c r="F92" s="45"/>
      <c r="G92" s="45"/>
      <c r="H92" s="45"/>
      <c r="I92" s="45" t="s">
        <v>8</v>
      </c>
    </row>
    <row r="93" spans="1:9" ht="15.75">
      <c r="A93" s="67"/>
      <c r="B93" s="45" t="s">
        <v>4</v>
      </c>
      <c r="C93" s="45"/>
      <c r="D93" s="45"/>
      <c r="E93" s="45"/>
      <c r="F93" s="45"/>
      <c r="G93" s="45"/>
      <c r="H93" s="45"/>
      <c r="I93" s="45" t="s">
        <v>0</v>
      </c>
    </row>
    <row r="94" spans="1:9" ht="15.75">
      <c r="A94" s="67"/>
      <c r="B94" s="45" t="s">
        <v>17</v>
      </c>
      <c r="C94" s="45"/>
      <c r="D94" s="45"/>
      <c r="E94" s="45"/>
      <c r="F94" s="45"/>
      <c r="G94" s="45"/>
      <c r="H94" s="45"/>
      <c r="I94" s="45" t="s">
        <v>14</v>
      </c>
    </row>
    <row r="95" spans="1:9" ht="15.75">
      <c r="A95" s="67"/>
      <c r="B95" s="45" t="s">
        <v>19</v>
      </c>
      <c r="C95" s="45"/>
      <c r="D95" s="45"/>
      <c r="E95" s="45"/>
      <c r="F95" s="45"/>
      <c r="G95" s="45"/>
      <c r="H95" s="45"/>
      <c r="I95" s="45" t="s">
        <v>13</v>
      </c>
    </row>
    <row r="96" spans="1:9" ht="15.75">
      <c r="A96" s="67"/>
      <c r="B96" s="45" t="s">
        <v>5</v>
      </c>
      <c r="C96" s="45"/>
      <c r="D96" s="45"/>
      <c r="E96" s="45"/>
      <c r="F96" s="45"/>
      <c r="G96" s="45"/>
      <c r="H96" s="45"/>
      <c r="I96" s="45" t="s">
        <v>2</v>
      </c>
    </row>
    <row r="97" spans="1:9" ht="15.75">
      <c r="A97" s="67"/>
      <c r="B97" s="45" t="s">
        <v>7</v>
      </c>
      <c r="C97" s="45"/>
      <c r="D97" s="45"/>
      <c r="E97" s="45"/>
      <c r="F97" s="45"/>
      <c r="G97" s="45"/>
      <c r="H97" s="45"/>
      <c r="I97" s="45" t="s">
        <v>12</v>
      </c>
    </row>
    <row r="98" spans="1:9" ht="15.75">
      <c r="A98" s="67"/>
      <c r="B98" s="45" t="s">
        <v>9</v>
      </c>
      <c r="C98" s="45"/>
      <c r="D98" s="45"/>
      <c r="E98" s="45"/>
      <c r="F98" s="45"/>
      <c r="G98" s="45"/>
      <c r="H98" s="45"/>
      <c r="I98" s="45" t="s">
        <v>18</v>
      </c>
    </row>
    <row r="99" spans="1:9" ht="15.75">
      <c r="A99" s="69">
        <v>9</v>
      </c>
      <c r="B99" s="45" t="s">
        <v>11</v>
      </c>
      <c r="C99" s="45"/>
      <c r="D99" s="45"/>
      <c r="E99" s="45"/>
      <c r="F99" s="45"/>
      <c r="G99" s="45"/>
      <c r="H99" s="45"/>
      <c r="I99" s="45" t="s">
        <v>16</v>
      </c>
    </row>
    <row r="100" spans="1:9" ht="15.75">
      <c r="A100" s="69"/>
      <c r="B100" s="45" t="s">
        <v>15</v>
      </c>
      <c r="C100" s="45"/>
      <c r="D100" s="45"/>
      <c r="E100" s="45"/>
      <c r="F100" s="45"/>
      <c r="G100" s="45"/>
      <c r="H100" s="45"/>
      <c r="I100" s="45" t="s">
        <v>10</v>
      </c>
    </row>
    <row r="102" spans="1:9" ht="15.75">
      <c r="A102" s="67" t="s">
        <v>24</v>
      </c>
      <c r="B102" s="45" t="s">
        <v>0</v>
      </c>
      <c r="C102" s="45"/>
      <c r="D102" s="45"/>
      <c r="E102" s="45"/>
      <c r="F102" s="45"/>
      <c r="G102" s="45"/>
      <c r="H102" s="45"/>
      <c r="I102" s="45" t="s">
        <v>9</v>
      </c>
    </row>
    <row r="103" spans="1:9" ht="15.75">
      <c r="A103" s="67"/>
      <c r="B103" s="45" t="s">
        <v>16</v>
      </c>
      <c r="C103" s="45"/>
      <c r="D103" s="45"/>
      <c r="E103" s="45"/>
      <c r="F103" s="45"/>
      <c r="G103" s="45"/>
      <c r="H103" s="45"/>
      <c r="I103" s="45" t="s">
        <v>17</v>
      </c>
    </row>
    <row r="104" spans="1:9" ht="15.75">
      <c r="A104" s="67"/>
      <c r="B104" s="45" t="s">
        <v>2</v>
      </c>
      <c r="C104" s="45"/>
      <c r="D104" s="45"/>
      <c r="E104" s="45"/>
      <c r="F104" s="45"/>
      <c r="G104" s="45"/>
      <c r="H104" s="45"/>
      <c r="I104" s="45" t="s">
        <v>3</v>
      </c>
    </row>
    <row r="105" spans="1:9" ht="15.75">
      <c r="A105" s="67"/>
      <c r="B105" s="45" t="s">
        <v>12</v>
      </c>
      <c r="C105" s="45"/>
      <c r="D105" s="45"/>
      <c r="E105" s="45"/>
      <c r="F105" s="45"/>
      <c r="G105" s="45"/>
      <c r="H105" s="45"/>
      <c r="I105" s="45" t="s">
        <v>11</v>
      </c>
    </row>
    <row r="106" spans="1:9" ht="15.75">
      <c r="A106" s="67"/>
      <c r="B106" s="45" t="s">
        <v>18</v>
      </c>
      <c r="C106" s="45"/>
      <c r="D106" s="45"/>
      <c r="E106" s="45"/>
      <c r="F106" s="45"/>
      <c r="G106" s="45"/>
      <c r="H106" s="45"/>
      <c r="I106" s="45" t="s">
        <v>7</v>
      </c>
    </row>
    <row r="107" spans="1:9" ht="15.75">
      <c r="A107" s="67"/>
      <c r="B107" s="45" t="s">
        <v>6</v>
      </c>
      <c r="C107" s="45"/>
      <c r="D107" s="45"/>
      <c r="E107" s="45"/>
      <c r="F107" s="45"/>
      <c r="G107" s="45"/>
      <c r="H107" s="45"/>
      <c r="I107" s="45" t="s">
        <v>4</v>
      </c>
    </row>
    <row r="108" spans="1:9" ht="15.75">
      <c r="A108" s="67"/>
      <c r="B108" s="45" t="s">
        <v>8</v>
      </c>
      <c r="C108" s="45"/>
      <c r="D108" s="45"/>
      <c r="E108" s="45"/>
      <c r="F108" s="45"/>
      <c r="G108" s="45"/>
      <c r="H108" s="45"/>
      <c r="I108" s="45" t="s">
        <v>1</v>
      </c>
    </row>
    <row r="109" spans="1:9" ht="15.75">
      <c r="A109" s="67"/>
      <c r="B109" s="45" t="s">
        <v>14</v>
      </c>
      <c r="C109" s="45"/>
      <c r="D109" s="45"/>
      <c r="E109" s="45"/>
      <c r="F109" s="45"/>
      <c r="G109" s="45"/>
      <c r="H109" s="45"/>
      <c r="I109" s="45" t="s">
        <v>19</v>
      </c>
    </row>
    <row r="110" spans="1:9" ht="15.75">
      <c r="A110" s="69">
        <v>10</v>
      </c>
      <c r="B110" s="45" t="s">
        <v>10</v>
      </c>
      <c r="C110" s="45"/>
      <c r="D110" s="45"/>
      <c r="E110" s="45"/>
      <c r="F110" s="45"/>
      <c r="G110" s="45"/>
      <c r="H110" s="45"/>
      <c r="I110" s="45" t="s">
        <v>5</v>
      </c>
    </row>
    <row r="111" spans="1:9" ht="15.75">
      <c r="A111" s="69"/>
      <c r="B111" s="45" t="s">
        <v>13</v>
      </c>
      <c r="C111" s="45"/>
      <c r="D111" s="45"/>
      <c r="E111" s="45"/>
      <c r="F111" s="45"/>
      <c r="G111" s="45"/>
      <c r="H111" s="45"/>
      <c r="I111" s="45" t="s">
        <v>15</v>
      </c>
    </row>
    <row r="113" spans="1:9" ht="15.75">
      <c r="A113" s="67" t="s">
        <v>25</v>
      </c>
      <c r="B113" s="45" t="s">
        <v>16</v>
      </c>
      <c r="C113" s="45"/>
      <c r="D113" s="45"/>
      <c r="E113" s="45"/>
      <c r="F113" s="45"/>
      <c r="G113" s="45"/>
      <c r="H113" s="45"/>
      <c r="I113" s="45" t="s">
        <v>14</v>
      </c>
    </row>
    <row r="114" spans="1:9" ht="15.75">
      <c r="A114" s="67"/>
      <c r="B114" s="45" t="s">
        <v>1</v>
      </c>
      <c r="C114" s="45"/>
      <c r="D114" s="45"/>
      <c r="E114" s="45"/>
      <c r="F114" s="45"/>
      <c r="G114" s="45"/>
      <c r="H114" s="45"/>
      <c r="I114" s="45" t="s">
        <v>2</v>
      </c>
    </row>
    <row r="115" spans="1:9" ht="15.75">
      <c r="A115" s="67"/>
      <c r="B115" s="45" t="s">
        <v>3</v>
      </c>
      <c r="C115" s="45"/>
      <c r="D115" s="45"/>
      <c r="E115" s="45"/>
      <c r="F115" s="45"/>
      <c r="G115" s="45"/>
      <c r="H115" s="45"/>
      <c r="I115" s="45" t="s">
        <v>6</v>
      </c>
    </row>
    <row r="116" spans="1:9" ht="15.75">
      <c r="A116" s="67"/>
      <c r="B116" s="45" t="s">
        <v>17</v>
      </c>
      <c r="C116" s="45"/>
      <c r="D116" s="45"/>
      <c r="E116" s="45"/>
      <c r="F116" s="45"/>
      <c r="G116" s="45"/>
      <c r="H116" s="45"/>
      <c r="I116" s="45" t="s">
        <v>18</v>
      </c>
    </row>
    <row r="117" spans="1:9" ht="15.75">
      <c r="A117" s="67"/>
      <c r="B117" s="45" t="s">
        <v>19</v>
      </c>
      <c r="C117" s="45"/>
      <c r="D117" s="45"/>
      <c r="E117" s="45"/>
      <c r="F117" s="45"/>
      <c r="G117" s="45"/>
      <c r="H117" s="45"/>
      <c r="I117" s="45" t="s">
        <v>10</v>
      </c>
    </row>
    <row r="118" spans="1:9" ht="15.75">
      <c r="A118" s="67"/>
      <c r="B118" s="45" t="s">
        <v>5</v>
      </c>
      <c r="C118" s="45"/>
      <c r="D118" s="45"/>
      <c r="E118" s="45"/>
      <c r="F118" s="45"/>
      <c r="G118" s="45"/>
      <c r="H118" s="45"/>
      <c r="I118" s="45" t="s">
        <v>0</v>
      </c>
    </row>
    <row r="119" spans="1:9" ht="15.75">
      <c r="A119" s="67"/>
      <c r="B119" s="45" t="s">
        <v>7</v>
      </c>
      <c r="C119" s="45"/>
      <c r="D119" s="45"/>
      <c r="E119" s="45"/>
      <c r="F119" s="45"/>
      <c r="G119" s="45"/>
      <c r="H119" s="45"/>
      <c r="I119" s="45" t="s">
        <v>8</v>
      </c>
    </row>
    <row r="120" spans="1:9" ht="15.75">
      <c r="A120" s="67"/>
      <c r="B120" s="45" t="s">
        <v>9</v>
      </c>
      <c r="C120" s="45"/>
      <c r="D120" s="45"/>
      <c r="E120" s="45"/>
      <c r="F120" s="45"/>
      <c r="G120" s="45"/>
      <c r="H120" s="45"/>
      <c r="I120" s="45" t="s">
        <v>4</v>
      </c>
    </row>
    <row r="121" spans="1:9" ht="15.75">
      <c r="A121" s="69">
        <v>11</v>
      </c>
      <c r="B121" s="45" t="s">
        <v>11</v>
      </c>
      <c r="C121" s="45"/>
      <c r="D121" s="45"/>
      <c r="E121" s="45"/>
      <c r="F121" s="45"/>
      <c r="G121" s="45"/>
      <c r="H121" s="45"/>
      <c r="I121" s="45" t="s">
        <v>13</v>
      </c>
    </row>
    <row r="122" spans="1:9" ht="15.75">
      <c r="A122" s="69"/>
      <c r="B122" s="45" t="s">
        <v>15</v>
      </c>
      <c r="C122" s="45"/>
      <c r="D122" s="45"/>
      <c r="E122" s="45"/>
      <c r="F122" s="45"/>
      <c r="G122" s="45"/>
      <c r="H122" s="45"/>
      <c r="I122" s="45" t="s">
        <v>12</v>
      </c>
    </row>
    <row r="124" spans="1:9" ht="15.75">
      <c r="A124" s="67" t="s">
        <v>26</v>
      </c>
      <c r="B124" s="45" t="s">
        <v>0</v>
      </c>
      <c r="C124" s="45"/>
      <c r="D124" s="45"/>
      <c r="E124" s="45"/>
      <c r="F124" s="45"/>
      <c r="G124" s="45"/>
      <c r="H124" s="45"/>
      <c r="I124" s="45" t="s">
        <v>1</v>
      </c>
    </row>
    <row r="125" spans="1:9" ht="15.75">
      <c r="A125" s="67"/>
      <c r="B125" s="45" t="s">
        <v>2</v>
      </c>
      <c r="C125" s="45"/>
      <c r="D125" s="45"/>
      <c r="E125" s="45"/>
      <c r="F125" s="45"/>
      <c r="G125" s="45"/>
      <c r="H125" s="45"/>
      <c r="I125" s="45" t="s">
        <v>19</v>
      </c>
    </row>
    <row r="126" spans="1:9" ht="15.75">
      <c r="A126" s="67"/>
      <c r="B126" s="45" t="s">
        <v>4</v>
      </c>
      <c r="C126" s="45"/>
      <c r="D126" s="45"/>
      <c r="E126" s="45"/>
      <c r="F126" s="45"/>
      <c r="G126" s="45"/>
      <c r="H126" s="45"/>
      <c r="I126" s="45" t="s">
        <v>5</v>
      </c>
    </row>
    <row r="127" spans="1:9" ht="15.75">
      <c r="A127" s="67"/>
      <c r="B127" s="45" t="s">
        <v>12</v>
      </c>
      <c r="C127" s="45"/>
      <c r="D127" s="45"/>
      <c r="E127" s="45"/>
      <c r="F127" s="45"/>
      <c r="G127" s="45"/>
      <c r="H127" s="45"/>
      <c r="I127" s="45" t="s">
        <v>16</v>
      </c>
    </row>
    <row r="128" spans="1:9" ht="15.75">
      <c r="A128" s="67"/>
      <c r="B128" s="45" t="s">
        <v>18</v>
      </c>
      <c r="C128" s="45"/>
      <c r="D128" s="45"/>
      <c r="E128" s="45"/>
      <c r="F128" s="45"/>
      <c r="G128" s="45"/>
      <c r="H128" s="45"/>
      <c r="I128" s="45" t="s">
        <v>11</v>
      </c>
    </row>
    <row r="129" spans="1:9" ht="15.75">
      <c r="A129" s="67"/>
      <c r="B129" s="45" t="s">
        <v>6</v>
      </c>
      <c r="C129" s="45"/>
      <c r="D129" s="45"/>
      <c r="E129" s="45"/>
      <c r="F129" s="45"/>
      <c r="G129" s="45"/>
      <c r="H129" s="45"/>
      <c r="I129" s="45" t="s">
        <v>7</v>
      </c>
    </row>
    <row r="130" spans="1:9" ht="15.75">
      <c r="A130" s="67"/>
      <c r="B130" s="45" t="s">
        <v>8</v>
      </c>
      <c r="C130" s="45"/>
      <c r="D130" s="45"/>
      <c r="E130" s="45"/>
      <c r="F130" s="45"/>
      <c r="G130" s="45"/>
      <c r="H130" s="45"/>
      <c r="I130" s="45" t="s">
        <v>15</v>
      </c>
    </row>
    <row r="131" spans="1:9" ht="15.75">
      <c r="A131" s="67"/>
      <c r="B131" s="45" t="s">
        <v>9</v>
      </c>
      <c r="C131" s="45"/>
      <c r="D131" s="45"/>
      <c r="E131" s="45"/>
      <c r="F131" s="45"/>
      <c r="G131" s="45"/>
      <c r="H131" s="45"/>
      <c r="I131" s="45" t="s">
        <v>3</v>
      </c>
    </row>
    <row r="132" spans="1:9" ht="15.75">
      <c r="A132" s="69">
        <v>12</v>
      </c>
      <c r="B132" s="45" t="s">
        <v>10</v>
      </c>
      <c r="C132" s="45"/>
      <c r="D132" s="45"/>
      <c r="E132" s="45"/>
      <c r="F132" s="45"/>
      <c r="G132" s="45"/>
      <c r="H132" s="45"/>
      <c r="I132" s="45" t="s">
        <v>14</v>
      </c>
    </row>
    <row r="133" spans="1:9" ht="15.75">
      <c r="A133" s="69"/>
      <c r="B133" s="45" t="s">
        <v>13</v>
      </c>
      <c r="C133" s="45"/>
      <c r="D133" s="45"/>
      <c r="E133" s="45"/>
      <c r="F133" s="45"/>
      <c r="G133" s="45"/>
      <c r="H133" s="45"/>
      <c r="I133" s="45" t="s">
        <v>17</v>
      </c>
    </row>
    <row r="135" spans="1:9" ht="15.75">
      <c r="A135" s="67" t="s">
        <v>27</v>
      </c>
      <c r="B135" s="45" t="s">
        <v>16</v>
      </c>
      <c r="C135" s="45"/>
      <c r="D135" s="45"/>
      <c r="E135" s="45"/>
      <c r="F135" s="45"/>
      <c r="G135" s="45"/>
      <c r="H135" s="45"/>
      <c r="I135" s="45" t="s">
        <v>10</v>
      </c>
    </row>
    <row r="136" spans="1:9" ht="15.75">
      <c r="A136" s="67"/>
      <c r="B136" s="45" t="s">
        <v>1</v>
      </c>
      <c r="C136" s="45"/>
      <c r="D136" s="45"/>
      <c r="E136" s="45"/>
      <c r="F136" s="45"/>
      <c r="G136" s="45"/>
      <c r="H136" s="45"/>
      <c r="I136" s="45" t="s">
        <v>9</v>
      </c>
    </row>
    <row r="137" spans="1:9" ht="15.75">
      <c r="A137" s="67"/>
      <c r="B137" s="45" t="s">
        <v>3</v>
      </c>
      <c r="C137" s="45"/>
      <c r="D137" s="45"/>
      <c r="E137" s="45"/>
      <c r="F137" s="45"/>
      <c r="G137" s="45"/>
      <c r="H137" s="45"/>
      <c r="I137" s="45" t="s">
        <v>4</v>
      </c>
    </row>
    <row r="138" spans="1:9" ht="15.75">
      <c r="A138" s="67"/>
      <c r="B138" s="45" t="s">
        <v>17</v>
      </c>
      <c r="C138" s="45"/>
      <c r="D138" s="45"/>
      <c r="E138" s="45"/>
      <c r="F138" s="45"/>
      <c r="G138" s="45"/>
      <c r="H138" s="45"/>
      <c r="I138" s="45" t="s">
        <v>12</v>
      </c>
    </row>
    <row r="139" spans="1:9" ht="15.75">
      <c r="A139" s="67"/>
      <c r="B139" s="45" t="s">
        <v>19</v>
      </c>
      <c r="C139" s="45"/>
      <c r="D139" s="45"/>
      <c r="E139" s="45"/>
      <c r="F139" s="45"/>
      <c r="G139" s="45"/>
      <c r="H139" s="45"/>
      <c r="I139" s="45" t="s">
        <v>0</v>
      </c>
    </row>
    <row r="140" spans="1:9" ht="15.75">
      <c r="A140" s="67"/>
      <c r="B140" s="45" t="s">
        <v>5</v>
      </c>
      <c r="C140" s="45"/>
      <c r="D140" s="45"/>
      <c r="E140" s="45"/>
      <c r="F140" s="45"/>
      <c r="G140" s="45"/>
      <c r="H140" s="45"/>
      <c r="I140" s="45" t="s">
        <v>8</v>
      </c>
    </row>
    <row r="141" spans="1:9" ht="15.75">
      <c r="A141" s="67"/>
      <c r="B141" s="45" t="s">
        <v>7</v>
      </c>
      <c r="C141" s="45"/>
      <c r="D141" s="45"/>
      <c r="E141" s="45"/>
      <c r="F141" s="45"/>
      <c r="G141" s="45"/>
      <c r="H141" s="45"/>
      <c r="I141" s="45" t="s">
        <v>2</v>
      </c>
    </row>
    <row r="142" spans="1:9" ht="15.75">
      <c r="A142" s="67"/>
      <c r="B142" s="45" t="s">
        <v>14</v>
      </c>
      <c r="C142" s="45"/>
      <c r="D142" s="45"/>
      <c r="E142" s="45"/>
      <c r="F142" s="45"/>
      <c r="G142" s="45"/>
      <c r="H142" s="45"/>
      <c r="I142" s="45" t="s">
        <v>13</v>
      </c>
    </row>
    <row r="143" spans="1:9" ht="15.75">
      <c r="A143" s="69">
        <v>13</v>
      </c>
      <c r="B143" s="45" t="s">
        <v>11</v>
      </c>
      <c r="C143" s="45"/>
      <c r="D143" s="45"/>
      <c r="E143" s="45"/>
      <c r="F143" s="45"/>
      <c r="G143" s="45"/>
      <c r="H143" s="45"/>
      <c r="I143" s="45" t="s">
        <v>6</v>
      </c>
    </row>
    <row r="144" spans="1:9" ht="15.75">
      <c r="A144" s="69"/>
      <c r="B144" s="45" t="s">
        <v>15</v>
      </c>
      <c r="C144" s="45"/>
      <c r="D144" s="45"/>
      <c r="E144" s="45"/>
      <c r="F144" s="45"/>
      <c r="G144" s="45"/>
      <c r="H144" s="45"/>
      <c r="I144" s="45" t="s">
        <v>18</v>
      </c>
    </row>
    <row r="146" spans="1:9" ht="15.75">
      <c r="A146" s="67" t="s">
        <v>28</v>
      </c>
      <c r="B146" s="45" t="s">
        <v>0</v>
      </c>
      <c r="C146" s="45"/>
      <c r="D146" s="45"/>
      <c r="E146" s="45"/>
      <c r="F146" s="45"/>
      <c r="G146" s="45"/>
      <c r="H146" s="45"/>
      <c r="I146" s="45" t="s">
        <v>3</v>
      </c>
    </row>
    <row r="147" spans="1:9" ht="15.75">
      <c r="A147" s="67"/>
      <c r="B147" s="45" t="s">
        <v>2</v>
      </c>
      <c r="C147" s="45"/>
      <c r="D147" s="45"/>
      <c r="E147" s="45"/>
      <c r="F147" s="45"/>
      <c r="G147" s="45"/>
      <c r="H147" s="45"/>
      <c r="I147" s="45" t="s">
        <v>15</v>
      </c>
    </row>
    <row r="148" spans="1:9" ht="15.75">
      <c r="A148" s="67"/>
      <c r="B148" s="45" t="s">
        <v>4</v>
      </c>
      <c r="C148" s="45"/>
      <c r="D148" s="45"/>
      <c r="E148" s="45"/>
      <c r="F148" s="45"/>
      <c r="G148" s="45"/>
      <c r="H148" s="45"/>
      <c r="I148" s="45" t="s">
        <v>1</v>
      </c>
    </row>
    <row r="149" spans="1:9" ht="15.75">
      <c r="A149" s="67"/>
      <c r="B149" s="45" t="s">
        <v>12</v>
      </c>
      <c r="C149" s="45"/>
      <c r="D149" s="45"/>
      <c r="E149" s="45"/>
      <c r="F149" s="45"/>
      <c r="G149" s="45"/>
      <c r="H149" s="45"/>
      <c r="I149" s="45" t="s">
        <v>19</v>
      </c>
    </row>
    <row r="150" spans="1:9" ht="15.75">
      <c r="A150" s="67"/>
      <c r="B150" s="45" t="s">
        <v>18</v>
      </c>
      <c r="C150" s="45"/>
      <c r="D150" s="45"/>
      <c r="E150" s="45"/>
      <c r="F150" s="45"/>
      <c r="G150" s="45"/>
      <c r="H150" s="45"/>
      <c r="I150" s="45" t="s">
        <v>14</v>
      </c>
    </row>
    <row r="151" spans="1:9" ht="15.75">
      <c r="A151" s="67"/>
      <c r="B151" s="45" t="s">
        <v>6</v>
      </c>
      <c r="C151" s="45"/>
      <c r="D151" s="45"/>
      <c r="E151" s="45"/>
      <c r="F151" s="45"/>
      <c r="G151" s="45"/>
      <c r="H151" s="45"/>
      <c r="I151" s="45" t="s">
        <v>5</v>
      </c>
    </row>
    <row r="152" spans="1:9" ht="15.75">
      <c r="A152" s="67"/>
      <c r="B152" s="45" t="s">
        <v>8</v>
      </c>
      <c r="C152" s="45"/>
      <c r="D152" s="45"/>
      <c r="E152" s="45"/>
      <c r="F152" s="45"/>
      <c r="G152" s="45"/>
      <c r="H152" s="45"/>
      <c r="I152" s="45" t="s">
        <v>11</v>
      </c>
    </row>
    <row r="153" spans="1:9" ht="15.75">
      <c r="A153" s="67"/>
      <c r="B153" s="45" t="s">
        <v>9</v>
      </c>
      <c r="C153" s="45"/>
      <c r="D153" s="45"/>
      <c r="E153" s="45"/>
      <c r="F153" s="45"/>
      <c r="G153" s="45"/>
      <c r="H153" s="45"/>
      <c r="I153" s="45" t="s">
        <v>7</v>
      </c>
    </row>
    <row r="154" spans="1:9" ht="15.75">
      <c r="A154" s="69">
        <v>14</v>
      </c>
      <c r="B154" s="45" t="s">
        <v>10</v>
      </c>
      <c r="C154" s="45"/>
      <c r="D154" s="45"/>
      <c r="E154" s="45"/>
      <c r="F154" s="45"/>
      <c r="G154" s="45"/>
      <c r="H154" s="45"/>
      <c r="I154" s="45" t="s">
        <v>17</v>
      </c>
    </row>
    <row r="155" spans="1:9" ht="15.75">
      <c r="A155" s="69"/>
      <c r="B155" s="45" t="s">
        <v>13</v>
      </c>
      <c r="C155" s="45"/>
      <c r="D155" s="45"/>
      <c r="E155" s="45"/>
      <c r="F155" s="45"/>
      <c r="G155" s="45"/>
      <c r="H155" s="45"/>
      <c r="I155" s="45" t="s">
        <v>16</v>
      </c>
    </row>
    <row r="157" spans="1:9" ht="15.75">
      <c r="A157" s="67" t="s">
        <v>29</v>
      </c>
      <c r="B157" s="45" t="s">
        <v>16</v>
      </c>
      <c r="C157" s="45"/>
      <c r="D157" s="45"/>
      <c r="E157" s="45"/>
      <c r="F157" s="45"/>
      <c r="G157" s="45"/>
      <c r="H157" s="45"/>
      <c r="I157" s="45" t="s">
        <v>18</v>
      </c>
    </row>
    <row r="158" spans="1:9" ht="15.75">
      <c r="A158" s="67"/>
      <c r="B158" s="45" t="s">
        <v>1</v>
      </c>
      <c r="C158" s="45"/>
      <c r="D158" s="45"/>
      <c r="E158" s="45"/>
      <c r="F158" s="45"/>
      <c r="G158" s="45"/>
      <c r="H158" s="45"/>
      <c r="I158" s="45" t="s">
        <v>3</v>
      </c>
    </row>
    <row r="159" spans="1:9" ht="15.75">
      <c r="A159" s="67"/>
      <c r="B159" s="45" t="s">
        <v>17</v>
      </c>
      <c r="C159" s="45"/>
      <c r="D159" s="45"/>
      <c r="E159" s="45"/>
      <c r="F159" s="45"/>
      <c r="G159" s="45"/>
      <c r="H159" s="45"/>
      <c r="I159" s="45" t="s">
        <v>2</v>
      </c>
    </row>
    <row r="160" spans="1:9" ht="15.75">
      <c r="A160" s="67"/>
      <c r="B160" s="45" t="s">
        <v>19</v>
      </c>
      <c r="C160" s="45"/>
      <c r="D160" s="45"/>
      <c r="E160" s="45"/>
      <c r="F160" s="45"/>
      <c r="G160" s="45"/>
      <c r="H160" s="45"/>
      <c r="I160" s="45" t="s">
        <v>8</v>
      </c>
    </row>
    <row r="161" spans="1:9" ht="15.75">
      <c r="A161" s="67"/>
      <c r="B161" s="45" t="s">
        <v>5</v>
      </c>
      <c r="C161" s="45"/>
      <c r="D161" s="45"/>
      <c r="E161" s="45"/>
      <c r="F161" s="45"/>
      <c r="G161" s="45"/>
      <c r="H161" s="45"/>
      <c r="I161" s="45" t="s">
        <v>9</v>
      </c>
    </row>
    <row r="162" spans="1:9" ht="15.75">
      <c r="A162" s="67"/>
      <c r="B162" s="45" t="s">
        <v>7</v>
      </c>
      <c r="C162" s="45"/>
      <c r="D162" s="45"/>
      <c r="E162" s="45"/>
      <c r="F162" s="45"/>
      <c r="G162" s="45"/>
      <c r="H162" s="45"/>
      <c r="I162" s="45" t="s">
        <v>4</v>
      </c>
    </row>
    <row r="163" spans="1:9" ht="15.75">
      <c r="A163" s="67"/>
      <c r="B163" s="45" t="s">
        <v>14</v>
      </c>
      <c r="C163" s="45"/>
      <c r="D163" s="45"/>
      <c r="E163" s="45"/>
      <c r="F163" s="45"/>
      <c r="G163" s="45"/>
      <c r="H163" s="45"/>
      <c r="I163" s="45" t="s">
        <v>12</v>
      </c>
    </row>
    <row r="164" spans="1:9" ht="15.75">
      <c r="A164" s="67"/>
      <c r="B164" s="45" t="s">
        <v>11</v>
      </c>
      <c r="C164" s="45"/>
      <c r="D164" s="45"/>
      <c r="E164" s="45"/>
      <c r="F164" s="45"/>
      <c r="G164" s="45"/>
      <c r="H164" s="45"/>
      <c r="I164" s="45" t="s">
        <v>0</v>
      </c>
    </row>
    <row r="165" spans="1:9" ht="15.75">
      <c r="A165" s="69">
        <v>15</v>
      </c>
      <c r="B165" s="45" t="s">
        <v>15</v>
      </c>
      <c r="C165" s="45"/>
      <c r="D165" s="45"/>
      <c r="E165" s="45"/>
      <c r="F165" s="45"/>
      <c r="G165" s="45"/>
      <c r="H165" s="45"/>
      <c r="I165" s="45" t="s">
        <v>6</v>
      </c>
    </row>
    <row r="166" spans="1:9" ht="15.75">
      <c r="A166" s="69"/>
      <c r="B166" s="45" t="s">
        <v>10</v>
      </c>
      <c r="C166" s="45"/>
      <c r="D166" s="45"/>
      <c r="E166" s="45"/>
      <c r="F166" s="45"/>
      <c r="G166" s="45"/>
      <c r="H166" s="45"/>
      <c r="I166" s="45" t="s">
        <v>13</v>
      </c>
    </row>
    <row r="168" spans="1:9" ht="15.75">
      <c r="A168" s="67" t="s">
        <v>30</v>
      </c>
      <c r="B168" s="45" t="s">
        <v>0</v>
      </c>
      <c r="C168" s="45"/>
      <c r="D168" s="45"/>
      <c r="E168" s="45"/>
      <c r="F168" s="45"/>
      <c r="G168" s="45"/>
      <c r="H168" s="45"/>
      <c r="I168" s="45" t="s">
        <v>17</v>
      </c>
    </row>
    <row r="169" spans="1:9" ht="15.75">
      <c r="A169" s="67"/>
      <c r="B169" s="45" t="s">
        <v>1</v>
      </c>
      <c r="C169" s="45"/>
      <c r="D169" s="45"/>
      <c r="E169" s="45"/>
      <c r="F169" s="45"/>
      <c r="G169" s="45"/>
      <c r="H169" s="45"/>
      <c r="I169" s="45" t="s">
        <v>7</v>
      </c>
    </row>
    <row r="170" spans="1:9" ht="15.75">
      <c r="A170" s="67"/>
      <c r="B170" s="45" t="s">
        <v>2</v>
      </c>
      <c r="C170" s="45"/>
      <c r="D170" s="45"/>
      <c r="E170" s="45"/>
      <c r="F170" s="45"/>
      <c r="G170" s="45"/>
      <c r="H170" s="45"/>
      <c r="I170" s="45" t="s">
        <v>11</v>
      </c>
    </row>
    <row r="171" spans="1:9" ht="15.75">
      <c r="A171" s="67"/>
      <c r="B171" s="45" t="s">
        <v>3</v>
      </c>
      <c r="C171" s="45"/>
      <c r="D171" s="45"/>
      <c r="E171" s="45"/>
      <c r="F171" s="45"/>
      <c r="G171" s="45"/>
      <c r="H171" s="45"/>
      <c r="I171" s="45" t="s">
        <v>5</v>
      </c>
    </row>
    <row r="172" spans="1:9" ht="15.75">
      <c r="A172" s="67"/>
      <c r="B172" s="45" t="s">
        <v>4</v>
      </c>
      <c r="C172" s="45"/>
      <c r="D172" s="45"/>
      <c r="E172" s="45"/>
      <c r="F172" s="45"/>
      <c r="G172" s="45"/>
      <c r="H172" s="45"/>
      <c r="I172" s="45" t="s">
        <v>15</v>
      </c>
    </row>
    <row r="173" spans="1:9" ht="15.75">
      <c r="A173" s="67"/>
      <c r="B173" s="45" t="s">
        <v>12</v>
      </c>
      <c r="C173" s="45"/>
      <c r="D173" s="45"/>
      <c r="E173" s="45"/>
      <c r="F173" s="45"/>
      <c r="G173" s="45"/>
      <c r="H173" s="45"/>
      <c r="I173" s="45" t="s">
        <v>13</v>
      </c>
    </row>
    <row r="174" spans="1:9" ht="15.75">
      <c r="A174" s="67"/>
      <c r="B174" s="45" t="s">
        <v>18</v>
      </c>
      <c r="C174" s="45"/>
      <c r="D174" s="45"/>
      <c r="E174" s="45"/>
      <c r="F174" s="45"/>
      <c r="G174" s="45"/>
      <c r="H174" s="45"/>
      <c r="I174" s="45" t="s">
        <v>10</v>
      </c>
    </row>
    <row r="175" spans="1:9" ht="15.75">
      <c r="A175" s="67"/>
      <c r="B175" s="45" t="s">
        <v>6</v>
      </c>
      <c r="C175" s="45"/>
      <c r="D175" s="45"/>
      <c r="E175" s="45"/>
      <c r="F175" s="45"/>
      <c r="G175" s="45"/>
      <c r="H175" s="45"/>
      <c r="I175" s="45" t="s">
        <v>19</v>
      </c>
    </row>
    <row r="176" spans="1:9" ht="15.75">
      <c r="A176" s="69">
        <v>16</v>
      </c>
      <c r="B176" s="45" t="s">
        <v>8</v>
      </c>
      <c r="C176" s="45"/>
      <c r="D176" s="45"/>
      <c r="E176" s="45"/>
      <c r="F176" s="45"/>
      <c r="G176" s="45"/>
      <c r="H176" s="45"/>
      <c r="I176" s="45" t="s">
        <v>14</v>
      </c>
    </row>
    <row r="177" spans="1:9" ht="15.75">
      <c r="A177" s="69"/>
      <c r="B177" s="45" t="s">
        <v>9</v>
      </c>
      <c r="C177" s="45"/>
      <c r="D177" s="45"/>
      <c r="E177" s="45"/>
      <c r="F177" s="45"/>
      <c r="G177" s="45"/>
      <c r="H177" s="45"/>
      <c r="I177" s="45" t="s">
        <v>16</v>
      </c>
    </row>
    <row r="179" spans="1:9" ht="15.75">
      <c r="A179" s="67" t="s">
        <v>31</v>
      </c>
      <c r="B179" s="45" t="s">
        <v>16</v>
      </c>
      <c r="C179" s="45"/>
      <c r="D179" s="45"/>
      <c r="E179" s="45"/>
      <c r="F179" s="45"/>
      <c r="G179" s="45"/>
      <c r="H179" s="45"/>
      <c r="I179" s="45" t="s">
        <v>8</v>
      </c>
    </row>
    <row r="180" spans="1:9" ht="15.75">
      <c r="A180" s="67"/>
      <c r="B180" s="45" t="s">
        <v>17</v>
      </c>
      <c r="C180" s="45"/>
      <c r="D180" s="45"/>
      <c r="E180" s="45"/>
      <c r="F180" s="45"/>
      <c r="G180" s="45"/>
      <c r="H180" s="45"/>
      <c r="I180" s="45" t="s">
        <v>4</v>
      </c>
    </row>
    <row r="181" spans="1:9" ht="15.75">
      <c r="A181" s="67"/>
      <c r="B181" s="45" t="s">
        <v>19</v>
      </c>
      <c r="C181" s="45"/>
      <c r="D181" s="45"/>
      <c r="E181" s="45"/>
      <c r="F181" s="45"/>
      <c r="G181" s="45"/>
      <c r="H181" s="45"/>
      <c r="I181" s="45" t="s">
        <v>18</v>
      </c>
    </row>
    <row r="182" spans="1:9" ht="15.75">
      <c r="A182" s="67"/>
      <c r="B182" s="45" t="s">
        <v>5</v>
      </c>
      <c r="C182" s="45"/>
      <c r="D182" s="45"/>
      <c r="E182" s="45"/>
      <c r="F182" s="45"/>
      <c r="G182" s="45"/>
      <c r="H182" s="45"/>
      <c r="I182" s="45" t="s">
        <v>1</v>
      </c>
    </row>
    <row r="183" spans="1:9" ht="15.75">
      <c r="A183" s="67"/>
      <c r="B183" s="45" t="s">
        <v>7</v>
      </c>
      <c r="C183" s="45"/>
      <c r="D183" s="45"/>
      <c r="E183" s="45"/>
      <c r="F183" s="45"/>
      <c r="G183" s="45"/>
      <c r="H183" s="45"/>
      <c r="I183" s="45" t="s">
        <v>0</v>
      </c>
    </row>
    <row r="184" spans="1:9" ht="15.75">
      <c r="A184" s="67"/>
      <c r="B184" s="45" t="s">
        <v>14</v>
      </c>
      <c r="C184" s="45"/>
      <c r="D184" s="45"/>
      <c r="E184" s="45"/>
      <c r="F184" s="45"/>
      <c r="G184" s="45"/>
      <c r="H184" s="45"/>
      <c r="I184" s="45" t="s">
        <v>2</v>
      </c>
    </row>
    <row r="185" spans="1:9" ht="15.75">
      <c r="A185" s="67"/>
      <c r="B185" s="45" t="s">
        <v>11</v>
      </c>
      <c r="C185" s="45"/>
      <c r="D185" s="45"/>
      <c r="E185" s="45"/>
      <c r="F185" s="45"/>
      <c r="G185" s="45"/>
      <c r="H185" s="45"/>
      <c r="I185" s="45" t="s">
        <v>3</v>
      </c>
    </row>
    <row r="186" spans="1:9" ht="15.75">
      <c r="A186" s="67"/>
      <c r="B186" s="45" t="s">
        <v>15</v>
      </c>
      <c r="C186" s="45"/>
      <c r="D186" s="45"/>
      <c r="E186" s="45"/>
      <c r="F186" s="45"/>
      <c r="G186" s="45"/>
      <c r="H186" s="45"/>
      <c r="I186" s="45" t="s">
        <v>9</v>
      </c>
    </row>
    <row r="187" spans="1:9" ht="15.75">
      <c r="A187" s="69">
        <v>17</v>
      </c>
      <c r="B187" s="45" t="s">
        <v>10</v>
      </c>
      <c r="C187" s="45"/>
      <c r="D187" s="45"/>
      <c r="E187" s="45"/>
      <c r="F187" s="45"/>
      <c r="G187" s="45"/>
      <c r="H187" s="45"/>
      <c r="I187" s="45" t="s">
        <v>12</v>
      </c>
    </row>
    <row r="188" spans="1:9" ht="15.75">
      <c r="A188" s="69"/>
      <c r="B188" s="45" t="s">
        <v>13</v>
      </c>
      <c r="C188" s="45"/>
      <c r="D188" s="45"/>
      <c r="E188" s="45"/>
      <c r="F188" s="45"/>
      <c r="G188" s="45"/>
      <c r="H188" s="45"/>
      <c r="I188" s="45" t="s">
        <v>6</v>
      </c>
    </row>
    <row r="190" spans="1:9" ht="15.75">
      <c r="A190" s="67" t="s">
        <v>32</v>
      </c>
      <c r="B190" s="45" t="s">
        <v>0</v>
      </c>
      <c r="C190" s="45"/>
      <c r="D190" s="45"/>
      <c r="E190" s="45"/>
      <c r="F190" s="45"/>
      <c r="G190" s="45"/>
      <c r="H190" s="45"/>
      <c r="I190" s="45" t="s">
        <v>14</v>
      </c>
    </row>
    <row r="191" spans="1:9" ht="15.75">
      <c r="A191" s="67"/>
      <c r="B191" s="45" t="s">
        <v>1</v>
      </c>
      <c r="C191" s="45"/>
      <c r="D191" s="45"/>
      <c r="E191" s="45"/>
      <c r="F191" s="45"/>
      <c r="G191" s="45"/>
      <c r="H191" s="45"/>
      <c r="I191" s="45" t="s">
        <v>15</v>
      </c>
    </row>
    <row r="192" spans="1:9" ht="15.75">
      <c r="A192" s="67"/>
      <c r="B192" s="45" t="s">
        <v>2</v>
      </c>
      <c r="C192" s="45"/>
      <c r="D192" s="45"/>
      <c r="E192" s="45"/>
      <c r="F192" s="45"/>
      <c r="G192" s="45"/>
      <c r="H192" s="45"/>
      <c r="I192" s="45" t="s">
        <v>16</v>
      </c>
    </row>
    <row r="193" spans="1:9" ht="15.75">
      <c r="A193" s="67"/>
      <c r="B193" s="45" t="s">
        <v>3</v>
      </c>
      <c r="C193" s="45"/>
      <c r="D193" s="45"/>
      <c r="E193" s="45"/>
      <c r="F193" s="45"/>
      <c r="G193" s="45"/>
      <c r="H193" s="45"/>
      <c r="I193" s="45" t="s">
        <v>7</v>
      </c>
    </row>
    <row r="194" spans="1:9" ht="15.75">
      <c r="A194" s="67"/>
      <c r="B194" s="45" t="s">
        <v>4</v>
      </c>
      <c r="C194" s="45"/>
      <c r="D194" s="45"/>
      <c r="E194" s="45"/>
      <c r="F194" s="45"/>
      <c r="G194" s="45"/>
      <c r="H194" s="45"/>
      <c r="I194" s="45" t="s">
        <v>11</v>
      </c>
    </row>
    <row r="195" spans="1:9" ht="15.75">
      <c r="A195" s="67"/>
      <c r="B195" s="45" t="s">
        <v>18</v>
      </c>
      <c r="C195" s="45"/>
      <c r="D195" s="45"/>
      <c r="E195" s="45"/>
      <c r="F195" s="45"/>
      <c r="G195" s="45"/>
      <c r="H195" s="45"/>
      <c r="I195" s="45" t="s">
        <v>12</v>
      </c>
    </row>
    <row r="196" spans="1:9" ht="15.75">
      <c r="A196" s="67"/>
      <c r="B196" s="45" t="s">
        <v>5</v>
      </c>
      <c r="C196" s="45"/>
      <c r="D196" s="45"/>
      <c r="E196" s="45"/>
      <c r="F196" s="45"/>
      <c r="G196" s="45"/>
      <c r="H196" s="45"/>
      <c r="I196" s="45" t="s">
        <v>19</v>
      </c>
    </row>
    <row r="197" spans="1:9" ht="15.75">
      <c r="A197" s="67"/>
      <c r="B197" s="45" t="s">
        <v>6</v>
      </c>
      <c r="C197" s="45"/>
      <c r="D197" s="45"/>
      <c r="E197" s="45"/>
      <c r="F197" s="45"/>
      <c r="G197" s="45"/>
      <c r="H197" s="45"/>
      <c r="I197" s="45" t="s">
        <v>10</v>
      </c>
    </row>
    <row r="198" spans="1:9" ht="15.75">
      <c r="A198" s="69">
        <v>18</v>
      </c>
      <c r="B198" s="45" t="s">
        <v>8</v>
      </c>
      <c r="C198" s="45"/>
      <c r="D198" s="45"/>
      <c r="E198" s="45"/>
      <c r="F198" s="45"/>
      <c r="G198" s="45"/>
      <c r="H198" s="45"/>
      <c r="I198" s="45" t="s">
        <v>13</v>
      </c>
    </row>
    <row r="199" spans="1:9" ht="15.75">
      <c r="A199" s="69"/>
      <c r="B199" s="45" t="s">
        <v>9</v>
      </c>
      <c r="C199" s="45"/>
      <c r="D199" s="45"/>
      <c r="E199" s="45"/>
      <c r="F199" s="45"/>
      <c r="G199" s="45"/>
      <c r="H199" s="45"/>
      <c r="I199" s="45" t="s">
        <v>17</v>
      </c>
    </row>
    <row r="201" spans="1:9" ht="15.75">
      <c r="A201" s="67" t="s">
        <v>33</v>
      </c>
      <c r="B201" s="45" t="s">
        <v>16</v>
      </c>
      <c r="C201" s="45"/>
      <c r="D201" s="45"/>
      <c r="E201" s="45"/>
      <c r="F201" s="45"/>
      <c r="G201" s="45"/>
      <c r="H201" s="45"/>
      <c r="I201" s="45" t="s">
        <v>4</v>
      </c>
    </row>
    <row r="202" spans="1:9" ht="15.75">
      <c r="A202" s="67"/>
      <c r="B202" s="45" t="s">
        <v>12</v>
      </c>
      <c r="C202" s="45"/>
      <c r="D202" s="45"/>
      <c r="E202" s="45"/>
      <c r="F202" s="45"/>
      <c r="G202" s="45"/>
      <c r="H202" s="45"/>
      <c r="I202" s="45" t="s">
        <v>6</v>
      </c>
    </row>
    <row r="203" spans="1:9" ht="15.75">
      <c r="A203" s="67"/>
      <c r="B203" s="45" t="s">
        <v>17</v>
      </c>
      <c r="C203" s="45"/>
      <c r="D203" s="45"/>
      <c r="E203" s="45"/>
      <c r="F203" s="45"/>
      <c r="G203" s="45"/>
      <c r="H203" s="45"/>
      <c r="I203" s="45" t="s">
        <v>8</v>
      </c>
    </row>
    <row r="204" spans="1:9" ht="15.75">
      <c r="A204" s="67"/>
      <c r="B204" s="45" t="s">
        <v>19</v>
      </c>
      <c r="C204" s="45"/>
      <c r="D204" s="45"/>
      <c r="E204" s="45"/>
      <c r="F204" s="45"/>
      <c r="G204" s="45"/>
      <c r="H204" s="45"/>
      <c r="I204" s="45" t="s">
        <v>3</v>
      </c>
    </row>
    <row r="205" spans="1:9" ht="15.75">
      <c r="A205" s="67"/>
      <c r="B205" s="45" t="s">
        <v>7</v>
      </c>
      <c r="C205" s="45"/>
      <c r="D205" s="45"/>
      <c r="E205" s="45"/>
      <c r="F205" s="45"/>
      <c r="G205" s="45"/>
      <c r="H205" s="45"/>
      <c r="I205" s="45" t="s">
        <v>5</v>
      </c>
    </row>
    <row r="206" spans="1:9" ht="15.75">
      <c r="A206" s="67"/>
      <c r="B206" s="45" t="s">
        <v>14</v>
      </c>
      <c r="C206" s="45"/>
      <c r="D206" s="45"/>
      <c r="E206" s="45"/>
      <c r="F206" s="45"/>
      <c r="G206" s="45"/>
      <c r="H206" s="45"/>
      <c r="I206" s="45" t="s">
        <v>1</v>
      </c>
    </row>
    <row r="207" spans="1:9" ht="15.75">
      <c r="A207" s="67"/>
      <c r="B207" s="45" t="s">
        <v>11</v>
      </c>
      <c r="C207" s="45"/>
      <c r="D207" s="45"/>
      <c r="E207" s="45"/>
      <c r="F207" s="45"/>
      <c r="G207" s="45"/>
      <c r="H207" s="45"/>
      <c r="I207" s="45" t="s">
        <v>9</v>
      </c>
    </row>
    <row r="208" spans="1:9" ht="15.75">
      <c r="A208" s="67"/>
      <c r="B208" s="45" t="s">
        <v>15</v>
      </c>
      <c r="C208" s="45"/>
      <c r="D208" s="45"/>
      <c r="E208" s="45"/>
      <c r="F208" s="45"/>
      <c r="G208" s="45"/>
      <c r="H208" s="45"/>
      <c r="I208" s="45" t="s">
        <v>0</v>
      </c>
    </row>
    <row r="209" spans="1:9" ht="15.75">
      <c r="A209" s="69">
        <v>19</v>
      </c>
      <c r="B209" s="45" t="s">
        <v>10</v>
      </c>
      <c r="C209" s="45"/>
      <c r="D209" s="45"/>
      <c r="E209" s="45"/>
      <c r="F209" s="45"/>
      <c r="G209" s="45"/>
      <c r="H209" s="45"/>
      <c r="I209" s="45" t="s">
        <v>2</v>
      </c>
    </row>
    <row r="210" spans="1:9" ht="15.75">
      <c r="A210" s="69"/>
      <c r="B210" s="45" t="s">
        <v>13</v>
      </c>
      <c r="C210" s="45"/>
      <c r="D210" s="45"/>
      <c r="E210" s="45"/>
      <c r="F210" s="45"/>
      <c r="G210" s="45"/>
      <c r="H210" s="45"/>
      <c r="I210" s="45" t="s">
        <v>18</v>
      </c>
    </row>
    <row r="212" spans="1:9" ht="15.75">
      <c r="A212" s="67" t="s">
        <v>34</v>
      </c>
      <c r="B212" s="45" t="s">
        <v>0</v>
      </c>
      <c r="C212" s="45"/>
      <c r="D212" s="45"/>
      <c r="E212" s="45"/>
      <c r="F212" s="45"/>
      <c r="G212" s="45"/>
      <c r="H212" s="45"/>
      <c r="I212" s="45" t="s">
        <v>16</v>
      </c>
    </row>
    <row r="213" spans="1:9" ht="15.75">
      <c r="A213" s="67"/>
      <c r="B213" s="45" t="s">
        <v>1</v>
      </c>
      <c r="C213" s="45"/>
      <c r="D213" s="45"/>
      <c r="E213" s="45"/>
      <c r="F213" s="45"/>
      <c r="G213" s="45"/>
      <c r="H213" s="45"/>
      <c r="I213" s="45" t="s">
        <v>13</v>
      </c>
    </row>
    <row r="214" spans="1:9" ht="15.75">
      <c r="A214" s="67"/>
      <c r="B214" s="45" t="s">
        <v>2</v>
      </c>
      <c r="C214" s="45"/>
      <c r="D214" s="45"/>
      <c r="E214" s="45"/>
      <c r="F214" s="45"/>
      <c r="G214" s="45"/>
      <c r="H214" s="45"/>
      <c r="I214" s="45" t="s">
        <v>8</v>
      </c>
    </row>
    <row r="215" spans="1:9" ht="15.75">
      <c r="A215" s="67"/>
      <c r="B215" s="45" t="s">
        <v>3</v>
      </c>
      <c r="C215" s="45"/>
      <c r="D215" s="45"/>
      <c r="E215" s="45"/>
      <c r="F215" s="45"/>
      <c r="G215" s="45"/>
      <c r="H215" s="45"/>
      <c r="I215" s="45" t="s">
        <v>14</v>
      </c>
    </row>
    <row r="216" spans="1:9" ht="15.75">
      <c r="A216" s="67"/>
      <c r="B216" s="45" t="s">
        <v>4</v>
      </c>
      <c r="C216" s="45"/>
      <c r="D216" s="45"/>
      <c r="E216" s="45"/>
      <c r="F216" s="45"/>
      <c r="G216" s="45"/>
      <c r="H216" s="45"/>
      <c r="I216" s="45" t="s">
        <v>12</v>
      </c>
    </row>
    <row r="217" spans="1:9" ht="15.75">
      <c r="A217" s="67"/>
      <c r="B217" s="45" t="s">
        <v>5</v>
      </c>
      <c r="C217" s="45"/>
      <c r="D217" s="45"/>
      <c r="E217" s="45"/>
      <c r="F217" s="45"/>
      <c r="G217" s="45"/>
      <c r="H217" s="45"/>
      <c r="I217" s="45" t="s">
        <v>17</v>
      </c>
    </row>
    <row r="218" spans="1:9" ht="15.75">
      <c r="A218" s="67"/>
      <c r="B218" s="45" t="s">
        <v>6</v>
      </c>
      <c r="C218" s="45"/>
      <c r="D218" s="45"/>
      <c r="E218" s="45"/>
      <c r="F218" s="45"/>
      <c r="G218" s="45"/>
      <c r="H218" s="45"/>
      <c r="I218" s="45" t="s">
        <v>18</v>
      </c>
    </row>
    <row r="219" spans="1:9" ht="15.75">
      <c r="A219" s="67"/>
      <c r="B219" s="45" t="s">
        <v>7</v>
      </c>
      <c r="C219" s="45"/>
      <c r="D219" s="45"/>
      <c r="E219" s="45"/>
      <c r="F219" s="45"/>
      <c r="G219" s="45"/>
      <c r="H219" s="45"/>
      <c r="I219" s="45" t="s">
        <v>19</v>
      </c>
    </row>
    <row r="220" spans="1:9" ht="15.75">
      <c r="A220" s="69">
        <v>20</v>
      </c>
      <c r="B220" s="45" t="s">
        <v>9</v>
      </c>
      <c r="C220" s="45"/>
      <c r="D220" s="45"/>
      <c r="E220" s="45"/>
      <c r="F220" s="45"/>
      <c r="G220" s="45"/>
      <c r="H220" s="45"/>
      <c r="I220" s="45" t="s">
        <v>10</v>
      </c>
    </row>
    <row r="221" spans="1:9" ht="15.75">
      <c r="A221" s="69"/>
      <c r="B221" s="45" t="s">
        <v>11</v>
      </c>
      <c r="C221" s="45"/>
      <c r="D221" s="45"/>
      <c r="E221" s="45"/>
      <c r="F221" s="45"/>
      <c r="G221" s="45"/>
      <c r="H221" s="45"/>
      <c r="I221" s="45" t="s">
        <v>15</v>
      </c>
    </row>
    <row r="223" spans="1:9" ht="15.75">
      <c r="A223" s="67" t="s">
        <v>35</v>
      </c>
      <c r="B223" s="45" t="s">
        <v>16</v>
      </c>
      <c r="C223" s="45"/>
      <c r="D223" s="45"/>
      <c r="E223" s="45"/>
      <c r="F223" s="45"/>
      <c r="G223" s="45"/>
      <c r="H223" s="45"/>
      <c r="I223" s="45" t="s">
        <v>7</v>
      </c>
    </row>
    <row r="224" spans="1:9" ht="15.75">
      <c r="A224" s="67"/>
      <c r="B224" s="45" t="s">
        <v>2</v>
      </c>
      <c r="C224" s="45"/>
      <c r="D224" s="45"/>
      <c r="E224" s="45"/>
      <c r="F224" s="45"/>
      <c r="G224" s="45"/>
      <c r="H224" s="45"/>
      <c r="I224" s="45" t="s">
        <v>9</v>
      </c>
    </row>
    <row r="225" spans="1:9" ht="15.75">
      <c r="A225" s="67"/>
      <c r="B225" s="45" t="s">
        <v>12</v>
      </c>
      <c r="C225" s="45"/>
      <c r="D225" s="45"/>
      <c r="E225" s="45"/>
      <c r="F225" s="45"/>
      <c r="G225" s="45"/>
      <c r="H225" s="45"/>
      <c r="I225" s="45" t="s">
        <v>1</v>
      </c>
    </row>
    <row r="226" spans="1:9" ht="15.75">
      <c r="A226" s="67"/>
      <c r="B226" s="45" t="s">
        <v>17</v>
      </c>
      <c r="C226" s="45"/>
      <c r="D226" s="45"/>
      <c r="E226" s="45"/>
      <c r="F226" s="45"/>
      <c r="G226" s="45"/>
      <c r="H226" s="45"/>
      <c r="I226" s="45" t="s">
        <v>11</v>
      </c>
    </row>
    <row r="227" spans="1:9" ht="15.75">
      <c r="A227" s="67"/>
      <c r="B227" s="45" t="s">
        <v>19</v>
      </c>
      <c r="C227" s="45"/>
      <c r="D227" s="45"/>
      <c r="E227" s="45"/>
      <c r="F227" s="45"/>
      <c r="G227" s="45"/>
      <c r="H227" s="45"/>
      <c r="I227" s="45" t="s">
        <v>15</v>
      </c>
    </row>
    <row r="228" spans="1:9" ht="15.75">
      <c r="A228" s="67"/>
      <c r="B228" s="45" t="s">
        <v>18</v>
      </c>
      <c r="C228" s="45"/>
      <c r="D228" s="45"/>
      <c r="E228" s="45"/>
      <c r="F228" s="45"/>
      <c r="G228" s="45"/>
      <c r="H228" s="45"/>
      <c r="I228" s="45" t="s">
        <v>4</v>
      </c>
    </row>
    <row r="229" spans="1:9" ht="15.75">
      <c r="A229" s="67"/>
      <c r="B229" s="45" t="s">
        <v>8</v>
      </c>
      <c r="C229" s="45"/>
      <c r="D229" s="45"/>
      <c r="E229" s="45"/>
      <c r="F229" s="45"/>
      <c r="G229" s="45"/>
      <c r="H229" s="45"/>
      <c r="I229" s="45" t="s">
        <v>6</v>
      </c>
    </row>
    <row r="230" spans="1:9" ht="15.75">
      <c r="A230" s="67"/>
      <c r="B230" s="45" t="s">
        <v>14</v>
      </c>
      <c r="C230" s="45"/>
      <c r="D230" s="45"/>
      <c r="E230" s="45"/>
      <c r="F230" s="45"/>
      <c r="G230" s="45"/>
      <c r="H230" s="45"/>
      <c r="I230" s="45" t="s">
        <v>5</v>
      </c>
    </row>
    <row r="231" spans="1:9" ht="15.75">
      <c r="A231" s="69">
        <v>21</v>
      </c>
      <c r="B231" s="45" t="s">
        <v>10</v>
      </c>
      <c r="C231" s="45"/>
      <c r="D231" s="45"/>
      <c r="E231" s="45"/>
      <c r="F231" s="45"/>
      <c r="G231" s="45"/>
      <c r="H231" s="45"/>
      <c r="I231" s="45" t="s">
        <v>3</v>
      </c>
    </row>
    <row r="232" spans="1:9" ht="15.75">
      <c r="A232" s="69"/>
      <c r="B232" s="45" t="s">
        <v>13</v>
      </c>
      <c r="C232" s="45"/>
      <c r="D232" s="45"/>
      <c r="E232" s="45"/>
      <c r="F232" s="45"/>
      <c r="G232" s="45"/>
      <c r="H232" s="45"/>
      <c r="I232" s="45" t="s">
        <v>0</v>
      </c>
    </row>
    <row r="234" spans="1:9" ht="15.75">
      <c r="A234" s="67" t="s">
        <v>36</v>
      </c>
      <c r="B234" s="45" t="s">
        <v>0</v>
      </c>
      <c r="C234" s="45"/>
      <c r="D234" s="45"/>
      <c r="E234" s="45"/>
      <c r="F234" s="45"/>
      <c r="G234" s="45"/>
      <c r="H234" s="45"/>
      <c r="I234" s="45" t="s">
        <v>8</v>
      </c>
    </row>
    <row r="235" spans="1:9" ht="15.75">
      <c r="A235" s="67"/>
      <c r="B235" s="45" t="s">
        <v>1</v>
      </c>
      <c r="C235" s="45"/>
      <c r="D235" s="45"/>
      <c r="E235" s="45"/>
      <c r="F235" s="45"/>
      <c r="G235" s="45"/>
      <c r="H235" s="45"/>
      <c r="I235" s="45" t="s">
        <v>10</v>
      </c>
    </row>
    <row r="236" spans="1:9" ht="15.75">
      <c r="A236" s="67"/>
      <c r="B236" s="45" t="s">
        <v>3</v>
      </c>
      <c r="C236" s="45"/>
      <c r="D236" s="45"/>
      <c r="E236" s="45"/>
      <c r="F236" s="45"/>
      <c r="G236" s="45"/>
      <c r="H236" s="45"/>
      <c r="I236" s="45" t="s">
        <v>16</v>
      </c>
    </row>
    <row r="237" spans="1:9" ht="15.75">
      <c r="A237" s="67"/>
      <c r="B237" s="45" t="s">
        <v>4</v>
      </c>
      <c r="C237" s="45"/>
      <c r="D237" s="45"/>
      <c r="E237" s="45"/>
      <c r="F237" s="45"/>
      <c r="G237" s="45"/>
      <c r="H237" s="45"/>
      <c r="I237" s="45" t="s">
        <v>13</v>
      </c>
    </row>
    <row r="238" spans="1:9" ht="15.75">
      <c r="A238" s="67"/>
      <c r="B238" s="45" t="s">
        <v>5</v>
      </c>
      <c r="C238" s="45"/>
      <c r="D238" s="45"/>
      <c r="E238" s="45"/>
      <c r="F238" s="45"/>
      <c r="G238" s="45"/>
      <c r="H238" s="45"/>
      <c r="I238" s="45" t="s">
        <v>18</v>
      </c>
    </row>
    <row r="239" spans="1:9" ht="15.75">
      <c r="A239" s="67"/>
      <c r="B239" s="45" t="s">
        <v>6</v>
      </c>
      <c r="C239" s="45"/>
      <c r="D239" s="45"/>
      <c r="E239" s="45"/>
      <c r="F239" s="45"/>
      <c r="G239" s="45"/>
      <c r="H239" s="45"/>
      <c r="I239" s="45" t="s">
        <v>2</v>
      </c>
    </row>
    <row r="240" spans="1:9" ht="15.75">
      <c r="A240" s="67"/>
      <c r="B240" s="45" t="s">
        <v>7</v>
      </c>
      <c r="C240" s="45"/>
      <c r="D240" s="45"/>
      <c r="E240" s="45"/>
      <c r="F240" s="45"/>
      <c r="G240" s="45"/>
      <c r="H240" s="45"/>
      <c r="I240" s="45" t="s">
        <v>14</v>
      </c>
    </row>
    <row r="241" spans="1:9" ht="15.75">
      <c r="A241" s="67"/>
      <c r="B241" s="45" t="s">
        <v>9</v>
      </c>
      <c r="C241" s="45"/>
      <c r="D241" s="45"/>
      <c r="E241" s="45"/>
      <c r="F241" s="45"/>
      <c r="G241" s="45"/>
      <c r="H241" s="45"/>
      <c r="I241" s="45" t="s">
        <v>12</v>
      </c>
    </row>
    <row r="242" spans="1:9" ht="15.75">
      <c r="A242" s="69">
        <v>22</v>
      </c>
      <c r="B242" s="45" t="s">
        <v>11</v>
      </c>
      <c r="C242" s="45"/>
      <c r="D242" s="45"/>
      <c r="E242" s="45"/>
      <c r="F242" s="45"/>
      <c r="G242" s="45"/>
      <c r="H242" s="45"/>
      <c r="I242" s="45" t="s">
        <v>19</v>
      </c>
    </row>
    <row r="243" spans="1:9" ht="15.75">
      <c r="A243" s="69"/>
      <c r="B243" s="45" t="s">
        <v>15</v>
      </c>
      <c r="C243" s="45"/>
      <c r="D243" s="45"/>
      <c r="E243" s="45"/>
      <c r="F243" s="45"/>
      <c r="G243" s="45"/>
      <c r="H243" s="45"/>
      <c r="I243" s="45" t="s">
        <v>17</v>
      </c>
    </row>
    <row r="245" spans="1:9" ht="15.75">
      <c r="A245" s="67" t="s">
        <v>37</v>
      </c>
      <c r="B245" s="45" t="s">
        <v>16</v>
      </c>
      <c r="C245" s="45"/>
      <c r="D245" s="45"/>
      <c r="E245" s="45"/>
      <c r="F245" s="45"/>
      <c r="G245" s="45"/>
      <c r="H245" s="45"/>
      <c r="I245" s="45" t="s">
        <v>19</v>
      </c>
    </row>
    <row r="246" spans="1:9" ht="15.75">
      <c r="A246" s="67"/>
      <c r="B246" s="45" t="s">
        <v>2</v>
      </c>
      <c r="C246" s="45"/>
      <c r="D246" s="45"/>
      <c r="E246" s="45"/>
      <c r="F246" s="45"/>
      <c r="G246" s="45"/>
      <c r="H246" s="45"/>
      <c r="I246" s="45" t="s">
        <v>4</v>
      </c>
    </row>
    <row r="247" spans="1:9" ht="15.75">
      <c r="A247" s="67"/>
      <c r="B247" s="45" t="s">
        <v>12</v>
      </c>
      <c r="C247" s="45"/>
      <c r="D247" s="45"/>
      <c r="E247" s="45"/>
      <c r="F247" s="45"/>
      <c r="G247" s="45"/>
      <c r="H247" s="45"/>
      <c r="I247" s="45" t="s">
        <v>5</v>
      </c>
    </row>
    <row r="248" spans="1:9" ht="15.75">
      <c r="A248" s="67"/>
      <c r="B248" s="45" t="s">
        <v>17</v>
      </c>
      <c r="C248" s="45"/>
      <c r="D248" s="45"/>
      <c r="E248" s="45"/>
      <c r="F248" s="45"/>
      <c r="G248" s="45"/>
      <c r="H248" s="45"/>
      <c r="I248" s="45" t="s">
        <v>1</v>
      </c>
    </row>
    <row r="249" spans="1:9" ht="15.75">
      <c r="A249" s="67"/>
      <c r="B249" s="45" t="s">
        <v>18</v>
      </c>
      <c r="C249" s="45"/>
      <c r="D249" s="45"/>
      <c r="E249" s="45"/>
      <c r="F249" s="45"/>
      <c r="G249" s="45"/>
      <c r="H249" s="45"/>
      <c r="I249" s="45" t="s">
        <v>3</v>
      </c>
    </row>
    <row r="250" spans="1:9" ht="15.75">
      <c r="A250" s="67"/>
      <c r="B250" s="45" t="s">
        <v>6</v>
      </c>
      <c r="C250" s="45"/>
      <c r="D250" s="45"/>
      <c r="E250" s="45"/>
      <c r="F250" s="45"/>
      <c r="G250" s="45"/>
      <c r="H250" s="45"/>
      <c r="I250" s="45" t="s">
        <v>0</v>
      </c>
    </row>
    <row r="251" spans="1:9" ht="15.75">
      <c r="A251" s="67"/>
      <c r="B251" s="45" t="s">
        <v>8</v>
      </c>
      <c r="C251" s="45"/>
      <c r="D251" s="45"/>
      <c r="E251" s="45"/>
      <c r="F251" s="45"/>
      <c r="G251" s="45"/>
      <c r="H251" s="45"/>
      <c r="I251" s="45" t="s">
        <v>9</v>
      </c>
    </row>
    <row r="252" spans="1:9" ht="15.75">
      <c r="A252" s="67"/>
      <c r="B252" s="45" t="s">
        <v>14</v>
      </c>
      <c r="C252" s="45"/>
      <c r="D252" s="45"/>
      <c r="E252" s="45"/>
      <c r="F252" s="45"/>
      <c r="G252" s="45"/>
      <c r="H252" s="45"/>
      <c r="I252" s="45" t="s">
        <v>15</v>
      </c>
    </row>
    <row r="253" spans="1:9" ht="15.75">
      <c r="A253" s="69">
        <v>23</v>
      </c>
      <c r="B253" s="45" t="s">
        <v>10</v>
      </c>
      <c r="C253" s="45"/>
      <c r="D253" s="45"/>
      <c r="E253" s="45"/>
      <c r="F253" s="45"/>
      <c r="G253" s="45"/>
      <c r="H253" s="45"/>
      <c r="I253" s="45" t="s">
        <v>11</v>
      </c>
    </row>
    <row r="254" spans="1:9" ht="15.75">
      <c r="A254" s="69"/>
      <c r="B254" s="45" t="s">
        <v>13</v>
      </c>
      <c r="C254" s="45"/>
      <c r="D254" s="45"/>
      <c r="E254" s="45"/>
      <c r="F254" s="45"/>
      <c r="G254" s="45"/>
      <c r="H254" s="45"/>
      <c r="I254" s="45" t="s">
        <v>7</v>
      </c>
    </row>
    <row r="256" spans="1:9" ht="15.75">
      <c r="A256" s="67" t="s">
        <v>38</v>
      </c>
      <c r="B256" s="45" t="s">
        <v>0</v>
      </c>
      <c r="C256" s="45"/>
      <c r="D256" s="45"/>
      <c r="E256" s="45"/>
      <c r="F256" s="45"/>
      <c r="G256" s="45"/>
      <c r="H256" s="45"/>
      <c r="I256" s="45" t="s">
        <v>2</v>
      </c>
    </row>
    <row r="257" spans="1:9" ht="15.75">
      <c r="A257" s="67"/>
      <c r="B257" s="45" t="s">
        <v>1</v>
      </c>
      <c r="C257" s="45"/>
      <c r="D257" s="45"/>
      <c r="E257" s="45"/>
      <c r="F257" s="45"/>
      <c r="G257" s="45"/>
      <c r="H257" s="45"/>
      <c r="I257" s="45" t="s">
        <v>18</v>
      </c>
    </row>
    <row r="258" spans="1:9" ht="15.75">
      <c r="A258" s="67"/>
      <c r="B258" s="45" t="s">
        <v>3</v>
      </c>
      <c r="C258" s="45"/>
      <c r="D258" s="45"/>
      <c r="E258" s="45"/>
      <c r="F258" s="45"/>
      <c r="G258" s="45"/>
      <c r="H258" s="45"/>
      <c r="I258" s="45" t="s">
        <v>12</v>
      </c>
    </row>
    <row r="259" spans="1:9" ht="15.75">
      <c r="A259" s="67"/>
      <c r="B259" s="45" t="s">
        <v>4</v>
      </c>
      <c r="C259" s="45"/>
      <c r="D259" s="45"/>
      <c r="E259" s="45"/>
      <c r="F259" s="45"/>
      <c r="G259" s="45"/>
      <c r="H259" s="45"/>
      <c r="I259" s="45" t="s">
        <v>8</v>
      </c>
    </row>
    <row r="260" spans="1:9" ht="15.75">
      <c r="A260" s="67"/>
      <c r="B260" s="45" t="s">
        <v>19</v>
      </c>
      <c r="C260" s="45"/>
      <c r="D260" s="45"/>
      <c r="E260" s="45"/>
      <c r="F260" s="45"/>
      <c r="G260" s="45"/>
      <c r="H260" s="45"/>
      <c r="I260" s="45" t="s">
        <v>17</v>
      </c>
    </row>
    <row r="261" spans="1:9" ht="15.75">
      <c r="A261" s="67"/>
      <c r="B261" s="45" t="s">
        <v>5</v>
      </c>
      <c r="C261" s="45"/>
      <c r="D261" s="45"/>
      <c r="E261" s="45"/>
      <c r="F261" s="45"/>
      <c r="G261" s="45"/>
      <c r="H261" s="45"/>
      <c r="I261" s="45" t="s">
        <v>13</v>
      </c>
    </row>
    <row r="262" spans="1:9" ht="15.75">
      <c r="A262" s="67"/>
      <c r="B262" s="45" t="s">
        <v>7</v>
      </c>
      <c r="C262" s="45"/>
      <c r="D262" s="45"/>
      <c r="E262" s="45"/>
      <c r="F262" s="45"/>
      <c r="G262" s="45"/>
      <c r="H262" s="45"/>
      <c r="I262" s="45" t="s">
        <v>10</v>
      </c>
    </row>
    <row r="263" spans="1:9" ht="15.75">
      <c r="A263" s="67"/>
      <c r="B263" s="45" t="s">
        <v>9</v>
      </c>
      <c r="C263" s="45"/>
      <c r="D263" s="45"/>
      <c r="E263" s="45"/>
      <c r="F263" s="45"/>
      <c r="G263" s="45"/>
      <c r="H263" s="45"/>
      <c r="I263" s="45" t="s">
        <v>6</v>
      </c>
    </row>
    <row r="264" spans="1:9" ht="15.75">
      <c r="A264" s="69">
        <v>24</v>
      </c>
      <c r="B264" s="45" t="s">
        <v>11</v>
      </c>
      <c r="C264" s="45"/>
      <c r="D264" s="45"/>
      <c r="E264" s="45"/>
      <c r="F264" s="45"/>
      <c r="G264" s="45"/>
      <c r="H264" s="45"/>
      <c r="I264" s="45" t="s">
        <v>14</v>
      </c>
    </row>
    <row r="265" spans="1:9" ht="15.75">
      <c r="A265" s="69"/>
      <c r="B265" s="45" t="s">
        <v>15</v>
      </c>
      <c r="C265" s="45"/>
      <c r="D265" s="45"/>
      <c r="E265" s="45"/>
      <c r="F265" s="45"/>
      <c r="G265" s="45"/>
      <c r="H265" s="45"/>
      <c r="I265" s="45" t="s">
        <v>16</v>
      </c>
    </row>
    <row r="267" spans="1:9" ht="15.75">
      <c r="A267" s="67" t="s">
        <v>39</v>
      </c>
      <c r="B267" s="45" t="s">
        <v>0</v>
      </c>
      <c r="C267" s="45"/>
      <c r="D267" s="45"/>
      <c r="E267" s="45"/>
      <c r="F267" s="45"/>
      <c r="G267" s="45"/>
      <c r="H267" s="45"/>
      <c r="I267" s="45" t="s">
        <v>4</v>
      </c>
    </row>
    <row r="268" spans="1:9" ht="15.75">
      <c r="A268" s="67"/>
      <c r="B268" s="45" t="s">
        <v>16</v>
      </c>
      <c r="C268" s="45"/>
      <c r="D268" s="45"/>
      <c r="E268" s="45"/>
      <c r="F268" s="45"/>
      <c r="G268" s="45"/>
      <c r="H268" s="45"/>
      <c r="I268" s="45" t="s">
        <v>11</v>
      </c>
    </row>
    <row r="269" spans="1:9" ht="15.75">
      <c r="A269" s="67"/>
      <c r="B269" s="45" t="s">
        <v>2</v>
      </c>
      <c r="C269" s="45"/>
      <c r="D269" s="45"/>
      <c r="E269" s="45"/>
      <c r="F269" s="45"/>
      <c r="G269" s="45"/>
      <c r="H269" s="45"/>
      <c r="I269" s="45" t="s">
        <v>5</v>
      </c>
    </row>
    <row r="270" spans="1:9" ht="15.75">
      <c r="A270" s="67"/>
      <c r="B270" s="45" t="s">
        <v>12</v>
      </c>
      <c r="C270" s="45"/>
      <c r="D270" s="45"/>
      <c r="E270" s="45"/>
      <c r="F270" s="45"/>
      <c r="G270" s="45"/>
      <c r="H270" s="45"/>
      <c r="I270" s="45" t="s">
        <v>7</v>
      </c>
    </row>
    <row r="271" spans="1:9" ht="15.75">
      <c r="A271" s="67"/>
      <c r="B271" s="45" t="s">
        <v>18</v>
      </c>
      <c r="C271" s="45"/>
      <c r="D271" s="45"/>
      <c r="E271" s="45"/>
      <c r="F271" s="45"/>
      <c r="G271" s="45"/>
      <c r="H271" s="45"/>
      <c r="I271" s="45" t="s">
        <v>9</v>
      </c>
    </row>
    <row r="272" spans="1:9" ht="15.75">
      <c r="A272" s="67"/>
      <c r="B272" s="45" t="s">
        <v>6</v>
      </c>
      <c r="C272" s="45"/>
      <c r="D272" s="45"/>
      <c r="E272" s="45"/>
      <c r="F272" s="45"/>
      <c r="G272" s="45"/>
      <c r="H272" s="45"/>
      <c r="I272" s="45" t="s">
        <v>1</v>
      </c>
    </row>
    <row r="273" spans="1:9" ht="15.75">
      <c r="A273" s="67"/>
      <c r="B273" s="45" t="s">
        <v>8</v>
      </c>
      <c r="C273" s="45"/>
      <c r="D273" s="45"/>
      <c r="E273" s="45"/>
      <c r="F273" s="45"/>
      <c r="G273" s="45"/>
      <c r="H273" s="45"/>
      <c r="I273" s="45" t="s">
        <v>3</v>
      </c>
    </row>
    <row r="274" spans="1:9" ht="15.75">
      <c r="A274" s="67"/>
      <c r="B274" s="45" t="s">
        <v>14</v>
      </c>
      <c r="C274" s="45"/>
      <c r="D274" s="45"/>
      <c r="E274" s="45"/>
      <c r="F274" s="45"/>
      <c r="G274" s="45"/>
      <c r="H274" s="45"/>
      <c r="I274" s="45" t="s">
        <v>17</v>
      </c>
    </row>
    <row r="275" spans="1:9" ht="15.75">
      <c r="A275" s="69">
        <v>25</v>
      </c>
      <c r="B275" s="45" t="s">
        <v>10</v>
      </c>
      <c r="C275" s="45"/>
      <c r="D275" s="45"/>
      <c r="E275" s="45"/>
      <c r="F275" s="45"/>
      <c r="G275" s="45"/>
      <c r="H275" s="45"/>
      <c r="I275" s="45" t="s">
        <v>15</v>
      </c>
    </row>
    <row r="276" spans="1:9" ht="15.75">
      <c r="A276" s="69"/>
      <c r="B276" s="45" t="s">
        <v>13</v>
      </c>
      <c r="C276" s="45"/>
      <c r="D276" s="45"/>
      <c r="E276" s="45"/>
      <c r="F276" s="45"/>
      <c r="G276" s="45"/>
      <c r="H276" s="45"/>
      <c r="I276" s="45" t="s">
        <v>19</v>
      </c>
    </row>
    <row r="278" spans="1:9" ht="15.75">
      <c r="A278" s="67" t="s">
        <v>40</v>
      </c>
      <c r="B278" s="45" t="s">
        <v>1</v>
      </c>
      <c r="C278" s="45"/>
      <c r="D278" s="45"/>
      <c r="E278" s="45"/>
      <c r="F278" s="45"/>
      <c r="G278" s="45"/>
      <c r="H278" s="45"/>
      <c r="I278" s="45" t="s">
        <v>8</v>
      </c>
    </row>
    <row r="279" spans="1:9" ht="15.75">
      <c r="A279" s="67"/>
      <c r="B279" s="45" t="s">
        <v>3</v>
      </c>
      <c r="C279" s="45"/>
      <c r="D279" s="45"/>
      <c r="E279" s="45"/>
      <c r="F279" s="45"/>
      <c r="G279" s="45"/>
      <c r="H279" s="45"/>
      <c r="I279" s="45" t="s">
        <v>2</v>
      </c>
    </row>
    <row r="280" spans="1:9" ht="15.75">
      <c r="A280" s="67"/>
      <c r="B280" s="45" t="s">
        <v>4</v>
      </c>
      <c r="C280" s="45"/>
      <c r="D280" s="45"/>
      <c r="E280" s="45"/>
      <c r="F280" s="45"/>
      <c r="G280" s="45"/>
      <c r="H280" s="45"/>
      <c r="I280" s="45" t="s">
        <v>6</v>
      </c>
    </row>
    <row r="281" spans="1:9" ht="15.75">
      <c r="A281" s="67"/>
      <c r="B281" s="45" t="s">
        <v>17</v>
      </c>
      <c r="C281" s="45"/>
      <c r="D281" s="45"/>
      <c r="E281" s="45"/>
      <c r="F281" s="45"/>
      <c r="G281" s="45"/>
      <c r="H281" s="45"/>
      <c r="I281" s="45" t="s">
        <v>16</v>
      </c>
    </row>
    <row r="282" spans="1:9" ht="15.75">
      <c r="A282" s="67"/>
      <c r="B282" s="45" t="s">
        <v>19</v>
      </c>
      <c r="C282" s="45"/>
      <c r="D282" s="45"/>
      <c r="E282" s="45"/>
      <c r="F282" s="45"/>
      <c r="G282" s="45"/>
      <c r="H282" s="45"/>
      <c r="I282" s="45" t="s">
        <v>14</v>
      </c>
    </row>
    <row r="283" spans="1:9" ht="15.75">
      <c r="A283" s="67"/>
      <c r="B283" s="45" t="s">
        <v>5</v>
      </c>
      <c r="C283" s="45"/>
      <c r="D283" s="45"/>
      <c r="E283" s="45"/>
      <c r="F283" s="45"/>
      <c r="G283" s="45"/>
      <c r="H283" s="45"/>
      <c r="I283" s="45" t="s">
        <v>10</v>
      </c>
    </row>
    <row r="284" spans="1:9" ht="15.75">
      <c r="A284" s="67"/>
      <c r="B284" s="45" t="s">
        <v>7</v>
      </c>
      <c r="C284" s="45"/>
      <c r="D284" s="45"/>
      <c r="E284" s="45"/>
      <c r="F284" s="45"/>
      <c r="G284" s="45"/>
      <c r="H284" s="45"/>
      <c r="I284" s="45" t="s">
        <v>18</v>
      </c>
    </row>
    <row r="285" spans="1:9" ht="15.75">
      <c r="A285" s="67"/>
      <c r="B285" s="45" t="s">
        <v>9</v>
      </c>
      <c r="C285" s="45"/>
      <c r="D285" s="45"/>
      <c r="E285" s="45"/>
      <c r="F285" s="45"/>
      <c r="G285" s="45"/>
      <c r="H285" s="45"/>
      <c r="I285" s="45" t="s">
        <v>0</v>
      </c>
    </row>
    <row r="286" spans="1:9" ht="15.75">
      <c r="A286" s="69">
        <v>26</v>
      </c>
      <c r="B286" s="45" t="s">
        <v>11</v>
      </c>
      <c r="C286" s="45"/>
      <c r="D286" s="45"/>
      <c r="E286" s="45"/>
      <c r="F286" s="45"/>
      <c r="G286" s="45"/>
      <c r="H286" s="45"/>
      <c r="I286" s="45" t="s">
        <v>12</v>
      </c>
    </row>
    <row r="287" spans="1:9" ht="15.75">
      <c r="A287" s="69"/>
      <c r="B287" s="45" t="s">
        <v>15</v>
      </c>
      <c r="C287" s="45"/>
      <c r="D287" s="45"/>
      <c r="E287" s="45"/>
      <c r="F287" s="45"/>
      <c r="G287" s="45"/>
      <c r="H287" s="45"/>
      <c r="I287" s="45" t="s">
        <v>13</v>
      </c>
    </row>
    <row r="289" spans="1:9" ht="15.75">
      <c r="A289" s="67" t="s">
        <v>41</v>
      </c>
      <c r="B289" s="45" t="s">
        <v>0</v>
      </c>
      <c r="C289" s="45"/>
      <c r="D289" s="45"/>
      <c r="E289" s="45"/>
      <c r="F289" s="45"/>
      <c r="G289" s="45"/>
      <c r="H289" s="45"/>
      <c r="I289" s="45" t="s">
        <v>5</v>
      </c>
    </row>
    <row r="290" spans="1:9" ht="15.75">
      <c r="A290" s="67"/>
      <c r="B290" s="45" t="s">
        <v>2</v>
      </c>
      <c r="C290" s="45"/>
      <c r="D290" s="45"/>
      <c r="E290" s="45"/>
      <c r="F290" s="45"/>
      <c r="G290" s="45"/>
      <c r="H290" s="45"/>
      <c r="I290" s="45" t="s">
        <v>1</v>
      </c>
    </row>
    <row r="291" spans="1:9" ht="15.75">
      <c r="A291" s="67"/>
      <c r="B291" s="45" t="s">
        <v>4</v>
      </c>
      <c r="C291" s="45"/>
      <c r="D291" s="45"/>
      <c r="E291" s="45"/>
      <c r="F291" s="45"/>
      <c r="G291" s="45"/>
      <c r="H291" s="45"/>
      <c r="I291" s="45" t="s">
        <v>9</v>
      </c>
    </row>
    <row r="292" spans="1:9" ht="15.75">
      <c r="A292" s="67"/>
      <c r="B292" s="45" t="s">
        <v>12</v>
      </c>
      <c r="C292" s="45"/>
      <c r="D292" s="45"/>
      <c r="E292" s="45"/>
      <c r="F292" s="45"/>
      <c r="G292" s="45"/>
      <c r="H292" s="45"/>
      <c r="I292" s="45" t="s">
        <v>15</v>
      </c>
    </row>
    <row r="293" spans="1:9" ht="15.75">
      <c r="A293" s="67"/>
      <c r="B293" s="45" t="s">
        <v>18</v>
      </c>
      <c r="C293" s="45"/>
      <c r="D293" s="45"/>
      <c r="E293" s="45"/>
      <c r="F293" s="45"/>
      <c r="G293" s="45"/>
      <c r="H293" s="45"/>
      <c r="I293" s="45" t="s">
        <v>17</v>
      </c>
    </row>
    <row r="294" spans="1:9" ht="15.75">
      <c r="A294" s="67"/>
      <c r="B294" s="45" t="s">
        <v>6</v>
      </c>
      <c r="C294" s="45"/>
      <c r="D294" s="45"/>
      <c r="E294" s="45"/>
      <c r="F294" s="45"/>
      <c r="G294" s="45"/>
      <c r="H294" s="45"/>
      <c r="I294" s="45" t="s">
        <v>3</v>
      </c>
    </row>
    <row r="295" spans="1:9" ht="15.75">
      <c r="A295" s="67"/>
      <c r="B295" s="45" t="s">
        <v>8</v>
      </c>
      <c r="C295" s="45"/>
      <c r="D295" s="45"/>
      <c r="E295" s="45"/>
      <c r="F295" s="45"/>
      <c r="G295" s="45"/>
      <c r="H295" s="45"/>
      <c r="I295" s="45" t="s">
        <v>7</v>
      </c>
    </row>
    <row r="296" spans="1:9" ht="15.75">
      <c r="A296" s="67"/>
      <c r="B296" s="45" t="s">
        <v>14</v>
      </c>
      <c r="C296" s="45"/>
      <c r="D296" s="45"/>
      <c r="E296" s="45"/>
      <c r="F296" s="45"/>
      <c r="G296" s="45"/>
      <c r="H296" s="45"/>
      <c r="I296" s="45" t="s">
        <v>16</v>
      </c>
    </row>
    <row r="297" spans="1:9" ht="15.75">
      <c r="A297" s="69">
        <v>27</v>
      </c>
      <c r="B297" s="45" t="s">
        <v>10</v>
      </c>
      <c r="C297" s="45"/>
      <c r="D297" s="45"/>
      <c r="E297" s="45"/>
      <c r="F297" s="45"/>
      <c r="G297" s="45"/>
      <c r="H297" s="45"/>
      <c r="I297" s="45" t="s">
        <v>19</v>
      </c>
    </row>
    <row r="298" spans="1:9" ht="15.75">
      <c r="A298" s="69"/>
      <c r="B298" s="45" t="s">
        <v>13</v>
      </c>
      <c r="C298" s="45"/>
      <c r="D298" s="45"/>
      <c r="E298" s="45"/>
      <c r="F298" s="45"/>
      <c r="G298" s="45"/>
      <c r="H298" s="45"/>
      <c r="I298" s="45" t="s">
        <v>11</v>
      </c>
    </row>
    <row r="300" spans="1:9" ht="15.75">
      <c r="A300" s="67" t="s">
        <v>42</v>
      </c>
      <c r="B300" s="45" t="s">
        <v>16</v>
      </c>
      <c r="C300" s="45"/>
      <c r="D300" s="45"/>
      <c r="E300" s="45"/>
      <c r="F300" s="45"/>
      <c r="G300" s="45"/>
      <c r="H300" s="45"/>
      <c r="I300" s="45" t="s">
        <v>12</v>
      </c>
    </row>
    <row r="301" spans="1:9" ht="15.75">
      <c r="A301" s="67"/>
      <c r="B301" s="45" t="s">
        <v>1</v>
      </c>
      <c r="C301" s="45"/>
      <c r="D301" s="45"/>
      <c r="E301" s="45"/>
      <c r="F301" s="45"/>
      <c r="G301" s="45"/>
      <c r="H301" s="45"/>
      <c r="I301" s="45" t="s">
        <v>0</v>
      </c>
    </row>
    <row r="302" spans="1:9" ht="15.75">
      <c r="A302" s="67"/>
      <c r="B302" s="45" t="s">
        <v>3</v>
      </c>
      <c r="C302" s="45"/>
      <c r="D302" s="45"/>
      <c r="E302" s="45"/>
      <c r="F302" s="45"/>
      <c r="G302" s="45"/>
      <c r="H302" s="45"/>
      <c r="I302" s="45" t="s">
        <v>9</v>
      </c>
    </row>
    <row r="303" spans="1:9" ht="15.75">
      <c r="A303" s="67"/>
      <c r="B303" s="45" t="s">
        <v>17</v>
      </c>
      <c r="C303" s="45"/>
      <c r="D303" s="45"/>
      <c r="E303" s="45"/>
      <c r="F303" s="45"/>
      <c r="G303" s="45"/>
      <c r="H303" s="45"/>
      <c r="I303" s="45" t="s">
        <v>13</v>
      </c>
    </row>
    <row r="304" spans="1:9" ht="15.75">
      <c r="A304" s="67"/>
      <c r="B304" s="45" t="s">
        <v>19</v>
      </c>
      <c r="C304" s="45"/>
      <c r="D304" s="45"/>
      <c r="E304" s="45"/>
      <c r="F304" s="45"/>
      <c r="G304" s="45"/>
      <c r="H304" s="45"/>
      <c r="I304" s="45" t="s">
        <v>2</v>
      </c>
    </row>
    <row r="305" spans="1:9" ht="15.75">
      <c r="A305" s="67"/>
      <c r="B305" s="45" t="s">
        <v>5</v>
      </c>
      <c r="C305" s="45"/>
      <c r="D305" s="45"/>
      <c r="E305" s="45"/>
      <c r="F305" s="45"/>
      <c r="G305" s="45"/>
      <c r="H305" s="45"/>
      <c r="I305" s="45" t="s">
        <v>4</v>
      </c>
    </row>
    <row r="306" spans="1:9" ht="15.75">
      <c r="A306" s="67"/>
      <c r="B306" s="45" t="s">
        <v>7</v>
      </c>
      <c r="C306" s="45"/>
      <c r="D306" s="45"/>
      <c r="E306" s="45"/>
      <c r="F306" s="45"/>
      <c r="G306" s="45"/>
      <c r="H306" s="45"/>
      <c r="I306" s="45" t="s">
        <v>6</v>
      </c>
    </row>
    <row r="307" spans="1:9" ht="15.75">
      <c r="A307" s="67"/>
      <c r="B307" s="45" t="s">
        <v>14</v>
      </c>
      <c r="C307" s="45"/>
      <c r="D307" s="45"/>
      <c r="E307" s="45"/>
      <c r="F307" s="45"/>
      <c r="G307" s="45"/>
      <c r="H307" s="45"/>
      <c r="I307" s="45" t="s">
        <v>10</v>
      </c>
    </row>
    <row r="308" spans="1:9" ht="15.75">
      <c r="A308" s="69">
        <v>28</v>
      </c>
      <c r="B308" s="45" t="s">
        <v>11</v>
      </c>
      <c r="C308" s="45"/>
      <c r="D308" s="45"/>
      <c r="E308" s="45"/>
      <c r="F308" s="45"/>
      <c r="G308" s="45"/>
      <c r="H308" s="45"/>
      <c r="I308" s="45" t="s">
        <v>18</v>
      </c>
    </row>
    <row r="309" spans="1:9" ht="15.75">
      <c r="A309" s="69"/>
      <c r="B309" s="45" t="s">
        <v>15</v>
      </c>
      <c r="C309" s="45"/>
      <c r="D309" s="45"/>
      <c r="E309" s="45"/>
      <c r="F309" s="45"/>
      <c r="G309" s="45"/>
      <c r="H309" s="45"/>
      <c r="I309" s="45" t="s">
        <v>8</v>
      </c>
    </row>
    <row r="311" spans="1:9" ht="15.75">
      <c r="A311" s="67" t="s">
        <v>43</v>
      </c>
      <c r="B311" s="45" t="s">
        <v>0</v>
      </c>
      <c r="C311" s="45"/>
      <c r="D311" s="45"/>
      <c r="E311" s="45"/>
      <c r="F311" s="45"/>
      <c r="G311" s="45"/>
      <c r="H311" s="45"/>
      <c r="I311" s="45" t="s">
        <v>19</v>
      </c>
    </row>
    <row r="312" spans="1:9" ht="15.75">
      <c r="A312" s="67"/>
      <c r="B312" s="45" t="s">
        <v>2</v>
      </c>
      <c r="C312" s="45"/>
      <c r="D312" s="45"/>
      <c r="E312" s="45"/>
      <c r="F312" s="45"/>
      <c r="G312" s="45"/>
      <c r="H312" s="45"/>
      <c r="I312" s="45" t="s">
        <v>7</v>
      </c>
    </row>
    <row r="313" spans="1:9" ht="15.75">
      <c r="A313" s="67"/>
      <c r="B313" s="45" t="s">
        <v>4</v>
      </c>
      <c r="C313" s="45"/>
      <c r="D313" s="45"/>
      <c r="E313" s="45"/>
      <c r="F313" s="45"/>
      <c r="G313" s="45"/>
      <c r="H313" s="45"/>
      <c r="I313" s="45" t="s">
        <v>3</v>
      </c>
    </row>
    <row r="314" spans="1:9" ht="15.75">
      <c r="A314" s="67"/>
      <c r="B314" s="45" t="s">
        <v>12</v>
      </c>
      <c r="C314" s="45"/>
      <c r="D314" s="45"/>
      <c r="E314" s="45"/>
      <c r="F314" s="45"/>
      <c r="G314" s="45"/>
      <c r="H314" s="45"/>
      <c r="I314" s="45" t="s">
        <v>17</v>
      </c>
    </row>
    <row r="315" spans="1:9" ht="15.75">
      <c r="A315" s="67"/>
      <c r="B315" s="45" t="s">
        <v>18</v>
      </c>
      <c r="C315" s="45"/>
      <c r="D315" s="45"/>
      <c r="E315" s="45"/>
      <c r="F315" s="45"/>
      <c r="G315" s="45"/>
      <c r="H315" s="45"/>
      <c r="I315" s="45" t="s">
        <v>15</v>
      </c>
    </row>
    <row r="316" spans="1:9" ht="15.75">
      <c r="A316" s="67"/>
      <c r="B316" s="45" t="s">
        <v>6</v>
      </c>
      <c r="C316" s="45"/>
      <c r="D316" s="45"/>
      <c r="E316" s="45"/>
      <c r="F316" s="45"/>
      <c r="G316" s="45"/>
      <c r="H316" s="45"/>
      <c r="I316" s="45" t="s">
        <v>11</v>
      </c>
    </row>
    <row r="317" spans="1:9" ht="15.75">
      <c r="A317" s="67"/>
      <c r="B317" s="45" t="s">
        <v>8</v>
      </c>
      <c r="C317" s="45"/>
      <c r="D317" s="45"/>
      <c r="E317" s="45"/>
      <c r="F317" s="45"/>
      <c r="G317" s="45"/>
      <c r="H317" s="45"/>
      <c r="I317" s="45" t="s">
        <v>5</v>
      </c>
    </row>
    <row r="318" spans="1:9" ht="15.75">
      <c r="A318" s="67"/>
      <c r="B318" s="45" t="s">
        <v>9</v>
      </c>
      <c r="C318" s="45"/>
      <c r="D318" s="45"/>
      <c r="E318" s="45"/>
      <c r="F318" s="45"/>
      <c r="G318" s="45"/>
      <c r="H318" s="45"/>
      <c r="I318" s="45" t="s">
        <v>1</v>
      </c>
    </row>
    <row r="319" spans="1:9" ht="15.75">
      <c r="A319" s="69">
        <v>29</v>
      </c>
      <c r="B319" s="45" t="s">
        <v>10</v>
      </c>
      <c r="C319" s="45"/>
      <c r="D319" s="45"/>
      <c r="E319" s="45"/>
      <c r="F319" s="45"/>
      <c r="G319" s="45"/>
      <c r="H319" s="45"/>
      <c r="I319" s="45" t="s">
        <v>16</v>
      </c>
    </row>
    <row r="320" spans="1:9" ht="15.75">
      <c r="A320" s="69"/>
      <c r="B320" s="45" t="s">
        <v>13</v>
      </c>
      <c r="C320" s="45"/>
      <c r="D320" s="45"/>
      <c r="E320" s="45"/>
      <c r="F320" s="45"/>
      <c r="G320" s="45"/>
      <c r="H320" s="45"/>
      <c r="I320" s="45" t="s">
        <v>14</v>
      </c>
    </row>
    <row r="322" spans="1:9" ht="15.75">
      <c r="A322" s="67" t="s">
        <v>44</v>
      </c>
      <c r="B322" s="45" t="s">
        <v>16</v>
      </c>
      <c r="C322" s="45"/>
      <c r="D322" s="45"/>
      <c r="E322" s="45"/>
      <c r="F322" s="45"/>
      <c r="G322" s="45"/>
      <c r="H322" s="45"/>
      <c r="I322" s="45" t="s">
        <v>13</v>
      </c>
    </row>
    <row r="323" spans="1:9" ht="15.75">
      <c r="A323" s="67"/>
      <c r="B323" s="45" t="s">
        <v>1</v>
      </c>
      <c r="C323" s="45"/>
      <c r="D323" s="45"/>
      <c r="E323" s="45"/>
      <c r="F323" s="45"/>
      <c r="G323" s="45"/>
      <c r="H323" s="45"/>
      <c r="I323" s="45" t="s">
        <v>4</v>
      </c>
    </row>
    <row r="324" spans="1:9" ht="15.75">
      <c r="A324" s="67"/>
      <c r="B324" s="45" t="s">
        <v>3</v>
      </c>
      <c r="C324" s="45"/>
      <c r="D324" s="45"/>
      <c r="E324" s="45"/>
      <c r="F324" s="45"/>
      <c r="G324" s="45"/>
      <c r="H324" s="45"/>
      <c r="I324" s="45" t="s">
        <v>0</v>
      </c>
    </row>
    <row r="325" spans="1:9" ht="15.75">
      <c r="A325" s="67"/>
      <c r="B325" s="45" t="s">
        <v>17</v>
      </c>
      <c r="C325" s="45"/>
      <c r="D325" s="45"/>
      <c r="E325" s="45"/>
      <c r="F325" s="45"/>
      <c r="G325" s="45"/>
      <c r="H325" s="45"/>
      <c r="I325" s="45" t="s">
        <v>10</v>
      </c>
    </row>
    <row r="326" spans="1:9" ht="15.75">
      <c r="A326" s="67"/>
      <c r="B326" s="45" t="s">
        <v>19</v>
      </c>
      <c r="C326" s="45"/>
      <c r="D326" s="45"/>
      <c r="E326" s="45"/>
      <c r="F326" s="45"/>
      <c r="G326" s="45"/>
      <c r="H326" s="45"/>
      <c r="I326" s="45" t="s">
        <v>12</v>
      </c>
    </row>
    <row r="327" spans="1:9" ht="15.75">
      <c r="A327" s="67"/>
      <c r="B327" s="45" t="s">
        <v>5</v>
      </c>
      <c r="C327" s="45"/>
      <c r="D327" s="45"/>
      <c r="E327" s="45"/>
      <c r="F327" s="45"/>
      <c r="G327" s="45"/>
      <c r="H327" s="45"/>
      <c r="I327" s="45" t="s">
        <v>6</v>
      </c>
    </row>
    <row r="328" spans="1:9" ht="15.75">
      <c r="A328" s="67"/>
      <c r="B328" s="45" t="s">
        <v>7</v>
      </c>
      <c r="C328" s="45"/>
      <c r="D328" s="45"/>
      <c r="E328" s="45"/>
      <c r="F328" s="45"/>
      <c r="G328" s="45"/>
      <c r="H328" s="45"/>
      <c r="I328" s="45" t="s">
        <v>9</v>
      </c>
    </row>
    <row r="329" spans="1:9" ht="15.75">
      <c r="A329" s="67"/>
      <c r="B329" s="45" t="s">
        <v>14</v>
      </c>
      <c r="C329" s="45"/>
      <c r="D329" s="45"/>
      <c r="E329" s="45"/>
      <c r="F329" s="45"/>
      <c r="G329" s="45"/>
      <c r="H329" s="45"/>
      <c r="I329" s="45" t="s">
        <v>18</v>
      </c>
    </row>
    <row r="330" spans="1:9" ht="15.75">
      <c r="A330" s="69">
        <v>30</v>
      </c>
      <c r="B330" s="45" t="s">
        <v>11</v>
      </c>
      <c r="C330" s="45"/>
      <c r="D330" s="45"/>
      <c r="E330" s="45"/>
      <c r="F330" s="45"/>
      <c r="G330" s="45"/>
      <c r="H330" s="45"/>
      <c r="I330" s="45" t="s">
        <v>8</v>
      </c>
    </row>
    <row r="331" spans="1:9" ht="15.75">
      <c r="A331" s="69"/>
      <c r="B331" s="45" t="s">
        <v>15</v>
      </c>
      <c r="C331" s="45"/>
      <c r="D331" s="45"/>
      <c r="E331" s="45"/>
      <c r="F331" s="45"/>
      <c r="G331" s="45"/>
      <c r="H331" s="45"/>
      <c r="I331" s="45" t="s">
        <v>2</v>
      </c>
    </row>
    <row r="333" spans="1:9" ht="15.75">
      <c r="A333" s="67" t="s">
        <v>45</v>
      </c>
      <c r="B333" s="45" t="s">
        <v>0</v>
      </c>
      <c r="C333" s="45"/>
      <c r="D333" s="45"/>
      <c r="E333" s="45"/>
      <c r="F333" s="45"/>
      <c r="G333" s="45"/>
      <c r="H333" s="45"/>
      <c r="I333" s="45" t="s">
        <v>11</v>
      </c>
    </row>
    <row r="334" spans="1:9" ht="15.75">
      <c r="A334" s="67"/>
      <c r="B334" s="45" t="s">
        <v>2</v>
      </c>
      <c r="C334" s="45"/>
      <c r="D334" s="45"/>
      <c r="E334" s="45"/>
      <c r="F334" s="45"/>
      <c r="G334" s="45"/>
      <c r="H334" s="45"/>
      <c r="I334" s="45" t="s">
        <v>17</v>
      </c>
    </row>
    <row r="335" spans="1:9" ht="15.75">
      <c r="A335" s="67"/>
      <c r="B335" s="45" t="s">
        <v>3</v>
      </c>
      <c r="C335" s="45"/>
      <c r="D335" s="45"/>
      <c r="E335" s="45"/>
      <c r="F335" s="45"/>
      <c r="G335" s="45"/>
      <c r="H335" s="45"/>
      <c r="I335" s="45" t="s">
        <v>1</v>
      </c>
    </row>
    <row r="336" spans="1:9" ht="15.75">
      <c r="A336" s="67"/>
      <c r="B336" s="45" t="s">
        <v>4</v>
      </c>
      <c r="C336" s="45"/>
      <c r="D336" s="45"/>
      <c r="E336" s="45"/>
      <c r="F336" s="45"/>
      <c r="G336" s="45"/>
      <c r="H336" s="45"/>
      <c r="I336" s="45" t="s">
        <v>7</v>
      </c>
    </row>
    <row r="337" spans="1:9" ht="15.75">
      <c r="A337" s="67"/>
      <c r="B337" s="45" t="s">
        <v>12</v>
      </c>
      <c r="C337" s="45"/>
      <c r="D337" s="45"/>
      <c r="E337" s="45"/>
      <c r="F337" s="45"/>
      <c r="G337" s="45"/>
      <c r="H337" s="45"/>
      <c r="I337" s="45" t="s">
        <v>14</v>
      </c>
    </row>
    <row r="338" spans="1:9" ht="15.75">
      <c r="A338" s="67"/>
      <c r="B338" s="45" t="s">
        <v>18</v>
      </c>
      <c r="C338" s="45"/>
      <c r="D338" s="45"/>
      <c r="E338" s="45"/>
      <c r="F338" s="45"/>
      <c r="G338" s="45"/>
      <c r="H338" s="45"/>
      <c r="I338" s="45" t="s">
        <v>16</v>
      </c>
    </row>
    <row r="339" spans="1:9" ht="15.75">
      <c r="A339" s="67"/>
      <c r="B339" s="45" t="s">
        <v>6</v>
      </c>
      <c r="C339" s="45"/>
      <c r="D339" s="45"/>
      <c r="E339" s="45"/>
      <c r="F339" s="45"/>
      <c r="G339" s="45"/>
      <c r="H339" s="45"/>
      <c r="I339" s="45" t="s">
        <v>15</v>
      </c>
    </row>
    <row r="340" spans="1:9" ht="15.75">
      <c r="A340" s="67"/>
      <c r="B340" s="45" t="s">
        <v>8</v>
      </c>
      <c r="C340" s="45"/>
      <c r="D340" s="45"/>
      <c r="E340" s="45"/>
      <c r="F340" s="45"/>
      <c r="G340" s="45"/>
      <c r="H340" s="45"/>
      <c r="I340" s="45" t="s">
        <v>19</v>
      </c>
    </row>
    <row r="341" spans="1:9" ht="15.75">
      <c r="A341" s="69">
        <v>31</v>
      </c>
      <c r="B341" s="45" t="s">
        <v>9</v>
      </c>
      <c r="C341" s="45"/>
      <c r="D341" s="45"/>
      <c r="E341" s="45"/>
      <c r="F341" s="45"/>
      <c r="G341" s="45"/>
      <c r="H341" s="45"/>
      <c r="I341" s="45" t="s">
        <v>5</v>
      </c>
    </row>
    <row r="342" spans="1:9" ht="15.75">
      <c r="A342" s="69"/>
      <c r="B342" s="45" t="s">
        <v>13</v>
      </c>
      <c r="C342" s="45"/>
      <c r="D342" s="45"/>
      <c r="E342" s="45"/>
      <c r="F342" s="45"/>
      <c r="G342" s="45"/>
      <c r="H342" s="45"/>
      <c r="I342" s="45" t="s">
        <v>10</v>
      </c>
    </row>
    <row r="344" spans="1:9" ht="15.75">
      <c r="A344" s="67" t="s">
        <v>46</v>
      </c>
      <c r="B344" s="45" t="s">
        <v>16</v>
      </c>
      <c r="C344" s="45"/>
      <c r="D344" s="45"/>
      <c r="E344" s="45"/>
      <c r="F344" s="45"/>
      <c r="G344" s="45"/>
      <c r="H344" s="45"/>
      <c r="I344" s="45" t="s">
        <v>9</v>
      </c>
    </row>
    <row r="345" spans="1:9" ht="15.75">
      <c r="A345" s="67"/>
      <c r="B345" s="45" t="s">
        <v>17</v>
      </c>
      <c r="C345" s="45"/>
      <c r="D345" s="45"/>
      <c r="E345" s="45"/>
      <c r="F345" s="45"/>
      <c r="G345" s="45"/>
      <c r="H345" s="45"/>
      <c r="I345" s="45" t="s">
        <v>0</v>
      </c>
    </row>
    <row r="346" spans="1:9" ht="15.75">
      <c r="A346" s="67"/>
      <c r="B346" s="45" t="s">
        <v>19</v>
      </c>
      <c r="C346" s="45"/>
      <c r="D346" s="45"/>
      <c r="E346" s="45"/>
      <c r="F346" s="45"/>
      <c r="G346" s="45"/>
      <c r="H346" s="45"/>
      <c r="I346" s="45" t="s">
        <v>6</v>
      </c>
    </row>
    <row r="347" spans="1:9" ht="15.75">
      <c r="A347" s="67"/>
      <c r="B347" s="45" t="s">
        <v>5</v>
      </c>
      <c r="C347" s="45"/>
      <c r="D347" s="45"/>
      <c r="E347" s="45"/>
      <c r="F347" s="45"/>
      <c r="G347" s="45"/>
      <c r="H347" s="45"/>
      <c r="I347" s="45" t="s">
        <v>3</v>
      </c>
    </row>
    <row r="348" spans="1:9" ht="15.75">
      <c r="A348" s="67"/>
      <c r="B348" s="45" t="s">
        <v>7</v>
      </c>
      <c r="C348" s="45"/>
      <c r="D348" s="45"/>
      <c r="E348" s="45"/>
      <c r="F348" s="45"/>
      <c r="G348" s="45"/>
      <c r="H348" s="45"/>
      <c r="I348" s="45" t="s">
        <v>1</v>
      </c>
    </row>
    <row r="349" spans="1:9" ht="15.75">
      <c r="A349" s="67"/>
      <c r="B349" s="45" t="s">
        <v>14</v>
      </c>
      <c r="C349" s="45"/>
      <c r="D349" s="45"/>
      <c r="E349" s="45"/>
      <c r="F349" s="45"/>
      <c r="G349" s="45"/>
      <c r="H349" s="45"/>
      <c r="I349" s="45" t="s">
        <v>8</v>
      </c>
    </row>
    <row r="350" spans="1:9" ht="15.75">
      <c r="A350" s="67"/>
      <c r="B350" s="45" t="s">
        <v>11</v>
      </c>
      <c r="C350" s="45"/>
      <c r="D350" s="45"/>
      <c r="E350" s="45"/>
      <c r="F350" s="45"/>
      <c r="G350" s="45"/>
      <c r="H350" s="45"/>
      <c r="I350" s="45" t="s">
        <v>2</v>
      </c>
    </row>
    <row r="351" spans="1:9" ht="15.75">
      <c r="A351" s="67"/>
      <c r="B351" s="45" t="s">
        <v>15</v>
      </c>
      <c r="C351" s="45"/>
      <c r="D351" s="45"/>
      <c r="E351" s="45"/>
      <c r="F351" s="45"/>
      <c r="G351" s="45"/>
      <c r="H351" s="45"/>
      <c r="I351" s="45" t="s">
        <v>4</v>
      </c>
    </row>
    <row r="352" spans="1:9" ht="15.75">
      <c r="A352" s="69">
        <v>32</v>
      </c>
      <c r="B352" s="45" t="s">
        <v>10</v>
      </c>
      <c r="C352" s="45"/>
      <c r="D352" s="45"/>
      <c r="E352" s="45"/>
      <c r="F352" s="45"/>
      <c r="G352" s="45"/>
      <c r="H352" s="45"/>
      <c r="I352" s="45" t="s">
        <v>18</v>
      </c>
    </row>
    <row r="353" spans="1:9" ht="15.75">
      <c r="A353" s="69"/>
      <c r="B353" s="45" t="s">
        <v>13</v>
      </c>
      <c r="C353" s="45"/>
      <c r="D353" s="45"/>
      <c r="E353" s="45"/>
      <c r="F353" s="45"/>
      <c r="G353" s="45"/>
      <c r="H353" s="45"/>
      <c r="I353" s="45" t="s">
        <v>12</v>
      </c>
    </row>
    <row r="355" spans="1:9" ht="15.75">
      <c r="A355" s="67" t="s">
        <v>47</v>
      </c>
      <c r="B355" s="45" t="s">
        <v>0</v>
      </c>
      <c r="C355" s="45"/>
      <c r="D355" s="45"/>
      <c r="E355" s="45"/>
      <c r="F355" s="45"/>
      <c r="G355" s="45"/>
      <c r="H355" s="45"/>
      <c r="I355" s="45" t="s">
        <v>7</v>
      </c>
    </row>
    <row r="356" spans="1:9" ht="15.75">
      <c r="A356" s="67"/>
      <c r="B356" s="45" t="s">
        <v>1</v>
      </c>
      <c r="C356" s="45"/>
      <c r="D356" s="45"/>
      <c r="E356" s="45"/>
      <c r="F356" s="45"/>
      <c r="G356" s="45"/>
      <c r="H356" s="45"/>
      <c r="I356" s="45" t="s">
        <v>5</v>
      </c>
    </row>
    <row r="357" spans="1:9" ht="15.75">
      <c r="A357" s="67"/>
      <c r="B357" s="45" t="s">
        <v>2</v>
      </c>
      <c r="C357" s="45"/>
      <c r="D357" s="45"/>
      <c r="E357" s="45"/>
      <c r="F357" s="45"/>
      <c r="G357" s="45"/>
      <c r="H357" s="45"/>
      <c r="I357" s="45" t="s">
        <v>14</v>
      </c>
    </row>
    <row r="358" spans="1:9" ht="15.75">
      <c r="A358" s="67"/>
      <c r="B358" s="45" t="s">
        <v>3</v>
      </c>
      <c r="C358" s="45"/>
      <c r="D358" s="45"/>
      <c r="E358" s="45"/>
      <c r="F358" s="45"/>
      <c r="G358" s="45"/>
      <c r="H358" s="45"/>
      <c r="I358" s="45" t="s">
        <v>11</v>
      </c>
    </row>
    <row r="359" spans="1:9" ht="15.75">
      <c r="A359" s="67"/>
      <c r="B359" s="45" t="s">
        <v>4</v>
      </c>
      <c r="C359" s="45"/>
      <c r="D359" s="45"/>
      <c r="E359" s="45"/>
      <c r="F359" s="45"/>
      <c r="G359" s="45"/>
      <c r="H359" s="45"/>
      <c r="I359" s="45" t="s">
        <v>17</v>
      </c>
    </row>
    <row r="360" spans="1:9" ht="15.75">
      <c r="A360" s="67"/>
      <c r="B360" s="45" t="s">
        <v>12</v>
      </c>
      <c r="C360" s="45"/>
      <c r="D360" s="45"/>
      <c r="E360" s="45"/>
      <c r="F360" s="45"/>
      <c r="G360" s="45"/>
      <c r="H360" s="45"/>
      <c r="I360" s="45" t="s">
        <v>10</v>
      </c>
    </row>
    <row r="361" spans="1:9" ht="15.75">
      <c r="A361" s="67"/>
      <c r="B361" s="45" t="s">
        <v>18</v>
      </c>
      <c r="C361" s="45"/>
      <c r="D361" s="45"/>
      <c r="E361" s="45"/>
      <c r="F361" s="45"/>
      <c r="G361" s="45"/>
      <c r="H361" s="45"/>
      <c r="I361" s="45" t="s">
        <v>19</v>
      </c>
    </row>
    <row r="362" spans="1:9" ht="15.75">
      <c r="A362" s="67"/>
      <c r="B362" s="45" t="s">
        <v>6</v>
      </c>
      <c r="C362" s="45"/>
      <c r="D362" s="45"/>
      <c r="E362" s="45"/>
      <c r="F362" s="45"/>
      <c r="G362" s="45"/>
      <c r="H362" s="45"/>
      <c r="I362" s="45" t="s">
        <v>13</v>
      </c>
    </row>
    <row r="363" spans="1:9" ht="15.75">
      <c r="A363" s="69">
        <v>33</v>
      </c>
      <c r="B363" s="45" t="s">
        <v>8</v>
      </c>
      <c r="C363" s="45"/>
      <c r="D363" s="45"/>
      <c r="E363" s="45"/>
      <c r="F363" s="45"/>
      <c r="G363" s="45"/>
      <c r="H363" s="45"/>
      <c r="I363" s="45" t="s">
        <v>16</v>
      </c>
    </row>
    <row r="364" spans="1:9" ht="15.75">
      <c r="A364" s="69"/>
      <c r="B364" s="45" t="s">
        <v>9</v>
      </c>
      <c r="C364" s="45"/>
      <c r="D364" s="45"/>
      <c r="E364" s="45"/>
      <c r="F364" s="45"/>
      <c r="G364" s="45"/>
      <c r="H364" s="45"/>
      <c r="I364" s="45" t="s">
        <v>15</v>
      </c>
    </row>
    <row r="366" spans="1:9" ht="15.75">
      <c r="A366" s="67" t="s">
        <v>48</v>
      </c>
      <c r="B366" s="45" t="s">
        <v>16</v>
      </c>
      <c r="C366" s="45"/>
      <c r="D366" s="45"/>
      <c r="E366" s="45"/>
      <c r="F366" s="45"/>
      <c r="G366" s="45"/>
      <c r="H366" s="45"/>
      <c r="I366" s="45" t="s">
        <v>2</v>
      </c>
    </row>
    <row r="367" spans="1:9" ht="15.75">
      <c r="A367" s="67"/>
      <c r="B367" s="45" t="s">
        <v>12</v>
      </c>
      <c r="C367" s="45"/>
      <c r="D367" s="45"/>
      <c r="E367" s="45"/>
      <c r="F367" s="45"/>
      <c r="G367" s="45"/>
      <c r="H367" s="45"/>
      <c r="I367" s="45" t="s">
        <v>18</v>
      </c>
    </row>
    <row r="368" spans="1:9" ht="15.75">
      <c r="A368" s="67"/>
      <c r="B368" s="45" t="s">
        <v>17</v>
      </c>
      <c r="C368" s="45"/>
      <c r="D368" s="45"/>
      <c r="E368" s="45"/>
      <c r="F368" s="45"/>
      <c r="G368" s="45"/>
      <c r="H368" s="45"/>
      <c r="I368" s="45" t="s">
        <v>9</v>
      </c>
    </row>
    <row r="369" spans="1:9" ht="15.75">
      <c r="A369" s="67"/>
      <c r="B369" s="45" t="s">
        <v>19</v>
      </c>
      <c r="C369" s="45"/>
      <c r="D369" s="45"/>
      <c r="E369" s="45"/>
      <c r="F369" s="45"/>
      <c r="G369" s="45"/>
      <c r="H369" s="45"/>
      <c r="I369" s="45" t="s">
        <v>5</v>
      </c>
    </row>
    <row r="370" spans="1:9" ht="15.75">
      <c r="A370" s="67"/>
      <c r="B370" s="45" t="s">
        <v>7</v>
      </c>
      <c r="C370" s="45"/>
      <c r="D370" s="45"/>
      <c r="E370" s="45"/>
      <c r="F370" s="45"/>
      <c r="G370" s="45"/>
      <c r="H370" s="45"/>
      <c r="I370" s="45" t="s">
        <v>3</v>
      </c>
    </row>
    <row r="371" spans="1:9" ht="15.75">
      <c r="A371" s="67"/>
      <c r="B371" s="45" t="s">
        <v>14</v>
      </c>
      <c r="C371" s="45"/>
      <c r="D371" s="45"/>
      <c r="E371" s="45"/>
      <c r="F371" s="45"/>
      <c r="G371" s="45"/>
      <c r="H371" s="45"/>
      <c r="I371" s="45" t="s">
        <v>0</v>
      </c>
    </row>
    <row r="372" spans="1:9" ht="15.75">
      <c r="A372" s="67"/>
      <c r="B372" s="45" t="s">
        <v>11</v>
      </c>
      <c r="C372" s="45"/>
      <c r="D372" s="45"/>
      <c r="E372" s="45"/>
      <c r="F372" s="45"/>
      <c r="G372" s="45"/>
      <c r="H372" s="45"/>
      <c r="I372" s="45" t="s">
        <v>4</v>
      </c>
    </row>
    <row r="373" spans="1:9" ht="15.75">
      <c r="A373" s="67"/>
      <c r="B373" s="45" t="s">
        <v>15</v>
      </c>
      <c r="C373" s="45"/>
      <c r="D373" s="45"/>
      <c r="E373" s="45"/>
      <c r="F373" s="45"/>
      <c r="G373" s="45"/>
      <c r="H373" s="45"/>
      <c r="I373" s="45" t="s">
        <v>1</v>
      </c>
    </row>
    <row r="374" spans="1:9" ht="15.75">
      <c r="A374" s="69">
        <v>34</v>
      </c>
      <c r="B374" s="45" t="s">
        <v>10</v>
      </c>
      <c r="C374" s="45"/>
      <c r="D374" s="45"/>
      <c r="E374" s="45"/>
      <c r="F374" s="45"/>
      <c r="G374" s="45"/>
      <c r="H374" s="45"/>
      <c r="I374" s="45" t="s">
        <v>6</v>
      </c>
    </row>
    <row r="375" spans="1:9" ht="15.75">
      <c r="A375" s="69"/>
      <c r="B375" s="45" t="s">
        <v>13</v>
      </c>
      <c r="C375" s="45"/>
      <c r="D375" s="45"/>
      <c r="E375" s="45"/>
      <c r="F375" s="45"/>
      <c r="G375" s="45"/>
      <c r="H375" s="45"/>
      <c r="I375" s="45" t="s">
        <v>8</v>
      </c>
    </row>
    <row r="377" spans="1:9" ht="15.75">
      <c r="A377" s="67" t="s">
        <v>49</v>
      </c>
      <c r="B377" s="45" t="s">
        <v>0</v>
      </c>
      <c r="C377" s="45"/>
      <c r="D377" s="45"/>
      <c r="E377" s="45"/>
      <c r="F377" s="45"/>
      <c r="G377" s="45"/>
      <c r="H377" s="45"/>
      <c r="I377" s="45" t="s">
        <v>15</v>
      </c>
    </row>
    <row r="378" spans="1:9" ht="15.75">
      <c r="A378" s="67"/>
      <c r="B378" s="45" t="s">
        <v>1</v>
      </c>
      <c r="C378" s="45"/>
      <c r="D378" s="45"/>
      <c r="E378" s="45"/>
      <c r="F378" s="45"/>
      <c r="G378" s="45"/>
      <c r="H378" s="45"/>
      <c r="I378" s="45" t="s">
        <v>14</v>
      </c>
    </row>
    <row r="379" spans="1:9" ht="15.75">
      <c r="A379" s="67"/>
      <c r="B379" s="45" t="s">
        <v>2</v>
      </c>
      <c r="C379" s="45"/>
      <c r="D379" s="45"/>
      <c r="E379" s="45"/>
      <c r="F379" s="45"/>
      <c r="G379" s="45"/>
      <c r="H379" s="45"/>
      <c r="I379" s="45" t="s">
        <v>10</v>
      </c>
    </row>
    <row r="380" spans="1:9" ht="15.75">
      <c r="A380" s="67"/>
      <c r="B380" s="45" t="s">
        <v>3</v>
      </c>
      <c r="C380" s="45"/>
      <c r="D380" s="45"/>
      <c r="E380" s="45"/>
      <c r="F380" s="45"/>
      <c r="G380" s="45"/>
      <c r="H380" s="45"/>
      <c r="I380" s="45" t="s">
        <v>19</v>
      </c>
    </row>
    <row r="381" spans="1:9" ht="15.75">
      <c r="A381" s="67"/>
      <c r="B381" s="45" t="s">
        <v>4</v>
      </c>
      <c r="C381" s="45"/>
      <c r="D381" s="45"/>
      <c r="E381" s="45"/>
      <c r="F381" s="45"/>
      <c r="G381" s="45"/>
      <c r="H381" s="45"/>
      <c r="I381" s="45" t="s">
        <v>16</v>
      </c>
    </row>
    <row r="382" spans="1:9" ht="15.75">
      <c r="A382" s="67"/>
      <c r="B382" s="45" t="s">
        <v>18</v>
      </c>
      <c r="C382" s="45"/>
      <c r="D382" s="45"/>
      <c r="E382" s="45"/>
      <c r="F382" s="45"/>
      <c r="G382" s="45"/>
      <c r="H382" s="45"/>
      <c r="I382" s="45" t="s">
        <v>13</v>
      </c>
    </row>
    <row r="383" spans="1:9" ht="15.75">
      <c r="A383" s="67"/>
      <c r="B383" s="45" t="s">
        <v>5</v>
      </c>
      <c r="C383" s="45"/>
      <c r="D383" s="45"/>
      <c r="E383" s="45"/>
      <c r="F383" s="45"/>
      <c r="G383" s="45"/>
      <c r="H383" s="45"/>
      <c r="I383" s="45" t="s">
        <v>7</v>
      </c>
    </row>
    <row r="384" spans="1:9" ht="15.75">
      <c r="A384" s="67"/>
      <c r="B384" s="45" t="s">
        <v>6</v>
      </c>
      <c r="C384" s="45"/>
      <c r="D384" s="45"/>
      <c r="E384" s="45"/>
      <c r="F384" s="45"/>
      <c r="G384" s="45"/>
      <c r="H384" s="45"/>
      <c r="I384" s="45" t="s">
        <v>12</v>
      </c>
    </row>
    <row r="385" spans="1:9" ht="15.75">
      <c r="A385" s="69">
        <v>35</v>
      </c>
      <c r="B385" s="45" t="s">
        <v>8</v>
      </c>
      <c r="C385" s="45"/>
      <c r="D385" s="45"/>
      <c r="E385" s="45"/>
      <c r="F385" s="45"/>
      <c r="G385" s="45"/>
      <c r="H385" s="45"/>
      <c r="I385" s="45" t="s">
        <v>17</v>
      </c>
    </row>
    <row r="386" spans="1:9" ht="15.75">
      <c r="A386" s="69"/>
      <c r="B386" s="45" t="s">
        <v>9</v>
      </c>
      <c r="C386" s="45"/>
      <c r="D386" s="45"/>
      <c r="E386" s="45"/>
      <c r="F386" s="45"/>
      <c r="G386" s="45"/>
      <c r="H386" s="45"/>
      <c r="I386" s="45" t="s">
        <v>11</v>
      </c>
    </row>
    <row r="388" spans="1:9" ht="15.75">
      <c r="A388" s="67" t="s">
        <v>50</v>
      </c>
      <c r="B388" s="45" t="s">
        <v>16</v>
      </c>
      <c r="C388" s="45"/>
      <c r="D388" s="45"/>
      <c r="E388" s="45"/>
      <c r="F388" s="45"/>
      <c r="G388" s="45"/>
      <c r="H388" s="45"/>
      <c r="I388" s="45" t="s">
        <v>1</v>
      </c>
    </row>
    <row r="389" spans="1:9" ht="15.75">
      <c r="A389" s="67"/>
      <c r="B389" s="45" t="s">
        <v>12</v>
      </c>
      <c r="C389" s="45"/>
      <c r="D389" s="45"/>
      <c r="E389" s="45"/>
      <c r="F389" s="45"/>
      <c r="G389" s="45"/>
      <c r="H389" s="45"/>
      <c r="I389" s="45" t="s">
        <v>0</v>
      </c>
    </row>
    <row r="390" spans="1:9" ht="15.75">
      <c r="A390" s="67"/>
      <c r="B390" s="45" t="s">
        <v>17</v>
      </c>
      <c r="C390" s="45"/>
      <c r="D390" s="45"/>
      <c r="E390" s="45"/>
      <c r="F390" s="45"/>
      <c r="G390" s="45"/>
      <c r="H390" s="45"/>
      <c r="I390" s="45" t="s">
        <v>3</v>
      </c>
    </row>
    <row r="391" spans="1:9" ht="15.75">
      <c r="A391" s="67"/>
      <c r="B391" s="45" t="s">
        <v>19</v>
      </c>
      <c r="C391" s="45"/>
      <c r="D391" s="45"/>
      <c r="E391" s="45"/>
      <c r="F391" s="45"/>
      <c r="G391" s="45"/>
      <c r="H391" s="45"/>
      <c r="I391" s="45" t="s">
        <v>4</v>
      </c>
    </row>
    <row r="392" spans="1:9" ht="15.75">
      <c r="A392" s="67"/>
      <c r="B392" s="45" t="s">
        <v>18</v>
      </c>
      <c r="C392" s="45"/>
      <c r="D392" s="45"/>
      <c r="E392" s="45"/>
      <c r="F392" s="45"/>
      <c r="G392" s="45"/>
      <c r="H392" s="45"/>
      <c r="I392" s="45" t="s">
        <v>2</v>
      </c>
    </row>
    <row r="393" spans="1:9" ht="15.75">
      <c r="A393" s="67"/>
      <c r="B393" s="45" t="s">
        <v>14</v>
      </c>
      <c r="C393" s="45"/>
      <c r="D393" s="45"/>
      <c r="E393" s="45"/>
      <c r="F393" s="45"/>
      <c r="G393" s="45"/>
      <c r="H393" s="45"/>
      <c r="I393" s="45" t="s">
        <v>6</v>
      </c>
    </row>
    <row r="394" spans="1:9" ht="15.75">
      <c r="A394" s="67"/>
      <c r="B394" s="45" t="s">
        <v>11</v>
      </c>
      <c r="C394" s="45"/>
      <c r="D394" s="45"/>
      <c r="E394" s="45"/>
      <c r="F394" s="45"/>
      <c r="G394" s="45"/>
      <c r="H394" s="45"/>
      <c r="I394" s="45" t="s">
        <v>5</v>
      </c>
    </row>
    <row r="395" spans="1:9" ht="15.75">
      <c r="A395" s="67"/>
      <c r="B395" s="45" t="s">
        <v>15</v>
      </c>
      <c r="C395" s="45"/>
      <c r="D395" s="45"/>
      <c r="E395" s="45"/>
      <c r="F395" s="45"/>
      <c r="G395" s="45"/>
      <c r="H395" s="45"/>
      <c r="I395" s="45" t="s">
        <v>7</v>
      </c>
    </row>
    <row r="396" spans="1:9" ht="15.75">
      <c r="A396" s="69">
        <v>36</v>
      </c>
      <c r="B396" s="45" t="s">
        <v>10</v>
      </c>
      <c r="C396" s="45"/>
      <c r="D396" s="45"/>
      <c r="E396" s="45"/>
      <c r="F396" s="45"/>
      <c r="G396" s="45"/>
      <c r="H396" s="45"/>
      <c r="I396" s="45" t="s">
        <v>8</v>
      </c>
    </row>
    <row r="397" spans="1:9" ht="15.75">
      <c r="A397" s="69"/>
      <c r="B397" s="45" t="s">
        <v>13</v>
      </c>
      <c r="C397" s="45"/>
      <c r="D397" s="45"/>
      <c r="E397" s="45"/>
      <c r="F397" s="45"/>
      <c r="G397" s="45"/>
      <c r="H397" s="45"/>
      <c r="I397" s="45" t="s">
        <v>9</v>
      </c>
    </row>
    <row r="399" spans="1:9" ht="15.75">
      <c r="A399" s="67" t="s">
        <v>51</v>
      </c>
      <c r="B399" s="45" t="s">
        <v>0</v>
      </c>
      <c r="C399" s="45"/>
      <c r="D399" s="45"/>
      <c r="E399" s="45"/>
      <c r="F399" s="45"/>
      <c r="G399" s="45"/>
      <c r="H399" s="45"/>
      <c r="I399" s="45" t="s">
        <v>18</v>
      </c>
    </row>
    <row r="400" spans="1:9" ht="15.75">
      <c r="A400" s="67"/>
      <c r="B400" s="45" t="s">
        <v>1</v>
      </c>
      <c r="C400" s="45"/>
      <c r="D400" s="45"/>
      <c r="E400" s="45"/>
      <c r="F400" s="45"/>
      <c r="G400" s="45"/>
      <c r="H400" s="45"/>
      <c r="I400" s="45" t="s">
        <v>19</v>
      </c>
    </row>
    <row r="401" spans="1:9" ht="15.75">
      <c r="A401" s="67"/>
      <c r="B401" s="45" t="s">
        <v>2</v>
      </c>
      <c r="C401" s="45"/>
      <c r="D401" s="45"/>
      <c r="E401" s="45"/>
      <c r="F401" s="45"/>
      <c r="G401" s="45"/>
      <c r="H401" s="45"/>
      <c r="I401" s="45" t="s">
        <v>13</v>
      </c>
    </row>
    <row r="402" spans="1:9" ht="15.75">
      <c r="A402" s="67"/>
      <c r="B402" s="45" t="s">
        <v>3</v>
      </c>
      <c r="C402" s="45"/>
      <c r="D402" s="45"/>
      <c r="E402" s="45"/>
      <c r="F402" s="45"/>
      <c r="G402" s="45"/>
      <c r="H402" s="45"/>
      <c r="I402" s="45" t="s">
        <v>15</v>
      </c>
    </row>
    <row r="403" spans="1:9" ht="15.75">
      <c r="A403" s="67"/>
      <c r="B403" s="45" t="s">
        <v>4</v>
      </c>
      <c r="C403" s="45"/>
      <c r="D403" s="45"/>
      <c r="E403" s="45"/>
      <c r="F403" s="45"/>
      <c r="G403" s="45"/>
      <c r="H403" s="45"/>
      <c r="I403" s="45" t="s">
        <v>10</v>
      </c>
    </row>
    <row r="404" spans="1:9" ht="15.75">
      <c r="A404" s="67"/>
      <c r="B404" s="45" t="s">
        <v>5</v>
      </c>
      <c r="C404" s="45"/>
      <c r="D404" s="45"/>
      <c r="E404" s="45"/>
      <c r="F404" s="45"/>
      <c r="G404" s="45"/>
      <c r="H404" s="45"/>
      <c r="I404" s="45" t="s">
        <v>16</v>
      </c>
    </row>
    <row r="405" spans="1:9" ht="15.75">
      <c r="A405" s="67"/>
      <c r="B405" s="45" t="s">
        <v>6</v>
      </c>
      <c r="C405" s="45"/>
      <c r="D405" s="45"/>
      <c r="E405" s="45"/>
      <c r="F405" s="45"/>
      <c r="G405" s="45"/>
      <c r="H405" s="45"/>
      <c r="I405" s="45" t="s">
        <v>17</v>
      </c>
    </row>
    <row r="406" spans="1:9" ht="15.75">
      <c r="A406" s="67"/>
      <c r="B406" s="45" t="s">
        <v>7</v>
      </c>
      <c r="C406" s="45"/>
      <c r="D406" s="45"/>
      <c r="E406" s="45"/>
      <c r="F406" s="45"/>
      <c r="G406" s="45"/>
      <c r="H406" s="45"/>
      <c r="I406" s="45" t="s">
        <v>11</v>
      </c>
    </row>
    <row r="407" spans="1:9" ht="15.75">
      <c r="A407" s="69">
        <v>37</v>
      </c>
      <c r="B407" s="45" t="s">
        <v>8</v>
      </c>
      <c r="C407" s="45"/>
      <c r="D407" s="45"/>
      <c r="E407" s="45"/>
      <c r="F407" s="45"/>
      <c r="G407" s="45"/>
      <c r="H407" s="45"/>
      <c r="I407" s="45" t="s">
        <v>12</v>
      </c>
    </row>
    <row r="408" spans="1:9" ht="15.75">
      <c r="A408" s="69"/>
      <c r="B408" s="45" t="s">
        <v>9</v>
      </c>
      <c r="C408" s="45"/>
      <c r="D408" s="45"/>
      <c r="E408" s="45"/>
      <c r="F408" s="45"/>
      <c r="G408" s="45"/>
      <c r="H408" s="45"/>
      <c r="I408" s="45" t="s">
        <v>14</v>
      </c>
    </row>
    <row r="410" spans="1:9" ht="15.75">
      <c r="A410" s="67" t="s">
        <v>52</v>
      </c>
      <c r="B410" s="45" t="s">
        <v>16</v>
      </c>
      <c r="C410" s="45"/>
      <c r="D410" s="45"/>
      <c r="E410" s="45"/>
      <c r="F410" s="45"/>
      <c r="G410" s="45"/>
      <c r="H410" s="45"/>
      <c r="I410" s="45" t="s">
        <v>6</v>
      </c>
    </row>
    <row r="411" spans="1:9" ht="15.75">
      <c r="A411" s="67"/>
      <c r="B411" s="45" t="s">
        <v>12</v>
      </c>
      <c r="C411" s="45"/>
      <c r="D411" s="45"/>
      <c r="E411" s="45"/>
      <c r="F411" s="45"/>
      <c r="G411" s="45"/>
      <c r="H411" s="45"/>
      <c r="I411" s="45" t="s">
        <v>2</v>
      </c>
    </row>
    <row r="412" spans="1:9" ht="15.75">
      <c r="A412" s="67"/>
      <c r="B412" s="45" t="s">
        <v>17</v>
      </c>
      <c r="C412" s="45"/>
      <c r="D412" s="45"/>
      <c r="E412" s="45"/>
      <c r="F412" s="45"/>
      <c r="G412" s="45"/>
      <c r="H412" s="45"/>
      <c r="I412" s="45" t="s">
        <v>7</v>
      </c>
    </row>
    <row r="413" spans="1:9" ht="15.75">
      <c r="A413" s="67"/>
      <c r="B413" s="45" t="s">
        <v>19</v>
      </c>
      <c r="C413" s="45"/>
      <c r="D413" s="45"/>
      <c r="E413" s="45"/>
      <c r="F413" s="45"/>
      <c r="G413" s="45"/>
      <c r="H413" s="45"/>
      <c r="I413" s="45" t="s">
        <v>9</v>
      </c>
    </row>
    <row r="414" spans="1:9" ht="15.75">
      <c r="A414" s="67"/>
      <c r="B414" s="45" t="s">
        <v>18</v>
      </c>
      <c r="C414" s="45"/>
      <c r="D414" s="45"/>
      <c r="E414" s="45"/>
      <c r="F414" s="45"/>
      <c r="G414" s="45"/>
      <c r="H414" s="45"/>
      <c r="I414" s="45" t="s">
        <v>8</v>
      </c>
    </row>
    <row r="415" spans="1:9" ht="15.75">
      <c r="A415" s="67"/>
      <c r="B415" s="45" t="s">
        <v>14</v>
      </c>
      <c r="C415" s="45"/>
      <c r="D415" s="45"/>
      <c r="E415" s="45"/>
      <c r="F415" s="45"/>
      <c r="G415" s="45"/>
      <c r="H415" s="45"/>
      <c r="I415" s="45" t="s">
        <v>4</v>
      </c>
    </row>
    <row r="416" spans="1:9" ht="15.75">
      <c r="A416" s="67"/>
      <c r="B416" s="45" t="s">
        <v>11</v>
      </c>
      <c r="C416" s="45"/>
      <c r="D416" s="45"/>
      <c r="E416" s="45"/>
      <c r="F416" s="45"/>
      <c r="G416" s="45"/>
      <c r="H416" s="45"/>
      <c r="I416" s="45" t="s">
        <v>1</v>
      </c>
    </row>
    <row r="417" spans="1:9" ht="15.75">
      <c r="A417" s="67"/>
      <c r="B417" s="45" t="s">
        <v>15</v>
      </c>
      <c r="C417" s="45"/>
      <c r="D417" s="45"/>
      <c r="E417" s="45"/>
      <c r="F417" s="45"/>
      <c r="G417" s="45"/>
      <c r="H417" s="45"/>
      <c r="I417" s="45" t="s">
        <v>5</v>
      </c>
    </row>
    <row r="418" spans="1:9" ht="15.75">
      <c r="A418" s="69">
        <v>38</v>
      </c>
      <c r="B418" s="45" t="s">
        <v>10</v>
      </c>
      <c r="C418" s="45"/>
      <c r="D418" s="45"/>
      <c r="E418" s="45"/>
      <c r="F418" s="45"/>
      <c r="G418" s="45"/>
      <c r="H418" s="45"/>
      <c r="I418" s="45" t="s">
        <v>0</v>
      </c>
    </row>
    <row r="419" spans="1:9" ht="15.75">
      <c r="A419" s="69"/>
      <c r="B419" s="45" t="s">
        <v>13</v>
      </c>
      <c r="C419" s="45"/>
      <c r="D419" s="45"/>
      <c r="E419" s="45"/>
      <c r="F419" s="45"/>
      <c r="G419" s="45"/>
      <c r="H419" s="45"/>
      <c r="I419" s="45" t="s">
        <v>3</v>
      </c>
    </row>
  </sheetData>
  <mergeCells count="97">
    <mergeCell ref="A399:A406"/>
    <mergeCell ref="A407:A408"/>
    <mergeCell ref="A410:A417"/>
    <mergeCell ref="A418:A419"/>
    <mergeCell ref="A366:A373"/>
    <mergeCell ref="A374:A375"/>
    <mergeCell ref="A377:A384"/>
    <mergeCell ref="A385:A386"/>
    <mergeCell ref="A388:A395"/>
    <mergeCell ref="A396:A397"/>
    <mergeCell ref="A333:A340"/>
    <mergeCell ref="A341:A342"/>
    <mergeCell ref="A344:A351"/>
    <mergeCell ref="A352:A353"/>
    <mergeCell ref="A355:A362"/>
    <mergeCell ref="A363:A364"/>
    <mergeCell ref="A300:A307"/>
    <mergeCell ref="A308:A309"/>
    <mergeCell ref="A311:A318"/>
    <mergeCell ref="A319:A320"/>
    <mergeCell ref="A322:A329"/>
    <mergeCell ref="A330:A331"/>
    <mergeCell ref="A267:A274"/>
    <mergeCell ref="A275:A276"/>
    <mergeCell ref="A278:A285"/>
    <mergeCell ref="A286:A287"/>
    <mergeCell ref="A289:A296"/>
    <mergeCell ref="A297:A298"/>
    <mergeCell ref="A234:A241"/>
    <mergeCell ref="A242:A243"/>
    <mergeCell ref="A245:A252"/>
    <mergeCell ref="A253:A254"/>
    <mergeCell ref="A256:A263"/>
    <mergeCell ref="A264:A265"/>
    <mergeCell ref="A201:A208"/>
    <mergeCell ref="A209:A210"/>
    <mergeCell ref="A212:A219"/>
    <mergeCell ref="A220:A221"/>
    <mergeCell ref="A223:A230"/>
    <mergeCell ref="A231:A232"/>
    <mergeCell ref="A168:A175"/>
    <mergeCell ref="A176:A177"/>
    <mergeCell ref="A179:A186"/>
    <mergeCell ref="A187:A188"/>
    <mergeCell ref="A190:A197"/>
    <mergeCell ref="A198:A199"/>
    <mergeCell ref="A135:A142"/>
    <mergeCell ref="A143:A144"/>
    <mergeCell ref="A146:A153"/>
    <mergeCell ref="A154:A155"/>
    <mergeCell ref="A157:A164"/>
    <mergeCell ref="A165:A166"/>
    <mergeCell ref="A102:A109"/>
    <mergeCell ref="A110:A111"/>
    <mergeCell ref="A113:A120"/>
    <mergeCell ref="A121:A122"/>
    <mergeCell ref="A124:A131"/>
    <mergeCell ref="A132:A133"/>
    <mergeCell ref="A69:A76"/>
    <mergeCell ref="A77:A78"/>
    <mergeCell ref="A80:A87"/>
    <mergeCell ref="A88:A89"/>
    <mergeCell ref="A91:A98"/>
    <mergeCell ref="A99:A100"/>
    <mergeCell ref="A36:A43"/>
    <mergeCell ref="A44:A45"/>
    <mergeCell ref="A47:A54"/>
    <mergeCell ref="A55:A56"/>
    <mergeCell ref="A58:A65"/>
    <mergeCell ref="A66:A67"/>
    <mergeCell ref="CI11:CL11"/>
    <mergeCell ref="CN11:CQ11"/>
    <mergeCell ref="CS11:CV11"/>
    <mergeCell ref="A23:A24"/>
    <mergeCell ref="A25:A32"/>
    <mergeCell ref="A33:A34"/>
    <mergeCell ref="BE11:BH11"/>
    <mergeCell ref="BJ11:BM11"/>
    <mergeCell ref="BO11:BR11"/>
    <mergeCell ref="BT11:BW11"/>
    <mergeCell ref="BY11:CB11"/>
    <mergeCell ref="CD11:CG11"/>
    <mergeCell ref="AK4:AL4"/>
    <mergeCell ref="AK5:AL5"/>
    <mergeCell ref="AK6:AL6"/>
    <mergeCell ref="AK7:AL7"/>
    <mergeCell ref="AP10:BB10"/>
    <mergeCell ref="B11:I11"/>
    <mergeCell ref="AP11:AS11"/>
    <mergeCell ref="AU11:AX11"/>
    <mergeCell ref="AZ11:BC11"/>
    <mergeCell ref="L1:U1"/>
    <mergeCell ref="W1:AH1"/>
    <mergeCell ref="AK1:AM1"/>
    <mergeCell ref="E2:F2"/>
    <mergeCell ref="AK2:AL2"/>
    <mergeCell ref="AK3:AL3"/>
  </mergeCells>
  <conditionalFormatting sqref="A3:A8">
    <cfRule type="expression" dxfId="38" priority="36">
      <formula>$A3="forfait"</formula>
    </cfRule>
  </conditionalFormatting>
  <conditionalFormatting sqref="J3:K8">
    <cfRule type="expression" dxfId="37" priority="35">
      <formula>$J3="forfait"</formula>
    </cfRule>
  </conditionalFormatting>
  <conditionalFormatting sqref="L3 L5 L7 L9 L11:L13 M3:U14">
    <cfRule type="expression" dxfId="36" priority="34" stopIfTrue="1">
      <formula>$M$6=""</formula>
    </cfRule>
  </conditionalFormatting>
  <conditionalFormatting sqref="L4 L6 L8 L10 L12">
    <cfRule type="expression" dxfId="35" priority="33" stopIfTrue="1">
      <formula>$M$7=""</formula>
    </cfRule>
  </conditionalFormatting>
  <conditionalFormatting sqref="L5">
    <cfRule type="expression" dxfId="34" priority="32" stopIfTrue="1">
      <formula>$M$8=""</formula>
    </cfRule>
  </conditionalFormatting>
  <conditionalFormatting sqref="L6">
    <cfRule type="expression" dxfId="33" priority="31" stopIfTrue="1">
      <formula>$M$9=""</formula>
    </cfRule>
  </conditionalFormatting>
  <conditionalFormatting sqref="L7">
    <cfRule type="expression" dxfId="32" priority="30" stopIfTrue="1">
      <formula>$M$10=""</formula>
    </cfRule>
  </conditionalFormatting>
  <conditionalFormatting sqref="L8">
    <cfRule type="expression" dxfId="31" priority="29" stopIfTrue="1">
      <formula>$M$11=""</formula>
    </cfRule>
  </conditionalFormatting>
  <conditionalFormatting sqref="L9">
    <cfRule type="expression" dxfId="30" priority="28" stopIfTrue="1">
      <formula>$M$12=""</formula>
    </cfRule>
  </conditionalFormatting>
  <conditionalFormatting sqref="AU12:AU21">
    <cfRule type="expression" dxfId="29" priority="27">
      <formula>$D12&lt;&gt;""</formula>
    </cfRule>
  </conditionalFormatting>
  <conditionalFormatting sqref="AU12:AU21">
    <cfRule type="expression" dxfId="28" priority="26">
      <formula>$D12&lt;&gt;""</formula>
    </cfRule>
  </conditionalFormatting>
  <conditionalFormatting sqref="AR12:AR21">
    <cfRule type="expression" dxfId="27" priority="25">
      <formula>$AR12&lt;&gt;""</formula>
    </cfRule>
  </conditionalFormatting>
  <conditionalFormatting sqref="AW12:AW21">
    <cfRule type="expression" dxfId="26" priority="24">
      <formula>$AW12&lt;&gt;""</formula>
    </cfRule>
  </conditionalFormatting>
  <conditionalFormatting sqref="AZ12:AZ21">
    <cfRule type="expression" dxfId="25" priority="23">
      <formula>$D12&lt;&gt;""</formula>
    </cfRule>
  </conditionalFormatting>
  <conditionalFormatting sqref="AZ12:AZ21">
    <cfRule type="expression" dxfId="24" priority="22">
      <formula>$D12&lt;&gt;""</formula>
    </cfRule>
  </conditionalFormatting>
  <conditionalFormatting sqref="BB12:BB21">
    <cfRule type="expression" dxfId="23" priority="21">
      <formula>$AW12&lt;&gt;""</formula>
    </cfRule>
  </conditionalFormatting>
  <conditionalFormatting sqref="BE12:BE21">
    <cfRule type="expression" dxfId="22" priority="20">
      <formula>$D12&lt;&gt;""</formula>
    </cfRule>
  </conditionalFormatting>
  <conditionalFormatting sqref="BE12:BE21">
    <cfRule type="expression" dxfId="21" priority="19">
      <formula>$D12&lt;&gt;""</formula>
    </cfRule>
  </conditionalFormatting>
  <conditionalFormatting sqref="BB12:BB21">
    <cfRule type="expression" dxfId="20" priority="18">
      <formula>$AR12&lt;&gt;""</formula>
    </cfRule>
  </conditionalFormatting>
  <conditionalFormatting sqref="BG12:BG21">
    <cfRule type="expression" dxfId="19" priority="17">
      <formula>$AW12&lt;&gt;""</formula>
    </cfRule>
  </conditionalFormatting>
  <conditionalFormatting sqref="BO12:BO21">
    <cfRule type="expression" dxfId="18" priority="16">
      <formula>$D12&lt;&gt;""</formula>
    </cfRule>
  </conditionalFormatting>
  <conditionalFormatting sqref="BO12:BO21">
    <cfRule type="expression" dxfId="17" priority="15">
      <formula>$D12&lt;&gt;""</formula>
    </cfRule>
  </conditionalFormatting>
  <conditionalFormatting sqref="BL12:BL21">
    <cfRule type="expression" dxfId="16" priority="14">
      <formula>$AR12&lt;&gt;""</formula>
    </cfRule>
  </conditionalFormatting>
  <conditionalFormatting sqref="BQ12:BQ21">
    <cfRule type="expression" dxfId="15" priority="13">
      <formula>$AW12&lt;&gt;""</formula>
    </cfRule>
  </conditionalFormatting>
  <conditionalFormatting sqref="BY12:BY21">
    <cfRule type="expression" dxfId="14" priority="12">
      <formula>$D12&lt;&gt;""</formula>
    </cfRule>
  </conditionalFormatting>
  <conditionalFormatting sqref="BY12:BY21">
    <cfRule type="expression" dxfId="13" priority="11">
      <formula>$D12&lt;&gt;""</formula>
    </cfRule>
  </conditionalFormatting>
  <conditionalFormatting sqref="BV12:BV21">
    <cfRule type="expression" dxfId="12" priority="10">
      <formula>$AR12&lt;&gt;""</formula>
    </cfRule>
  </conditionalFormatting>
  <conditionalFormatting sqref="CA12:CA21">
    <cfRule type="expression" dxfId="11" priority="9">
      <formula>$AW12&lt;&gt;""</formula>
    </cfRule>
  </conditionalFormatting>
  <conditionalFormatting sqref="CI12:CI21">
    <cfRule type="expression" dxfId="10" priority="8">
      <formula>$D12&lt;&gt;""</formula>
    </cfRule>
  </conditionalFormatting>
  <conditionalFormatting sqref="CI12:CI21">
    <cfRule type="expression" dxfId="9" priority="7">
      <formula>$D12&lt;&gt;""</formula>
    </cfRule>
  </conditionalFormatting>
  <conditionalFormatting sqref="CF12:CF21">
    <cfRule type="expression" dxfId="8" priority="6">
      <formula>$AR12&lt;&gt;""</formula>
    </cfRule>
  </conditionalFormatting>
  <conditionalFormatting sqref="CK12:CK21">
    <cfRule type="expression" dxfId="7" priority="5">
      <formula>$AW12&lt;&gt;""</formula>
    </cfRule>
  </conditionalFormatting>
  <conditionalFormatting sqref="CS12:CS21">
    <cfRule type="expression" dxfId="6" priority="4">
      <formula>$D12&lt;&gt;""</formula>
    </cfRule>
  </conditionalFormatting>
  <conditionalFormatting sqref="CS12:CS21">
    <cfRule type="expression" dxfId="5" priority="3">
      <formula>$D12&lt;&gt;""</formula>
    </cfRule>
  </conditionalFormatting>
  <conditionalFormatting sqref="CP12:CP21">
    <cfRule type="expression" dxfId="4" priority="2">
      <formula>$AR12&lt;&gt;""</formula>
    </cfRule>
  </conditionalFormatting>
  <conditionalFormatting sqref="CU12:CU21">
    <cfRule type="expression" dxfId="3" priority="1">
      <formula>$AW12&lt;&gt;""</formula>
    </cfRule>
  </conditionalFormatting>
  <dataValidations count="11">
    <dataValidation type="list" allowBlank="1" showInputMessage="1" showErrorMessage="1" sqref="J7">
      <formula1>$CI$24:$CI$33</formula1>
    </dataValidation>
    <dataValidation type="list" allowBlank="1" showInputMessage="1" showErrorMessage="1" sqref="J6">
      <formula1>$BY$24:$BY$33</formula1>
    </dataValidation>
    <dataValidation type="list" allowBlank="1" showInputMessage="1" showErrorMessage="1" sqref="J5">
      <formula1>$BO$24:$BO$33</formula1>
    </dataValidation>
    <dataValidation type="list" allowBlank="1" showInputMessage="1" showErrorMessage="1" sqref="J4">
      <formula1>$BE$24:$BE$33</formula1>
    </dataValidation>
    <dataValidation type="list" allowBlank="1" showInputMessage="1" showErrorMessage="1" sqref="A8">
      <formula1>$CN$24:$CN$33</formula1>
    </dataValidation>
    <dataValidation type="list" allowBlank="1" showInputMessage="1" showErrorMessage="1" sqref="A7">
      <formula1>$CD$24:$CD$33</formula1>
    </dataValidation>
    <dataValidation type="list" allowBlank="1" showInputMessage="1" showErrorMessage="1" sqref="A6">
      <formula1>$BT$24:$BT$33</formula1>
    </dataValidation>
    <dataValidation type="list" allowBlank="1" showInputMessage="1" showErrorMessage="1" sqref="A5">
      <formula1>$BJ$24:$BJ$33</formula1>
    </dataValidation>
    <dataValidation type="list" allowBlank="1" showInputMessage="1" showErrorMessage="1" sqref="A4 J3:K3">
      <formula1>$AU$24:$AU$33</formula1>
    </dataValidation>
    <dataValidation type="list" allowBlank="1" showInputMessage="1" showErrorMessage="1" sqref="A3">
      <formula1>$AP$24:$AP$33</formula1>
    </dataValidation>
    <dataValidation type="list" allowBlank="1" showInputMessage="1" showErrorMessage="1" sqref="AU12:AV21 AP12:AQ21 BE12:BF21 AZ12:BA21 BO12:BP21 BJ12:BK21 BY12:BZ21 BT12:BU21 CI12:CJ21 CD12:CE21 CS12:CT21 CN12:CO21">
      <formula1>"1,X,2"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B1:G11"/>
  <sheetViews>
    <sheetView workbookViewId="0">
      <selection activeCell="D2" sqref="D2"/>
    </sheetView>
  </sheetViews>
  <sheetFormatPr baseColWidth="10" defaultRowHeight="15.75"/>
  <cols>
    <col min="1" max="3" width="11" style="3"/>
    <col min="4" max="5" width="3.375" style="7" customWidth="1"/>
    <col min="6" max="6" width="1.625" style="11" customWidth="1"/>
    <col min="7" max="7" width="12.75" style="4" customWidth="1"/>
    <col min="8" max="8" width="60.5" style="3" customWidth="1"/>
    <col min="9" max="16384" width="11" style="3"/>
  </cols>
  <sheetData>
    <row r="1" spans="2:7">
      <c r="B1" s="70" t="s">
        <v>89</v>
      </c>
      <c r="C1" s="71"/>
      <c r="D1" s="8" t="s">
        <v>95</v>
      </c>
      <c r="E1" s="8" t="s">
        <v>96</v>
      </c>
      <c r="F1" s="12" t="s">
        <v>91</v>
      </c>
    </row>
    <row r="2" spans="2:7">
      <c r="B2" s="6" t="s">
        <v>0</v>
      </c>
      <c r="C2" s="5" t="s">
        <v>13</v>
      </c>
      <c r="D2" s="9"/>
      <c r="E2" s="9"/>
      <c r="F2" s="10"/>
      <c r="G2" s="4" t="str">
        <f>IF(AND($D2=$E2,$D2&lt;&gt;""),"prono identique","")</f>
        <v/>
      </c>
    </row>
    <row r="3" spans="2:7">
      <c r="B3" s="2" t="s">
        <v>1</v>
      </c>
      <c r="C3" s="2" t="s">
        <v>12</v>
      </c>
      <c r="D3" s="9"/>
      <c r="E3" s="9"/>
      <c r="F3" s="10"/>
      <c r="G3" s="4" t="str">
        <f t="shared" ref="G3:G11" si="0">IF(AND($D3=$E3,$D3&lt;&gt;""),"prono identique","")</f>
        <v/>
      </c>
    </row>
    <row r="4" spans="2:7">
      <c r="B4" s="5" t="s">
        <v>3</v>
      </c>
      <c r="C4" s="5" t="s">
        <v>10</v>
      </c>
      <c r="D4" s="9"/>
      <c r="E4" s="9"/>
      <c r="F4" s="10"/>
      <c r="G4" s="4" t="str">
        <f t="shared" si="0"/>
        <v/>
      </c>
    </row>
    <row r="5" spans="2:7">
      <c r="B5" s="2" t="s">
        <v>4</v>
      </c>
      <c r="C5" s="2" t="s">
        <v>18</v>
      </c>
      <c r="D5" s="9"/>
      <c r="E5" s="9"/>
      <c r="F5" s="10"/>
      <c r="G5" s="4" t="str">
        <f t="shared" si="0"/>
        <v/>
      </c>
    </row>
    <row r="6" spans="2:7">
      <c r="B6" s="5" t="s">
        <v>5</v>
      </c>
      <c r="C6" s="5" t="s">
        <v>14</v>
      </c>
      <c r="D6" s="9"/>
      <c r="E6" s="9"/>
      <c r="F6" s="10"/>
      <c r="G6" s="4" t="str">
        <f t="shared" si="0"/>
        <v/>
      </c>
    </row>
    <row r="7" spans="2:7">
      <c r="B7" s="2" t="s">
        <v>6</v>
      </c>
      <c r="C7" s="2" t="s">
        <v>8</v>
      </c>
      <c r="D7" s="9"/>
      <c r="E7" s="9"/>
      <c r="F7" s="10"/>
      <c r="G7" s="4" t="str">
        <f t="shared" si="0"/>
        <v/>
      </c>
    </row>
    <row r="8" spans="2:7">
      <c r="B8" s="5" t="s">
        <v>7</v>
      </c>
      <c r="C8" s="5" t="s">
        <v>16</v>
      </c>
      <c r="D8" s="9"/>
      <c r="E8" s="9"/>
      <c r="F8" s="10"/>
      <c r="G8" s="4" t="str">
        <f t="shared" si="0"/>
        <v/>
      </c>
    </row>
    <row r="9" spans="2:7">
      <c r="B9" s="2" t="s">
        <v>9</v>
      </c>
      <c r="C9" s="2" t="s">
        <v>2</v>
      </c>
      <c r="D9" s="9"/>
      <c r="E9" s="9"/>
      <c r="F9" s="10"/>
      <c r="G9" s="4" t="str">
        <f t="shared" si="0"/>
        <v/>
      </c>
    </row>
    <row r="10" spans="2:7">
      <c r="B10" s="5" t="s">
        <v>11</v>
      </c>
      <c r="C10" s="5" t="s">
        <v>17</v>
      </c>
      <c r="D10" s="9"/>
      <c r="E10" s="9"/>
      <c r="F10" s="10"/>
      <c r="G10" s="4" t="str">
        <f t="shared" si="0"/>
        <v/>
      </c>
    </row>
    <row r="11" spans="2:7">
      <c r="B11" s="2" t="s">
        <v>15</v>
      </c>
      <c r="C11" s="2" t="s">
        <v>19</v>
      </c>
      <c r="D11" s="9"/>
      <c r="E11" s="9"/>
      <c r="F11" s="10"/>
      <c r="G11" s="4" t="str">
        <f t="shared" si="0"/>
        <v/>
      </c>
    </row>
  </sheetData>
  <sheetProtection selectLockedCells="1"/>
  <mergeCells count="1">
    <mergeCell ref="B1:C1"/>
  </mergeCells>
  <conditionalFormatting sqref="D2:D11">
    <cfRule type="expression" dxfId="2" priority="3">
      <formula>$D2&lt;&gt;""</formula>
    </cfRule>
  </conditionalFormatting>
  <conditionalFormatting sqref="E2:E11">
    <cfRule type="expression" dxfId="1" priority="2">
      <formula>$E2&lt;&gt;""</formula>
    </cfRule>
  </conditionalFormatting>
  <conditionalFormatting sqref="F2:F11">
    <cfRule type="expression" dxfId="0" priority="1">
      <formula>$F2&lt;&gt;""</formula>
    </cfRule>
  </conditionalFormatting>
  <dataValidations count="2">
    <dataValidation type="list" allowBlank="1" showInputMessage="1" showErrorMessage="1" sqref="D2:E11">
      <formula1>"1,X,2"</formula1>
    </dataValidation>
    <dataValidation type="list" allowBlank="1" showInputMessage="1" showErrorMessage="1" sqref="F2:F11">
      <formula1>"B"</formula1>
    </dataValidation>
  </dataValidations>
  <pageMargins left="0.7" right="0.7" top="0.75" bottom="0.75" header="0.3" footer="0.3"/>
  <pageSetup paperSize="9" orientation="portrait" verticalDpi="0" r:id="rId1"/>
  <ignoredErrors>
    <ignoredError sqref="G2:G11" emptyCellReferenc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J1</vt:lpstr>
      <vt:lpstr>J2</vt:lpstr>
      <vt:lpstr>J3</vt:lpstr>
      <vt:lpstr>grille SEPT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segunda</dc:creator>
  <cp:lastModifiedBy>gelito</cp:lastModifiedBy>
  <dcterms:created xsi:type="dcterms:W3CDTF">2011-06-11T12:05:34Z</dcterms:created>
  <dcterms:modified xsi:type="dcterms:W3CDTF">2011-07-17T14:58:59Z</dcterms:modified>
</cp:coreProperties>
</file>